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225" windowHeight="9300"/>
  </bookViews>
  <sheets>
    <sheet name="1" sheetId="4" r:id="rId1"/>
    <sheet name="3" sheetId="20" r:id="rId2"/>
    <sheet name="4" sheetId="21" r:id="rId3"/>
    <sheet name="6" sheetId="23" r:id="rId4"/>
  </sheets>
  <definedNames>
    <definedName name="_xlnm.Print_Area" localSheetId="1">'3'!$A$1:$F$44</definedName>
  </definedNames>
  <calcPr calcId="125725"/>
</workbook>
</file>

<file path=xl/calcChain.xml><?xml version="1.0" encoding="utf-8"?>
<calcChain xmlns="http://schemas.openxmlformats.org/spreadsheetml/2006/main">
  <c r="E7" i="20"/>
  <c r="E6"/>
  <c r="E40" s="1"/>
  <c r="E44" s="1"/>
  <c r="D18"/>
  <c r="D17" s="1"/>
  <c r="E18"/>
  <c r="F18"/>
  <c r="D14"/>
  <c r="E14"/>
  <c r="E17"/>
  <c r="E27"/>
  <c r="E33"/>
  <c r="E41"/>
  <c r="F7"/>
  <c r="F6"/>
  <c r="F14"/>
  <c r="F17"/>
  <c r="F27"/>
  <c r="F33"/>
  <c r="F41"/>
  <c r="D41"/>
  <c r="C14"/>
  <c r="C18"/>
  <c r="C17" s="1"/>
  <c r="D38"/>
  <c r="D35" s="1"/>
  <c r="E38"/>
  <c r="E35" s="1"/>
  <c r="F38"/>
  <c r="F35" s="1"/>
  <c r="D33"/>
  <c r="D27"/>
  <c r="D7"/>
  <c r="D6" s="1"/>
  <c r="E7" i="21"/>
  <c r="E6" s="1"/>
  <c r="E42" s="1"/>
  <c r="E45" s="1"/>
  <c r="F36"/>
  <c r="D43"/>
  <c r="E43"/>
  <c r="F43"/>
  <c r="E13"/>
  <c r="E22"/>
  <c r="E27"/>
  <c r="E32"/>
  <c r="E36"/>
  <c r="E40"/>
  <c r="F7"/>
  <c r="F13"/>
  <c r="F6"/>
  <c r="F42" s="1"/>
  <c r="F45" s="1"/>
  <c r="F22"/>
  <c r="F27"/>
  <c r="F32"/>
  <c r="D40"/>
  <c r="F40"/>
  <c r="D36"/>
  <c r="D32"/>
  <c r="D27"/>
  <c r="D22"/>
  <c r="D13"/>
  <c r="D7"/>
  <c r="D6"/>
  <c r="D42" s="1"/>
  <c r="D45" s="1"/>
  <c r="I14" i="4"/>
  <c r="I18" s="1"/>
  <c r="I27" s="1"/>
  <c r="I34" s="1"/>
  <c r="J14"/>
  <c r="J18" s="1"/>
  <c r="J27" s="1"/>
  <c r="J34" s="1"/>
  <c r="K14"/>
  <c r="K18" s="1"/>
  <c r="H14"/>
  <c r="H18" s="1"/>
  <c r="H27" s="1"/>
  <c r="H34" s="1"/>
  <c r="I26"/>
  <c r="J26"/>
  <c r="J33"/>
  <c r="K22"/>
  <c r="K24"/>
  <c r="K26" s="1"/>
  <c r="K33"/>
  <c r="I33"/>
  <c r="D30"/>
  <c r="D33" s="1"/>
  <c r="E30"/>
  <c r="F30"/>
  <c r="C30"/>
  <c r="E33"/>
  <c r="D16"/>
  <c r="D20"/>
  <c r="D26"/>
  <c r="E8"/>
  <c r="E16"/>
  <c r="E18" s="1"/>
  <c r="E27" s="1"/>
  <c r="E34" s="1"/>
  <c r="E20"/>
  <c r="E26" s="1"/>
  <c r="F8"/>
  <c r="F16"/>
  <c r="F18"/>
  <c r="F20"/>
  <c r="F25"/>
  <c r="F26" s="1"/>
  <c r="F27" s="1"/>
  <c r="C20"/>
  <c r="C26"/>
  <c r="D8"/>
  <c r="D18" s="1"/>
  <c r="D27" s="1"/>
  <c r="D34" s="1"/>
  <c r="C8"/>
  <c r="C18" s="1"/>
  <c r="C27" s="1"/>
  <c r="C34" s="1"/>
  <c r="H33"/>
  <c r="C43" i="21"/>
  <c r="C33" i="4"/>
  <c r="O46" i="23"/>
  <c r="N45"/>
  <c r="M45"/>
  <c r="L45"/>
  <c r="K45"/>
  <c r="J45"/>
  <c r="I45"/>
  <c r="H45"/>
  <c r="G45"/>
  <c r="F45"/>
  <c r="E45"/>
  <c r="D45"/>
  <c r="C45"/>
  <c r="O44"/>
  <c r="O43"/>
  <c r="O42"/>
  <c r="O41"/>
  <c r="O40"/>
  <c r="O39"/>
  <c r="O38"/>
  <c r="O37"/>
  <c r="N36"/>
  <c r="M36"/>
  <c r="L36"/>
  <c r="K36"/>
  <c r="J36"/>
  <c r="I36"/>
  <c r="H36"/>
  <c r="G36"/>
  <c r="F36"/>
  <c r="E36"/>
  <c r="D36"/>
  <c r="C36"/>
  <c r="O35"/>
  <c r="O34"/>
  <c r="O33"/>
  <c r="O32"/>
  <c r="O31"/>
  <c r="O30"/>
  <c r="O29"/>
  <c r="O28"/>
  <c r="O27"/>
  <c r="O26"/>
  <c r="O24"/>
  <c r="O23"/>
  <c r="N22"/>
  <c r="M22"/>
  <c r="L22"/>
  <c r="K22"/>
  <c r="J22"/>
  <c r="I22"/>
  <c r="H22"/>
  <c r="G22"/>
  <c r="F22"/>
  <c r="E22"/>
  <c r="D22"/>
  <c r="C22"/>
  <c r="O21"/>
  <c r="O20"/>
  <c r="O19"/>
  <c r="O18"/>
  <c r="O17"/>
  <c r="O16"/>
  <c r="O15"/>
  <c r="N14"/>
  <c r="M14"/>
  <c r="L14"/>
  <c r="K14"/>
  <c r="J14"/>
  <c r="I14"/>
  <c r="H14"/>
  <c r="G14"/>
  <c r="F14"/>
  <c r="E14"/>
  <c r="D14"/>
  <c r="C14"/>
  <c r="O13"/>
  <c r="O12"/>
  <c r="O11"/>
  <c r="O10"/>
  <c r="O9"/>
  <c r="O8"/>
  <c r="G47"/>
  <c r="I47"/>
  <c r="K47"/>
  <c r="M47"/>
  <c r="F47"/>
  <c r="H47"/>
  <c r="J47"/>
  <c r="L47"/>
  <c r="N47"/>
  <c r="E47"/>
  <c r="O36"/>
  <c r="D47"/>
  <c r="C47"/>
  <c r="G25"/>
  <c r="I25"/>
  <c r="M25"/>
  <c r="M49"/>
  <c r="K25"/>
  <c r="K49"/>
  <c r="E25"/>
  <c r="O14"/>
  <c r="D25"/>
  <c r="D49"/>
  <c r="F25"/>
  <c r="F49"/>
  <c r="H25"/>
  <c r="H49"/>
  <c r="J25"/>
  <c r="L25"/>
  <c r="N25"/>
  <c r="N49"/>
  <c r="C25"/>
  <c r="O22"/>
  <c r="O45"/>
  <c r="J49"/>
  <c r="L49"/>
  <c r="I49"/>
  <c r="G49"/>
  <c r="E49"/>
  <c r="O47"/>
  <c r="C49"/>
  <c r="O25"/>
  <c r="C13" i="21"/>
  <c r="C40"/>
  <c r="C36"/>
  <c r="C32"/>
  <c r="C27"/>
  <c r="C22"/>
  <c r="C7"/>
  <c r="C41" i="20"/>
  <c r="C38"/>
  <c r="C35" s="1"/>
  <c r="C33"/>
  <c r="C27"/>
  <c r="C7"/>
  <c r="C6" s="1"/>
  <c r="F29" i="4"/>
  <c r="F33" s="1"/>
  <c r="F28"/>
  <c r="H26"/>
  <c r="C16"/>
  <c r="A9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O49" i="23"/>
  <c r="C6" i="21"/>
  <c r="C42" s="1"/>
  <c r="C45" s="1"/>
  <c r="F34" i="4" l="1"/>
  <c r="K27"/>
  <c r="K34" s="1"/>
  <c r="C40" i="20"/>
  <c r="C44" s="1"/>
  <c r="D40"/>
  <c r="D44" s="1"/>
  <c r="F40"/>
  <c r="F44" s="1"/>
</calcChain>
</file>

<file path=xl/sharedStrings.xml><?xml version="1.0" encoding="utf-8"?>
<sst xmlns="http://schemas.openxmlformats.org/spreadsheetml/2006/main" count="352" uniqueCount="325">
  <si>
    <t>Megnevezés</t>
  </si>
  <si>
    <t>Sor- szám</t>
  </si>
  <si>
    <t>2.</t>
  </si>
  <si>
    <t>1.</t>
  </si>
  <si>
    <t>3.</t>
  </si>
  <si>
    <t>Felújítások</t>
  </si>
  <si>
    <t>Beruházások</t>
  </si>
  <si>
    <t>6.</t>
  </si>
  <si>
    <t>5.</t>
  </si>
  <si>
    <t>Egyéb működési célú kiadások</t>
  </si>
  <si>
    <t>4.</t>
  </si>
  <si>
    <t>Személyi juttatások</t>
  </si>
  <si>
    <t>e Ft</t>
  </si>
  <si>
    <t>A</t>
  </si>
  <si>
    <t>B</t>
  </si>
  <si>
    <t>C</t>
  </si>
  <si>
    <t>D</t>
  </si>
  <si>
    <t>Bevételek</t>
  </si>
  <si>
    <t>Kiadások</t>
  </si>
  <si>
    <t>1. Működési bevétel</t>
  </si>
  <si>
    <t>1. Működési kiadás</t>
  </si>
  <si>
    <t xml:space="preserve">    a, Működési bevételek</t>
  </si>
  <si>
    <t xml:space="preserve">    b, Közhatalmi bevételek</t>
  </si>
  <si>
    <t xml:space="preserve">    b, Munkaadót terh. jár. és szoc. hozzájárulási adó </t>
  </si>
  <si>
    <t xml:space="preserve">    c, Támogatás, végleges pénzeszköz átvétel</t>
  </si>
  <si>
    <t xml:space="preserve">    c, Dologi kiadások </t>
  </si>
  <si>
    <t xml:space="preserve">        c/1. Működési célú támog. bevét. ÁHT-én  belülről </t>
  </si>
  <si>
    <t xml:space="preserve">    d, Pénzbeli kárpótlások kártérítések</t>
  </si>
  <si>
    <t xml:space="preserve">        c/2. Működési célú átvett pénzeszközök </t>
  </si>
  <si>
    <t xml:space="preserve">    e, Ellátottak pénzbeli juttatásai</t>
  </si>
  <si>
    <t xml:space="preserve">        c/3. Önkormányzatok működési támogatásai</t>
  </si>
  <si>
    <t xml:space="preserve">    f) Egyéb működési célú kiadások </t>
  </si>
  <si>
    <t xml:space="preserve">      működési célú támog. államháztartáson belülre </t>
  </si>
  <si>
    <t>Végleges támogatás,pénzeszköz-átvétel összesen:</t>
  </si>
  <si>
    <t xml:space="preserve">      működési célú támog. államháztartáson kívülre </t>
  </si>
  <si>
    <t>Működési pénzforgalmi bevétel összesen:</t>
  </si>
  <si>
    <t>Működési pénzforgalmi kiadás összesen:</t>
  </si>
  <si>
    <t>2. Felhalmozási bevétel</t>
  </si>
  <si>
    <t>2. Felhalmozási kiadás</t>
  </si>
  <si>
    <t xml:space="preserve">    a,Immateriális javak értékesítése</t>
  </si>
  <si>
    <t xml:space="preserve">    a, Beruházások </t>
  </si>
  <si>
    <t xml:space="preserve">    b,Ingatlanok értékesítése </t>
  </si>
  <si>
    <t xml:space="preserve">    b, Felújítások </t>
  </si>
  <si>
    <t xml:space="preserve">    c, Egyéb tárgyi eszközök értékesítése </t>
  </si>
  <si>
    <t xml:space="preserve">    c, Egyéb  felhalmozási célú kiadások </t>
  </si>
  <si>
    <t xml:space="preserve">    e, Felhalmozási célő támogatások államháztartáson belülről </t>
  </si>
  <si>
    <t xml:space="preserve">  felhalmozási célú támog.államháztartáson kívülre </t>
  </si>
  <si>
    <t xml:space="preserve">    f, Felhalmozási támogatás államháztartáson kívülről </t>
  </si>
  <si>
    <t xml:space="preserve">  felhalmozási célú tartalék </t>
  </si>
  <si>
    <t>Felhalmozási pénzforgalmi bevétel összesen:</t>
  </si>
  <si>
    <t>Felhalmozási pénzforgalmi kiadás összesen:</t>
  </si>
  <si>
    <t>3. Költségvetési bevételek összesen:</t>
  </si>
  <si>
    <t>3.Költségvetési kiadások összesen:</t>
  </si>
  <si>
    <t>4. Finanszírozási célú bevételek</t>
  </si>
  <si>
    <t>4. Finanszírozási célú kiadások</t>
  </si>
  <si>
    <t xml:space="preserve">4.1. Hitel-, kölcsöntörlesztés államháztart. kívülre </t>
  </si>
  <si>
    <t xml:space="preserve">       ebből előző évi költségvetési maradvány igénybevétele </t>
  </si>
  <si>
    <t>Finanszírozási  bevétel  összesen</t>
  </si>
  <si>
    <t xml:space="preserve">Finanszírozási kiadások összesen </t>
  </si>
  <si>
    <t>Bevételek összesen</t>
  </si>
  <si>
    <t xml:space="preserve">Kiadások összesen </t>
  </si>
  <si>
    <t xml:space="preserve"> </t>
  </si>
  <si>
    <t>Június</t>
  </si>
  <si>
    <t>Július</t>
  </si>
  <si>
    <t>Összesen</t>
  </si>
  <si>
    <t>Dologi kiadások</t>
  </si>
  <si>
    <t>7.</t>
  </si>
  <si>
    <t>8.</t>
  </si>
  <si>
    <t>9.</t>
  </si>
  <si>
    <t>ezer Ft-ban</t>
  </si>
  <si>
    <t>11.</t>
  </si>
  <si>
    <t>12.</t>
  </si>
  <si>
    <t>13.</t>
  </si>
  <si>
    <t>14.</t>
  </si>
  <si>
    <t>Közhatalmi bevételek</t>
  </si>
  <si>
    <t>Működési bevételek</t>
  </si>
  <si>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</si>
  <si>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</si>
  <si>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</si>
  <si>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</si>
  <si>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</si>
  <si>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</si>
  <si>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B111.</t>
  </si>
  <si>
    <t>Önkormányzat általános támogatása</t>
  </si>
  <si>
    <t>B113.</t>
  </si>
  <si>
    <t>Önkormányzat szociális és gyermekjóléti feladatainak tám.</t>
  </si>
  <si>
    <t>B114.</t>
  </si>
  <si>
    <t>Önkormányzat kulturális feladatainak tám.</t>
  </si>
  <si>
    <t>B115.</t>
  </si>
  <si>
    <t>Működési célú központosított előirányzat</t>
  </si>
  <si>
    <t>B116.</t>
  </si>
  <si>
    <t>B16.</t>
  </si>
  <si>
    <t>Egyéb működési célú támogatások bevételei ÁH-on belül</t>
  </si>
  <si>
    <t>B2.</t>
  </si>
  <si>
    <t>Felhalmozási célú támogatások ÁH-on belül</t>
  </si>
  <si>
    <t>B21.</t>
  </si>
  <si>
    <t xml:space="preserve">Felhalmozási célú önkormányzati támogatások  </t>
  </si>
  <si>
    <t>B25.</t>
  </si>
  <si>
    <t>Egyéb felhalmozási célú támogatás bevétele ÁH-on belül</t>
  </si>
  <si>
    <t>B3.</t>
  </si>
  <si>
    <t>B35.</t>
  </si>
  <si>
    <t>Termékek és szolgáltatások adói</t>
  </si>
  <si>
    <t>B351.</t>
  </si>
  <si>
    <t>Értékesítési forgalmi adók</t>
  </si>
  <si>
    <t>Iparűzési adó (állandó jellegű)</t>
  </si>
  <si>
    <t>B354.</t>
  </si>
  <si>
    <t>Gépjárműadók</t>
  </si>
  <si>
    <t>B36.</t>
  </si>
  <si>
    <t>Egyéb közhatalmi bevételek</t>
  </si>
  <si>
    <t>Igazgatási szolgáltatási díj</t>
  </si>
  <si>
    <t xml:space="preserve">Helyi adópótlék, adóbírság </t>
  </si>
  <si>
    <t>B4.</t>
  </si>
  <si>
    <t>B402.</t>
  </si>
  <si>
    <t>Szolgáltatások ellenértéke</t>
  </si>
  <si>
    <t>B404.</t>
  </si>
  <si>
    <t>Tulajdonosi bevételek</t>
  </si>
  <si>
    <t>B405.</t>
  </si>
  <si>
    <t>Ellátási díjak</t>
  </si>
  <si>
    <t>B408.</t>
  </si>
  <si>
    <t>Kamatbevételek</t>
  </si>
  <si>
    <t>B410.</t>
  </si>
  <si>
    <t>Egyéb működési bevételek</t>
  </si>
  <si>
    <t>B5.</t>
  </si>
  <si>
    <t>Felhalmozási bevételek</t>
  </si>
  <si>
    <t>B52.</t>
  </si>
  <si>
    <t>B6.</t>
  </si>
  <si>
    <t>Működési célú átvett pénzeszközök</t>
  </si>
  <si>
    <t>B62.</t>
  </si>
  <si>
    <t>Működési célú kölcsönök visszatér. ÁH-on kívül</t>
  </si>
  <si>
    <t>B63.</t>
  </si>
  <si>
    <t>B7.</t>
  </si>
  <si>
    <t>Felhalmozási célú átvett pénzeszközök</t>
  </si>
  <si>
    <t>B73.</t>
  </si>
  <si>
    <t xml:space="preserve">Egyéb felhalmozási célú pénzeszközök </t>
  </si>
  <si>
    <t>B1.-B7.</t>
  </si>
  <si>
    <t>Költségvetési bevételek összesen</t>
  </si>
  <si>
    <t>B8.</t>
  </si>
  <si>
    <t>Finanszírozási bevételek</t>
  </si>
  <si>
    <t>B813.</t>
  </si>
  <si>
    <t>Előző év költségvetési maradvány igénybevétele</t>
  </si>
  <si>
    <t>B7+ B8</t>
  </si>
  <si>
    <t>K1.</t>
  </si>
  <si>
    <t>K11.</t>
  </si>
  <si>
    <t>Foglalkoztatottak személyi juttatásai</t>
  </si>
  <si>
    <t>K1101.</t>
  </si>
  <si>
    <t>Törvény szerinti illetmények, munkabérek</t>
  </si>
  <si>
    <t>K1106.</t>
  </si>
  <si>
    <t>Jubileumi jutalom</t>
  </si>
  <si>
    <t>K1107.</t>
  </si>
  <si>
    <t>K1109.</t>
  </si>
  <si>
    <t>Közlekedés költségtérítés</t>
  </si>
  <si>
    <t>K1110.</t>
  </si>
  <si>
    <t>K12.</t>
  </si>
  <si>
    <t>Külső személyi juttatások</t>
  </si>
  <si>
    <t>K121.</t>
  </si>
  <si>
    <t>Választott tisztségviselők juttatásai</t>
  </si>
  <si>
    <t>K122.</t>
  </si>
  <si>
    <t>Munkavégzésre irányuló egyéb jogviszonyban nem saját fogl.-nak fizetett juttatás</t>
  </si>
  <si>
    <t>K123.</t>
  </si>
  <si>
    <t>K2.</t>
  </si>
  <si>
    <t>Munkaadót terhelő járulékok és szociális hozzájárulási adó</t>
  </si>
  <si>
    <t>Szociális hozzájárulási adó</t>
  </si>
  <si>
    <t>Munkaadót terhelő személyi jövedelemadó</t>
  </si>
  <si>
    <t>K3.</t>
  </si>
  <si>
    <t>K4.</t>
  </si>
  <si>
    <t>Ellátottak pénzbeli juttatásai</t>
  </si>
  <si>
    <t>K42.</t>
  </si>
  <si>
    <t>Családi támogatások</t>
  </si>
  <si>
    <t>K45.</t>
  </si>
  <si>
    <t>Foglalkoztatással, munkanélküliséggel kapcsolatos ellátások</t>
  </si>
  <si>
    <t>K46.</t>
  </si>
  <si>
    <t>Lakhatással kapcsolatos ellátások</t>
  </si>
  <si>
    <t>K48.</t>
  </si>
  <si>
    <t>Egyéb nem intézményi ellátások</t>
  </si>
  <si>
    <t>K5.</t>
  </si>
  <si>
    <t>K502.</t>
  </si>
  <si>
    <t>Elvonások és befizetések</t>
  </si>
  <si>
    <t>K506.</t>
  </si>
  <si>
    <t>K508.</t>
  </si>
  <si>
    <t>Működési célú visszatérítendő támogatások ÁHT-n kívülre</t>
  </si>
  <si>
    <t>Egyéb működési célú támogatások ÁHT-n kívülre</t>
  </si>
  <si>
    <t>K6.</t>
  </si>
  <si>
    <t>K62.</t>
  </si>
  <si>
    <t>Ingatlanok beszerzése, létesítése</t>
  </si>
  <si>
    <t>K64.</t>
  </si>
  <si>
    <t>Egyéb tárgyi eszközök beszerzsée, létesítése</t>
  </si>
  <si>
    <t>K67.</t>
  </si>
  <si>
    <t>Beruházási célú áfa</t>
  </si>
  <si>
    <t>K7.</t>
  </si>
  <si>
    <t>K71.</t>
  </si>
  <si>
    <t>Ingatlanok felújítása</t>
  </si>
  <si>
    <t>K73.</t>
  </si>
  <si>
    <t>Egyéb tárgyi eszközök felújítása</t>
  </si>
  <si>
    <t>K74.</t>
  </si>
  <si>
    <t>Felújítási célú áfa</t>
  </si>
  <si>
    <t>K8.</t>
  </si>
  <si>
    <t>Egyéb felhalmozási célú kiadások</t>
  </si>
  <si>
    <t>K88.</t>
  </si>
  <si>
    <t>Egy felhalmozási célú kiadások ÁHT-n kívülre</t>
  </si>
  <si>
    <t>K1.-K8.</t>
  </si>
  <si>
    <t>Költségvetési kiadások összesen</t>
  </si>
  <si>
    <t>K9.</t>
  </si>
  <si>
    <t>Finanszírozási kiadások</t>
  </si>
  <si>
    <t>K8.+ K9.</t>
  </si>
  <si>
    <t>Kiadások összesen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</si>
  <si>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</si>
  <si>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</si>
  <si>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</si>
  <si>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</si>
  <si>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</si>
  <si>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</si>
  <si>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</si>
  <si>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</si>
  <si>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</si>
  <si>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</si>
  <si>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Január</t>
  </si>
  <si>
    <t>Február</t>
  </si>
  <si>
    <t>Március</t>
  </si>
  <si>
    <t>Április</t>
  </si>
  <si>
    <t>Május</t>
  </si>
  <si>
    <t>Augusztus</t>
  </si>
  <si>
    <t>Szeptember</t>
  </si>
  <si>
    <t>Október</t>
  </si>
  <si>
    <t>November</t>
  </si>
  <si>
    <t>December</t>
  </si>
  <si>
    <t>Működési bevétel</t>
  </si>
  <si>
    <t xml:space="preserve">Közhatalmi bevétel </t>
  </si>
  <si>
    <t xml:space="preserve">Önkormányzatok működési támogatása </t>
  </si>
  <si>
    <t>Működési támogatás ÁHT-én belül</t>
  </si>
  <si>
    <t>Áht-n kívüli működési pénze. átvétel</t>
  </si>
  <si>
    <t>Támogatás felügyeleti szervtől</t>
  </si>
  <si>
    <t>Működéci c. bev. össz.</t>
  </si>
  <si>
    <t>Immat. javak értékesítése</t>
  </si>
  <si>
    <t>10.</t>
  </si>
  <si>
    <t>Ingatlanok értékesítése</t>
  </si>
  <si>
    <t xml:space="preserve">Egyéb tárgyi eszközök értékesítése </t>
  </si>
  <si>
    <t xml:space="preserve">Részesedések </t>
  </si>
  <si>
    <t>Felhalmozási célú támogatás ÁHT-én belül</t>
  </si>
  <si>
    <t>Felhalmozási célú támogatás ÁHT-én kívül</t>
  </si>
  <si>
    <t>15.</t>
  </si>
  <si>
    <t>16.</t>
  </si>
  <si>
    <t>Felhalmozási c. bev. össz.</t>
  </si>
  <si>
    <t>17.</t>
  </si>
  <si>
    <t>18.</t>
  </si>
  <si>
    <t>19.</t>
  </si>
  <si>
    <t>Bevételek  mindösszesen:</t>
  </si>
  <si>
    <t>20.</t>
  </si>
  <si>
    <t>21.</t>
  </si>
  <si>
    <t>22.</t>
  </si>
  <si>
    <t>Munkaadót terhelő járulékok és szoc. h. adó</t>
  </si>
  <si>
    <t>23.</t>
  </si>
  <si>
    <t>24.</t>
  </si>
  <si>
    <t>Ellátottak pénzbeli juttatása</t>
  </si>
  <si>
    <t>25.</t>
  </si>
  <si>
    <t xml:space="preserve">Egyéb működési célú kiadások </t>
  </si>
  <si>
    <t>26.</t>
  </si>
  <si>
    <t xml:space="preserve">  működési célú támog. ÁHT-án belül </t>
  </si>
  <si>
    <t>27.</t>
  </si>
  <si>
    <t xml:space="preserve">  működési célú támog. ÁHT-án kívül </t>
  </si>
  <si>
    <t>28.</t>
  </si>
  <si>
    <t xml:space="preserve">   tartalékok</t>
  </si>
  <si>
    <t>29.</t>
  </si>
  <si>
    <t>Működ. c. kiadás össz.:</t>
  </si>
  <si>
    <t>30.</t>
  </si>
  <si>
    <t>Felújítás</t>
  </si>
  <si>
    <t>31.</t>
  </si>
  <si>
    <t>Beruházás</t>
  </si>
  <si>
    <t>32.</t>
  </si>
  <si>
    <t xml:space="preserve">Egyéb felhalmozási célú kiadások </t>
  </si>
  <si>
    <t>33.</t>
  </si>
  <si>
    <t>34.</t>
  </si>
  <si>
    <t>35.</t>
  </si>
  <si>
    <t>36.</t>
  </si>
  <si>
    <t>37.</t>
  </si>
  <si>
    <t>38.</t>
  </si>
  <si>
    <t>Felhalm. c. kiadás össz.:</t>
  </si>
  <si>
    <t>40.</t>
  </si>
  <si>
    <t>41.</t>
  </si>
  <si>
    <t>Kiadások összesen:</t>
  </si>
  <si>
    <t xml:space="preserve">2015. évi összesített pénzügyi mérlege </t>
  </si>
  <si>
    <t xml:space="preserve">2015. évi előirányzat </t>
  </si>
  <si>
    <t>Kötelező feladatok Eredeti előir.</t>
  </si>
  <si>
    <t>Egyéb működési célú átvett pénzeszköz önkormányzattól</t>
  </si>
  <si>
    <t>Egészségügyi hozzájárulás</t>
  </si>
  <si>
    <t>Egyéb külső személyi juttatások reprezentáció</t>
  </si>
  <si>
    <t xml:space="preserve">Egyéb költségtérítés </t>
  </si>
  <si>
    <t>Egyéb működési célú kiadások ÁHT-n belülre</t>
  </si>
  <si>
    <t xml:space="preserve">4.1. Beruházás megelőlegezési hitel felvétel államháztartáson kívülről </t>
  </si>
  <si>
    <t>B34.</t>
  </si>
  <si>
    <t>Béren kívüli juttatások (Erzsébet út., Széchenyi Pih. K.)</t>
  </si>
  <si>
    <t>2015. év</t>
  </si>
  <si>
    <t xml:space="preserve">Nemesnép Község Önkormányzata </t>
  </si>
  <si>
    <t xml:space="preserve">Nemesnép Község Önkormányzatának bevételei </t>
  </si>
  <si>
    <t>tartózkodás után fiz.idegenforgalmi adó</t>
  </si>
  <si>
    <t>Egyéb áruhasználati és szolgáltatási adók</t>
  </si>
  <si>
    <t>Nemesnép Község Önkormányzatának kiadásai</t>
  </si>
  <si>
    <t>előirányzat felhasználási és likviditási ütemterve a 2015. évi költségvetési rendeletéhez</t>
  </si>
  <si>
    <t>Fininaszírozási művelet kvi.maradvány</t>
  </si>
  <si>
    <t>Pénzkészlet</t>
  </si>
  <si>
    <t>Nemesnép Község Önkormányzata</t>
  </si>
  <si>
    <t xml:space="preserve">   a, Személyi juttatások</t>
  </si>
  <si>
    <t>Eredeti előirányzat</t>
  </si>
  <si>
    <t xml:space="preserve">4.2. Belföldi finanszírozás kiadásai </t>
  </si>
  <si>
    <t>4.3. Központi, irányító szervi támog.         folyósítása működési</t>
  </si>
  <si>
    <t xml:space="preserve">4.2 Maradvány igénybevétele </t>
  </si>
  <si>
    <t>4.3 Áht-n belüli megelőlegezések</t>
  </si>
  <si>
    <t>Áht-n belüli megelőlegezések</t>
  </si>
  <si>
    <t>4.3 Áht-n belüli megelőlegezések visszafiz.</t>
  </si>
  <si>
    <t>Áht-n belüli megelőlegezések visszafizetése</t>
  </si>
  <si>
    <t>B914.</t>
  </si>
  <si>
    <t>Mód. 04.30</t>
  </si>
  <si>
    <t>Módosítás  10.31</t>
  </si>
  <si>
    <t>Mód.elő-irányzat 10.31</t>
  </si>
  <si>
    <t>Mód.04.30.</t>
  </si>
  <si>
    <t>Módosítás 10.31</t>
  </si>
  <si>
    <t>Mód. Előirányzat 10.31</t>
  </si>
  <si>
    <t>Mód. 04.30.</t>
  </si>
  <si>
    <t>Módosított előirányzat 10.31.</t>
  </si>
  <si>
    <t xml:space="preserve">      Elvonások és befizetések</t>
  </si>
  <si>
    <t>K512.</t>
  </si>
  <si>
    <t>Elszámolásból származó bevételek</t>
  </si>
  <si>
    <t>1. melléklet a 14/2015. (XI. 30.) önkormányzati rendelethez, 1. melléklet az 1/2015. (II.10.) önkormányzati rendelethez</t>
  </si>
  <si>
    <t>2.melléklet a 14/2015. (XI. 30.) önkormányzati rendelethez, 3. melléklet az 1/2015. (II. 10.) önkormányzati rendelethez</t>
  </si>
  <si>
    <t>3.melléklet a 14/2015. (XI. 30.) önkormányzati rendelethez, 4. melléklet az 1/2015. (II. 10.) önkormányzati rendelethez</t>
  </si>
  <si>
    <t>4.melléklet a 14/2015. (XI. 30.) önkormányzati rendelethez, 6. melléklet az 1/2015. (II. 10.) önkormányzati rendelethez</t>
  </si>
</sst>
</file>

<file path=xl/styles.xml><?xml version="1.0" encoding="utf-8"?>
<styleSheet xmlns="http://schemas.openxmlformats.org/spreadsheetml/2006/main">
  <numFmts count="1">
    <numFmt numFmtId="43" formatCode="_-* #,##0.00\ _F_t_-;\-* #,##0.00\ _F_t_-;_-* &quot;-&quot;??\ _F_t_-;_-@_-"/>
  </numFmts>
  <fonts count="6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 CE"/>
      <charset val="238"/>
    </font>
    <font>
      <sz val="10"/>
      <name val="Arial CE"/>
      <charset val="238"/>
    </font>
    <font>
      <sz val="8"/>
      <color indexed="8"/>
      <name val="Times New Roman"/>
      <family val="1"/>
      <charset val="238"/>
    </font>
    <font>
      <sz val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9"/>
      <color indexed="8"/>
      <name val="Arial"/>
      <family val="2"/>
      <charset val="238"/>
    </font>
    <font>
      <b/>
      <sz val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0"/>
      <name val="Arial CE"/>
      <family val="2"/>
      <charset val="238"/>
    </font>
    <font>
      <i/>
      <sz val="9"/>
      <color indexed="8"/>
      <name val="Times New Roman"/>
      <family val="1"/>
      <charset val="238"/>
    </font>
    <font>
      <b/>
      <i/>
      <sz val="9"/>
      <color indexed="8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2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.5"/>
      <color indexed="8"/>
      <name val="Times New Roman"/>
      <family val="1"/>
      <charset val="238"/>
    </font>
    <font>
      <sz val="11.5"/>
      <name val="Times New Roman"/>
      <family val="1"/>
      <charset val="238"/>
    </font>
    <font>
      <sz val="10"/>
      <color indexed="8"/>
      <name val="Calibri"/>
      <family val="2"/>
      <charset val="238"/>
    </font>
    <font>
      <sz val="12"/>
      <color indexed="10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2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9"/>
      <color indexed="8"/>
      <name val="Calibri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1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3" borderId="0" applyNumberFormat="0" applyBorder="0" applyAlignment="0" applyProtection="0"/>
    <xf numFmtId="0" fontId="17" fillId="0" borderId="0"/>
    <xf numFmtId="0" fontId="23" fillId="0" borderId="0"/>
    <xf numFmtId="0" fontId="24" fillId="0" borderId="0"/>
    <xf numFmtId="0" fontId="36" fillId="0" borderId="0"/>
    <xf numFmtId="0" fontId="33" fillId="0" borderId="0"/>
    <xf numFmtId="0" fontId="18" fillId="0" borderId="0"/>
    <xf numFmtId="0" fontId="4" fillId="22" borderId="7" applyNumberFormat="0" applyFont="0" applyAlignment="0" applyProtection="0"/>
    <xf numFmtId="0" fontId="19" fillId="20" borderId="8" applyNumberFormat="0" applyAlignment="0" applyProtection="0"/>
    <xf numFmtId="9" fontId="2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63">
    <xf numFmtId="0" fontId="0" fillId="0" borderId="0" xfId="0"/>
    <xf numFmtId="0" fontId="25" fillId="0" borderId="0" xfId="39" applyFont="1"/>
    <xf numFmtId="0" fontId="25" fillId="0" borderId="0" xfId="39" applyFont="1" applyAlignment="1">
      <alignment wrapText="1"/>
    </xf>
    <xf numFmtId="3" fontId="25" fillId="0" borderId="0" xfId="39" applyNumberFormat="1" applyFont="1"/>
    <xf numFmtId="0" fontId="26" fillId="0" borderId="0" xfId="39" applyFont="1"/>
    <xf numFmtId="0" fontId="25" fillId="0" borderId="0" xfId="39" applyFont="1" applyAlignment="1"/>
    <xf numFmtId="0" fontId="2" fillId="0" borderId="0" xfId="39" applyFont="1" applyBorder="1" applyAlignment="1"/>
    <xf numFmtId="0" fontId="26" fillId="0" borderId="0" xfId="39" applyFont="1" applyAlignment="1"/>
    <xf numFmtId="0" fontId="29" fillId="0" borderId="10" xfId="39" applyFont="1" applyBorder="1" applyAlignment="1">
      <alignment horizontal="center" vertical="center" wrapText="1"/>
    </xf>
    <xf numFmtId="3" fontId="29" fillId="0" borderId="11" xfId="39" applyNumberFormat="1" applyFont="1" applyBorder="1" applyAlignment="1">
      <alignment horizontal="center" vertical="center" wrapText="1"/>
    </xf>
    <xf numFmtId="3" fontId="29" fillId="0" borderId="11" xfId="39" applyNumberFormat="1" applyFont="1" applyBorder="1" applyAlignment="1">
      <alignment horizontal="center" vertical="center"/>
    </xf>
    <xf numFmtId="0" fontId="3" fillId="0" borderId="0" xfId="39" applyFont="1" applyBorder="1" applyAlignment="1">
      <alignment horizontal="center" vertical="center"/>
    </xf>
    <xf numFmtId="0" fontId="31" fillId="0" borderId="0" xfId="39" applyFont="1" applyAlignment="1">
      <alignment horizontal="center" vertical="center"/>
    </xf>
    <xf numFmtId="0" fontId="25" fillId="0" borderId="11" xfId="39" applyFont="1" applyBorder="1" applyAlignment="1">
      <alignment horizontal="center"/>
    </xf>
    <xf numFmtId="0" fontId="29" fillId="0" borderId="10" xfId="39" applyFont="1" applyBorder="1" applyAlignment="1">
      <alignment horizontal="left" wrapText="1"/>
    </xf>
    <xf numFmtId="3" fontId="29" fillId="0" borderId="11" xfId="39" applyNumberFormat="1" applyFont="1" applyBorder="1"/>
    <xf numFmtId="3" fontId="32" fillId="0" borderId="11" xfId="39" applyNumberFormat="1" applyFont="1" applyBorder="1"/>
    <xf numFmtId="0" fontId="2" fillId="0" borderId="0" xfId="39" applyFont="1" applyBorder="1"/>
    <xf numFmtId="0" fontId="32" fillId="0" borderId="10" xfId="39" applyFont="1" applyBorder="1" applyAlignment="1">
      <alignment wrapText="1"/>
    </xf>
    <xf numFmtId="3" fontId="32" fillId="0" borderId="11" xfId="43" applyNumberFormat="1" applyFont="1" applyBorder="1"/>
    <xf numFmtId="3" fontId="25" fillId="0" borderId="11" xfId="39" applyNumberFormat="1" applyFont="1" applyBorder="1"/>
    <xf numFmtId="0" fontId="34" fillId="0" borderId="10" xfId="39" applyFont="1" applyBorder="1" applyAlignment="1">
      <alignment wrapText="1"/>
    </xf>
    <xf numFmtId="3" fontId="32" fillId="0" borderId="11" xfId="39" applyNumberFormat="1" applyFont="1" applyBorder="1" applyAlignment="1">
      <alignment horizontal="left"/>
    </xf>
    <xf numFmtId="0" fontId="35" fillId="0" borderId="10" xfId="39" applyFont="1" applyBorder="1" applyAlignment="1">
      <alignment wrapText="1"/>
    </xf>
    <xf numFmtId="3" fontId="35" fillId="0" borderId="11" xfId="39" applyNumberFormat="1" applyFont="1" applyBorder="1"/>
    <xf numFmtId="3" fontId="34" fillId="0" borderId="11" xfId="39" applyNumberFormat="1" applyFont="1" applyBorder="1"/>
    <xf numFmtId="0" fontId="32" fillId="0" borderId="10" xfId="43" applyFont="1" applyBorder="1" applyAlignment="1">
      <alignment wrapText="1"/>
    </xf>
    <xf numFmtId="0" fontId="29" fillId="0" borderId="10" xfId="39" applyFont="1" applyBorder="1" applyAlignment="1">
      <alignment wrapText="1"/>
    </xf>
    <xf numFmtId="0" fontId="3" fillId="0" borderId="0" xfId="39" applyFont="1" applyBorder="1"/>
    <xf numFmtId="0" fontId="31" fillId="0" borderId="0" xfId="39" applyFont="1"/>
    <xf numFmtId="3" fontId="29" fillId="0" borderId="10" xfId="39" applyNumberFormat="1" applyFont="1" applyBorder="1" applyAlignment="1">
      <alignment wrapText="1"/>
    </xf>
    <xf numFmtId="3" fontId="32" fillId="0" borderId="10" xfId="39" applyNumberFormat="1" applyFont="1" applyBorder="1" applyAlignment="1">
      <alignment wrapText="1"/>
    </xf>
    <xf numFmtId="0" fontId="3" fillId="0" borderId="11" xfId="39" applyFont="1" applyBorder="1"/>
    <xf numFmtId="3" fontId="29" fillId="0" borderId="11" xfId="39" applyNumberFormat="1" applyFont="1" applyBorder="1" applyAlignment="1">
      <alignment wrapText="1"/>
    </xf>
    <xf numFmtId="3" fontId="32" fillId="0" borderId="11" xfId="39" applyNumberFormat="1" applyFont="1" applyBorder="1" applyAlignment="1">
      <alignment wrapText="1"/>
    </xf>
    <xf numFmtId="0" fontId="29" fillId="0" borderId="12" xfId="39" applyFont="1" applyBorder="1" applyAlignment="1">
      <alignment wrapText="1"/>
    </xf>
    <xf numFmtId="3" fontId="29" fillId="0" borderId="13" xfId="39" applyNumberFormat="1" applyFont="1" applyBorder="1"/>
    <xf numFmtId="0" fontId="29" fillId="0" borderId="14" xfId="39" applyFont="1" applyBorder="1" applyAlignment="1">
      <alignment wrapText="1"/>
    </xf>
    <xf numFmtId="3" fontId="29" fillId="0" borderId="15" xfId="39" applyNumberFormat="1" applyFont="1" applyBorder="1"/>
    <xf numFmtId="0" fontId="3" fillId="0" borderId="15" xfId="39" applyFont="1" applyBorder="1"/>
    <xf numFmtId="0" fontId="29" fillId="0" borderId="0" xfId="39" applyFont="1" applyBorder="1" applyAlignment="1">
      <alignment wrapText="1"/>
    </xf>
    <xf numFmtId="3" fontId="29" fillId="0" borderId="0" xfId="39" applyNumberFormat="1" applyFont="1" applyBorder="1"/>
    <xf numFmtId="0" fontId="32" fillId="0" borderId="0" xfId="39" applyFont="1" applyBorder="1" applyAlignment="1">
      <alignment wrapText="1"/>
    </xf>
    <xf numFmtId="3" fontId="32" fillId="0" borderId="0" xfId="39" applyNumberFormat="1" applyFont="1" applyBorder="1"/>
    <xf numFmtId="0" fontId="25" fillId="0" borderId="0" xfId="39" applyFont="1" applyBorder="1" applyAlignment="1">
      <alignment wrapText="1"/>
    </xf>
    <xf numFmtId="3" fontId="25" fillId="0" borderId="0" xfId="39" applyNumberFormat="1" applyFont="1" applyBorder="1"/>
    <xf numFmtId="0" fontId="26" fillId="0" borderId="0" xfId="39" applyFont="1" applyBorder="1"/>
    <xf numFmtId="0" fontId="36" fillId="0" borderId="0" xfId="42"/>
    <xf numFmtId="0" fontId="53" fillId="0" borderId="0" xfId="39" applyFont="1"/>
    <xf numFmtId="0" fontId="38" fillId="0" borderId="0" xfId="39" applyFont="1"/>
    <xf numFmtId="0" fontId="55" fillId="0" borderId="0" xfId="39" applyFont="1" applyAlignment="1">
      <alignment horizontal="center"/>
    </xf>
    <xf numFmtId="0" fontId="55" fillId="0" borderId="16" xfId="39" applyFont="1" applyBorder="1" applyAlignment="1">
      <alignment horizontal="center"/>
    </xf>
    <xf numFmtId="0" fontId="38" fillId="0" borderId="0" xfId="39" applyFont="1" applyAlignment="1">
      <alignment horizontal="center"/>
    </xf>
    <xf numFmtId="0" fontId="55" fillId="0" borderId="0" xfId="39" applyFont="1"/>
    <xf numFmtId="0" fontId="56" fillId="0" borderId="0" xfId="39" applyFont="1"/>
    <xf numFmtId="3" fontId="38" fillId="0" borderId="0" xfId="39" applyNumberFormat="1" applyFont="1"/>
    <xf numFmtId="3" fontId="56" fillId="0" borderId="0" xfId="39" applyNumberFormat="1" applyFont="1"/>
    <xf numFmtId="3" fontId="46" fillId="0" borderId="0" xfId="39" applyNumberFormat="1" applyFont="1"/>
    <xf numFmtId="0" fontId="38" fillId="0" borderId="0" xfId="39" applyFont="1" applyBorder="1"/>
    <xf numFmtId="3" fontId="38" fillId="0" borderId="0" xfId="39" applyNumberFormat="1" applyFont="1" applyBorder="1"/>
    <xf numFmtId="0" fontId="55" fillId="0" borderId="17" xfId="39" applyFont="1" applyBorder="1"/>
    <xf numFmtId="3" fontId="55" fillId="0" borderId="17" xfId="39" applyNumberFormat="1" applyFont="1" applyBorder="1"/>
    <xf numFmtId="3" fontId="55" fillId="0" borderId="0" xfId="39" applyNumberFormat="1" applyFont="1"/>
    <xf numFmtId="3" fontId="55" fillId="0" borderId="0" xfId="39" applyNumberFormat="1" applyFont="1" applyBorder="1"/>
    <xf numFmtId="0" fontId="55" fillId="0" borderId="0" xfId="39" applyFont="1" applyBorder="1"/>
    <xf numFmtId="0" fontId="55" fillId="0" borderId="18" xfId="39" applyFont="1" applyBorder="1"/>
    <xf numFmtId="3" fontId="55" fillId="0" borderId="19" xfId="39" applyNumberFormat="1" applyFont="1" applyBorder="1"/>
    <xf numFmtId="0" fontId="53" fillId="0" borderId="0" xfId="39" applyFont="1" applyAlignment="1">
      <alignment horizontal="center"/>
    </xf>
    <xf numFmtId="0" fontId="57" fillId="0" borderId="0" xfId="39" applyFont="1"/>
    <xf numFmtId="3" fontId="57" fillId="0" borderId="0" xfId="39" applyNumberFormat="1" applyFont="1"/>
    <xf numFmtId="0" fontId="38" fillId="0" borderId="17" xfId="39" applyFont="1" applyBorder="1"/>
    <xf numFmtId="3" fontId="38" fillId="0" borderId="17" xfId="39" applyNumberFormat="1" applyFont="1" applyBorder="1"/>
    <xf numFmtId="3" fontId="56" fillId="0" borderId="20" xfId="39" applyNumberFormat="1" applyFont="1" applyBorder="1"/>
    <xf numFmtId="3" fontId="53" fillId="0" borderId="0" xfId="39" applyNumberFormat="1" applyFont="1"/>
    <xf numFmtId="0" fontId="41" fillId="0" borderId="0" xfId="42" applyFont="1" applyAlignment="1">
      <alignment wrapText="1"/>
    </xf>
    <xf numFmtId="0" fontId="28" fillId="0" borderId="0" xfId="42" applyFont="1" applyAlignment="1">
      <alignment horizontal="center" wrapText="1"/>
    </xf>
    <xf numFmtId="0" fontId="41" fillId="0" borderId="0" xfId="42" applyFont="1" applyAlignment="1">
      <alignment horizontal="right" wrapText="1"/>
    </xf>
    <xf numFmtId="0" fontId="42" fillId="0" borderId="21" xfId="42" applyFont="1" applyBorder="1" applyAlignment="1">
      <alignment horizontal="center" wrapText="1"/>
    </xf>
    <xf numFmtId="0" fontId="27" fillId="0" borderId="22" xfId="42" applyFont="1" applyBorder="1" applyAlignment="1">
      <alignment horizontal="center" wrapText="1"/>
    </xf>
    <xf numFmtId="0" fontId="28" fillId="0" borderId="22" xfId="42" applyFont="1" applyBorder="1" applyAlignment="1">
      <alignment horizontal="center" wrapText="1"/>
    </xf>
    <xf numFmtId="0" fontId="27" fillId="0" borderId="23" xfId="42" applyFont="1" applyBorder="1" applyAlignment="1">
      <alignment wrapText="1"/>
    </xf>
    <xf numFmtId="0" fontId="27" fillId="0" borderId="24" xfId="42" applyFont="1" applyBorder="1" applyAlignment="1">
      <alignment wrapText="1"/>
    </xf>
    <xf numFmtId="3" fontId="27" fillId="0" borderId="24" xfId="42" applyNumberFormat="1" applyFont="1" applyBorder="1" applyAlignment="1">
      <alignment horizontal="right" wrapText="1"/>
    </xf>
    <xf numFmtId="0" fontId="43" fillId="0" borderId="25" xfId="42" applyFont="1" applyBorder="1" applyAlignment="1">
      <alignment wrapText="1"/>
    </xf>
    <xf numFmtId="0" fontId="43" fillId="0" borderId="11" xfId="42" applyFont="1" applyBorder="1" applyAlignment="1">
      <alignment wrapText="1"/>
    </xf>
    <xf numFmtId="3" fontId="43" fillId="0" borderId="11" xfId="42" applyNumberFormat="1" applyFont="1" applyBorder="1" applyAlignment="1">
      <alignment horizontal="right" wrapText="1"/>
    </xf>
    <xf numFmtId="0" fontId="41" fillId="0" borderId="25" xfId="42" applyFont="1" applyBorder="1" applyAlignment="1">
      <alignment wrapText="1"/>
    </xf>
    <xf numFmtId="0" fontId="41" fillId="0" borderId="11" xfId="42" applyFont="1" applyBorder="1" applyAlignment="1">
      <alignment wrapText="1"/>
    </xf>
    <xf numFmtId="3" fontId="41" fillId="0" borderId="11" xfId="42" applyNumberFormat="1" applyFont="1" applyBorder="1" applyAlignment="1">
      <alignment horizontal="right" wrapText="1"/>
    </xf>
    <xf numFmtId="0" fontId="1" fillId="0" borderId="11" xfId="42" applyFont="1" applyBorder="1" applyAlignment="1">
      <alignment wrapText="1"/>
    </xf>
    <xf numFmtId="3" fontId="1" fillId="0" borderId="11" xfId="42" applyNumberFormat="1" applyFont="1" applyBorder="1" applyAlignment="1">
      <alignment horizontal="right" wrapText="1"/>
    </xf>
    <xf numFmtId="0" fontId="27" fillId="0" borderId="25" xfId="42" applyFont="1" applyBorder="1" applyAlignment="1">
      <alignment wrapText="1"/>
    </xf>
    <xf numFmtId="0" fontId="27" fillId="0" borderId="11" xfId="42" applyFont="1" applyBorder="1" applyAlignment="1">
      <alignment wrapText="1"/>
    </xf>
    <xf numFmtId="3" fontId="27" fillId="0" borderId="11" xfId="42" applyNumberFormat="1" applyFont="1" applyBorder="1" applyAlignment="1">
      <alignment horizontal="right" wrapText="1"/>
    </xf>
    <xf numFmtId="0" fontId="41" fillId="0" borderId="11" xfId="42" applyFont="1" applyBorder="1" applyAlignment="1">
      <alignment horizontal="right" wrapText="1"/>
    </xf>
    <xf numFmtId="0" fontId="36" fillId="0" borderId="0" xfId="42" applyFont="1"/>
    <xf numFmtId="3" fontId="41" fillId="0" borderId="11" xfId="42" applyNumberFormat="1" applyFont="1" applyBorder="1" applyAlignment="1">
      <alignment wrapText="1"/>
    </xf>
    <xf numFmtId="0" fontId="44" fillId="0" borderId="11" xfId="42" applyFont="1" applyBorder="1" applyAlignment="1">
      <alignment wrapText="1"/>
    </xf>
    <xf numFmtId="0" fontId="44" fillId="0" borderId="11" xfId="42" applyFont="1" applyBorder="1" applyAlignment="1">
      <alignment horizontal="right" wrapText="1"/>
    </xf>
    <xf numFmtId="3" fontId="44" fillId="0" borderId="11" xfId="42" applyNumberFormat="1" applyFont="1" applyBorder="1" applyAlignment="1">
      <alignment horizontal="right" wrapText="1"/>
    </xf>
    <xf numFmtId="0" fontId="45" fillId="0" borderId="25" xfId="42" applyFont="1" applyBorder="1" applyAlignment="1">
      <alignment wrapText="1"/>
    </xf>
    <xf numFmtId="0" fontId="45" fillId="0" borderId="11" xfId="42" applyFont="1" applyBorder="1" applyAlignment="1">
      <alignment wrapText="1"/>
    </xf>
    <xf numFmtId="3" fontId="45" fillId="0" borderId="11" xfId="42" applyNumberFormat="1" applyFont="1" applyBorder="1" applyAlignment="1">
      <alignment horizontal="right" wrapText="1"/>
    </xf>
    <xf numFmtId="0" fontId="45" fillId="0" borderId="26" xfId="42" applyFont="1" applyBorder="1" applyAlignment="1">
      <alignment wrapText="1"/>
    </xf>
    <xf numFmtId="3" fontId="45" fillId="0" borderId="26" xfId="42" applyNumberFormat="1" applyFont="1" applyBorder="1" applyAlignment="1">
      <alignment horizontal="right" wrapText="1"/>
    </xf>
    <xf numFmtId="0" fontId="58" fillId="0" borderId="0" xfId="42" applyFont="1"/>
    <xf numFmtId="0" fontId="47" fillId="0" borderId="0" xfId="42" applyFont="1" applyAlignment="1">
      <alignment wrapText="1"/>
    </xf>
    <xf numFmtId="0" fontId="47" fillId="0" borderId="0" xfId="42" applyFont="1"/>
    <xf numFmtId="0" fontId="42" fillId="0" borderId="27" xfId="42" applyFont="1" applyBorder="1" applyAlignment="1">
      <alignment horizontal="center" wrapText="1"/>
    </xf>
    <xf numFmtId="0" fontId="27" fillId="0" borderId="28" xfId="42" applyFont="1" applyBorder="1" applyAlignment="1">
      <alignment horizontal="center" wrapText="1"/>
    </xf>
    <xf numFmtId="0" fontId="27" fillId="0" borderId="29" xfId="42" applyFont="1" applyBorder="1" applyAlignment="1">
      <alignment wrapText="1"/>
    </xf>
    <xf numFmtId="0" fontId="48" fillId="0" borderId="0" xfId="42" applyFont="1"/>
    <xf numFmtId="0" fontId="43" fillId="0" borderId="30" xfId="42" applyFont="1" applyBorder="1" applyAlignment="1">
      <alignment wrapText="1"/>
    </xf>
    <xf numFmtId="0" fontId="1" fillId="0" borderId="0" xfId="42" applyFont="1"/>
    <xf numFmtId="0" fontId="41" fillId="0" borderId="30" xfId="42" applyFont="1" applyBorder="1" applyAlignment="1">
      <alignment wrapText="1"/>
    </xf>
    <xf numFmtId="0" fontId="27" fillId="0" borderId="30" xfId="42" applyFont="1" applyBorder="1" applyAlignment="1">
      <alignment wrapText="1"/>
    </xf>
    <xf numFmtId="0" fontId="49" fillId="0" borderId="11" xfId="42" applyFont="1" applyBorder="1" applyAlignment="1">
      <alignment wrapText="1"/>
    </xf>
    <xf numFmtId="3" fontId="49" fillId="0" borderId="11" xfId="42" applyNumberFormat="1" applyFont="1" applyBorder="1" applyAlignment="1">
      <alignment horizontal="right" wrapText="1"/>
    </xf>
    <xf numFmtId="0" fontId="40" fillId="0" borderId="30" xfId="42" applyFont="1" applyBorder="1" applyAlignment="1">
      <alignment wrapText="1"/>
    </xf>
    <xf numFmtId="0" fontId="40" fillId="0" borderId="11" xfId="42" applyFont="1" applyBorder="1" applyAlignment="1">
      <alignment wrapText="1"/>
    </xf>
    <xf numFmtId="0" fontId="50" fillId="0" borderId="30" xfId="42" applyFont="1" applyBorder="1" applyAlignment="1">
      <alignment wrapText="1"/>
    </xf>
    <xf numFmtId="0" fontId="50" fillId="0" borderId="11" xfId="42" applyFont="1" applyBorder="1" applyAlignment="1">
      <alignment wrapText="1"/>
    </xf>
    <xf numFmtId="3" fontId="50" fillId="0" borderId="11" xfId="42" applyNumberFormat="1" applyFont="1" applyBorder="1" applyAlignment="1">
      <alignment horizontal="right" wrapText="1"/>
    </xf>
    <xf numFmtId="0" fontId="51" fillId="0" borderId="0" xfId="42" applyFont="1"/>
    <xf numFmtId="0" fontId="50" fillId="0" borderId="31" xfId="42" applyFont="1" applyBorder="1" applyAlignment="1">
      <alignment wrapText="1"/>
    </xf>
    <xf numFmtId="0" fontId="50" fillId="0" borderId="32" xfId="42" applyFont="1" applyBorder="1" applyAlignment="1">
      <alignment wrapText="1"/>
    </xf>
    <xf numFmtId="3" fontId="50" fillId="0" borderId="32" xfId="42" applyNumberFormat="1" applyFont="1" applyBorder="1" applyAlignment="1">
      <alignment horizontal="right" wrapText="1"/>
    </xf>
    <xf numFmtId="0" fontId="52" fillId="0" borderId="0" xfId="42" applyFont="1" applyAlignment="1">
      <alignment wrapText="1"/>
    </xf>
    <xf numFmtId="0" fontId="28" fillId="0" borderId="33" xfId="42" applyFont="1" applyBorder="1" applyAlignment="1">
      <alignment horizontal="center" vertical="center" wrapText="1"/>
    </xf>
    <xf numFmtId="0" fontId="29" fillId="0" borderId="22" xfId="42" applyFont="1" applyBorder="1" applyAlignment="1">
      <alignment horizontal="center" wrapText="1"/>
    </xf>
    <xf numFmtId="0" fontId="27" fillId="0" borderId="34" xfId="42" applyFont="1" applyBorder="1" applyAlignment="1">
      <alignment wrapText="1"/>
    </xf>
    <xf numFmtId="3" fontId="1" fillId="0" borderId="11" xfId="42" applyNumberFormat="1" applyFont="1" applyBorder="1" applyAlignment="1">
      <alignment wrapText="1"/>
    </xf>
    <xf numFmtId="0" fontId="38" fillId="0" borderId="35" xfId="39" applyFont="1" applyBorder="1" applyAlignment="1">
      <alignment horizontal="center"/>
    </xf>
    <xf numFmtId="0" fontId="53" fillId="0" borderId="0" xfId="39" applyFont="1" applyBorder="1"/>
    <xf numFmtId="0" fontId="38" fillId="0" borderId="16" xfId="39" applyFont="1" applyBorder="1" applyAlignment="1">
      <alignment horizontal="center"/>
    </xf>
    <xf numFmtId="3" fontId="45" fillId="0" borderId="20" xfId="39" applyNumberFormat="1" applyFont="1" applyBorder="1"/>
    <xf numFmtId="3" fontId="56" fillId="0" borderId="36" xfId="39" applyNumberFormat="1" applyFont="1" applyBorder="1"/>
    <xf numFmtId="3" fontId="45" fillId="0" borderId="36" xfId="39" applyNumberFormat="1" applyFont="1" applyBorder="1"/>
    <xf numFmtId="3" fontId="56" fillId="0" borderId="37" xfId="39" applyNumberFormat="1" applyFont="1" applyBorder="1"/>
    <xf numFmtId="0" fontId="59" fillId="0" borderId="0" xfId="39" applyFont="1"/>
    <xf numFmtId="3" fontId="59" fillId="0" borderId="0" xfId="39" applyNumberFormat="1" applyFont="1"/>
    <xf numFmtId="3" fontId="32" fillId="0" borderId="12" xfId="39" applyNumberFormat="1" applyFont="1" applyBorder="1" applyAlignment="1">
      <alignment wrapText="1"/>
    </xf>
    <xf numFmtId="3" fontId="32" fillId="0" borderId="13" xfId="39" applyNumberFormat="1" applyFont="1" applyBorder="1"/>
    <xf numFmtId="3" fontId="41" fillId="0" borderId="12" xfId="39" applyNumberFormat="1" applyFont="1" applyBorder="1" applyAlignment="1">
      <alignment wrapText="1"/>
    </xf>
    <xf numFmtId="3" fontId="56" fillId="0" borderId="12" xfId="39" applyNumberFormat="1" applyFont="1" applyBorder="1" applyAlignment="1">
      <alignment wrapText="1"/>
    </xf>
    <xf numFmtId="3" fontId="41" fillId="0" borderId="13" xfId="42" applyNumberFormat="1" applyFont="1" applyBorder="1" applyAlignment="1">
      <alignment horizontal="right" wrapText="1"/>
    </xf>
    <xf numFmtId="3" fontId="25" fillId="0" borderId="0" xfId="39" applyNumberFormat="1" applyFont="1" applyBorder="1" applyAlignment="1">
      <alignment horizontal="right"/>
    </xf>
    <xf numFmtId="0" fontId="0" fillId="0" borderId="0" xfId="0" applyFont="1" applyAlignment="1"/>
    <xf numFmtId="0" fontId="27" fillId="0" borderId="0" xfId="39" applyFont="1" applyBorder="1" applyAlignment="1">
      <alignment horizontal="center"/>
    </xf>
    <xf numFmtId="0" fontId="28" fillId="0" borderId="0" xfId="39" applyFont="1" applyBorder="1" applyAlignment="1">
      <alignment horizontal="center"/>
    </xf>
    <xf numFmtId="0" fontId="29" fillId="0" borderId="0" xfId="39" applyFont="1" applyBorder="1" applyAlignment="1">
      <alignment horizontal="right"/>
    </xf>
    <xf numFmtId="3" fontId="29" fillId="0" borderId="11" xfId="39" applyNumberFormat="1" applyFont="1" applyBorder="1" applyAlignment="1">
      <alignment horizontal="center" vertical="center"/>
    </xf>
    <xf numFmtId="0" fontId="25" fillId="0" borderId="11" xfId="39" applyFont="1" applyBorder="1" applyAlignment="1">
      <alignment horizontal="center" vertical="center" wrapText="1"/>
    </xf>
    <xf numFmtId="0" fontId="29" fillId="0" borderId="10" xfId="39" applyFont="1" applyBorder="1" applyAlignment="1">
      <alignment horizontal="center" vertical="center" wrapText="1"/>
    </xf>
    <xf numFmtId="0" fontId="29" fillId="0" borderId="11" xfId="39" applyFont="1" applyBorder="1" applyAlignment="1">
      <alignment horizontal="center" vertical="center"/>
    </xf>
    <xf numFmtId="3" fontId="30" fillId="0" borderId="11" xfId="39" applyNumberFormat="1" applyFont="1" applyBorder="1" applyAlignment="1">
      <alignment horizontal="center" vertical="center"/>
    </xf>
    <xf numFmtId="0" fontId="39" fillId="0" borderId="0" xfId="42" applyFont="1" applyAlignment="1">
      <alignment horizontal="center" wrapText="1"/>
    </xf>
    <xf numFmtId="0" fontId="27" fillId="0" borderId="0" xfId="42" applyFont="1" applyAlignment="1">
      <alignment horizontal="center" wrapText="1"/>
    </xf>
    <xf numFmtId="0" fontId="32" fillId="0" borderId="0" xfId="42" applyFont="1" applyAlignment="1">
      <alignment horizontal="right" wrapText="1"/>
    </xf>
    <xf numFmtId="0" fontId="60" fillId="0" borderId="0" xfId="0" applyFont="1" applyAlignment="1">
      <alignment wrapText="1"/>
    </xf>
    <xf numFmtId="0" fontId="54" fillId="0" borderId="0" xfId="39" applyFont="1" applyBorder="1" applyAlignment="1">
      <alignment horizontal="right"/>
    </xf>
    <xf numFmtId="0" fontId="55" fillId="0" borderId="0" xfId="39" applyFont="1" applyBorder="1" applyAlignment="1">
      <alignment horizontal="center"/>
    </xf>
    <xf numFmtId="0" fontId="38" fillId="0" borderId="16" xfId="39" applyFont="1" applyBorder="1" applyAlignment="1">
      <alignment horizontal="center"/>
    </xf>
  </cellXfs>
  <cellStyles count="5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Ezres 2" xfId="29"/>
    <cellStyle name="Ezres 3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ál" xfId="0" builtinId="0"/>
    <cellStyle name="Normál 2" xfId="39"/>
    <cellStyle name="Normál 3" xfId="40"/>
    <cellStyle name="Normál 4" xfId="41"/>
    <cellStyle name="Normál 5" xfId="42"/>
    <cellStyle name="Normál_2006.I.févi pénzügyi mérleg" xfId="43"/>
    <cellStyle name="Normal_tanusitv" xfId="44"/>
    <cellStyle name="Note" xfId="45"/>
    <cellStyle name="Output" xfId="46"/>
    <cellStyle name="Százalék 2" xfId="47"/>
    <cellStyle name="Title" xfId="48"/>
    <cellStyle name="Total" xfId="49"/>
    <cellStyle name="Warning Text" xfId="5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L77"/>
  <sheetViews>
    <sheetView tabSelected="1" topLeftCell="B1" zoomScale="120" zoomScaleNormal="120" workbookViewId="0">
      <selection activeCell="B2" sqref="B2:K2"/>
    </sheetView>
  </sheetViews>
  <sheetFormatPr defaultColWidth="7.85546875" defaultRowHeight="11.25"/>
  <cols>
    <col min="1" max="1" width="4.85546875" style="1" customWidth="1"/>
    <col min="2" max="2" width="32" style="2" customWidth="1"/>
    <col min="3" max="4" width="9" style="3" customWidth="1"/>
    <col min="5" max="5" width="7.85546875" style="3" bestFit="1" customWidth="1"/>
    <col min="6" max="6" width="8.140625" style="3" customWidth="1"/>
    <col min="7" max="7" width="35" style="3" customWidth="1"/>
    <col min="8" max="9" width="9.28515625" style="3" customWidth="1"/>
    <col min="10" max="10" width="8.7109375" style="3" customWidth="1"/>
    <col min="11" max="11" width="8.28515625" style="3" customWidth="1"/>
    <col min="12" max="252" width="9.140625" style="4" customWidth="1"/>
    <col min="253" max="253" width="4.85546875" style="4" customWidth="1"/>
    <col min="254" max="254" width="32" style="4" customWidth="1"/>
    <col min="255" max="255" width="8" style="4" customWidth="1"/>
    <col min="256" max="16384" width="7.85546875" style="4"/>
  </cols>
  <sheetData>
    <row r="1" spans="1:12" ht="15">
      <c r="C1" s="146" t="s">
        <v>321</v>
      </c>
      <c r="D1" s="146"/>
      <c r="E1" s="147"/>
      <c r="F1" s="147"/>
      <c r="G1" s="147"/>
      <c r="H1" s="147"/>
      <c r="I1" s="147"/>
      <c r="J1" s="147"/>
      <c r="K1" s="147"/>
    </row>
    <row r="2" spans="1:12" s="7" customFormat="1" ht="14.25">
      <c r="A2" s="5"/>
      <c r="B2" s="148" t="s">
        <v>291</v>
      </c>
      <c r="C2" s="148"/>
      <c r="D2" s="148"/>
      <c r="E2" s="148"/>
      <c r="F2" s="148"/>
      <c r="G2" s="148"/>
      <c r="H2" s="148"/>
      <c r="I2" s="148"/>
      <c r="J2" s="148"/>
      <c r="K2" s="148"/>
      <c r="L2" s="6"/>
    </row>
    <row r="3" spans="1:12" s="7" customFormat="1" ht="21" customHeight="1">
      <c r="A3" s="5"/>
      <c r="B3" s="149" t="s">
        <v>279</v>
      </c>
      <c r="C3" s="149"/>
      <c r="D3" s="149"/>
      <c r="E3" s="149"/>
      <c r="F3" s="149"/>
      <c r="G3" s="149"/>
      <c r="H3" s="149"/>
      <c r="I3" s="149"/>
      <c r="J3" s="149"/>
      <c r="K3" s="149"/>
      <c r="L3" s="6"/>
    </row>
    <row r="4" spans="1:12" s="7" customFormat="1" ht="12">
      <c r="A4" s="5"/>
      <c r="B4" s="150" t="s">
        <v>12</v>
      </c>
      <c r="C4" s="150"/>
      <c r="D4" s="150"/>
      <c r="E4" s="150"/>
      <c r="F4" s="150"/>
      <c r="G4" s="150"/>
      <c r="H4" s="150"/>
      <c r="I4" s="150"/>
      <c r="J4" s="150"/>
      <c r="K4" s="150"/>
      <c r="L4" s="6"/>
    </row>
    <row r="5" spans="1:12" s="7" customFormat="1" ht="12.75" customHeight="1">
      <c r="A5" s="152" t="s">
        <v>1</v>
      </c>
      <c r="B5" s="153" t="s">
        <v>13</v>
      </c>
      <c r="C5" s="154" t="s">
        <v>14</v>
      </c>
      <c r="D5" s="154"/>
      <c r="E5" s="154"/>
      <c r="F5" s="154"/>
      <c r="G5" s="155" t="s">
        <v>15</v>
      </c>
      <c r="H5" s="154" t="s">
        <v>16</v>
      </c>
      <c r="I5" s="154"/>
      <c r="J5" s="154"/>
      <c r="K5" s="154"/>
      <c r="L5" s="6"/>
    </row>
    <row r="6" spans="1:12" s="7" customFormat="1" ht="12.75" customHeight="1">
      <c r="A6" s="152"/>
      <c r="B6" s="153"/>
      <c r="C6" s="151" t="s">
        <v>280</v>
      </c>
      <c r="D6" s="151"/>
      <c r="E6" s="151"/>
      <c r="F6" s="151"/>
      <c r="G6" s="155"/>
      <c r="H6" s="151" t="s">
        <v>280</v>
      </c>
      <c r="I6" s="151"/>
      <c r="J6" s="151"/>
      <c r="K6" s="151"/>
      <c r="L6" s="6"/>
    </row>
    <row r="7" spans="1:12" s="12" customFormat="1" ht="36.6" customHeight="1">
      <c r="A7" s="152"/>
      <c r="B7" s="8" t="s">
        <v>17</v>
      </c>
      <c r="C7" s="9" t="s">
        <v>301</v>
      </c>
      <c r="D7" s="9" t="s">
        <v>310</v>
      </c>
      <c r="E7" s="9" t="s">
        <v>311</v>
      </c>
      <c r="F7" s="9" t="s">
        <v>312</v>
      </c>
      <c r="G7" s="10" t="s">
        <v>18</v>
      </c>
      <c r="H7" s="9" t="s">
        <v>301</v>
      </c>
      <c r="I7" s="9" t="s">
        <v>313</v>
      </c>
      <c r="J7" s="9" t="s">
        <v>314</v>
      </c>
      <c r="K7" s="9" t="s">
        <v>312</v>
      </c>
      <c r="L7" s="11"/>
    </row>
    <row r="8" spans="1:12" ht="12">
      <c r="A8" s="13">
        <v>1</v>
      </c>
      <c r="B8" s="14" t="s">
        <v>19</v>
      </c>
      <c r="C8" s="15">
        <f>C9+C10</f>
        <v>2745</v>
      </c>
      <c r="D8" s="15">
        <f>D9+D10</f>
        <v>2745</v>
      </c>
      <c r="E8" s="15">
        <f>E9+E10</f>
        <v>-82</v>
      </c>
      <c r="F8" s="15">
        <f>F9+F10</f>
        <v>2663</v>
      </c>
      <c r="G8" s="15" t="s">
        <v>20</v>
      </c>
      <c r="H8" s="15"/>
      <c r="I8" s="15"/>
      <c r="J8" s="15"/>
      <c r="K8" s="16"/>
      <c r="L8" s="17"/>
    </row>
    <row r="9" spans="1:12" ht="12">
      <c r="A9" s="13">
        <f t="shared" ref="A9:A29" si="0">A8+1</f>
        <v>2</v>
      </c>
      <c r="B9" s="18" t="s">
        <v>21</v>
      </c>
      <c r="C9" s="16">
        <v>930</v>
      </c>
      <c r="D9" s="16">
        <v>930</v>
      </c>
      <c r="E9" s="16">
        <v>130</v>
      </c>
      <c r="F9" s="16">
        <v>1060</v>
      </c>
      <c r="G9" s="16" t="s">
        <v>300</v>
      </c>
      <c r="H9" s="16">
        <v>4958</v>
      </c>
      <c r="I9" s="16">
        <v>5788</v>
      </c>
      <c r="J9" s="16">
        <v>888</v>
      </c>
      <c r="K9" s="19">
        <v>6676</v>
      </c>
      <c r="L9" s="17"/>
    </row>
    <row r="10" spans="1:12" ht="12">
      <c r="A10" s="13">
        <f t="shared" si="0"/>
        <v>3</v>
      </c>
      <c r="B10" s="18" t="s">
        <v>22</v>
      </c>
      <c r="C10" s="16">
        <v>1815</v>
      </c>
      <c r="D10" s="16">
        <v>1815</v>
      </c>
      <c r="E10" s="16">
        <v>-212</v>
      </c>
      <c r="F10" s="16">
        <v>1603</v>
      </c>
      <c r="G10" s="20" t="s">
        <v>23</v>
      </c>
      <c r="H10" s="16">
        <v>1207</v>
      </c>
      <c r="I10" s="16">
        <v>1454</v>
      </c>
      <c r="J10" s="16">
        <v>136</v>
      </c>
      <c r="K10" s="19">
        <v>1590</v>
      </c>
      <c r="L10" s="17"/>
    </row>
    <row r="11" spans="1:12" ht="24">
      <c r="A11" s="13">
        <f t="shared" si="0"/>
        <v>4</v>
      </c>
      <c r="B11" s="18" t="s">
        <v>24</v>
      </c>
      <c r="C11" s="16">
        <v>0</v>
      </c>
      <c r="D11" s="16">
        <v>0</v>
      </c>
      <c r="E11" s="16">
        <v>0</v>
      </c>
      <c r="F11" s="16">
        <v>0</v>
      </c>
      <c r="G11" s="16" t="s">
        <v>25</v>
      </c>
      <c r="H11" s="16">
        <v>11856</v>
      </c>
      <c r="I11" s="16">
        <v>11283</v>
      </c>
      <c r="J11" s="16">
        <v>-1947</v>
      </c>
      <c r="K11" s="19">
        <v>9336</v>
      </c>
      <c r="L11" s="17"/>
    </row>
    <row r="12" spans="1:12" ht="21.75" customHeight="1">
      <c r="A12" s="13">
        <f t="shared" si="0"/>
        <v>5</v>
      </c>
      <c r="B12" s="18" t="s">
        <v>26</v>
      </c>
      <c r="C12" s="16">
        <v>800</v>
      </c>
      <c r="D12" s="16">
        <v>800</v>
      </c>
      <c r="E12" s="16">
        <v>989</v>
      </c>
      <c r="F12" s="16">
        <v>1789</v>
      </c>
      <c r="G12" s="16" t="s">
        <v>27</v>
      </c>
      <c r="H12" s="16">
        <v>0</v>
      </c>
      <c r="I12" s="16">
        <v>0</v>
      </c>
      <c r="J12" s="16">
        <v>0</v>
      </c>
      <c r="K12" s="19">
        <v>0</v>
      </c>
      <c r="L12" s="17"/>
    </row>
    <row r="13" spans="1:12" ht="15" customHeight="1">
      <c r="A13" s="13">
        <f t="shared" si="0"/>
        <v>6</v>
      </c>
      <c r="B13" s="18" t="s">
        <v>28</v>
      </c>
      <c r="C13" s="16">
        <v>0</v>
      </c>
      <c r="D13" s="16">
        <v>0</v>
      </c>
      <c r="E13" s="16">
        <v>0</v>
      </c>
      <c r="F13" s="16">
        <v>0</v>
      </c>
      <c r="G13" s="16" t="s">
        <v>29</v>
      </c>
      <c r="H13" s="16">
        <v>1215</v>
      </c>
      <c r="I13" s="16">
        <v>1215</v>
      </c>
      <c r="J13" s="16">
        <v>-97</v>
      </c>
      <c r="K13" s="19">
        <v>1118</v>
      </c>
      <c r="L13" s="17"/>
    </row>
    <row r="14" spans="1:12" ht="24">
      <c r="A14" s="13">
        <f t="shared" si="0"/>
        <v>7</v>
      </c>
      <c r="B14" s="18" t="s">
        <v>30</v>
      </c>
      <c r="C14" s="16">
        <v>14475</v>
      </c>
      <c r="D14" s="16">
        <v>14475</v>
      </c>
      <c r="E14" s="16">
        <v>195</v>
      </c>
      <c r="F14" s="16">
        <v>14670</v>
      </c>
      <c r="G14" s="16" t="s">
        <v>31</v>
      </c>
      <c r="H14" s="16">
        <f>H15+H16+H17</f>
        <v>234</v>
      </c>
      <c r="I14" s="16">
        <f>I15+I16+I17</f>
        <v>234</v>
      </c>
      <c r="J14" s="16">
        <f>J15+J16+J17</f>
        <v>374</v>
      </c>
      <c r="K14" s="16">
        <f>K15+K16+K17</f>
        <v>608</v>
      </c>
      <c r="L14" s="17"/>
    </row>
    <row r="15" spans="1:12" ht="12">
      <c r="A15" s="13">
        <f t="shared" si="0"/>
        <v>8</v>
      </c>
      <c r="B15" s="18"/>
      <c r="C15" s="19"/>
      <c r="D15" s="19"/>
      <c r="E15" s="19"/>
      <c r="F15" s="19"/>
      <c r="G15" s="16" t="s">
        <v>32</v>
      </c>
      <c r="H15" s="16">
        <v>224</v>
      </c>
      <c r="I15" s="16">
        <v>224</v>
      </c>
      <c r="J15" s="16">
        <v>90</v>
      </c>
      <c r="K15" s="19">
        <v>314</v>
      </c>
      <c r="L15" s="17"/>
    </row>
    <row r="16" spans="1:12" ht="24">
      <c r="A16" s="13">
        <f t="shared" si="0"/>
        <v>9</v>
      </c>
      <c r="B16" s="21" t="s">
        <v>33</v>
      </c>
      <c r="C16" s="19">
        <f>SUM(C11:C15)</f>
        <v>15275</v>
      </c>
      <c r="D16" s="19">
        <f>SUM(D11:D15)</f>
        <v>15275</v>
      </c>
      <c r="E16" s="19">
        <f>SUM(E11:E15)</f>
        <v>1184</v>
      </c>
      <c r="F16" s="19">
        <f>SUM(F11:F15)</f>
        <v>16459</v>
      </c>
      <c r="G16" s="22" t="s">
        <v>34</v>
      </c>
      <c r="H16" s="16">
        <v>10</v>
      </c>
      <c r="I16" s="16">
        <v>10</v>
      </c>
      <c r="J16" s="16">
        <v>114</v>
      </c>
      <c r="K16" s="19">
        <v>124</v>
      </c>
      <c r="L16" s="17"/>
    </row>
    <row r="17" spans="1:12" ht="12">
      <c r="A17" s="13">
        <f t="shared" si="0"/>
        <v>10</v>
      </c>
      <c r="B17" s="18"/>
      <c r="C17" s="19"/>
      <c r="D17" s="19"/>
      <c r="E17" s="19"/>
      <c r="F17" s="19"/>
      <c r="G17" s="16" t="s">
        <v>318</v>
      </c>
      <c r="H17" s="16">
        <v>0</v>
      </c>
      <c r="I17" s="16">
        <v>0</v>
      </c>
      <c r="J17" s="16">
        <v>170</v>
      </c>
      <c r="K17" s="19">
        <v>170</v>
      </c>
      <c r="L17" s="17"/>
    </row>
    <row r="18" spans="1:12" ht="12">
      <c r="A18" s="13">
        <f t="shared" si="0"/>
        <v>11</v>
      </c>
      <c r="B18" s="23" t="s">
        <v>35</v>
      </c>
      <c r="C18" s="24">
        <f>C8+C16</f>
        <v>18020</v>
      </c>
      <c r="D18" s="24">
        <f>D8+D16</f>
        <v>18020</v>
      </c>
      <c r="E18" s="24">
        <f>E8+E16</f>
        <v>1102</v>
      </c>
      <c r="F18" s="24">
        <f>F8+F16</f>
        <v>19122</v>
      </c>
      <c r="G18" s="24" t="s">
        <v>36</v>
      </c>
      <c r="H18" s="25">
        <f>SUM(H9:H14)</f>
        <v>19470</v>
      </c>
      <c r="I18" s="25">
        <f>SUM(I9:I14)</f>
        <v>19974</v>
      </c>
      <c r="J18" s="25">
        <f>SUM(J9:J14)</f>
        <v>-646</v>
      </c>
      <c r="K18" s="25">
        <f>SUM(K9:K14)</f>
        <v>19328</v>
      </c>
      <c r="L18" s="17"/>
    </row>
    <row r="19" spans="1:12" ht="12">
      <c r="A19" s="13">
        <f t="shared" si="0"/>
        <v>12</v>
      </c>
      <c r="B19" s="26"/>
      <c r="C19" s="19"/>
      <c r="D19" s="19"/>
      <c r="E19" s="19"/>
      <c r="F19" s="19"/>
      <c r="G19" s="16"/>
      <c r="H19" s="16"/>
      <c r="I19" s="16"/>
      <c r="J19" s="16"/>
      <c r="K19" s="16"/>
      <c r="L19" s="17"/>
    </row>
    <row r="20" spans="1:12" ht="12">
      <c r="A20" s="13">
        <f t="shared" si="0"/>
        <v>13</v>
      </c>
      <c r="B20" s="27" t="s">
        <v>37</v>
      </c>
      <c r="C20" s="15">
        <f>C21+C22+C23</f>
        <v>0</v>
      </c>
      <c r="D20" s="15">
        <f>D21+D22+D23</f>
        <v>0</v>
      </c>
      <c r="E20" s="15">
        <f>E21+E22+E23</f>
        <v>82</v>
      </c>
      <c r="F20" s="15">
        <f>F21+F22+F23</f>
        <v>82</v>
      </c>
      <c r="G20" s="15" t="s">
        <v>38</v>
      </c>
      <c r="H20" s="15"/>
      <c r="I20" s="15"/>
      <c r="J20" s="15"/>
      <c r="K20" s="16"/>
      <c r="L20" s="17"/>
    </row>
    <row r="21" spans="1:12" ht="12">
      <c r="A21" s="13">
        <f t="shared" si="0"/>
        <v>14</v>
      </c>
      <c r="B21" s="18" t="s">
        <v>39</v>
      </c>
      <c r="C21" s="16">
        <v>0</v>
      </c>
      <c r="D21" s="16">
        <v>0</v>
      </c>
      <c r="E21" s="16">
        <v>0</v>
      </c>
      <c r="F21" s="16">
        <v>0</v>
      </c>
      <c r="G21" s="16" t="s">
        <v>40</v>
      </c>
      <c r="H21" s="16">
        <v>650</v>
      </c>
      <c r="I21" s="16">
        <v>700</v>
      </c>
      <c r="J21" s="16">
        <v>1457</v>
      </c>
      <c r="K21" s="16">
        <v>2157</v>
      </c>
      <c r="L21" s="17"/>
    </row>
    <row r="22" spans="1:12" ht="12">
      <c r="A22" s="13">
        <f t="shared" si="0"/>
        <v>15</v>
      </c>
      <c r="B22" s="18" t="s">
        <v>41</v>
      </c>
      <c r="C22" s="16">
        <v>0</v>
      </c>
      <c r="D22" s="16">
        <v>0</v>
      </c>
      <c r="E22" s="16">
        <v>82</v>
      </c>
      <c r="F22" s="16">
        <v>82</v>
      </c>
      <c r="G22" s="16" t="s">
        <v>42</v>
      </c>
      <c r="H22" s="16">
        <v>0</v>
      </c>
      <c r="I22" s="16">
        <v>0</v>
      </c>
      <c r="J22" s="16">
        <v>2755</v>
      </c>
      <c r="K22" s="16">
        <f>SUM(H22:J22)</f>
        <v>2755</v>
      </c>
      <c r="L22" s="17"/>
    </row>
    <row r="23" spans="1:12" ht="12">
      <c r="A23" s="13">
        <f t="shared" si="0"/>
        <v>16</v>
      </c>
      <c r="B23" s="18" t="s">
        <v>43</v>
      </c>
      <c r="C23" s="16">
        <v>0</v>
      </c>
      <c r="D23" s="16">
        <v>0</v>
      </c>
      <c r="E23" s="16">
        <v>0</v>
      </c>
      <c r="F23" s="16">
        <v>0</v>
      </c>
      <c r="G23" s="16" t="s">
        <v>44</v>
      </c>
      <c r="H23" s="16">
        <v>0</v>
      </c>
      <c r="I23" s="16">
        <v>0</v>
      </c>
      <c r="J23" s="16">
        <v>0</v>
      </c>
      <c r="K23" s="16">
        <v>0</v>
      </c>
      <c r="L23" s="17"/>
    </row>
    <row r="24" spans="1:12" ht="24">
      <c r="A24" s="13">
        <f t="shared" si="0"/>
        <v>17</v>
      </c>
      <c r="B24" s="18" t="s">
        <v>45</v>
      </c>
      <c r="C24" s="16">
        <v>0</v>
      </c>
      <c r="D24" s="16">
        <v>0</v>
      </c>
      <c r="E24" s="16">
        <v>2645</v>
      </c>
      <c r="F24" s="16">
        <v>2645</v>
      </c>
      <c r="G24" s="16" t="s">
        <v>46</v>
      </c>
      <c r="H24" s="16">
        <v>0</v>
      </c>
      <c r="I24" s="16">
        <v>0</v>
      </c>
      <c r="J24" s="16">
        <v>0</v>
      </c>
      <c r="K24" s="16">
        <f>SUM(H24:J24)</f>
        <v>0</v>
      </c>
      <c r="L24" s="17"/>
    </row>
    <row r="25" spans="1:12" s="29" customFormat="1" ht="24">
      <c r="A25" s="13">
        <f t="shared" si="0"/>
        <v>18</v>
      </c>
      <c r="B25" s="18" t="s">
        <v>47</v>
      </c>
      <c r="C25" s="19">
        <v>0</v>
      </c>
      <c r="D25" s="19">
        <v>0</v>
      </c>
      <c r="E25" s="19">
        <v>0</v>
      </c>
      <c r="F25" s="16">
        <f>SUM(C25:E25)</f>
        <v>0</v>
      </c>
      <c r="G25" s="16" t="s">
        <v>48</v>
      </c>
      <c r="H25" s="16">
        <v>0</v>
      </c>
      <c r="I25" s="16">
        <v>0</v>
      </c>
      <c r="J25" s="16">
        <v>0</v>
      </c>
      <c r="K25" s="16">
        <v>0</v>
      </c>
      <c r="L25" s="28"/>
    </row>
    <row r="26" spans="1:12" ht="24">
      <c r="A26" s="13">
        <f t="shared" si="0"/>
        <v>19</v>
      </c>
      <c r="B26" s="23" t="s">
        <v>49</v>
      </c>
      <c r="C26" s="24">
        <f>C20+C24+C25</f>
        <v>0</v>
      </c>
      <c r="D26" s="24">
        <f>D20+D24+D25</f>
        <v>0</v>
      </c>
      <c r="E26" s="24">
        <f>E20+E24+E25</f>
        <v>2727</v>
      </c>
      <c r="F26" s="24">
        <f>F20+F24+F25</f>
        <v>2727</v>
      </c>
      <c r="G26" s="24" t="s">
        <v>50</v>
      </c>
      <c r="H26" s="24">
        <f>SUM(H21:H25)</f>
        <v>650</v>
      </c>
      <c r="I26" s="24">
        <f>SUM(I21:I25)</f>
        <v>700</v>
      </c>
      <c r="J26" s="24">
        <f>SUM(J21:J25)</f>
        <v>4212</v>
      </c>
      <c r="K26" s="24">
        <f>SUM(K21:K25)</f>
        <v>4912</v>
      </c>
      <c r="L26" s="17"/>
    </row>
    <row r="27" spans="1:12" ht="12">
      <c r="A27" s="13">
        <f t="shared" si="0"/>
        <v>20</v>
      </c>
      <c r="B27" s="27" t="s">
        <v>51</v>
      </c>
      <c r="C27" s="15">
        <f>C18+C26</f>
        <v>18020</v>
      </c>
      <c r="D27" s="15">
        <f>D18+D26</f>
        <v>18020</v>
      </c>
      <c r="E27" s="15">
        <f>E18+E26</f>
        <v>3829</v>
      </c>
      <c r="F27" s="15">
        <f>F18+F26</f>
        <v>21849</v>
      </c>
      <c r="G27" s="15" t="s">
        <v>52</v>
      </c>
      <c r="H27" s="15">
        <f>H18+H26</f>
        <v>20120</v>
      </c>
      <c r="I27" s="15">
        <f>I18+I26</f>
        <v>20674</v>
      </c>
      <c r="J27" s="15">
        <f>J18+J26</f>
        <v>3566</v>
      </c>
      <c r="K27" s="15">
        <f>K18+K26</f>
        <v>24240</v>
      </c>
      <c r="L27" s="17"/>
    </row>
    <row r="28" spans="1:12" s="29" customFormat="1" ht="12">
      <c r="A28" s="13">
        <f t="shared" si="0"/>
        <v>21</v>
      </c>
      <c r="B28" s="30" t="s">
        <v>53</v>
      </c>
      <c r="C28" s="15"/>
      <c r="D28" s="15"/>
      <c r="E28" s="15"/>
      <c r="F28" s="15">
        <f>SUM(C28:E28)</f>
        <v>0</v>
      </c>
      <c r="G28" s="15" t="s">
        <v>54</v>
      </c>
      <c r="H28" s="15"/>
      <c r="I28" s="15"/>
      <c r="J28" s="15"/>
      <c r="K28" s="15"/>
      <c r="L28" s="28"/>
    </row>
    <row r="29" spans="1:12" s="29" customFormat="1" ht="24">
      <c r="A29" s="13">
        <f t="shared" si="0"/>
        <v>22</v>
      </c>
      <c r="B29" s="31" t="s">
        <v>287</v>
      </c>
      <c r="C29" s="15">
        <v>0</v>
      </c>
      <c r="D29" s="15"/>
      <c r="E29" s="15"/>
      <c r="F29" s="15">
        <f>SUM(C29:E29)</f>
        <v>0</v>
      </c>
      <c r="G29" s="16" t="s">
        <v>55</v>
      </c>
      <c r="H29" s="32"/>
      <c r="I29" s="32"/>
      <c r="J29" s="32"/>
      <c r="K29" s="32"/>
      <c r="L29" s="28"/>
    </row>
    <row r="30" spans="1:12" ht="12">
      <c r="A30" s="13">
        <v>23</v>
      </c>
      <c r="B30" s="31" t="s">
        <v>304</v>
      </c>
      <c r="C30" s="33">
        <f>C31+C32</f>
        <v>2100</v>
      </c>
      <c r="D30" s="33">
        <f>D31+D32</f>
        <v>3227</v>
      </c>
      <c r="E30" s="33">
        <f>E31+E32</f>
        <v>0</v>
      </c>
      <c r="F30" s="33">
        <f>F31+F32</f>
        <v>3227</v>
      </c>
      <c r="G30" s="16" t="s">
        <v>302</v>
      </c>
      <c r="H30" s="15"/>
      <c r="I30" s="15"/>
      <c r="J30" s="15"/>
      <c r="K30" s="15"/>
      <c r="L30" s="17"/>
    </row>
    <row r="31" spans="1:12" ht="24">
      <c r="A31" s="13">
        <v>24</v>
      </c>
      <c r="B31" s="31" t="s">
        <v>56</v>
      </c>
      <c r="C31" s="16">
        <v>2100</v>
      </c>
      <c r="D31" s="16">
        <v>2654</v>
      </c>
      <c r="E31" s="16">
        <v>573</v>
      </c>
      <c r="F31" s="16">
        <v>3227</v>
      </c>
      <c r="G31" s="34" t="s">
        <v>303</v>
      </c>
      <c r="H31" s="15"/>
      <c r="I31" s="15"/>
      <c r="J31" s="15"/>
      <c r="K31" s="15"/>
      <c r="L31" s="17"/>
    </row>
    <row r="32" spans="1:12" ht="12">
      <c r="A32" s="13">
        <v>25</v>
      </c>
      <c r="B32" s="141" t="s">
        <v>305</v>
      </c>
      <c r="C32" s="142">
        <v>0</v>
      </c>
      <c r="D32" s="142">
        <v>573</v>
      </c>
      <c r="E32" s="16">
        <v>-573</v>
      </c>
      <c r="F32" s="142">
        <v>0</v>
      </c>
      <c r="G32" s="141" t="s">
        <v>307</v>
      </c>
      <c r="H32" s="36"/>
      <c r="I32" s="142">
        <v>573</v>
      </c>
      <c r="J32" s="142">
        <v>263</v>
      </c>
      <c r="K32" s="142">
        <v>836</v>
      </c>
      <c r="L32" s="17"/>
    </row>
    <row r="33" spans="1:12" ht="12.75" thickBot="1">
      <c r="A33" s="13">
        <v>26</v>
      </c>
      <c r="B33" s="35" t="s">
        <v>57</v>
      </c>
      <c r="C33" s="36">
        <f>C29+C30+C32</f>
        <v>2100</v>
      </c>
      <c r="D33" s="36">
        <f>D29+D30</f>
        <v>3227</v>
      </c>
      <c r="E33" s="16">
        <f>E31+E32</f>
        <v>0</v>
      </c>
      <c r="F33" s="36">
        <f>F29+F30+F32</f>
        <v>3227</v>
      </c>
      <c r="G33" s="36" t="s">
        <v>58</v>
      </c>
      <c r="H33" s="36">
        <f>H29+H30+H31+H32</f>
        <v>0</v>
      </c>
      <c r="I33" s="36">
        <f>I29+I30+I31+I32</f>
        <v>573</v>
      </c>
      <c r="J33" s="36">
        <f>J29+J30+J31+J32</f>
        <v>263</v>
      </c>
      <c r="K33" s="36">
        <f>K29+K30+K31+K32</f>
        <v>836</v>
      </c>
      <c r="L33" s="17"/>
    </row>
    <row r="34" spans="1:12" ht="12.75" thickBot="1">
      <c r="A34" s="13"/>
      <c r="B34" s="37" t="s">
        <v>59</v>
      </c>
      <c r="C34" s="38">
        <f>C27+C33</f>
        <v>20120</v>
      </c>
      <c r="D34" s="38">
        <f>D27+D33</f>
        <v>21247</v>
      </c>
      <c r="E34" s="38">
        <f>E27+E33</f>
        <v>3829</v>
      </c>
      <c r="F34" s="38">
        <f>F27+F33</f>
        <v>25076</v>
      </c>
      <c r="G34" s="39" t="s">
        <v>60</v>
      </c>
      <c r="H34" s="38">
        <f>H27+H33</f>
        <v>20120</v>
      </c>
      <c r="I34" s="38">
        <f>I27+I33</f>
        <v>21247</v>
      </c>
      <c r="J34" s="38">
        <f>J27+J33</f>
        <v>3829</v>
      </c>
      <c r="K34" s="38">
        <f>K27+K33</f>
        <v>25076</v>
      </c>
      <c r="L34" s="17"/>
    </row>
    <row r="35" spans="1:12" ht="12"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17"/>
    </row>
    <row r="36" spans="1:12" ht="12">
      <c r="C36" s="43"/>
      <c r="D36" s="43"/>
      <c r="E36" s="43"/>
      <c r="F36" s="43"/>
      <c r="G36" s="43"/>
      <c r="H36" s="43"/>
      <c r="I36" s="43"/>
      <c r="J36" s="43"/>
      <c r="K36" s="43"/>
      <c r="L36" s="17"/>
    </row>
    <row r="37" spans="1:12" ht="12"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17"/>
    </row>
    <row r="38" spans="1:12" ht="12"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17"/>
    </row>
    <row r="39" spans="1:12" ht="12">
      <c r="B39" s="42"/>
      <c r="C39" s="43"/>
      <c r="D39" s="43"/>
      <c r="E39" s="43"/>
      <c r="F39" s="43"/>
      <c r="G39" s="43"/>
      <c r="H39" s="43"/>
      <c r="I39" s="43"/>
      <c r="J39" s="43"/>
      <c r="K39" s="43"/>
      <c r="L39" s="17"/>
    </row>
    <row r="40" spans="1:12" ht="12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17"/>
    </row>
    <row r="41" spans="1:12" ht="12"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17"/>
    </row>
    <row r="42" spans="1:12" ht="12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17"/>
    </row>
    <row r="43" spans="1:12" ht="12"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17"/>
    </row>
    <row r="44" spans="1:12" ht="12"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17"/>
    </row>
    <row r="45" spans="1:12" ht="12">
      <c r="B45" s="42"/>
      <c r="C45" s="43"/>
      <c r="D45" s="43"/>
      <c r="E45" s="43"/>
      <c r="F45" s="43"/>
      <c r="G45" s="43"/>
      <c r="H45" s="43"/>
      <c r="I45" s="43"/>
      <c r="J45" s="43"/>
      <c r="K45" s="43"/>
      <c r="L45" s="17"/>
    </row>
    <row r="46" spans="1:12" ht="12"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7"/>
    </row>
    <row r="47" spans="1:12" ht="12">
      <c r="B47" s="42"/>
      <c r="C47" s="43"/>
      <c r="D47" s="43"/>
      <c r="E47" s="43"/>
      <c r="F47" s="43"/>
      <c r="G47" s="43"/>
      <c r="H47" s="43"/>
      <c r="I47" s="43"/>
      <c r="J47" s="43"/>
      <c r="K47" s="43"/>
      <c r="L47" s="17"/>
    </row>
    <row r="48" spans="1:12" ht="12"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17"/>
    </row>
    <row r="49" spans="1:12" ht="12">
      <c r="A49" s="4"/>
      <c r="B49" s="42"/>
      <c r="C49" s="43"/>
      <c r="D49" s="43"/>
      <c r="E49" s="43"/>
      <c r="F49" s="43"/>
      <c r="G49" s="43"/>
      <c r="H49" s="43"/>
      <c r="I49" s="43"/>
      <c r="J49" s="43"/>
      <c r="K49" s="43"/>
      <c r="L49" s="17"/>
    </row>
    <row r="50" spans="1:12" ht="12">
      <c r="A50" s="4"/>
      <c r="B50" s="42"/>
      <c r="C50" s="43"/>
      <c r="D50" s="43"/>
      <c r="E50" s="43"/>
      <c r="F50" s="43"/>
      <c r="G50" s="43"/>
      <c r="H50" s="43"/>
      <c r="I50" s="43"/>
      <c r="J50" s="43"/>
      <c r="K50" s="43"/>
      <c r="L50" s="17"/>
    </row>
    <row r="51" spans="1:12" ht="12">
      <c r="A51" s="4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7"/>
    </row>
    <row r="52" spans="1:12">
      <c r="A52" s="4"/>
      <c r="B52" s="44"/>
      <c r="C52" s="45"/>
      <c r="D52" s="45"/>
      <c r="E52" s="45"/>
      <c r="F52" s="45"/>
      <c r="G52" s="45"/>
      <c r="H52" s="45"/>
      <c r="I52" s="45"/>
      <c r="J52" s="45"/>
      <c r="K52" s="45"/>
      <c r="L52" s="46"/>
    </row>
    <row r="53" spans="1:12">
      <c r="A53" s="4"/>
      <c r="B53" s="44"/>
      <c r="C53" s="45"/>
      <c r="D53" s="45"/>
      <c r="E53" s="45"/>
      <c r="F53" s="45"/>
      <c r="G53" s="45"/>
      <c r="H53" s="45"/>
      <c r="I53" s="45"/>
      <c r="J53" s="45"/>
      <c r="K53" s="45"/>
      <c r="L53" s="46"/>
    </row>
    <row r="54" spans="1:12">
      <c r="A54" s="4"/>
      <c r="B54" s="44"/>
      <c r="C54" s="45"/>
      <c r="D54" s="45"/>
      <c r="E54" s="45"/>
      <c r="F54" s="45"/>
      <c r="G54" s="45"/>
      <c r="H54" s="45"/>
      <c r="I54" s="45"/>
      <c r="J54" s="45"/>
      <c r="K54" s="45"/>
      <c r="L54" s="46"/>
    </row>
    <row r="55" spans="1:12">
      <c r="A55" s="4"/>
      <c r="B55" s="44"/>
      <c r="C55" s="45"/>
      <c r="D55" s="45"/>
      <c r="E55" s="45"/>
      <c r="F55" s="45"/>
      <c r="G55" s="45"/>
      <c r="H55" s="45"/>
      <c r="I55" s="45"/>
      <c r="J55" s="45"/>
      <c r="K55" s="45"/>
      <c r="L55" s="46"/>
    </row>
    <row r="56" spans="1:12">
      <c r="A56" s="4"/>
      <c r="B56" s="44"/>
      <c r="C56" s="45"/>
      <c r="D56" s="45"/>
      <c r="E56" s="45"/>
      <c r="F56" s="45"/>
      <c r="G56" s="45"/>
      <c r="H56" s="45"/>
      <c r="I56" s="45"/>
      <c r="J56" s="45"/>
      <c r="K56" s="45"/>
      <c r="L56" s="46"/>
    </row>
    <row r="57" spans="1:12">
      <c r="A57" s="4"/>
      <c r="B57" s="44"/>
      <c r="C57" s="45"/>
      <c r="D57" s="45"/>
      <c r="E57" s="45"/>
      <c r="F57" s="45"/>
      <c r="G57" s="45"/>
      <c r="H57" s="45"/>
      <c r="I57" s="45"/>
      <c r="J57" s="45"/>
      <c r="K57" s="45"/>
      <c r="L57" s="46"/>
    </row>
    <row r="58" spans="1:12">
      <c r="A58" s="4"/>
      <c r="B58" s="44"/>
      <c r="C58" s="45"/>
      <c r="D58" s="45"/>
      <c r="E58" s="45"/>
      <c r="F58" s="45"/>
      <c r="G58" s="45"/>
      <c r="H58" s="45"/>
      <c r="I58" s="45"/>
      <c r="J58" s="45"/>
      <c r="K58" s="45"/>
      <c r="L58" s="46"/>
    </row>
    <row r="59" spans="1:12">
      <c r="A59" s="4"/>
      <c r="B59" s="44"/>
      <c r="C59" s="45"/>
      <c r="D59" s="45"/>
      <c r="E59" s="45"/>
      <c r="F59" s="45"/>
      <c r="G59" s="45"/>
      <c r="H59" s="45"/>
      <c r="I59" s="45"/>
      <c r="J59" s="45"/>
      <c r="K59" s="45"/>
      <c r="L59" s="46"/>
    </row>
    <row r="60" spans="1:12">
      <c r="A60" s="4"/>
      <c r="B60" s="44"/>
      <c r="C60" s="45"/>
      <c r="D60" s="45"/>
      <c r="E60" s="45"/>
      <c r="F60" s="45"/>
      <c r="G60" s="45"/>
      <c r="H60" s="45"/>
      <c r="I60" s="45"/>
      <c r="J60" s="45"/>
      <c r="K60" s="45"/>
      <c r="L60" s="46"/>
    </row>
    <row r="61" spans="1:12">
      <c r="A61" s="4"/>
      <c r="B61" s="44"/>
      <c r="C61" s="45"/>
      <c r="D61" s="45"/>
      <c r="E61" s="45"/>
      <c r="F61" s="45"/>
      <c r="G61" s="45"/>
      <c r="H61" s="45"/>
      <c r="I61" s="45"/>
      <c r="J61" s="45"/>
      <c r="K61" s="45"/>
      <c r="L61" s="46"/>
    </row>
    <row r="62" spans="1:12">
      <c r="A62" s="4"/>
      <c r="B62" s="44"/>
      <c r="C62" s="45"/>
      <c r="D62" s="45"/>
      <c r="E62" s="45"/>
      <c r="F62" s="45"/>
      <c r="G62" s="45"/>
      <c r="H62" s="45"/>
      <c r="I62" s="45"/>
      <c r="J62" s="45"/>
      <c r="K62" s="45"/>
      <c r="L62" s="46"/>
    </row>
    <row r="63" spans="1:12">
      <c r="A63" s="4"/>
      <c r="B63" s="44"/>
      <c r="C63" s="45"/>
      <c r="D63" s="45"/>
      <c r="E63" s="45"/>
      <c r="F63" s="45"/>
      <c r="G63" s="45"/>
      <c r="H63" s="45"/>
      <c r="I63" s="45"/>
      <c r="J63" s="45"/>
      <c r="K63" s="45"/>
      <c r="L63" s="46"/>
    </row>
    <row r="64" spans="1:12">
      <c r="A64" s="4"/>
      <c r="B64" s="44"/>
      <c r="C64" s="45"/>
      <c r="D64" s="45"/>
      <c r="E64" s="45"/>
      <c r="F64" s="45"/>
      <c r="G64" s="45"/>
      <c r="H64" s="45"/>
      <c r="I64" s="45"/>
      <c r="J64" s="45"/>
      <c r="K64" s="45"/>
      <c r="L64" s="46"/>
    </row>
    <row r="65" spans="1:12">
      <c r="A65" s="4"/>
      <c r="B65" s="44"/>
      <c r="C65" s="45"/>
      <c r="D65" s="45"/>
      <c r="E65" s="45"/>
      <c r="F65" s="45"/>
      <c r="G65" s="45"/>
      <c r="H65" s="45"/>
      <c r="I65" s="45"/>
      <c r="J65" s="45"/>
      <c r="K65" s="45"/>
      <c r="L65" s="46"/>
    </row>
    <row r="66" spans="1:12">
      <c r="A66" s="4"/>
      <c r="B66" s="44"/>
      <c r="C66" s="45"/>
      <c r="D66" s="45"/>
      <c r="E66" s="45"/>
      <c r="F66" s="45"/>
      <c r="G66" s="45"/>
      <c r="H66" s="45"/>
      <c r="I66" s="45"/>
      <c r="J66" s="45"/>
      <c r="K66" s="45"/>
      <c r="L66" s="46"/>
    </row>
    <row r="67" spans="1:12">
      <c r="A67" s="4"/>
      <c r="B67" s="44"/>
      <c r="C67" s="45"/>
      <c r="D67" s="45"/>
      <c r="E67" s="45"/>
      <c r="F67" s="45"/>
      <c r="G67" s="45"/>
      <c r="H67" s="45"/>
      <c r="I67" s="45"/>
      <c r="J67" s="45"/>
      <c r="K67" s="45"/>
      <c r="L67" s="46"/>
    </row>
    <row r="68" spans="1:12">
      <c r="A68" s="4"/>
      <c r="B68" s="44"/>
      <c r="C68" s="45"/>
      <c r="D68" s="45"/>
      <c r="E68" s="45"/>
      <c r="F68" s="45"/>
      <c r="G68" s="45"/>
      <c r="H68" s="45"/>
      <c r="I68" s="45"/>
      <c r="J68" s="45"/>
      <c r="K68" s="45"/>
      <c r="L68" s="46"/>
    </row>
    <row r="69" spans="1:12">
      <c r="A69" s="4"/>
      <c r="B69" s="44"/>
      <c r="C69" s="45"/>
      <c r="D69" s="45"/>
      <c r="E69" s="45"/>
      <c r="F69" s="45"/>
      <c r="G69" s="45"/>
      <c r="H69" s="45"/>
      <c r="I69" s="45"/>
      <c r="J69" s="45"/>
      <c r="K69" s="45"/>
      <c r="L69" s="46"/>
    </row>
    <row r="70" spans="1:12">
      <c r="A70" s="4"/>
      <c r="B70" s="44"/>
      <c r="C70" s="45"/>
      <c r="D70" s="45"/>
      <c r="E70" s="45"/>
      <c r="F70" s="45"/>
      <c r="G70" s="45"/>
      <c r="H70" s="45"/>
      <c r="I70" s="45"/>
      <c r="J70" s="45"/>
      <c r="K70" s="45"/>
      <c r="L70" s="46"/>
    </row>
    <row r="71" spans="1:12">
      <c r="A71" s="4"/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6"/>
    </row>
    <row r="72" spans="1:12">
      <c r="A72" s="4"/>
      <c r="B72" s="44"/>
      <c r="C72" s="45"/>
      <c r="D72" s="45"/>
      <c r="E72" s="45"/>
      <c r="F72" s="45"/>
      <c r="G72" s="45"/>
      <c r="H72" s="45"/>
      <c r="I72" s="45"/>
      <c r="J72" s="45"/>
      <c r="K72" s="45"/>
      <c r="L72" s="46"/>
    </row>
    <row r="73" spans="1:12">
      <c r="A73" s="4"/>
      <c r="B73" s="44"/>
      <c r="C73" s="45"/>
      <c r="D73" s="45"/>
      <c r="E73" s="45"/>
      <c r="F73" s="45"/>
      <c r="G73" s="45"/>
      <c r="H73" s="45"/>
      <c r="I73" s="45"/>
      <c r="J73" s="45"/>
      <c r="K73" s="45"/>
      <c r="L73" s="46"/>
    </row>
    <row r="74" spans="1:12">
      <c r="A74" s="4"/>
      <c r="B74" s="44"/>
      <c r="C74" s="45"/>
      <c r="D74" s="45"/>
      <c r="E74" s="45"/>
      <c r="F74" s="45"/>
      <c r="G74" s="45"/>
      <c r="H74" s="45"/>
      <c r="I74" s="45"/>
      <c r="J74" s="45"/>
      <c r="K74" s="45"/>
      <c r="L74" s="46"/>
    </row>
    <row r="75" spans="1:12">
      <c r="A75" s="4"/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6"/>
    </row>
    <row r="76" spans="1:12">
      <c r="A76" s="4"/>
      <c r="B76" s="44"/>
      <c r="C76" s="45"/>
      <c r="D76" s="45"/>
      <c r="E76" s="45"/>
      <c r="F76" s="45"/>
      <c r="G76" s="45"/>
      <c r="H76" s="45"/>
      <c r="I76" s="45"/>
      <c r="J76" s="45"/>
      <c r="K76" s="45"/>
      <c r="L76" s="46"/>
    </row>
    <row r="77" spans="1:12">
      <c r="A77" s="4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6"/>
    </row>
  </sheetData>
  <sheetProtection selectLockedCells="1" selectUnlockedCells="1"/>
  <mergeCells count="11">
    <mergeCell ref="A5:A7"/>
    <mergeCell ref="B5:B6"/>
    <mergeCell ref="C5:F5"/>
    <mergeCell ref="G5:G6"/>
    <mergeCell ref="H5:K5"/>
    <mergeCell ref="C1:K1"/>
    <mergeCell ref="B2:K2"/>
    <mergeCell ref="B3:K3"/>
    <mergeCell ref="B4:K4"/>
    <mergeCell ref="C6:F6"/>
    <mergeCell ref="H6:K6"/>
  </mergeCells>
  <phoneticPr fontId="0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0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zoomScaleNormal="100" zoomScaleSheetLayoutView="100" workbookViewId="0">
      <selection activeCell="B5" sqref="B5"/>
    </sheetView>
  </sheetViews>
  <sheetFormatPr defaultRowHeight="12.75"/>
  <cols>
    <col min="1" max="1" width="6.7109375" style="47" customWidth="1"/>
    <col min="2" max="2" width="47.5703125" style="47" customWidth="1"/>
    <col min="3" max="4" width="11.42578125" style="47" customWidth="1"/>
    <col min="5" max="5" width="10.42578125" style="47" customWidth="1"/>
    <col min="6" max="6" width="11.28515625" style="47" customWidth="1"/>
    <col min="7" max="16384" width="9.140625" style="47"/>
  </cols>
  <sheetData>
    <row r="1" spans="1:6" ht="30" customHeight="1">
      <c r="A1" s="156" t="s">
        <v>292</v>
      </c>
      <c r="B1" s="156"/>
      <c r="C1" s="156"/>
      <c r="D1" s="156"/>
      <c r="E1" s="156"/>
      <c r="F1" s="156"/>
    </row>
    <row r="2" spans="1:6" ht="18" customHeight="1">
      <c r="A2" s="157" t="s">
        <v>290</v>
      </c>
      <c r="B2" s="157"/>
      <c r="C2" s="157"/>
      <c r="D2" s="157"/>
      <c r="E2" s="157"/>
      <c r="F2" s="157"/>
    </row>
    <row r="3" spans="1:6" ht="17.25" customHeight="1">
      <c r="A3" s="158" t="s">
        <v>322</v>
      </c>
      <c r="B3" s="159"/>
      <c r="C3" s="159"/>
      <c r="D3" s="159"/>
      <c r="E3" s="159"/>
      <c r="F3" s="159"/>
    </row>
    <row r="4" spans="1:6" ht="13.5" thickBot="1">
      <c r="A4" s="74"/>
      <c r="B4" s="74"/>
      <c r="C4" s="75"/>
      <c r="D4" s="75"/>
      <c r="E4" s="74"/>
      <c r="F4" s="76" t="s">
        <v>69</v>
      </c>
    </row>
    <row r="5" spans="1:6" ht="44.25" customHeight="1" thickTop="1" thickBot="1">
      <c r="A5" s="77" t="s">
        <v>76</v>
      </c>
      <c r="B5" s="78" t="s">
        <v>77</v>
      </c>
      <c r="C5" s="79" t="s">
        <v>281</v>
      </c>
      <c r="D5" s="79" t="s">
        <v>310</v>
      </c>
      <c r="E5" s="79" t="s">
        <v>314</v>
      </c>
      <c r="F5" s="128" t="s">
        <v>315</v>
      </c>
    </row>
    <row r="6" spans="1:6" ht="21.95" customHeight="1" thickTop="1">
      <c r="A6" s="80" t="s">
        <v>78</v>
      </c>
      <c r="B6" s="81" t="s">
        <v>79</v>
      </c>
      <c r="C6" s="82">
        <f>C7+C13</f>
        <v>15275</v>
      </c>
      <c r="D6" s="82">
        <f>D7+D13</f>
        <v>15275</v>
      </c>
      <c r="E6" s="82">
        <f>E7+E13</f>
        <v>1184</v>
      </c>
      <c r="F6" s="82">
        <f>F7+F13</f>
        <v>16459</v>
      </c>
    </row>
    <row r="7" spans="1:6" ht="21.95" customHeight="1">
      <c r="A7" s="83" t="s">
        <v>80</v>
      </c>
      <c r="B7" s="84" t="s">
        <v>81</v>
      </c>
      <c r="C7" s="85">
        <f>SUM(C8:C12)</f>
        <v>14475</v>
      </c>
      <c r="D7" s="85">
        <f>SUM(D8:D12)</f>
        <v>14475</v>
      </c>
      <c r="E7" s="85">
        <f>SUM(E8:E12)</f>
        <v>195</v>
      </c>
      <c r="F7" s="85">
        <f>SUM(F8:F12)</f>
        <v>14670</v>
      </c>
    </row>
    <row r="8" spans="1:6" ht="21.95" customHeight="1">
      <c r="A8" s="86" t="s">
        <v>82</v>
      </c>
      <c r="B8" s="87" t="s">
        <v>83</v>
      </c>
      <c r="C8" s="88">
        <v>9843</v>
      </c>
      <c r="D8" s="88">
        <v>9843</v>
      </c>
      <c r="E8" s="88">
        <v>0</v>
      </c>
      <c r="F8" s="88">
        <v>9843</v>
      </c>
    </row>
    <row r="9" spans="1:6" ht="21.95" customHeight="1">
      <c r="A9" s="86" t="s">
        <v>84</v>
      </c>
      <c r="B9" s="87" t="s">
        <v>85</v>
      </c>
      <c r="C9" s="88">
        <v>3282</v>
      </c>
      <c r="D9" s="88">
        <v>3282</v>
      </c>
      <c r="E9" s="88">
        <v>0</v>
      </c>
      <c r="F9" s="88">
        <v>3282</v>
      </c>
    </row>
    <row r="10" spans="1:6" ht="21.95" customHeight="1">
      <c r="A10" s="86" t="s">
        <v>86</v>
      </c>
      <c r="B10" s="87" t="s">
        <v>87</v>
      </c>
      <c r="C10" s="88">
        <v>1200</v>
      </c>
      <c r="D10" s="88">
        <v>1200</v>
      </c>
      <c r="E10" s="88">
        <v>0</v>
      </c>
      <c r="F10" s="88">
        <v>1200</v>
      </c>
    </row>
    <row r="11" spans="1:6" ht="21.95" customHeight="1">
      <c r="A11" s="86" t="s">
        <v>88</v>
      </c>
      <c r="B11" s="89" t="s">
        <v>89</v>
      </c>
      <c r="C11" s="90">
        <v>0</v>
      </c>
      <c r="D11" s="90">
        <v>0</v>
      </c>
      <c r="E11" s="88">
        <v>345</v>
      </c>
      <c r="F11" s="90">
        <v>345</v>
      </c>
    </row>
    <row r="12" spans="1:6" ht="21.95" customHeight="1">
      <c r="A12" s="86" t="s">
        <v>90</v>
      </c>
      <c r="B12" s="89" t="s">
        <v>320</v>
      </c>
      <c r="C12" s="131">
        <v>150</v>
      </c>
      <c r="D12" s="131">
        <v>150</v>
      </c>
      <c r="E12" s="88">
        <v>-150</v>
      </c>
      <c r="F12" s="131">
        <v>0</v>
      </c>
    </row>
    <row r="13" spans="1:6" ht="21.95" customHeight="1">
      <c r="A13" s="83" t="s">
        <v>91</v>
      </c>
      <c r="B13" s="84" t="s">
        <v>92</v>
      </c>
      <c r="C13" s="85">
        <v>800</v>
      </c>
      <c r="D13" s="85">
        <v>800</v>
      </c>
      <c r="E13" s="85">
        <v>989</v>
      </c>
      <c r="F13" s="85">
        <v>1789</v>
      </c>
    </row>
    <row r="14" spans="1:6" ht="21.95" customHeight="1">
      <c r="A14" s="91" t="s">
        <v>93</v>
      </c>
      <c r="B14" s="92" t="s">
        <v>94</v>
      </c>
      <c r="C14" s="93">
        <f>SUM(C15:C16)</f>
        <v>0</v>
      </c>
      <c r="D14" s="93">
        <f>SUM(D15:D16)</f>
        <v>0</v>
      </c>
      <c r="E14" s="93">
        <f>SUM(E15:E16)</f>
        <v>2645</v>
      </c>
      <c r="F14" s="93">
        <f>SUM(F15:F16)</f>
        <v>2645</v>
      </c>
    </row>
    <row r="15" spans="1:6" ht="21.95" customHeight="1">
      <c r="A15" s="86" t="s">
        <v>95</v>
      </c>
      <c r="B15" s="87" t="s">
        <v>96</v>
      </c>
      <c r="C15" s="88">
        <v>0</v>
      </c>
      <c r="D15" s="88">
        <v>0</v>
      </c>
      <c r="E15" s="94">
        <v>2645</v>
      </c>
      <c r="F15" s="88">
        <v>2645</v>
      </c>
    </row>
    <row r="16" spans="1:6" ht="21.95" customHeight="1">
      <c r="A16" s="86" t="s">
        <v>97</v>
      </c>
      <c r="B16" s="87" t="s">
        <v>98</v>
      </c>
      <c r="C16" s="88">
        <v>0</v>
      </c>
      <c r="D16" s="88">
        <v>0</v>
      </c>
      <c r="E16" s="88">
        <v>0</v>
      </c>
      <c r="F16" s="88">
        <v>0</v>
      </c>
    </row>
    <row r="17" spans="1:6" ht="21.95" customHeight="1">
      <c r="A17" s="91" t="s">
        <v>99</v>
      </c>
      <c r="B17" s="92" t="s">
        <v>74</v>
      </c>
      <c r="C17" s="93">
        <f>C18+C24</f>
        <v>1815</v>
      </c>
      <c r="D17" s="93">
        <f>D18+D24</f>
        <v>1815</v>
      </c>
      <c r="E17" s="93">
        <f>E18+E24</f>
        <v>-212</v>
      </c>
      <c r="F17" s="93">
        <f>F18+F24</f>
        <v>1603</v>
      </c>
    </row>
    <row r="18" spans="1:6" s="95" customFormat="1" ht="23.25" customHeight="1">
      <c r="A18" s="86" t="s">
        <v>100</v>
      </c>
      <c r="B18" s="87" t="s">
        <v>101</v>
      </c>
      <c r="C18" s="88">
        <f>C19+C21+C22</f>
        <v>1800</v>
      </c>
      <c r="D18" s="88">
        <f>D19+D21+D22</f>
        <v>1800</v>
      </c>
      <c r="E18" s="88">
        <f>E19+E21+E22</f>
        <v>-215</v>
      </c>
      <c r="F18" s="88">
        <f>F19+F21+F22</f>
        <v>1585</v>
      </c>
    </row>
    <row r="19" spans="1:6" s="95" customFormat="1" ht="21.95" customHeight="1">
      <c r="A19" s="86" t="s">
        <v>102</v>
      </c>
      <c r="B19" s="87" t="s">
        <v>103</v>
      </c>
      <c r="C19" s="88">
        <v>1450</v>
      </c>
      <c r="D19" s="88">
        <v>1450</v>
      </c>
      <c r="E19" s="88">
        <v>-215</v>
      </c>
      <c r="F19" s="88">
        <v>1235</v>
      </c>
    </row>
    <row r="20" spans="1:6" s="95" customFormat="1" ht="21.95" customHeight="1">
      <c r="A20" s="86"/>
      <c r="B20" s="87" t="s">
        <v>104</v>
      </c>
      <c r="C20" s="88">
        <v>0</v>
      </c>
      <c r="D20" s="88">
        <v>0</v>
      </c>
      <c r="E20" s="96">
        <v>0</v>
      </c>
      <c r="F20" s="88">
        <v>0</v>
      </c>
    </row>
    <row r="21" spans="1:6" s="95" customFormat="1" ht="21.95" customHeight="1">
      <c r="A21" s="86" t="s">
        <v>105</v>
      </c>
      <c r="B21" s="87" t="s">
        <v>106</v>
      </c>
      <c r="C21" s="88">
        <v>320</v>
      </c>
      <c r="D21" s="88">
        <v>320</v>
      </c>
      <c r="E21" s="87">
        <v>30</v>
      </c>
      <c r="F21" s="88">
        <v>350</v>
      </c>
    </row>
    <row r="22" spans="1:6" s="95" customFormat="1" ht="21.95" customHeight="1">
      <c r="A22" s="86" t="s">
        <v>288</v>
      </c>
      <c r="B22" s="87" t="s">
        <v>294</v>
      </c>
      <c r="C22" s="88">
        <v>30</v>
      </c>
      <c r="D22" s="88">
        <v>30</v>
      </c>
      <c r="E22" s="88">
        <v>-30</v>
      </c>
      <c r="F22" s="88">
        <v>0</v>
      </c>
    </row>
    <row r="23" spans="1:6" s="95" customFormat="1" ht="21.95" customHeight="1">
      <c r="A23" s="86"/>
      <c r="B23" s="87" t="s">
        <v>293</v>
      </c>
      <c r="C23" s="88">
        <v>0</v>
      </c>
      <c r="D23" s="88">
        <v>0</v>
      </c>
      <c r="E23" s="87">
        <v>0</v>
      </c>
      <c r="F23" s="88">
        <v>0</v>
      </c>
    </row>
    <row r="24" spans="1:6" s="95" customFormat="1" ht="21.95" customHeight="1">
      <c r="A24" s="86" t="s">
        <v>107</v>
      </c>
      <c r="B24" s="87" t="s">
        <v>108</v>
      </c>
      <c r="C24" s="88">
        <v>15</v>
      </c>
      <c r="D24" s="88">
        <v>15</v>
      </c>
      <c r="E24" s="88">
        <v>3</v>
      </c>
      <c r="F24" s="88">
        <v>18</v>
      </c>
    </row>
    <row r="25" spans="1:6" ht="21.95" customHeight="1">
      <c r="A25" s="86"/>
      <c r="B25" s="97" t="s">
        <v>109</v>
      </c>
      <c r="C25" s="98">
        <v>0</v>
      </c>
      <c r="D25" s="98">
        <v>0</v>
      </c>
      <c r="E25" s="97">
        <v>0</v>
      </c>
      <c r="F25" s="98">
        <v>0</v>
      </c>
    </row>
    <row r="26" spans="1:6" ht="21.95" customHeight="1">
      <c r="A26" s="86"/>
      <c r="B26" s="97" t="s">
        <v>110</v>
      </c>
      <c r="C26" s="99">
        <v>0</v>
      </c>
      <c r="D26" s="99">
        <v>0</v>
      </c>
      <c r="E26" s="97">
        <v>0</v>
      </c>
      <c r="F26" s="99">
        <v>0</v>
      </c>
    </row>
    <row r="27" spans="1:6" ht="21.95" customHeight="1">
      <c r="A27" s="91" t="s">
        <v>111</v>
      </c>
      <c r="B27" s="92" t="s">
        <v>75</v>
      </c>
      <c r="C27" s="93">
        <f>SUM(C28:C32)</f>
        <v>930</v>
      </c>
      <c r="D27" s="93">
        <f>SUM(D28:D32)</f>
        <v>930</v>
      </c>
      <c r="E27" s="93">
        <f>SUM(E28:E32)</f>
        <v>130</v>
      </c>
      <c r="F27" s="93">
        <f>SUM(F28:F32)</f>
        <v>1060</v>
      </c>
    </row>
    <row r="28" spans="1:6" ht="21.95" customHeight="1">
      <c r="A28" s="86" t="s">
        <v>112</v>
      </c>
      <c r="B28" s="87" t="s">
        <v>113</v>
      </c>
      <c r="C28" s="88">
        <v>116</v>
      </c>
      <c r="D28" s="88">
        <v>116</v>
      </c>
      <c r="E28" s="88">
        <v>0</v>
      </c>
      <c r="F28" s="88">
        <v>116</v>
      </c>
    </row>
    <row r="29" spans="1:6" ht="21.95" customHeight="1">
      <c r="A29" s="86" t="s">
        <v>114</v>
      </c>
      <c r="B29" s="87" t="s">
        <v>115</v>
      </c>
      <c r="C29" s="88">
        <v>0</v>
      </c>
      <c r="D29" s="88">
        <v>0</v>
      </c>
      <c r="E29" s="88">
        <v>0</v>
      </c>
      <c r="F29" s="88">
        <v>0</v>
      </c>
    </row>
    <row r="30" spans="1:6" ht="18.75" customHeight="1">
      <c r="A30" s="86" t="s">
        <v>116</v>
      </c>
      <c r="B30" s="87" t="s">
        <v>117</v>
      </c>
      <c r="C30" s="88">
        <v>750</v>
      </c>
      <c r="D30" s="88">
        <v>750</v>
      </c>
      <c r="E30" s="88">
        <v>130</v>
      </c>
      <c r="F30" s="88">
        <v>880</v>
      </c>
    </row>
    <row r="31" spans="1:6" ht="21.95" customHeight="1">
      <c r="A31" s="86" t="s">
        <v>118</v>
      </c>
      <c r="B31" s="87" t="s">
        <v>119</v>
      </c>
      <c r="C31" s="94">
        <v>14</v>
      </c>
      <c r="D31" s="94">
        <v>14</v>
      </c>
      <c r="E31" s="88">
        <v>0</v>
      </c>
      <c r="F31" s="94">
        <v>14</v>
      </c>
    </row>
    <row r="32" spans="1:6" ht="21.95" customHeight="1">
      <c r="A32" s="86" t="s">
        <v>120</v>
      </c>
      <c r="B32" s="87" t="s">
        <v>121</v>
      </c>
      <c r="C32" s="87">
        <v>50</v>
      </c>
      <c r="D32" s="87">
        <v>50</v>
      </c>
      <c r="E32" s="88">
        <v>0</v>
      </c>
      <c r="F32" s="87">
        <v>50</v>
      </c>
    </row>
    <row r="33" spans="1:6" ht="21.95" customHeight="1">
      <c r="A33" s="91" t="s">
        <v>122</v>
      </c>
      <c r="B33" s="92" t="s">
        <v>123</v>
      </c>
      <c r="C33" s="93">
        <f>SUM(C34)</f>
        <v>0</v>
      </c>
      <c r="D33" s="93">
        <f>SUM(D34)</f>
        <v>0</v>
      </c>
      <c r="E33" s="93">
        <f>SUM(E34)</f>
        <v>82</v>
      </c>
      <c r="F33" s="93">
        <f>SUM(F34)</f>
        <v>82</v>
      </c>
    </row>
    <row r="34" spans="1:6" ht="23.25" customHeight="1">
      <c r="A34" s="86" t="s">
        <v>124</v>
      </c>
      <c r="B34" s="87" t="s">
        <v>234</v>
      </c>
      <c r="C34" s="88">
        <v>0</v>
      </c>
      <c r="D34" s="88">
        <v>0</v>
      </c>
      <c r="E34" s="96">
        <v>82</v>
      </c>
      <c r="F34" s="88">
        <v>82</v>
      </c>
    </row>
    <row r="35" spans="1:6" ht="21.95" customHeight="1">
      <c r="A35" s="91" t="s">
        <v>125</v>
      </c>
      <c r="B35" s="92" t="s">
        <v>126</v>
      </c>
      <c r="C35" s="93">
        <f>C36+C37+C38</f>
        <v>0</v>
      </c>
      <c r="D35" s="93">
        <f>D36+D37+D38</f>
        <v>0</v>
      </c>
      <c r="E35" s="93">
        <f>E36+E37+E38</f>
        <v>0</v>
      </c>
      <c r="F35" s="93">
        <f>F36+F37+F38</f>
        <v>0</v>
      </c>
    </row>
    <row r="36" spans="1:6" ht="21.95" customHeight="1">
      <c r="A36" s="86" t="s">
        <v>127</v>
      </c>
      <c r="B36" s="87" t="s">
        <v>128</v>
      </c>
      <c r="C36" s="88">
        <v>0</v>
      </c>
      <c r="D36" s="88">
        <v>0</v>
      </c>
      <c r="E36" s="88"/>
      <c r="F36" s="88">
        <v>0</v>
      </c>
    </row>
    <row r="37" spans="1:6" ht="21.95" customHeight="1">
      <c r="A37" s="86" t="s">
        <v>129</v>
      </c>
      <c r="B37" s="87" t="s">
        <v>282</v>
      </c>
      <c r="C37" s="87">
        <v>0</v>
      </c>
      <c r="D37" s="87">
        <v>0</v>
      </c>
      <c r="E37" s="88"/>
      <c r="F37" s="87">
        <v>0</v>
      </c>
    </row>
    <row r="38" spans="1:6" ht="21.95" customHeight="1">
      <c r="A38" s="91" t="s">
        <v>130</v>
      </c>
      <c r="B38" s="92" t="s">
        <v>131</v>
      </c>
      <c r="C38" s="92">
        <f>SUM(C39)</f>
        <v>0</v>
      </c>
      <c r="D38" s="92">
        <f>SUM(D39)</f>
        <v>0</v>
      </c>
      <c r="E38" s="92">
        <f>SUM(E39)</f>
        <v>0</v>
      </c>
      <c r="F38" s="92">
        <f>SUM(F39)</f>
        <v>0</v>
      </c>
    </row>
    <row r="39" spans="1:6" ht="21.95" customHeight="1">
      <c r="A39" s="86" t="s">
        <v>132</v>
      </c>
      <c r="B39" s="87" t="s">
        <v>133</v>
      </c>
      <c r="C39" s="87">
        <v>0</v>
      </c>
      <c r="D39" s="87">
        <v>0</v>
      </c>
      <c r="E39" s="87"/>
      <c r="F39" s="87">
        <v>0</v>
      </c>
    </row>
    <row r="40" spans="1:6" ht="30" customHeight="1">
      <c r="A40" s="100" t="s">
        <v>134</v>
      </c>
      <c r="B40" s="101" t="s">
        <v>135</v>
      </c>
      <c r="C40" s="102">
        <f>C6+C14+C17+C27+C33+C35+C38</f>
        <v>18020</v>
      </c>
      <c r="D40" s="102">
        <f>D6+D14+D17+D27+D33+D35+D38</f>
        <v>18020</v>
      </c>
      <c r="E40" s="102">
        <f>E6+E14+E17+E27+E33+E35+E38</f>
        <v>3829</v>
      </c>
      <c r="F40" s="102">
        <f>F6+F14+F17+F27+F33+F35+F38</f>
        <v>21849</v>
      </c>
    </row>
    <row r="41" spans="1:6" ht="21.95" customHeight="1">
      <c r="A41" s="91" t="s">
        <v>136</v>
      </c>
      <c r="B41" s="92" t="s">
        <v>137</v>
      </c>
      <c r="C41" s="93">
        <f>SUM(C42:C43)</f>
        <v>2100</v>
      </c>
      <c r="D41" s="93">
        <f>SUM(D42:D43)</f>
        <v>3227</v>
      </c>
      <c r="E41" s="93">
        <f>SUM(E42:E43)</f>
        <v>0</v>
      </c>
      <c r="F41" s="93">
        <f>SUM(F42:F43)</f>
        <v>3227</v>
      </c>
    </row>
    <row r="42" spans="1:6" ht="18" customHeight="1">
      <c r="A42" s="86" t="s">
        <v>138</v>
      </c>
      <c r="B42" s="87" t="s">
        <v>139</v>
      </c>
      <c r="C42" s="88">
        <v>2100</v>
      </c>
      <c r="D42" s="88">
        <v>2654</v>
      </c>
      <c r="E42" s="94">
        <v>573</v>
      </c>
      <c r="F42" s="88">
        <v>3227</v>
      </c>
    </row>
    <row r="43" spans="1:6" ht="16.5" customHeight="1">
      <c r="A43" s="86" t="s">
        <v>138</v>
      </c>
      <c r="B43" s="143" t="s">
        <v>306</v>
      </c>
      <c r="C43" s="88">
        <v>0</v>
      </c>
      <c r="D43" s="88">
        <v>573</v>
      </c>
      <c r="E43" s="94">
        <v>-573</v>
      </c>
      <c r="F43" s="88">
        <v>0</v>
      </c>
    </row>
    <row r="44" spans="1:6" s="105" customFormat="1" ht="28.5" customHeight="1" thickBot="1">
      <c r="A44" s="130" t="s">
        <v>140</v>
      </c>
      <c r="B44" s="103" t="s">
        <v>59</v>
      </c>
      <c r="C44" s="104">
        <f>C40+C41</f>
        <v>20120</v>
      </c>
      <c r="D44" s="104">
        <f>D40+D41</f>
        <v>21247</v>
      </c>
      <c r="E44" s="104">
        <f>E40+E41</f>
        <v>3829</v>
      </c>
      <c r="F44" s="104">
        <f>F40+F41</f>
        <v>25076</v>
      </c>
    </row>
    <row r="45" spans="1:6" ht="15.75" thickTop="1">
      <c r="A45" s="106"/>
      <c r="B45" s="106"/>
      <c r="C45" s="106"/>
      <c r="D45" s="106"/>
      <c r="E45" s="106"/>
      <c r="F45" s="107"/>
    </row>
  </sheetData>
  <mergeCells count="3">
    <mergeCell ref="A1:F1"/>
    <mergeCell ref="A2:F2"/>
    <mergeCell ref="A3:F3"/>
  </mergeCells>
  <phoneticPr fontId="0" type="noConversion"/>
  <pageMargins left="0.75" right="0.75" top="1" bottom="1" header="0.5" footer="0.5"/>
  <pageSetup paperSize="9" scale="73" orientation="portrait" r:id="rId1"/>
  <headerFooter alignWithMargins="0"/>
  <rowBreaks count="1" manualBreakCount="1">
    <brk id="4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workbookViewId="0">
      <selection activeCell="C6" sqref="C6"/>
    </sheetView>
  </sheetViews>
  <sheetFormatPr defaultRowHeight="12.75"/>
  <cols>
    <col min="1" max="1" width="7.140625" style="47" customWidth="1"/>
    <col min="2" max="2" width="44.42578125" style="47" customWidth="1"/>
    <col min="3" max="4" width="10.5703125" style="47" customWidth="1"/>
    <col min="5" max="5" width="10.28515625" style="47" customWidth="1"/>
    <col min="6" max="6" width="10.140625" style="47" customWidth="1"/>
    <col min="7" max="16384" width="9.140625" style="47"/>
  </cols>
  <sheetData>
    <row r="1" spans="1:6" ht="30" customHeight="1">
      <c r="A1" s="156" t="s">
        <v>295</v>
      </c>
      <c r="B1" s="156"/>
      <c r="C1" s="156"/>
      <c r="D1" s="156"/>
      <c r="E1" s="156"/>
      <c r="F1" s="156"/>
    </row>
    <row r="2" spans="1:6" ht="18" customHeight="1">
      <c r="A2" s="157" t="s">
        <v>290</v>
      </c>
      <c r="B2" s="157"/>
      <c r="C2" s="157"/>
      <c r="D2" s="157"/>
      <c r="E2" s="157"/>
      <c r="F2" s="157"/>
    </row>
    <row r="3" spans="1:6" ht="19.5" customHeight="1">
      <c r="A3" s="158" t="s">
        <v>323</v>
      </c>
      <c r="B3" s="159"/>
      <c r="C3" s="159"/>
      <c r="D3" s="159"/>
      <c r="E3" s="159"/>
      <c r="F3" s="159"/>
    </row>
    <row r="4" spans="1:6" ht="13.5" thickBot="1">
      <c r="A4" s="74"/>
      <c r="B4" s="74"/>
      <c r="C4" s="75"/>
      <c r="D4" s="75"/>
      <c r="E4" s="74"/>
      <c r="F4" s="76" t="s">
        <v>69</v>
      </c>
    </row>
    <row r="5" spans="1:6" ht="44.25" customHeight="1" thickTop="1" thickBot="1">
      <c r="A5" s="108" t="s">
        <v>76</v>
      </c>
      <c r="B5" s="109" t="s">
        <v>77</v>
      </c>
      <c r="C5" s="129" t="s">
        <v>281</v>
      </c>
      <c r="D5" s="129" t="s">
        <v>316</v>
      </c>
      <c r="E5" s="79" t="s">
        <v>314</v>
      </c>
      <c r="F5" s="128" t="s">
        <v>317</v>
      </c>
    </row>
    <row r="6" spans="1:6" s="111" customFormat="1" ht="21.95" customHeight="1" thickTop="1">
      <c r="A6" s="110" t="s">
        <v>141</v>
      </c>
      <c r="B6" s="81" t="s">
        <v>11</v>
      </c>
      <c r="C6" s="82">
        <f>C7+C13</f>
        <v>4958</v>
      </c>
      <c r="D6" s="82">
        <f>D7+D13</f>
        <v>5788</v>
      </c>
      <c r="E6" s="82">
        <f>E7+E13</f>
        <v>888</v>
      </c>
      <c r="F6" s="82">
        <f>F7+F13</f>
        <v>6676</v>
      </c>
    </row>
    <row r="7" spans="1:6" s="113" customFormat="1" ht="21.95" customHeight="1">
      <c r="A7" s="112" t="s">
        <v>142</v>
      </c>
      <c r="B7" s="84" t="s">
        <v>143</v>
      </c>
      <c r="C7" s="85">
        <f>SUM(C8:C12)</f>
        <v>2348</v>
      </c>
      <c r="D7" s="85">
        <f>SUM(D8:D12)</f>
        <v>3178</v>
      </c>
      <c r="E7" s="85">
        <f>SUM(E8:E12)</f>
        <v>1018</v>
      </c>
      <c r="F7" s="85">
        <f>SUM(F8:F12)</f>
        <v>4196</v>
      </c>
    </row>
    <row r="8" spans="1:6" s="113" customFormat="1" ht="22.5" customHeight="1">
      <c r="A8" s="114" t="s">
        <v>144</v>
      </c>
      <c r="B8" s="87" t="s">
        <v>145</v>
      </c>
      <c r="C8" s="88">
        <v>2130</v>
      </c>
      <c r="D8" s="88">
        <v>2960</v>
      </c>
      <c r="E8" s="88">
        <v>1040</v>
      </c>
      <c r="F8" s="88">
        <v>4000</v>
      </c>
    </row>
    <row r="9" spans="1:6" s="113" customFormat="1" ht="21.95" customHeight="1">
      <c r="A9" s="114" t="s">
        <v>146</v>
      </c>
      <c r="B9" s="87" t="s">
        <v>147</v>
      </c>
      <c r="C9" s="87">
        <v>0</v>
      </c>
      <c r="D9" s="87">
        <v>0</v>
      </c>
      <c r="E9" s="88">
        <v>0</v>
      </c>
      <c r="F9" s="87">
        <v>0</v>
      </c>
    </row>
    <row r="10" spans="1:6" s="113" customFormat="1" ht="21.95" customHeight="1">
      <c r="A10" s="114" t="s">
        <v>148</v>
      </c>
      <c r="B10" s="87" t="s">
        <v>289</v>
      </c>
      <c r="C10" s="94">
        <v>148</v>
      </c>
      <c r="D10" s="94">
        <v>148</v>
      </c>
      <c r="E10" s="88">
        <v>0</v>
      </c>
      <c r="F10" s="94">
        <v>148</v>
      </c>
    </row>
    <row r="11" spans="1:6" s="113" customFormat="1" ht="21.95" customHeight="1">
      <c r="A11" s="114" t="s">
        <v>149</v>
      </c>
      <c r="B11" s="87" t="s">
        <v>150</v>
      </c>
      <c r="C11" s="87">
        <v>0</v>
      </c>
      <c r="D11" s="87">
        <v>0</v>
      </c>
      <c r="E11" s="88">
        <v>0</v>
      </c>
      <c r="F11" s="87">
        <v>0</v>
      </c>
    </row>
    <row r="12" spans="1:6" s="113" customFormat="1" ht="21.95" customHeight="1">
      <c r="A12" s="114" t="s">
        <v>151</v>
      </c>
      <c r="B12" s="87" t="s">
        <v>285</v>
      </c>
      <c r="C12" s="94">
        <v>70</v>
      </c>
      <c r="D12" s="94">
        <v>70</v>
      </c>
      <c r="E12" s="88">
        <v>-22</v>
      </c>
      <c r="F12" s="94">
        <v>48</v>
      </c>
    </row>
    <row r="13" spans="1:6" s="113" customFormat="1" ht="21.95" customHeight="1">
      <c r="A13" s="112" t="s">
        <v>152</v>
      </c>
      <c r="B13" s="84" t="s">
        <v>153</v>
      </c>
      <c r="C13" s="85">
        <f>SUM(C14:C16)</f>
        <v>2610</v>
      </c>
      <c r="D13" s="85">
        <f>SUM(D14:D16)</f>
        <v>2610</v>
      </c>
      <c r="E13" s="85">
        <f>SUM(E14:E16)</f>
        <v>-130</v>
      </c>
      <c r="F13" s="85">
        <f>SUM(F14:F16)</f>
        <v>2480</v>
      </c>
    </row>
    <row r="14" spans="1:6" s="113" customFormat="1" ht="21.95" customHeight="1">
      <c r="A14" s="114" t="s">
        <v>154</v>
      </c>
      <c r="B14" s="87" t="s">
        <v>155</v>
      </c>
      <c r="C14" s="88">
        <v>2310</v>
      </c>
      <c r="D14" s="88">
        <v>2310</v>
      </c>
      <c r="E14" s="88">
        <v>-110</v>
      </c>
      <c r="F14" s="88">
        <v>2200</v>
      </c>
    </row>
    <row r="15" spans="1:6" s="113" customFormat="1" ht="28.5" customHeight="1">
      <c r="A15" s="114" t="s">
        <v>156</v>
      </c>
      <c r="B15" s="87" t="s">
        <v>157</v>
      </c>
      <c r="C15" s="87">
        <v>50</v>
      </c>
      <c r="D15" s="87">
        <v>50</v>
      </c>
      <c r="E15" s="87">
        <v>100</v>
      </c>
      <c r="F15" s="87">
        <v>150</v>
      </c>
    </row>
    <row r="16" spans="1:6" s="113" customFormat="1" ht="21.95" customHeight="1">
      <c r="A16" s="114" t="s">
        <v>158</v>
      </c>
      <c r="B16" s="87" t="s">
        <v>284</v>
      </c>
      <c r="C16" s="88">
        <v>250</v>
      </c>
      <c r="D16" s="88">
        <v>250</v>
      </c>
      <c r="E16" s="87">
        <v>-120</v>
      </c>
      <c r="F16" s="88">
        <v>130</v>
      </c>
    </row>
    <row r="17" spans="1:6" s="111" customFormat="1" ht="34.5" customHeight="1">
      <c r="A17" s="115" t="s">
        <v>159</v>
      </c>
      <c r="B17" s="116" t="s">
        <v>160</v>
      </c>
      <c r="C17" s="117">
        <v>1207</v>
      </c>
      <c r="D17" s="117">
        <v>1454</v>
      </c>
      <c r="E17" s="117">
        <v>136</v>
      </c>
      <c r="F17" s="117">
        <v>1590</v>
      </c>
    </row>
    <row r="18" spans="1:6" s="113" customFormat="1" ht="21.95" customHeight="1">
      <c r="A18" s="114"/>
      <c r="B18" s="87" t="s">
        <v>161</v>
      </c>
      <c r="C18" s="88">
        <v>0</v>
      </c>
      <c r="D18" s="88">
        <v>0</v>
      </c>
      <c r="E18" s="88">
        <v>0</v>
      </c>
      <c r="F18" s="88">
        <v>0</v>
      </c>
    </row>
    <row r="19" spans="1:6" s="113" customFormat="1" ht="21.95" customHeight="1">
      <c r="A19" s="114"/>
      <c r="B19" s="87" t="s">
        <v>283</v>
      </c>
      <c r="C19" s="88">
        <v>0</v>
      </c>
      <c r="D19" s="88">
        <v>0</v>
      </c>
      <c r="E19" s="88">
        <v>0</v>
      </c>
      <c r="F19" s="88">
        <v>0</v>
      </c>
    </row>
    <row r="20" spans="1:6" s="113" customFormat="1" ht="21.95" customHeight="1">
      <c r="A20" s="114"/>
      <c r="B20" s="87" t="s">
        <v>162</v>
      </c>
      <c r="C20" s="88">
        <v>0</v>
      </c>
      <c r="D20" s="88">
        <v>0</v>
      </c>
      <c r="E20" s="88">
        <v>0</v>
      </c>
      <c r="F20" s="88">
        <v>0</v>
      </c>
    </row>
    <row r="21" spans="1:6" s="111" customFormat="1" ht="21.95" customHeight="1">
      <c r="A21" s="115" t="s">
        <v>163</v>
      </c>
      <c r="B21" s="92" t="s">
        <v>65</v>
      </c>
      <c r="C21" s="93">
        <v>11856</v>
      </c>
      <c r="D21" s="93">
        <v>11283</v>
      </c>
      <c r="E21" s="93">
        <v>-1947</v>
      </c>
      <c r="F21" s="93">
        <v>9336</v>
      </c>
    </row>
    <row r="22" spans="1:6" s="111" customFormat="1" ht="21" customHeight="1">
      <c r="A22" s="115" t="s">
        <v>164</v>
      </c>
      <c r="B22" s="92" t="s">
        <v>165</v>
      </c>
      <c r="C22" s="93">
        <f>SUM(C23:C26)</f>
        <v>1215</v>
      </c>
      <c r="D22" s="93">
        <f>SUM(D23:D26)</f>
        <v>1215</v>
      </c>
      <c r="E22" s="93">
        <f>SUM(E23:E26)</f>
        <v>-97</v>
      </c>
      <c r="F22" s="93">
        <f>SUM(F23:F26)</f>
        <v>1118</v>
      </c>
    </row>
    <row r="23" spans="1:6" s="111" customFormat="1" ht="21.95" customHeight="1">
      <c r="A23" s="114" t="s">
        <v>166</v>
      </c>
      <c r="B23" s="87" t="s">
        <v>167</v>
      </c>
      <c r="C23" s="88">
        <v>100</v>
      </c>
      <c r="D23" s="88">
        <v>100</v>
      </c>
      <c r="E23" s="94">
        <v>-71</v>
      </c>
      <c r="F23" s="88">
        <v>29</v>
      </c>
    </row>
    <row r="24" spans="1:6" s="111" customFormat="1" ht="32.25" customHeight="1">
      <c r="A24" s="114" t="s">
        <v>168</v>
      </c>
      <c r="B24" s="87" t="s">
        <v>169</v>
      </c>
      <c r="C24" s="88">
        <v>100</v>
      </c>
      <c r="D24" s="88">
        <v>100</v>
      </c>
      <c r="E24" s="94">
        <v>-31</v>
      </c>
      <c r="F24" s="88">
        <v>69</v>
      </c>
    </row>
    <row r="25" spans="1:6" s="111" customFormat="1" ht="20.25" customHeight="1">
      <c r="A25" s="114" t="s">
        <v>170</v>
      </c>
      <c r="B25" s="87" t="s">
        <v>171</v>
      </c>
      <c r="C25" s="88">
        <v>400</v>
      </c>
      <c r="D25" s="88">
        <v>400</v>
      </c>
      <c r="E25" s="94">
        <v>-230</v>
      </c>
      <c r="F25" s="88">
        <v>170</v>
      </c>
    </row>
    <row r="26" spans="1:6" s="111" customFormat="1" ht="24" customHeight="1">
      <c r="A26" s="114" t="s">
        <v>172</v>
      </c>
      <c r="B26" s="87" t="s">
        <v>173</v>
      </c>
      <c r="C26" s="88">
        <v>615</v>
      </c>
      <c r="D26" s="88">
        <v>615</v>
      </c>
      <c r="E26" s="94">
        <v>235</v>
      </c>
      <c r="F26" s="88">
        <v>850</v>
      </c>
    </row>
    <row r="27" spans="1:6" s="111" customFormat="1" ht="21.95" customHeight="1">
      <c r="A27" s="115" t="s">
        <v>174</v>
      </c>
      <c r="B27" s="92" t="s">
        <v>9</v>
      </c>
      <c r="C27" s="93">
        <f>SUM(C28:C31)</f>
        <v>234</v>
      </c>
      <c r="D27" s="93">
        <f>SUM(D28:D31)</f>
        <v>234</v>
      </c>
      <c r="E27" s="93">
        <f>SUM(E28:E31)</f>
        <v>374</v>
      </c>
      <c r="F27" s="93">
        <f>SUM(F28:F31)</f>
        <v>608</v>
      </c>
    </row>
    <row r="28" spans="1:6" s="111" customFormat="1" ht="21.95" customHeight="1">
      <c r="A28" s="114" t="s">
        <v>175</v>
      </c>
      <c r="B28" s="87" t="s">
        <v>176</v>
      </c>
      <c r="C28" s="88">
        <v>0</v>
      </c>
      <c r="D28" s="88">
        <v>0</v>
      </c>
      <c r="E28" s="88">
        <v>170</v>
      </c>
      <c r="F28" s="88">
        <v>170</v>
      </c>
    </row>
    <row r="29" spans="1:6" s="111" customFormat="1" ht="21.95" customHeight="1">
      <c r="A29" s="114" t="s">
        <v>177</v>
      </c>
      <c r="B29" s="87" t="s">
        <v>286</v>
      </c>
      <c r="C29" s="88">
        <v>224</v>
      </c>
      <c r="D29" s="88">
        <v>224</v>
      </c>
      <c r="E29" s="88">
        <v>90</v>
      </c>
      <c r="F29" s="88">
        <v>314</v>
      </c>
    </row>
    <row r="30" spans="1:6" s="111" customFormat="1" ht="30.75" customHeight="1">
      <c r="A30" s="114" t="s">
        <v>178</v>
      </c>
      <c r="B30" s="87" t="s">
        <v>179</v>
      </c>
      <c r="C30" s="88">
        <v>0</v>
      </c>
      <c r="D30" s="88">
        <v>0</v>
      </c>
      <c r="E30" s="88">
        <v>110</v>
      </c>
      <c r="F30" s="88">
        <v>110</v>
      </c>
    </row>
    <row r="31" spans="1:6" s="111" customFormat="1" ht="21.95" customHeight="1">
      <c r="A31" s="114" t="s">
        <v>319</v>
      </c>
      <c r="B31" s="87" t="s">
        <v>180</v>
      </c>
      <c r="C31" s="88">
        <v>10</v>
      </c>
      <c r="D31" s="88">
        <v>10</v>
      </c>
      <c r="E31" s="88">
        <v>4</v>
      </c>
      <c r="F31" s="88">
        <v>14</v>
      </c>
    </row>
    <row r="32" spans="1:6" s="111" customFormat="1" ht="21.95" customHeight="1">
      <c r="A32" s="115" t="s">
        <v>181</v>
      </c>
      <c r="B32" s="92" t="s">
        <v>6</v>
      </c>
      <c r="C32" s="93">
        <f>SUM(C33:C35)</f>
        <v>650</v>
      </c>
      <c r="D32" s="93">
        <f>SUM(D33:D35)</f>
        <v>700</v>
      </c>
      <c r="E32" s="93">
        <f>SUM(E33:E35)</f>
        <v>1457</v>
      </c>
      <c r="F32" s="93">
        <f>SUM(F33:F35)</f>
        <v>2157</v>
      </c>
    </row>
    <row r="33" spans="1:6" s="111" customFormat="1" ht="21.95" customHeight="1">
      <c r="A33" s="114" t="s">
        <v>182</v>
      </c>
      <c r="B33" s="87" t="s">
        <v>183</v>
      </c>
      <c r="C33" s="88">
        <v>0</v>
      </c>
      <c r="D33" s="88">
        <v>0</v>
      </c>
      <c r="E33" s="88">
        <v>0</v>
      </c>
      <c r="F33" s="88">
        <v>0</v>
      </c>
    </row>
    <row r="34" spans="1:6" s="111" customFormat="1" ht="21.95" customHeight="1">
      <c r="A34" s="114" t="s">
        <v>184</v>
      </c>
      <c r="B34" s="87" t="s">
        <v>185</v>
      </c>
      <c r="C34" s="88">
        <v>500</v>
      </c>
      <c r="D34" s="88">
        <v>550</v>
      </c>
      <c r="E34" s="88">
        <v>1148</v>
      </c>
      <c r="F34" s="88">
        <v>1698</v>
      </c>
    </row>
    <row r="35" spans="1:6" s="113" customFormat="1" ht="21.95" customHeight="1">
      <c r="A35" s="114" t="s">
        <v>186</v>
      </c>
      <c r="B35" s="87" t="s">
        <v>187</v>
      </c>
      <c r="C35" s="88">
        <v>150</v>
      </c>
      <c r="D35" s="88">
        <v>150</v>
      </c>
      <c r="E35" s="88">
        <v>309</v>
      </c>
      <c r="F35" s="88">
        <v>459</v>
      </c>
    </row>
    <row r="36" spans="1:6" s="111" customFormat="1" ht="21.95" customHeight="1">
      <c r="A36" s="115" t="s">
        <v>188</v>
      </c>
      <c r="B36" s="92" t="s">
        <v>5</v>
      </c>
      <c r="C36" s="93">
        <f>SUM(C37:C39)</f>
        <v>0</v>
      </c>
      <c r="D36" s="93">
        <f>SUM(D37:D39)</f>
        <v>0</v>
      </c>
      <c r="E36" s="93">
        <f>SUM(E37:E39)</f>
        <v>2755</v>
      </c>
      <c r="F36" s="93">
        <f>SUM(F37:F39)</f>
        <v>2755</v>
      </c>
    </row>
    <row r="37" spans="1:6" s="111" customFormat="1" ht="21.95" customHeight="1">
      <c r="A37" s="114" t="s">
        <v>189</v>
      </c>
      <c r="B37" s="87" t="s">
        <v>190</v>
      </c>
      <c r="C37" s="88">
        <v>0</v>
      </c>
      <c r="D37" s="88">
        <v>0</v>
      </c>
      <c r="E37" s="88">
        <v>2087</v>
      </c>
      <c r="F37" s="88">
        <v>2087</v>
      </c>
    </row>
    <row r="38" spans="1:6" s="111" customFormat="1" ht="21.95" customHeight="1">
      <c r="A38" s="114" t="s">
        <v>191</v>
      </c>
      <c r="B38" s="87" t="s">
        <v>192</v>
      </c>
      <c r="C38" s="88">
        <v>0</v>
      </c>
      <c r="D38" s="88">
        <v>0</v>
      </c>
      <c r="E38" s="88">
        <v>0</v>
      </c>
      <c r="F38" s="88">
        <v>0</v>
      </c>
    </row>
    <row r="39" spans="1:6" s="113" customFormat="1" ht="21.95" customHeight="1">
      <c r="A39" s="114" t="s">
        <v>193</v>
      </c>
      <c r="B39" s="87" t="s">
        <v>194</v>
      </c>
      <c r="C39" s="88">
        <v>0</v>
      </c>
      <c r="D39" s="88">
        <v>0</v>
      </c>
      <c r="E39" s="88">
        <v>668</v>
      </c>
      <c r="F39" s="88">
        <v>668</v>
      </c>
    </row>
    <row r="40" spans="1:6" s="111" customFormat="1" ht="21.95" customHeight="1">
      <c r="A40" s="115" t="s">
        <v>195</v>
      </c>
      <c r="B40" s="92" t="s">
        <v>196</v>
      </c>
      <c r="C40" s="92">
        <f>SUM(C41)</f>
        <v>0</v>
      </c>
      <c r="D40" s="92">
        <f>SUM(D41)</f>
        <v>0</v>
      </c>
      <c r="E40" s="92">
        <f>SUM(E41)</f>
        <v>0</v>
      </c>
      <c r="F40" s="92">
        <f>SUM(F41)</f>
        <v>0</v>
      </c>
    </row>
    <row r="41" spans="1:6" s="111" customFormat="1" ht="21.95" customHeight="1">
      <c r="A41" s="118" t="s">
        <v>197</v>
      </c>
      <c r="B41" s="119" t="s">
        <v>198</v>
      </c>
      <c r="C41" s="119">
        <v>0</v>
      </c>
      <c r="D41" s="119">
        <v>0</v>
      </c>
      <c r="E41" s="119">
        <v>0</v>
      </c>
      <c r="F41" s="119">
        <v>0</v>
      </c>
    </row>
    <row r="42" spans="1:6" s="123" customFormat="1" ht="29.25" customHeight="1">
      <c r="A42" s="120" t="s">
        <v>199</v>
      </c>
      <c r="B42" s="121" t="s">
        <v>200</v>
      </c>
      <c r="C42" s="122">
        <f>C6+C17+C21+C22+C27+C32+C36+C40</f>
        <v>20120</v>
      </c>
      <c r="D42" s="122">
        <f>D6+D17+D21+D22+D27+D32+D36+D40</f>
        <v>20674</v>
      </c>
      <c r="E42" s="122">
        <f>E6+E17+E21+E22+E27+E32+E36+E40</f>
        <v>3566</v>
      </c>
      <c r="F42" s="122">
        <f>F6+F17+F21+F22+F27+F32+F36+F40</f>
        <v>24240</v>
      </c>
    </row>
    <row r="43" spans="1:6" s="123" customFormat="1" ht="21.95" customHeight="1">
      <c r="A43" s="120" t="s">
        <v>201</v>
      </c>
      <c r="B43" s="121" t="s">
        <v>202</v>
      </c>
      <c r="C43" s="122">
        <f>SUM(C44:C44)</f>
        <v>0</v>
      </c>
      <c r="D43" s="122">
        <f>SUM(D44:D44)</f>
        <v>573</v>
      </c>
      <c r="E43" s="122">
        <f>SUM(E44:E44)</f>
        <v>263</v>
      </c>
      <c r="F43" s="122">
        <f>SUM(F44:F44)</f>
        <v>836</v>
      </c>
    </row>
    <row r="44" spans="1:6" s="113" customFormat="1" ht="21.95" customHeight="1">
      <c r="A44" s="86" t="s">
        <v>309</v>
      </c>
      <c r="B44" s="143" t="s">
        <v>308</v>
      </c>
      <c r="C44" s="145"/>
      <c r="D44" s="145">
        <v>573</v>
      </c>
      <c r="E44" s="145">
        <v>263</v>
      </c>
      <c r="F44" s="145">
        <v>836</v>
      </c>
    </row>
    <row r="45" spans="1:6" s="123" customFormat="1" ht="30.75" customHeight="1" thickBot="1">
      <c r="A45" s="124" t="s">
        <v>203</v>
      </c>
      <c r="B45" s="125" t="s">
        <v>204</v>
      </c>
      <c r="C45" s="126">
        <f>C42+C43</f>
        <v>20120</v>
      </c>
      <c r="D45" s="126">
        <f>D42+D43</f>
        <v>21247</v>
      </c>
      <c r="E45" s="126">
        <f>E42+E43</f>
        <v>3829</v>
      </c>
      <c r="F45" s="126">
        <f>F42+F43</f>
        <v>25076</v>
      </c>
    </row>
    <row r="46" spans="1:6">
      <c r="A46" s="127"/>
      <c r="B46" s="127"/>
      <c r="C46" s="127"/>
      <c r="D46" s="127"/>
      <c r="E46" s="127"/>
      <c r="F46" s="127"/>
    </row>
  </sheetData>
  <mergeCells count="3">
    <mergeCell ref="A1:F1"/>
    <mergeCell ref="A2:F2"/>
    <mergeCell ref="A3:F3"/>
  </mergeCells>
  <phoneticPr fontId="0" type="noConversion"/>
  <pageMargins left="0.75" right="0.75" top="1" bottom="1" header="0.5" footer="0.5"/>
  <pageSetup paperSize="9" scale="6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IV70"/>
  <sheetViews>
    <sheetView zoomScale="75" zoomScaleNormal="7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G10" sqref="G10"/>
    </sheetView>
  </sheetViews>
  <sheetFormatPr defaultRowHeight="15.75"/>
  <cols>
    <col min="1" max="1" width="3.85546875" style="48" customWidth="1"/>
    <col min="2" max="2" width="42.5703125" style="48" customWidth="1"/>
    <col min="3" max="4" width="9.7109375" style="48" customWidth="1"/>
    <col min="5" max="5" width="10.42578125" style="48" bestFit="1" customWidth="1"/>
    <col min="6" max="9" width="9.7109375" style="48" customWidth="1"/>
    <col min="10" max="10" width="10.140625" style="48" customWidth="1"/>
    <col min="11" max="14" width="9.7109375" style="48" customWidth="1"/>
    <col min="15" max="15" width="11.5703125" style="48" customWidth="1"/>
    <col min="16" max="16" width="10.140625" style="48" customWidth="1"/>
    <col min="17" max="16384" width="9.140625" style="48"/>
  </cols>
  <sheetData>
    <row r="1" spans="1:16" ht="12.75" customHeight="1">
      <c r="A1" s="158" t="s">
        <v>324</v>
      </c>
      <c r="B1" s="159"/>
      <c r="C1" s="159"/>
      <c r="D1" s="159"/>
      <c r="E1" s="159"/>
      <c r="F1" s="49"/>
      <c r="G1" s="49"/>
      <c r="H1" s="49"/>
      <c r="I1" s="49"/>
      <c r="J1" s="49"/>
      <c r="K1" s="160" t="s">
        <v>61</v>
      </c>
      <c r="L1" s="160"/>
      <c r="M1" s="160"/>
      <c r="N1" s="160"/>
      <c r="O1" s="160"/>
    </row>
    <row r="2" spans="1:16" ht="14.1" customHeight="1">
      <c r="B2" s="161" t="s">
        <v>299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</row>
    <row r="3" spans="1:16" ht="14.1" customHeight="1">
      <c r="B3" s="161" t="s">
        <v>296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</row>
    <row r="4" spans="1:16" ht="14.1" customHeight="1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6" ht="15" customHeight="1">
      <c r="A5" s="162"/>
      <c r="B5" s="51" t="s">
        <v>13</v>
      </c>
      <c r="C5" s="51" t="s">
        <v>14</v>
      </c>
      <c r="D5" s="51" t="s">
        <v>15</v>
      </c>
      <c r="E5" s="51" t="s">
        <v>16</v>
      </c>
      <c r="F5" s="51" t="s">
        <v>205</v>
      </c>
      <c r="G5" s="51" t="s">
        <v>206</v>
      </c>
      <c r="H5" s="51" t="s">
        <v>207</v>
      </c>
      <c r="I5" s="51" t="s">
        <v>208</v>
      </c>
      <c r="J5" s="51" t="s">
        <v>209</v>
      </c>
      <c r="K5" s="51" t="s">
        <v>210</v>
      </c>
      <c r="L5" s="51" t="s">
        <v>211</v>
      </c>
      <c r="M5" s="51" t="s">
        <v>212</v>
      </c>
      <c r="N5" s="51" t="s">
        <v>213</v>
      </c>
      <c r="O5" s="51" t="s">
        <v>214</v>
      </c>
    </row>
    <row r="6" spans="1:16" ht="12.75" customHeight="1">
      <c r="A6" s="162"/>
      <c r="B6" s="134" t="s">
        <v>0</v>
      </c>
      <c r="C6" s="134" t="s">
        <v>215</v>
      </c>
      <c r="D6" s="134" t="s">
        <v>216</v>
      </c>
      <c r="E6" s="134" t="s">
        <v>217</v>
      </c>
      <c r="F6" s="134" t="s">
        <v>218</v>
      </c>
      <c r="G6" s="134" t="s">
        <v>219</v>
      </c>
      <c r="H6" s="134" t="s">
        <v>62</v>
      </c>
      <c r="I6" s="134" t="s">
        <v>63</v>
      </c>
      <c r="J6" s="134" t="s">
        <v>220</v>
      </c>
      <c r="K6" s="134" t="s">
        <v>221</v>
      </c>
      <c r="L6" s="134" t="s">
        <v>222</v>
      </c>
      <c r="M6" s="134" t="s">
        <v>223</v>
      </c>
      <c r="N6" s="134" t="s">
        <v>224</v>
      </c>
      <c r="O6" s="132" t="s">
        <v>64</v>
      </c>
      <c r="P6" s="133"/>
    </row>
    <row r="7" spans="1:16" s="49" customFormat="1" ht="12.75" customHeight="1">
      <c r="A7" s="52" t="s">
        <v>3</v>
      </c>
      <c r="B7" s="53" t="s">
        <v>17</v>
      </c>
      <c r="O7" s="54"/>
    </row>
    <row r="8" spans="1:16" s="49" customFormat="1" ht="15.75" customHeight="1">
      <c r="A8" s="52" t="s">
        <v>2</v>
      </c>
      <c r="B8" s="49" t="s">
        <v>225</v>
      </c>
      <c r="C8" s="55">
        <v>88</v>
      </c>
      <c r="D8" s="55">
        <v>88</v>
      </c>
      <c r="E8" s="55">
        <v>88</v>
      </c>
      <c r="F8" s="55">
        <v>88</v>
      </c>
      <c r="G8" s="55">
        <v>88</v>
      </c>
      <c r="H8" s="55">
        <v>88</v>
      </c>
      <c r="I8" s="55">
        <v>88</v>
      </c>
      <c r="J8" s="55">
        <v>88</v>
      </c>
      <c r="K8" s="55">
        <v>88</v>
      </c>
      <c r="L8" s="55">
        <v>88</v>
      </c>
      <c r="M8" s="55">
        <v>88</v>
      </c>
      <c r="N8" s="55">
        <v>92</v>
      </c>
      <c r="O8" s="56">
        <f>SUM(C8:N8)</f>
        <v>1060</v>
      </c>
      <c r="P8" s="55"/>
    </row>
    <row r="9" spans="1:16" s="49" customFormat="1" ht="16.5" customHeight="1">
      <c r="A9" s="52" t="s">
        <v>4</v>
      </c>
      <c r="B9" s="49" t="s">
        <v>226</v>
      </c>
      <c r="C9" s="57"/>
      <c r="D9" s="57"/>
      <c r="E9" s="55">
        <v>900</v>
      </c>
      <c r="F9" s="57"/>
      <c r="G9" s="57"/>
      <c r="H9" s="57"/>
      <c r="I9" s="57"/>
      <c r="J9" s="57"/>
      <c r="K9" s="55">
        <v>703</v>
      </c>
      <c r="L9" s="57"/>
      <c r="M9" s="57"/>
      <c r="N9" s="57"/>
      <c r="O9" s="56">
        <f t="shared" ref="O9:O47" si="0">SUM(C9:N9)</f>
        <v>1603</v>
      </c>
      <c r="P9" s="55"/>
    </row>
    <row r="10" spans="1:16" s="49" customFormat="1" ht="15.75" customHeight="1">
      <c r="A10" s="52" t="s">
        <v>10</v>
      </c>
      <c r="B10" s="49" t="s">
        <v>227</v>
      </c>
      <c r="C10" s="49">
        <v>1209</v>
      </c>
      <c r="D10" s="49">
        <v>1206</v>
      </c>
      <c r="E10" s="49">
        <v>1206</v>
      </c>
      <c r="F10" s="49">
        <v>1206</v>
      </c>
      <c r="G10" s="49">
        <v>1206</v>
      </c>
      <c r="H10" s="49">
        <v>1206</v>
      </c>
      <c r="I10" s="49">
        <v>1206</v>
      </c>
      <c r="J10" s="49">
        <v>1206</v>
      </c>
      <c r="K10" s="49">
        <v>1206</v>
      </c>
      <c r="L10" s="49">
        <v>1401</v>
      </c>
      <c r="M10" s="49">
        <v>1206</v>
      </c>
      <c r="N10" s="49">
        <v>1206</v>
      </c>
      <c r="O10" s="56">
        <f t="shared" si="0"/>
        <v>14670</v>
      </c>
      <c r="P10" s="55"/>
    </row>
    <row r="11" spans="1:16" s="58" customFormat="1" ht="12.75" customHeight="1">
      <c r="A11" s="52" t="s">
        <v>8</v>
      </c>
      <c r="B11" s="58" t="s">
        <v>228</v>
      </c>
      <c r="C11" s="55">
        <v>149</v>
      </c>
      <c r="D11" s="55">
        <v>149</v>
      </c>
      <c r="E11" s="55">
        <v>149</v>
      </c>
      <c r="F11" s="55">
        <v>149</v>
      </c>
      <c r="G11" s="55">
        <v>149</v>
      </c>
      <c r="H11" s="55">
        <v>149</v>
      </c>
      <c r="I11" s="55">
        <v>149</v>
      </c>
      <c r="J11" s="55">
        <v>149</v>
      </c>
      <c r="K11" s="55">
        <v>149</v>
      </c>
      <c r="L11" s="55">
        <v>149</v>
      </c>
      <c r="M11" s="55">
        <v>149</v>
      </c>
      <c r="N11" s="55">
        <v>150</v>
      </c>
      <c r="O11" s="56">
        <f t="shared" si="0"/>
        <v>1789</v>
      </c>
      <c r="P11" s="55"/>
    </row>
    <row r="12" spans="1:16" s="49" customFormat="1" ht="13.5" customHeight="1">
      <c r="A12" s="52" t="s">
        <v>7</v>
      </c>
      <c r="B12" s="49" t="s">
        <v>229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6">
        <f t="shared" si="0"/>
        <v>0</v>
      </c>
      <c r="P12" s="55"/>
    </row>
    <row r="13" spans="1:16" s="49" customFormat="1" ht="15" customHeight="1">
      <c r="A13" s="52" t="s">
        <v>66</v>
      </c>
      <c r="B13" s="49" t="s">
        <v>230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6">
        <f t="shared" si="0"/>
        <v>0</v>
      </c>
      <c r="P13" s="55"/>
    </row>
    <row r="14" spans="1:16" s="53" customFormat="1" ht="15.75" customHeight="1">
      <c r="A14" s="52" t="s">
        <v>67</v>
      </c>
      <c r="B14" s="60" t="s">
        <v>231</v>
      </c>
      <c r="C14" s="61">
        <f>SUM(C8:C12)</f>
        <v>1446</v>
      </c>
      <c r="D14" s="61">
        <f>SUM(D8:D12)</f>
        <v>1443</v>
      </c>
      <c r="E14" s="61">
        <f>SUM(E8:E12)</f>
        <v>2343</v>
      </c>
      <c r="F14" s="61">
        <f>SUM(F8:F13)</f>
        <v>1443</v>
      </c>
      <c r="G14" s="61">
        <f>SUM(G8:G13)</f>
        <v>1443</v>
      </c>
      <c r="H14" s="61">
        <f t="shared" ref="H14:N14" si="1">SUM(H8:H12)</f>
        <v>1443</v>
      </c>
      <c r="I14" s="61">
        <f t="shared" si="1"/>
        <v>1443</v>
      </c>
      <c r="J14" s="61">
        <f t="shared" si="1"/>
        <v>1443</v>
      </c>
      <c r="K14" s="61">
        <f t="shared" si="1"/>
        <v>2146</v>
      </c>
      <c r="L14" s="61">
        <f t="shared" si="1"/>
        <v>1638</v>
      </c>
      <c r="M14" s="61">
        <f t="shared" si="1"/>
        <v>1443</v>
      </c>
      <c r="N14" s="61">
        <f t="shared" si="1"/>
        <v>1448</v>
      </c>
      <c r="O14" s="135">
        <f t="shared" si="0"/>
        <v>19122</v>
      </c>
      <c r="P14" s="62"/>
    </row>
    <row r="15" spans="1:16" s="49" customFormat="1" ht="15.75" customHeight="1">
      <c r="A15" s="52" t="s">
        <v>68</v>
      </c>
      <c r="B15" s="49" t="s">
        <v>232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6">
        <f t="shared" si="0"/>
        <v>0</v>
      </c>
      <c r="P15" s="55"/>
    </row>
    <row r="16" spans="1:16" s="49" customFormat="1" ht="15" customHeight="1">
      <c r="A16" s="52" t="s">
        <v>233</v>
      </c>
      <c r="B16" s="49" t="s">
        <v>234</v>
      </c>
      <c r="C16" s="55"/>
      <c r="D16" s="55"/>
      <c r="E16" s="55"/>
      <c r="F16" s="55"/>
      <c r="G16" s="55"/>
      <c r="H16" s="55">
        <v>82</v>
      </c>
      <c r="I16" s="55"/>
      <c r="J16" s="55"/>
      <c r="K16" s="55"/>
      <c r="L16" s="55"/>
      <c r="M16" s="55"/>
      <c r="N16" s="55"/>
      <c r="O16" s="56">
        <f t="shared" si="0"/>
        <v>82</v>
      </c>
      <c r="P16" s="55"/>
    </row>
    <row r="17" spans="1:256" s="49" customFormat="1" ht="16.5" customHeight="1">
      <c r="A17" s="52" t="s">
        <v>70</v>
      </c>
      <c r="B17" s="49" t="s">
        <v>235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6">
        <f t="shared" si="0"/>
        <v>0</v>
      </c>
      <c r="P17" s="55"/>
    </row>
    <row r="18" spans="1:256" s="58" customFormat="1" ht="15" customHeight="1">
      <c r="A18" s="52" t="s">
        <v>71</v>
      </c>
      <c r="B18" s="58" t="s">
        <v>236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6">
        <f t="shared" si="0"/>
        <v>0</v>
      </c>
      <c r="P18" s="55"/>
    </row>
    <row r="19" spans="1:256" s="49" customFormat="1" ht="14.25" customHeight="1">
      <c r="A19" s="52" t="s">
        <v>72</v>
      </c>
      <c r="B19" s="58" t="s">
        <v>237</v>
      </c>
      <c r="C19" s="59"/>
      <c r="D19" s="59"/>
      <c r="E19" s="59"/>
      <c r="F19" s="59"/>
      <c r="G19" s="59"/>
      <c r="H19" s="59"/>
      <c r="I19" s="59"/>
      <c r="J19" s="59"/>
      <c r="K19" s="59">
        <v>2645</v>
      </c>
      <c r="L19" s="59"/>
      <c r="M19" s="59"/>
      <c r="N19" s="59"/>
      <c r="O19" s="56">
        <f t="shared" si="0"/>
        <v>2645</v>
      </c>
      <c r="P19" s="55"/>
    </row>
    <row r="20" spans="1:256" s="49" customFormat="1" ht="15.75" customHeight="1">
      <c r="A20" s="52" t="s">
        <v>73</v>
      </c>
      <c r="B20" s="58" t="s">
        <v>238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6">
        <f t="shared" si="0"/>
        <v>0</v>
      </c>
      <c r="P20" s="55"/>
    </row>
    <row r="21" spans="1:256" s="49" customFormat="1" ht="15.75" customHeight="1">
      <c r="A21" s="52" t="s">
        <v>239</v>
      </c>
      <c r="B21" s="58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6">
        <f t="shared" si="0"/>
        <v>0</v>
      </c>
      <c r="P21" s="55"/>
    </row>
    <row r="22" spans="1:256" s="64" customFormat="1" ht="16.5" customHeight="1">
      <c r="A22" s="52" t="s">
        <v>240</v>
      </c>
      <c r="B22" s="60" t="s">
        <v>241</v>
      </c>
      <c r="C22" s="61">
        <f t="shared" ref="C22:N22" si="2">SUM(C15:C21)</f>
        <v>0</v>
      </c>
      <c r="D22" s="61">
        <f t="shared" si="2"/>
        <v>0</v>
      </c>
      <c r="E22" s="61">
        <f t="shared" si="2"/>
        <v>0</v>
      </c>
      <c r="F22" s="61">
        <f t="shared" si="2"/>
        <v>0</v>
      </c>
      <c r="G22" s="61">
        <f t="shared" si="2"/>
        <v>0</v>
      </c>
      <c r="H22" s="61">
        <f t="shared" si="2"/>
        <v>82</v>
      </c>
      <c r="I22" s="61">
        <f t="shared" si="2"/>
        <v>0</v>
      </c>
      <c r="J22" s="61">
        <f t="shared" si="2"/>
        <v>0</v>
      </c>
      <c r="K22" s="61">
        <f t="shared" si="2"/>
        <v>2645</v>
      </c>
      <c r="L22" s="61">
        <f t="shared" si="2"/>
        <v>0</v>
      </c>
      <c r="M22" s="61">
        <f t="shared" si="2"/>
        <v>0</v>
      </c>
      <c r="N22" s="61">
        <f t="shared" si="2"/>
        <v>0</v>
      </c>
      <c r="O22" s="135">
        <f t="shared" si="0"/>
        <v>2727</v>
      </c>
      <c r="P22" s="63"/>
    </row>
    <row r="23" spans="1:256" s="53" customFormat="1" ht="16.5" customHeight="1">
      <c r="A23" s="52" t="s">
        <v>242</v>
      </c>
      <c r="B23" s="64" t="s">
        <v>297</v>
      </c>
      <c r="C23" s="59">
        <v>1000</v>
      </c>
      <c r="D23" s="63"/>
      <c r="E23" s="63"/>
      <c r="F23" s="59">
        <v>554</v>
      </c>
      <c r="G23" s="63"/>
      <c r="H23" s="59"/>
      <c r="I23" s="59">
        <v>1100</v>
      </c>
      <c r="J23" s="59"/>
      <c r="K23" s="59">
        <v>573</v>
      </c>
      <c r="L23" s="59"/>
      <c r="M23" s="59"/>
      <c r="N23" s="59"/>
      <c r="O23" s="56">
        <f t="shared" si="0"/>
        <v>3227</v>
      </c>
      <c r="P23" s="62"/>
    </row>
    <row r="24" spans="1:256" s="49" customFormat="1" ht="15.75" customHeight="1" thickBot="1">
      <c r="A24" s="52" t="s">
        <v>243</v>
      </c>
      <c r="B24" s="144" t="s">
        <v>306</v>
      </c>
      <c r="C24" s="59"/>
      <c r="D24" s="59"/>
      <c r="E24" s="59"/>
      <c r="F24" s="59">
        <v>573</v>
      </c>
      <c r="G24" s="59"/>
      <c r="H24" s="59"/>
      <c r="I24" s="59"/>
      <c r="J24" s="59"/>
      <c r="K24" s="59">
        <v>-573</v>
      </c>
      <c r="L24" s="59"/>
      <c r="M24" s="59"/>
      <c r="N24" s="59"/>
      <c r="O24" s="136">
        <f t="shared" si="0"/>
        <v>0</v>
      </c>
      <c r="P24" s="55"/>
    </row>
    <row r="25" spans="1:256" s="53" customFormat="1" ht="16.5" customHeight="1" thickBot="1">
      <c r="A25" s="52" t="s">
        <v>244</v>
      </c>
      <c r="B25" s="65" t="s">
        <v>245</v>
      </c>
      <c r="C25" s="66">
        <f t="shared" ref="C25:N25" si="3">C22+C14+C23+C24</f>
        <v>2446</v>
      </c>
      <c r="D25" s="66">
        <f t="shared" si="3"/>
        <v>1443</v>
      </c>
      <c r="E25" s="66">
        <f t="shared" si="3"/>
        <v>2343</v>
      </c>
      <c r="F25" s="66">
        <f t="shared" si="3"/>
        <v>2570</v>
      </c>
      <c r="G25" s="66">
        <f t="shared" si="3"/>
        <v>1443</v>
      </c>
      <c r="H25" s="66">
        <f t="shared" si="3"/>
        <v>1525</v>
      </c>
      <c r="I25" s="66">
        <f t="shared" si="3"/>
        <v>2543</v>
      </c>
      <c r="J25" s="66">
        <f t="shared" si="3"/>
        <v>1443</v>
      </c>
      <c r="K25" s="66">
        <f t="shared" si="3"/>
        <v>4791</v>
      </c>
      <c r="L25" s="66">
        <f t="shared" si="3"/>
        <v>1638</v>
      </c>
      <c r="M25" s="66">
        <f t="shared" si="3"/>
        <v>1443</v>
      </c>
      <c r="N25" s="66">
        <f t="shared" si="3"/>
        <v>1448</v>
      </c>
      <c r="O25" s="137">
        <f t="shared" si="0"/>
        <v>25076</v>
      </c>
      <c r="P25" s="62"/>
    </row>
    <row r="26" spans="1:256" s="68" customFormat="1" ht="9.75" customHeight="1">
      <c r="A26" s="67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56">
        <f t="shared" si="0"/>
        <v>0</v>
      </c>
    </row>
    <row r="27" spans="1:256" s="53" customFormat="1" ht="12.75" customHeight="1">
      <c r="A27" s="52" t="s">
        <v>246</v>
      </c>
      <c r="B27" s="53" t="s">
        <v>18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56">
        <f t="shared" si="0"/>
        <v>0</v>
      </c>
    </row>
    <row r="28" spans="1:256" s="49" customFormat="1" ht="15.75" customHeight="1">
      <c r="A28" s="52" t="s">
        <v>247</v>
      </c>
      <c r="B28" s="49" t="s">
        <v>11</v>
      </c>
      <c r="C28" s="55">
        <v>556</v>
      </c>
      <c r="D28" s="55">
        <v>556</v>
      </c>
      <c r="E28" s="55">
        <v>556</v>
      </c>
      <c r="F28" s="55">
        <v>556</v>
      </c>
      <c r="G28" s="55">
        <v>556</v>
      </c>
      <c r="H28" s="55">
        <v>556</v>
      </c>
      <c r="I28" s="55">
        <v>556</v>
      </c>
      <c r="J28" s="55">
        <v>556</v>
      </c>
      <c r="K28" s="55">
        <v>556</v>
      </c>
      <c r="L28" s="55">
        <v>556</v>
      </c>
      <c r="M28" s="55">
        <v>556</v>
      </c>
      <c r="N28" s="55">
        <v>560</v>
      </c>
      <c r="O28" s="56">
        <f t="shared" si="0"/>
        <v>6676</v>
      </c>
    </row>
    <row r="29" spans="1:256" s="49" customFormat="1" ht="17.25" customHeight="1">
      <c r="A29" s="52" t="s">
        <v>248</v>
      </c>
      <c r="B29" s="49" t="s">
        <v>249</v>
      </c>
      <c r="C29" s="55">
        <v>133</v>
      </c>
      <c r="D29" s="55">
        <v>133</v>
      </c>
      <c r="E29" s="55">
        <v>133</v>
      </c>
      <c r="F29" s="55">
        <v>133</v>
      </c>
      <c r="G29" s="55">
        <v>133</v>
      </c>
      <c r="H29" s="55">
        <v>133</v>
      </c>
      <c r="I29" s="55">
        <v>133</v>
      </c>
      <c r="J29" s="55">
        <v>133</v>
      </c>
      <c r="K29" s="55">
        <v>133</v>
      </c>
      <c r="L29" s="55">
        <v>133</v>
      </c>
      <c r="M29" s="55">
        <v>130</v>
      </c>
      <c r="N29" s="55">
        <v>130</v>
      </c>
      <c r="O29" s="56">
        <f t="shared" si="0"/>
        <v>1590</v>
      </c>
    </row>
    <row r="30" spans="1:256" s="49" customFormat="1" ht="13.5" customHeight="1">
      <c r="A30" s="52" t="s">
        <v>250</v>
      </c>
      <c r="B30" s="49" t="s">
        <v>65</v>
      </c>
      <c r="C30" s="55">
        <v>1300</v>
      </c>
      <c r="D30" s="55">
        <v>1300</v>
      </c>
      <c r="E30" s="55">
        <v>750</v>
      </c>
      <c r="F30" s="55">
        <v>1200</v>
      </c>
      <c r="G30" s="55">
        <v>879</v>
      </c>
      <c r="H30" s="55">
        <v>750</v>
      </c>
      <c r="I30" s="55">
        <v>1000</v>
      </c>
      <c r="J30" s="55">
        <v>450</v>
      </c>
      <c r="K30" s="55">
        <v>400</v>
      </c>
      <c r="L30" s="55">
        <v>407</v>
      </c>
      <c r="M30" s="55">
        <v>500</v>
      </c>
      <c r="N30" s="55">
        <v>400</v>
      </c>
      <c r="O30" s="56">
        <f t="shared" si="0"/>
        <v>9336</v>
      </c>
    </row>
    <row r="31" spans="1:256" s="49" customFormat="1" ht="15" customHeight="1">
      <c r="A31" s="52" t="s">
        <v>251</v>
      </c>
      <c r="B31" s="49" t="s">
        <v>252</v>
      </c>
      <c r="C31" s="55">
        <v>104</v>
      </c>
      <c r="D31" s="55">
        <v>101</v>
      </c>
      <c r="E31" s="55">
        <v>101</v>
      </c>
      <c r="F31" s="55">
        <v>101</v>
      </c>
      <c r="G31" s="55">
        <v>101</v>
      </c>
      <c r="H31" s="55">
        <v>101</v>
      </c>
      <c r="I31" s="55">
        <v>101</v>
      </c>
      <c r="J31" s="55">
        <v>101</v>
      </c>
      <c r="K31" s="55">
        <v>101</v>
      </c>
      <c r="L31" s="55">
        <v>4</v>
      </c>
      <c r="M31" s="55">
        <v>101</v>
      </c>
      <c r="N31" s="55">
        <v>101</v>
      </c>
      <c r="O31" s="56">
        <f t="shared" si="0"/>
        <v>1118</v>
      </c>
      <c r="IV31" s="55"/>
    </row>
    <row r="32" spans="1:256" s="49" customFormat="1" ht="15" customHeight="1">
      <c r="A32" s="52" t="s">
        <v>253</v>
      </c>
      <c r="B32" s="49" t="s">
        <v>254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>
        <f t="shared" si="0"/>
        <v>0</v>
      </c>
    </row>
    <row r="33" spans="1:16" s="49" customFormat="1" ht="12.75" customHeight="1">
      <c r="A33" s="52" t="s">
        <v>255</v>
      </c>
      <c r="B33" s="49" t="s">
        <v>256</v>
      </c>
      <c r="C33" s="55"/>
      <c r="D33" s="55"/>
      <c r="E33" s="55"/>
      <c r="F33" s="55"/>
      <c r="G33" s="55"/>
      <c r="H33" s="55">
        <v>112</v>
      </c>
      <c r="I33" s="55"/>
      <c r="J33" s="55"/>
      <c r="K33" s="55"/>
      <c r="L33" s="55">
        <v>90</v>
      </c>
      <c r="M33" s="55"/>
      <c r="N33" s="55">
        <v>112</v>
      </c>
      <c r="O33" s="56">
        <f t="shared" si="0"/>
        <v>314</v>
      </c>
    </row>
    <row r="34" spans="1:16" s="49" customFormat="1" ht="15.75" customHeight="1">
      <c r="A34" s="52" t="s">
        <v>257</v>
      </c>
      <c r="B34" s="49" t="s">
        <v>258</v>
      </c>
      <c r="C34" s="55"/>
      <c r="D34" s="55"/>
      <c r="E34" s="55"/>
      <c r="F34" s="55"/>
      <c r="G34" s="55"/>
      <c r="H34" s="55">
        <v>5</v>
      </c>
      <c r="I34" s="55"/>
      <c r="J34" s="55"/>
      <c r="K34" s="55"/>
      <c r="L34" s="55">
        <v>114</v>
      </c>
      <c r="M34" s="55"/>
      <c r="N34" s="55">
        <v>5</v>
      </c>
      <c r="O34" s="56">
        <f t="shared" si="0"/>
        <v>124</v>
      </c>
    </row>
    <row r="35" spans="1:16" s="49" customFormat="1" ht="15" customHeight="1">
      <c r="A35" s="52" t="s">
        <v>259</v>
      </c>
      <c r="B35" s="49" t="s">
        <v>176</v>
      </c>
      <c r="C35" s="55"/>
      <c r="D35" s="55"/>
      <c r="E35" s="55"/>
      <c r="F35" s="55"/>
      <c r="G35" s="55"/>
      <c r="H35" s="55"/>
      <c r="I35" s="55"/>
      <c r="J35" s="55">
        <v>170</v>
      </c>
      <c r="K35" s="55"/>
      <c r="L35" s="55"/>
      <c r="M35" s="55"/>
      <c r="N35" s="55"/>
      <c r="O35" s="56">
        <f t="shared" si="0"/>
        <v>170</v>
      </c>
    </row>
    <row r="36" spans="1:16" s="58" customFormat="1" ht="15.75" customHeight="1">
      <c r="A36" s="52" t="s">
        <v>261</v>
      </c>
      <c r="B36" s="70" t="s">
        <v>262</v>
      </c>
      <c r="C36" s="71">
        <f t="shared" ref="C36:N36" si="4">SUM(C28:C35)</f>
        <v>2093</v>
      </c>
      <c r="D36" s="71">
        <f t="shared" si="4"/>
        <v>2090</v>
      </c>
      <c r="E36" s="71">
        <f t="shared" si="4"/>
        <v>1540</v>
      </c>
      <c r="F36" s="71">
        <f t="shared" si="4"/>
        <v>1990</v>
      </c>
      <c r="G36" s="71">
        <f t="shared" si="4"/>
        <v>1669</v>
      </c>
      <c r="H36" s="71">
        <f t="shared" si="4"/>
        <v>1657</v>
      </c>
      <c r="I36" s="71">
        <f t="shared" si="4"/>
        <v>1790</v>
      </c>
      <c r="J36" s="71">
        <f t="shared" si="4"/>
        <v>1410</v>
      </c>
      <c r="K36" s="71">
        <f t="shared" si="4"/>
        <v>1190</v>
      </c>
      <c r="L36" s="71">
        <f t="shared" si="4"/>
        <v>1304</v>
      </c>
      <c r="M36" s="71">
        <f t="shared" si="4"/>
        <v>1287</v>
      </c>
      <c r="N36" s="71">
        <f t="shared" si="4"/>
        <v>1308</v>
      </c>
      <c r="O36" s="72">
        <f t="shared" si="0"/>
        <v>19328</v>
      </c>
    </row>
    <row r="37" spans="1:16" s="58" customFormat="1" ht="15" customHeight="1">
      <c r="A37" s="52" t="s">
        <v>263</v>
      </c>
      <c r="B37" s="58" t="s">
        <v>264</v>
      </c>
      <c r="C37" s="59"/>
      <c r="D37" s="59"/>
      <c r="E37" s="59"/>
      <c r="F37" s="59"/>
      <c r="G37" s="59"/>
      <c r="H37" s="59">
        <v>1255</v>
      </c>
      <c r="I37" s="59"/>
      <c r="J37" s="59"/>
      <c r="K37" s="59">
        <v>1500</v>
      </c>
      <c r="L37" s="59"/>
      <c r="M37" s="59"/>
      <c r="N37" s="59"/>
      <c r="O37" s="56">
        <f t="shared" si="0"/>
        <v>2755</v>
      </c>
    </row>
    <row r="38" spans="1:16" s="58" customFormat="1" ht="15" customHeight="1">
      <c r="A38" s="52" t="s">
        <v>265</v>
      </c>
      <c r="B38" s="58" t="s">
        <v>266</v>
      </c>
      <c r="C38" s="59"/>
      <c r="D38" s="59"/>
      <c r="E38" s="59">
        <v>650</v>
      </c>
      <c r="F38" s="59">
        <v>50</v>
      </c>
      <c r="G38" s="59"/>
      <c r="H38" s="59">
        <v>500</v>
      </c>
      <c r="I38" s="59">
        <v>500</v>
      </c>
      <c r="J38" s="59">
        <v>457</v>
      </c>
      <c r="K38" s="59"/>
      <c r="L38" s="59"/>
      <c r="M38" s="59"/>
      <c r="N38" s="59"/>
      <c r="O38" s="56">
        <f t="shared" si="0"/>
        <v>2157</v>
      </c>
    </row>
    <row r="39" spans="1:16" s="58" customFormat="1" ht="15.75" customHeight="1">
      <c r="A39" s="52" t="s">
        <v>267</v>
      </c>
      <c r="B39" s="58" t="s">
        <v>268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6">
        <f t="shared" si="0"/>
        <v>0</v>
      </c>
    </row>
    <row r="40" spans="1:16" s="58" customFormat="1" ht="15.75" customHeight="1">
      <c r="A40" s="52" t="s">
        <v>269</v>
      </c>
      <c r="B40" s="49" t="s">
        <v>256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6">
        <f t="shared" si="0"/>
        <v>0</v>
      </c>
    </row>
    <row r="41" spans="1:16" s="58" customFormat="1" ht="16.5" customHeight="1">
      <c r="A41" s="52" t="s">
        <v>270</v>
      </c>
      <c r="B41" s="49" t="s">
        <v>258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6">
        <f t="shared" si="0"/>
        <v>0</v>
      </c>
    </row>
    <row r="42" spans="1:16" s="58" customFormat="1" ht="15" customHeight="1">
      <c r="A42" s="52" t="s">
        <v>271</v>
      </c>
      <c r="B42" s="49" t="s">
        <v>260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6">
        <f t="shared" si="0"/>
        <v>0</v>
      </c>
    </row>
    <row r="43" spans="1:16" s="58" customFormat="1" ht="16.5" customHeight="1">
      <c r="A43" s="52" t="s">
        <v>272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6">
        <f t="shared" si="0"/>
        <v>0</v>
      </c>
    </row>
    <row r="44" spans="1:16" s="58" customFormat="1" ht="15.75" customHeight="1">
      <c r="A44" s="52" t="s">
        <v>273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6">
        <f t="shared" si="0"/>
        <v>0</v>
      </c>
    </row>
    <row r="45" spans="1:16" s="64" customFormat="1" ht="15" customHeight="1">
      <c r="A45" s="52" t="s">
        <v>274</v>
      </c>
      <c r="B45" s="60" t="s">
        <v>275</v>
      </c>
      <c r="C45" s="61">
        <f t="shared" ref="C45:N45" si="5">SUM(C37:C44)</f>
        <v>0</v>
      </c>
      <c r="D45" s="61">
        <f t="shared" si="5"/>
        <v>0</v>
      </c>
      <c r="E45" s="61">
        <f t="shared" si="5"/>
        <v>650</v>
      </c>
      <c r="F45" s="61">
        <f t="shared" si="5"/>
        <v>50</v>
      </c>
      <c r="G45" s="61">
        <f t="shared" si="5"/>
        <v>0</v>
      </c>
      <c r="H45" s="61">
        <f t="shared" si="5"/>
        <v>1755</v>
      </c>
      <c r="I45" s="61">
        <f t="shared" si="5"/>
        <v>500</v>
      </c>
      <c r="J45" s="61">
        <f t="shared" si="5"/>
        <v>457</v>
      </c>
      <c r="K45" s="61">
        <f t="shared" si="5"/>
        <v>1500</v>
      </c>
      <c r="L45" s="61">
        <f t="shared" si="5"/>
        <v>0</v>
      </c>
      <c r="M45" s="61">
        <f t="shared" si="5"/>
        <v>0</v>
      </c>
      <c r="N45" s="61">
        <f t="shared" si="5"/>
        <v>0</v>
      </c>
      <c r="O45" s="135">
        <f t="shared" si="0"/>
        <v>4912</v>
      </c>
    </row>
    <row r="46" spans="1:16" s="49" customFormat="1" ht="15.75" customHeight="1" thickBot="1">
      <c r="A46" s="52" t="s">
        <v>276</v>
      </c>
      <c r="B46" s="144" t="s">
        <v>306</v>
      </c>
      <c r="C46" s="55"/>
      <c r="D46" s="55"/>
      <c r="E46" s="55"/>
      <c r="F46" s="55">
        <v>573</v>
      </c>
      <c r="G46" s="55"/>
      <c r="H46" s="55"/>
      <c r="I46" s="55"/>
      <c r="J46" s="55"/>
      <c r="K46" s="55">
        <v>263</v>
      </c>
      <c r="L46" s="55"/>
      <c r="M46" s="55"/>
      <c r="N46" s="55"/>
      <c r="O46" s="138">
        <f t="shared" si="0"/>
        <v>836</v>
      </c>
    </row>
    <row r="47" spans="1:16" s="53" customFormat="1" ht="16.5" customHeight="1" thickBot="1">
      <c r="A47" s="52" t="s">
        <v>277</v>
      </c>
      <c r="B47" s="65" t="s">
        <v>278</v>
      </c>
      <c r="C47" s="66">
        <f t="shared" ref="C47:N47" si="6">C45+C36+C46</f>
        <v>2093</v>
      </c>
      <c r="D47" s="66">
        <f t="shared" si="6"/>
        <v>2090</v>
      </c>
      <c r="E47" s="66">
        <f t="shared" si="6"/>
        <v>2190</v>
      </c>
      <c r="F47" s="66">
        <f t="shared" si="6"/>
        <v>2613</v>
      </c>
      <c r="G47" s="66">
        <f t="shared" si="6"/>
        <v>1669</v>
      </c>
      <c r="H47" s="66">
        <f t="shared" si="6"/>
        <v>3412</v>
      </c>
      <c r="I47" s="66">
        <f t="shared" si="6"/>
        <v>2290</v>
      </c>
      <c r="J47" s="66">
        <f t="shared" si="6"/>
        <v>1867</v>
      </c>
      <c r="K47" s="66">
        <f t="shared" si="6"/>
        <v>2953</v>
      </c>
      <c r="L47" s="66">
        <f t="shared" si="6"/>
        <v>1304</v>
      </c>
      <c r="M47" s="66">
        <f t="shared" si="6"/>
        <v>1287</v>
      </c>
      <c r="N47" s="66">
        <f t="shared" si="6"/>
        <v>1308</v>
      </c>
      <c r="O47" s="137">
        <f t="shared" si="0"/>
        <v>25076</v>
      </c>
      <c r="P47" s="62"/>
    </row>
    <row r="48" spans="1:16" ht="12.75" customHeight="1"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</row>
    <row r="49" spans="2:15" ht="12.75" customHeight="1">
      <c r="B49" s="139" t="s">
        <v>298</v>
      </c>
      <c r="C49" s="140">
        <f>C25-C47</f>
        <v>353</v>
      </c>
      <c r="D49" s="140">
        <f t="shared" ref="D49:O49" si="7">D25-D47</f>
        <v>-647</v>
      </c>
      <c r="E49" s="140">
        <f t="shared" si="7"/>
        <v>153</v>
      </c>
      <c r="F49" s="140">
        <f t="shared" si="7"/>
        <v>-43</v>
      </c>
      <c r="G49" s="140">
        <f t="shared" si="7"/>
        <v>-226</v>
      </c>
      <c r="H49" s="140">
        <f t="shared" si="7"/>
        <v>-1887</v>
      </c>
      <c r="I49" s="140">
        <f t="shared" si="7"/>
        <v>253</v>
      </c>
      <c r="J49" s="140">
        <f t="shared" si="7"/>
        <v>-424</v>
      </c>
      <c r="K49" s="140">
        <f t="shared" si="7"/>
        <v>1838</v>
      </c>
      <c r="L49" s="140">
        <f t="shared" si="7"/>
        <v>334</v>
      </c>
      <c r="M49" s="140">
        <f t="shared" si="7"/>
        <v>156</v>
      </c>
      <c r="N49" s="140">
        <f t="shared" si="7"/>
        <v>140</v>
      </c>
      <c r="O49" s="140">
        <f t="shared" si="7"/>
        <v>0</v>
      </c>
    </row>
    <row r="50" spans="2:15" ht="12.75" customHeight="1"/>
    <row r="51" spans="2:15" ht="12.75" customHeight="1"/>
    <row r="52" spans="2:15" ht="12.75" customHeight="1">
      <c r="H52" s="73"/>
    </row>
    <row r="53" spans="2:15" ht="12.75" customHeight="1"/>
    <row r="54" spans="2:15" ht="12.75" customHeight="1"/>
    <row r="55" spans="2:15" ht="12.75" customHeight="1"/>
    <row r="56" spans="2:15" ht="12.75" customHeight="1"/>
    <row r="57" spans="2:15" ht="12.75" customHeight="1"/>
    <row r="58" spans="2:15" ht="12.75" customHeight="1"/>
    <row r="59" spans="2:15" ht="12.75" customHeight="1"/>
    <row r="60" spans="2:15" ht="12.75" customHeight="1"/>
    <row r="61" spans="2:15" ht="12.75" customHeight="1"/>
    <row r="62" spans="2:15" ht="12.75" customHeight="1"/>
    <row r="63" spans="2:15" ht="12.75" customHeight="1"/>
    <row r="64" spans="2:15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</sheetData>
  <sheetProtection selectLockedCells="1" selectUnlockedCells="1"/>
  <mergeCells count="5">
    <mergeCell ref="K1:O1"/>
    <mergeCell ref="B2:O2"/>
    <mergeCell ref="B3:O3"/>
    <mergeCell ref="A5:A6"/>
    <mergeCell ref="A1:E1"/>
  </mergeCells>
  <phoneticPr fontId="0" type="noConversion"/>
  <pageMargins left="0.39374999999999999" right="0.39374999999999999" top="0.19652777777777777" bottom="0.19652777777777777" header="0.51180555555555551" footer="0.51180555555555551"/>
  <pageSetup paperSize="9" scale="7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</vt:i4>
      </vt:variant>
    </vt:vector>
  </HeadingPairs>
  <TitlesOfParts>
    <vt:vector size="5" baseType="lpstr">
      <vt:lpstr>1</vt:lpstr>
      <vt:lpstr>3</vt:lpstr>
      <vt:lpstr>4</vt:lpstr>
      <vt:lpstr>6</vt:lpstr>
      <vt:lpstr>'3'!Nyomtatási_terület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Tüskéné Balogh Anikó</cp:lastModifiedBy>
  <cp:lastPrinted>2015-12-14T14:02:16Z</cp:lastPrinted>
  <dcterms:created xsi:type="dcterms:W3CDTF">2013-03-07T15:30:27Z</dcterms:created>
  <dcterms:modified xsi:type="dcterms:W3CDTF">2015-12-14T14:02:42Z</dcterms:modified>
</cp:coreProperties>
</file>