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JT\GYG2020\05.27\"/>
    </mc:Choice>
  </mc:AlternateContent>
  <xr:revisionPtr revIDLastSave="0" documentId="13_ncr:1_{F9337C04-A55E-43AF-9E5E-B7A707791F16}" xr6:coauthVersionLast="45" xr6:coauthVersionMax="45" xr10:uidLastSave="{00000000-0000-0000-0000-000000000000}"/>
  <bookViews>
    <workbookView xWindow="-120" yWindow="-120" windowWidth="29040" windowHeight="15840" tabRatio="889" activeTab="14" xr2:uid="{00000000-000D-0000-FFFF-FFFF00000000}"/>
  </bookViews>
  <sheets>
    <sheet name="1. melléklet" sheetId="1" r:id="rId1"/>
    <sheet name="2. melléklet" sheetId="38" r:id="rId2"/>
    <sheet name="3. melléklet" sheetId="39" r:id="rId3"/>
    <sheet name="4. melléklet" sheetId="35" r:id="rId4"/>
    <sheet name="5. melléklet" sheetId="8" r:id="rId5"/>
    <sheet name="6. melléklet" sheetId="18" r:id="rId6"/>
    <sheet name="7. melléklet" sheetId="36" r:id="rId7"/>
    <sheet name="8. melléklet" sheetId="37" r:id="rId8"/>
    <sheet name="9. melléklet" sheetId="12" r:id="rId9"/>
    <sheet name="10. melléklet" sheetId="22" r:id="rId10"/>
    <sheet name="11. melléklet" sheetId="30" r:id="rId11"/>
    <sheet name="12. melléklet" sheetId="31" r:id="rId12"/>
    <sheet name="13. melléklet" sheetId="29" r:id="rId13"/>
    <sheet name="14. melléklet" sheetId="32" r:id="rId14"/>
    <sheet name="15. melléklet" sheetId="28" r:id="rId15"/>
  </sheets>
  <definedNames>
    <definedName name="_pr10" localSheetId="7">'8. melléklet'!#REF!</definedName>
    <definedName name="_pr12" localSheetId="7">'8. melléklet'!#REF!</definedName>
    <definedName name="_pr21" localSheetId="6">'7. melléklet'!$A$57</definedName>
    <definedName name="_pr232" localSheetId="9">'10. melléklet'!$A$13</definedName>
    <definedName name="_pr233" localSheetId="9">'10. melléklet'!$A$18</definedName>
    <definedName name="_pr234" localSheetId="9">'10. melléklet'!$A$26</definedName>
    <definedName name="_pr235" localSheetId="9">'10. melléklet'!$A$31</definedName>
    <definedName name="_pr236" localSheetId="9">'10. melléklet'!$A$36</definedName>
    <definedName name="_pr24" localSheetId="6">'7. melléklet'!$A$59</definedName>
    <definedName name="_pr25" localSheetId="6">'7. melléklet'!$A$60</definedName>
    <definedName name="_pr26" localSheetId="6">'7. melléklet'!$A$61</definedName>
    <definedName name="_pr27" localSheetId="6">'7. melléklet'!$A$62</definedName>
    <definedName name="_pr28" localSheetId="6">'7. melléklet'!$A$63</definedName>
    <definedName name="_pr312" localSheetId="9">'10. melléklet'!#REF!</definedName>
    <definedName name="_pr313" localSheetId="9">'10. melléklet'!#REF!</definedName>
    <definedName name="_pr314" localSheetId="9">'10. melléklet'!$A$5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melléklet'!$A$20</definedName>
    <definedName name="foot_5_place" localSheetId="7">'8. melléklet'!#REF!</definedName>
    <definedName name="foot_53_place" localSheetId="7">'8. melléklet'!#REF!</definedName>
    <definedName name="léé" localSheetId="7">'8. melléklet'!#REF!</definedName>
    <definedName name="mmm" localSheetId="6">'7. melléklet'!#REF!</definedName>
    <definedName name="_xlnm.Print_Area" localSheetId="9">'10. melléklet'!$A$1:$E$37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39" l="1"/>
  <c r="J98" i="39"/>
  <c r="J97" i="39"/>
  <c r="J96" i="39"/>
  <c r="J95" i="39"/>
  <c r="J94" i="39"/>
  <c r="J93" i="39"/>
  <c r="J91" i="39"/>
  <c r="J90" i="39"/>
  <c r="J89" i="39"/>
  <c r="J88" i="39"/>
  <c r="J87" i="39"/>
  <c r="I86" i="39"/>
  <c r="H86" i="39"/>
  <c r="J86" i="39" s="1"/>
  <c r="G86" i="39"/>
  <c r="G92" i="39" s="1"/>
  <c r="J85" i="39"/>
  <c r="J84" i="39"/>
  <c r="J83" i="39"/>
  <c r="J82" i="39"/>
  <c r="I81" i="39"/>
  <c r="H81" i="39"/>
  <c r="J81" i="39" s="1"/>
  <c r="J80" i="39"/>
  <c r="J79" i="39"/>
  <c r="J78" i="39"/>
  <c r="J77" i="39"/>
  <c r="I76" i="39"/>
  <c r="I92" i="39" s="1"/>
  <c r="I99" i="39" s="1"/>
  <c r="H76" i="39"/>
  <c r="H92" i="39" s="1"/>
  <c r="H99" i="39" s="1"/>
  <c r="J75" i="39"/>
  <c r="J74" i="39"/>
  <c r="J73" i="39"/>
  <c r="I68" i="39"/>
  <c r="H68" i="39"/>
  <c r="J68" i="39" s="1"/>
  <c r="J67" i="39"/>
  <c r="J66" i="39"/>
  <c r="J65" i="39"/>
  <c r="I64" i="39"/>
  <c r="H64" i="39"/>
  <c r="J64" i="39" s="1"/>
  <c r="J63" i="39"/>
  <c r="J62" i="39"/>
  <c r="J61" i="39"/>
  <c r="J60" i="39"/>
  <c r="J59" i="39"/>
  <c r="I58" i="39"/>
  <c r="I69" i="39" s="1"/>
  <c r="I72" i="39" s="1"/>
  <c r="H58" i="39"/>
  <c r="H69" i="39" s="1"/>
  <c r="H72" i="39" s="1"/>
  <c r="G58" i="39"/>
  <c r="J58" i="39" s="1"/>
  <c r="J57" i="39"/>
  <c r="J56" i="39"/>
  <c r="J55" i="39"/>
  <c r="J54" i="39"/>
  <c r="J53" i="39"/>
  <c r="J51" i="39"/>
  <c r="I51" i="39"/>
  <c r="H51" i="39"/>
  <c r="J50" i="39"/>
  <c r="J49" i="39"/>
  <c r="J48" i="39"/>
  <c r="I47" i="39"/>
  <c r="H47" i="39"/>
  <c r="J47" i="39" s="1"/>
  <c r="G47" i="39"/>
  <c r="J46" i="39"/>
  <c r="J44" i="39"/>
  <c r="J43" i="39"/>
  <c r="J42" i="39"/>
  <c r="J41" i="39"/>
  <c r="J40" i="39"/>
  <c r="J39" i="39"/>
  <c r="J38" i="39"/>
  <c r="J37" i="39"/>
  <c r="J36" i="39"/>
  <c r="H35" i="39"/>
  <c r="J34" i="39"/>
  <c r="I33" i="39"/>
  <c r="H33" i="39"/>
  <c r="G33" i="39"/>
  <c r="J33" i="39" s="1"/>
  <c r="J32" i="39"/>
  <c r="J31" i="39"/>
  <c r="J30" i="39"/>
  <c r="J29" i="39"/>
  <c r="J28" i="39"/>
  <c r="J27" i="39"/>
  <c r="J26" i="39"/>
  <c r="J25" i="39"/>
  <c r="I24" i="39"/>
  <c r="I35" i="39" s="1"/>
  <c r="H24" i="39"/>
  <c r="J24" i="39" s="1"/>
  <c r="J23" i="39"/>
  <c r="J22" i="39"/>
  <c r="H21" i="39"/>
  <c r="H52" i="39" s="1"/>
  <c r="H71" i="39" s="1"/>
  <c r="J20" i="39"/>
  <c r="J19" i="39"/>
  <c r="J18" i="39"/>
  <c r="J17" i="39"/>
  <c r="J16" i="39"/>
  <c r="I15" i="39"/>
  <c r="I21" i="39" s="1"/>
  <c r="H15" i="39"/>
  <c r="G15" i="39"/>
  <c r="G21" i="39" s="1"/>
  <c r="J14" i="39"/>
  <c r="J13" i="39"/>
  <c r="J12" i="39"/>
  <c r="J11" i="39"/>
  <c r="J9" i="39"/>
  <c r="J8" i="39"/>
  <c r="J130" i="38"/>
  <c r="I128" i="38"/>
  <c r="H128" i="38"/>
  <c r="J128" i="38" s="1"/>
  <c r="J127" i="38"/>
  <c r="J125" i="38"/>
  <c r="J124" i="38"/>
  <c r="J123" i="38"/>
  <c r="G122" i="38"/>
  <c r="J121" i="38"/>
  <c r="J120" i="38"/>
  <c r="J119" i="38"/>
  <c r="J118" i="38"/>
  <c r="J117" i="38"/>
  <c r="J116" i="38"/>
  <c r="I115" i="38"/>
  <c r="J115" i="38" s="1"/>
  <c r="H115" i="38"/>
  <c r="J114" i="38"/>
  <c r="J113" i="38"/>
  <c r="J112" i="38"/>
  <c r="I112" i="38"/>
  <c r="H112" i="38"/>
  <c r="J111" i="38"/>
  <c r="J110" i="38"/>
  <c r="J109" i="38"/>
  <c r="J108" i="38"/>
  <c r="J107" i="38"/>
  <c r="J106" i="38"/>
  <c r="I105" i="38"/>
  <c r="I122" i="38" s="1"/>
  <c r="I131" i="38" s="1"/>
  <c r="H105" i="38"/>
  <c r="J105" i="38" s="1"/>
  <c r="J104" i="38"/>
  <c r="J103" i="38"/>
  <c r="J102" i="38"/>
  <c r="I99" i="38"/>
  <c r="J99" i="38" s="1"/>
  <c r="H99" i="38"/>
  <c r="G99" i="38"/>
  <c r="J98" i="38"/>
  <c r="J97" i="38"/>
  <c r="J96" i="38"/>
  <c r="J95" i="38"/>
  <c r="J94" i="38"/>
  <c r="J93" i="38"/>
  <c r="J92" i="38"/>
  <c r="J91" i="38"/>
  <c r="J90" i="38"/>
  <c r="I89" i="38"/>
  <c r="H89" i="38"/>
  <c r="G89" i="38"/>
  <c r="J89" i="38" s="1"/>
  <c r="J88" i="38"/>
  <c r="J87" i="38"/>
  <c r="J86" i="38"/>
  <c r="J85" i="38"/>
  <c r="J84" i="38"/>
  <c r="I84" i="38"/>
  <c r="H84" i="38"/>
  <c r="H100" i="38" s="1"/>
  <c r="G84" i="38"/>
  <c r="J83" i="38"/>
  <c r="J82" i="38"/>
  <c r="J81" i="38"/>
  <c r="J80" i="38"/>
  <c r="J79" i="38"/>
  <c r="J78" i="38"/>
  <c r="J77" i="38"/>
  <c r="I75" i="38"/>
  <c r="J75" i="38" s="1"/>
  <c r="H75" i="38"/>
  <c r="G75" i="38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J61" i="38"/>
  <c r="I61" i="38"/>
  <c r="H61" i="38"/>
  <c r="G61" i="38"/>
  <c r="J60" i="38"/>
  <c r="J59" i="38"/>
  <c r="J58" i="38"/>
  <c r="J57" i="38"/>
  <c r="J56" i="38"/>
  <c r="J55" i="38"/>
  <c r="J54" i="38"/>
  <c r="J53" i="38"/>
  <c r="I51" i="38"/>
  <c r="H51" i="38"/>
  <c r="G51" i="38"/>
  <c r="J51" i="38" s="1"/>
  <c r="J50" i="38"/>
  <c r="J49" i="38"/>
  <c r="J48" i="38"/>
  <c r="J47" i="38"/>
  <c r="J46" i="38"/>
  <c r="I45" i="38"/>
  <c r="H45" i="38"/>
  <c r="G45" i="38"/>
  <c r="J45" i="38" s="1"/>
  <c r="J44" i="38"/>
  <c r="J43" i="38"/>
  <c r="I42" i="38"/>
  <c r="J42" i="38" s="1"/>
  <c r="H42" i="38"/>
  <c r="G42" i="38"/>
  <c r="J41" i="38"/>
  <c r="J40" i="38"/>
  <c r="J39" i="38"/>
  <c r="J38" i="38"/>
  <c r="J37" i="38"/>
  <c r="J36" i="38"/>
  <c r="J35" i="38"/>
  <c r="I34" i="38"/>
  <c r="H34" i="38"/>
  <c r="G34" i="38"/>
  <c r="J34" i="38" s="1"/>
  <c r="J33" i="38"/>
  <c r="J32" i="38"/>
  <c r="J31" i="38"/>
  <c r="I31" i="38"/>
  <c r="I52" i="38" s="1"/>
  <c r="H31" i="38"/>
  <c r="H52" i="38" s="1"/>
  <c r="G31" i="38"/>
  <c r="J30" i="38"/>
  <c r="J29" i="38"/>
  <c r="J28" i="38"/>
  <c r="J27" i="38"/>
  <c r="J25" i="38"/>
  <c r="I25" i="38"/>
  <c r="H25" i="38"/>
  <c r="G25" i="38"/>
  <c r="G26" i="38" s="1"/>
  <c r="J24" i="38"/>
  <c r="J23" i="38"/>
  <c r="J22" i="38"/>
  <c r="I21" i="38"/>
  <c r="I26" i="38" s="1"/>
  <c r="H21" i="38"/>
  <c r="H26" i="38" s="1"/>
  <c r="G21" i="38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J92" i="39" l="1"/>
  <c r="J21" i="39"/>
  <c r="I52" i="39"/>
  <c r="I71" i="39" s="1"/>
  <c r="I70" i="39"/>
  <c r="I100" i="39" s="1"/>
  <c r="G69" i="39"/>
  <c r="G99" i="39"/>
  <c r="J99" i="39" s="1"/>
  <c r="J15" i="39"/>
  <c r="G35" i="39"/>
  <c r="J35" i="39" s="1"/>
  <c r="H70" i="39"/>
  <c r="H100" i="39" s="1"/>
  <c r="J76" i="39"/>
  <c r="G100" i="38"/>
  <c r="G52" i="38"/>
  <c r="J52" i="38" s="1"/>
  <c r="I101" i="38"/>
  <c r="I132" i="38" s="1"/>
  <c r="I76" i="38"/>
  <c r="J26" i="38"/>
  <c r="H101" i="38"/>
  <c r="H76" i="38"/>
  <c r="I100" i="38"/>
  <c r="J100" i="38" s="1"/>
  <c r="G131" i="38"/>
  <c r="H122" i="38"/>
  <c r="H131" i="38" s="1"/>
  <c r="J21" i="38"/>
  <c r="B24" i="18"/>
  <c r="B16" i="18"/>
  <c r="G100" i="39" l="1"/>
  <c r="J100" i="39" s="1"/>
  <c r="J69" i="39"/>
  <c r="G72" i="39"/>
  <c r="J72" i="39" s="1"/>
  <c r="G52" i="39"/>
  <c r="G76" i="38"/>
  <c r="G101" i="38"/>
  <c r="J101" i="38" s="1"/>
  <c r="J131" i="38"/>
  <c r="J122" i="38"/>
  <c r="H132" i="38"/>
  <c r="J76" i="38"/>
  <c r="C86" i="39"/>
  <c r="C92" i="39" s="1"/>
  <c r="C99" i="39" s="1"/>
  <c r="C58" i="39"/>
  <c r="C69" i="39" s="1"/>
  <c r="C47" i="39"/>
  <c r="C33" i="39"/>
  <c r="C35" i="39" s="1"/>
  <c r="C15" i="39"/>
  <c r="C21" i="39" s="1"/>
  <c r="C52" i="39" s="1"/>
  <c r="E51" i="38"/>
  <c r="C21" i="38"/>
  <c r="C25" i="38"/>
  <c r="C31" i="38"/>
  <c r="C34" i="38"/>
  <c r="C42" i="38"/>
  <c r="C45" i="38"/>
  <c r="C51" i="38"/>
  <c r="C61" i="38"/>
  <c r="C75" i="38"/>
  <c r="C84" i="38"/>
  <c r="C89" i="38"/>
  <c r="C99" i="38"/>
  <c r="C122" i="38"/>
  <c r="C131" i="38" s="1"/>
  <c r="F127" i="38"/>
  <c r="D128" i="38"/>
  <c r="E128" i="38"/>
  <c r="G71" i="39" l="1"/>
  <c r="J71" i="39" s="1"/>
  <c r="G70" i="39"/>
  <c r="J70" i="39" s="1"/>
  <c r="J52" i="39"/>
  <c r="G132" i="38"/>
  <c r="J132" i="38" s="1"/>
  <c r="C70" i="39"/>
  <c r="C100" i="39"/>
  <c r="C100" i="38"/>
  <c r="C72" i="39" s="1"/>
  <c r="C52" i="38"/>
  <c r="C26" i="38"/>
  <c r="C101" i="38"/>
  <c r="C132" i="38" s="1"/>
  <c r="F128" i="38"/>
  <c r="C31" i="28"/>
  <c r="C34" i="32"/>
  <c r="C23" i="32"/>
  <c r="C11" i="32"/>
  <c r="C39" i="29"/>
  <c r="C40" i="29" s="1"/>
  <c r="C76" i="38" l="1"/>
  <c r="C71" i="39" s="1"/>
  <c r="F120" i="38" l="1"/>
  <c r="F119" i="38"/>
  <c r="F118" i="38"/>
  <c r="F110" i="38"/>
  <c r="F109" i="38"/>
  <c r="F8" i="38" l="1"/>
  <c r="F9" i="38"/>
  <c r="F10" i="38"/>
  <c r="F11" i="38"/>
  <c r="F12" i="38"/>
  <c r="F13" i="38"/>
  <c r="F14" i="38"/>
  <c r="F15" i="38"/>
  <c r="F16" i="38"/>
  <c r="F17" i="38"/>
  <c r="F18" i="38"/>
  <c r="F19" i="38"/>
  <c r="F20" i="38"/>
  <c r="D21" i="38"/>
  <c r="E21" i="38"/>
  <c r="F22" i="38"/>
  <c r="F23" i="38"/>
  <c r="F24" i="38"/>
  <c r="D25" i="38"/>
  <c r="E25" i="38"/>
  <c r="F27" i="38"/>
  <c r="F28" i="38"/>
  <c r="F29" i="38"/>
  <c r="F30" i="38"/>
  <c r="D31" i="38"/>
  <c r="E31" i="38"/>
  <c r="F32" i="38"/>
  <c r="F33" i="38"/>
  <c r="D34" i="38"/>
  <c r="E34" i="38"/>
  <c r="F35" i="38"/>
  <c r="F36" i="38"/>
  <c r="F37" i="38"/>
  <c r="F38" i="38"/>
  <c r="F39" i="38"/>
  <c r="F40" i="38"/>
  <c r="F41" i="38"/>
  <c r="D42" i="38"/>
  <c r="E42" i="38"/>
  <c r="F43" i="38"/>
  <c r="F44" i="38"/>
  <c r="D45" i="38"/>
  <c r="E45" i="38"/>
  <c r="F46" i="38"/>
  <c r="F47" i="38"/>
  <c r="F48" i="38"/>
  <c r="F49" i="38"/>
  <c r="F50" i="38"/>
  <c r="D51" i="38"/>
  <c r="F53" i="38"/>
  <c r="F54" i="38"/>
  <c r="F55" i="38"/>
  <c r="F56" i="38"/>
  <c r="F57" i="38"/>
  <c r="F58" i="38"/>
  <c r="F59" i="38"/>
  <c r="F60" i="38"/>
  <c r="D61" i="38"/>
  <c r="E61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D75" i="38"/>
  <c r="E75" i="38"/>
  <c r="F77" i="38"/>
  <c r="F78" i="38"/>
  <c r="F79" i="38"/>
  <c r="F80" i="38"/>
  <c r="F81" i="38"/>
  <c r="F82" i="38"/>
  <c r="F83" i="38"/>
  <c r="D84" i="38"/>
  <c r="E84" i="38"/>
  <c r="F85" i="38"/>
  <c r="F86" i="38"/>
  <c r="F87" i="38"/>
  <c r="F88" i="38"/>
  <c r="D89" i="38"/>
  <c r="E89" i="38"/>
  <c r="F90" i="38"/>
  <c r="F91" i="38"/>
  <c r="F92" i="38"/>
  <c r="F93" i="38"/>
  <c r="F94" i="38"/>
  <c r="F95" i="38"/>
  <c r="F96" i="38"/>
  <c r="F97" i="38"/>
  <c r="F98" i="38"/>
  <c r="D99" i="38"/>
  <c r="E99" i="38"/>
  <c r="F99" i="38" l="1"/>
  <c r="F42" i="38"/>
  <c r="F89" i="38"/>
  <c r="E26" i="38"/>
  <c r="E52" i="38"/>
  <c r="D26" i="38"/>
  <c r="F21" i="38"/>
  <c r="E100" i="38"/>
  <c r="D100" i="38"/>
  <c r="F45" i="38"/>
  <c r="F75" i="38"/>
  <c r="F84" i="38"/>
  <c r="F51" i="38"/>
  <c r="D52" i="38"/>
  <c r="F31" i="38"/>
  <c r="F61" i="38"/>
  <c r="F34" i="38"/>
  <c r="F25" i="38"/>
  <c r="E76" i="38" l="1"/>
  <c r="F52" i="38"/>
  <c r="F100" i="38"/>
  <c r="D76" i="38"/>
  <c r="F26" i="38"/>
  <c r="C40" i="31"/>
  <c r="F76" i="38" l="1"/>
  <c r="C62" i="30"/>
  <c r="C40" i="30" l="1"/>
  <c r="E9" i="12" l="1"/>
  <c r="D38" i="37"/>
  <c r="E38" i="37"/>
  <c r="F38" i="37"/>
  <c r="C38" i="37"/>
  <c r="D87" i="35" l="1"/>
  <c r="C87" i="35"/>
  <c r="E86" i="35"/>
  <c r="E81" i="35"/>
  <c r="E76" i="35"/>
  <c r="D71" i="35"/>
  <c r="C71" i="35"/>
  <c r="E70" i="35"/>
  <c r="E67" i="35"/>
  <c r="E62" i="35"/>
  <c r="E57" i="35"/>
  <c r="C49" i="35"/>
  <c r="D49" i="35" s="1"/>
  <c r="D48" i="35"/>
  <c r="D47" i="35"/>
  <c r="D42" i="35"/>
  <c r="D37" i="35"/>
  <c r="D31" i="35"/>
  <c r="D30" i="35"/>
  <c r="D27" i="35"/>
  <c r="D24" i="35"/>
  <c r="D21" i="35"/>
  <c r="D16" i="35"/>
  <c r="D11" i="35"/>
  <c r="E71" i="35" l="1"/>
  <c r="E87" i="35"/>
  <c r="F102" i="38" l="1"/>
  <c r="F103" i="38"/>
  <c r="F104" i="38"/>
  <c r="F106" i="38"/>
  <c r="F107" i="38"/>
  <c r="F108" i="38"/>
  <c r="F111" i="38"/>
  <c r="F113" i="38"/>
  <c r="F114" i="38"/>
  <c r="F116" i="38"/>
  <c r="F117" i="38"/>
  <c r="F121" i="38"/>
  <c r="F123" i="38"/>
  <c r="F124" i="38"/>
  <c r="F125" i="38"/>
  <c r="F130" i="38"/>
  <c r="D105" i="38"/>
  <c r="E105" i="38"/>
  <c r="D112" i="38"/>
  <c r="E112" i="38"/>
  <c r="D115" i="38"/>
  <c r="E115" i="38"/>
  <c r="D122" i="38" l="1"/>
  <c r="F112" i="38"/>
  <c r="F105" i="38"/>
  <c r="E122" i="38"/>
  <c r="E131" i="38" s="1"/>
  <c r="D101" i="38"/>
  <c r="F115" i="38"/>
  <c r="D131" i="38"/>
  <c r="E101" i="38"/>
  <c r="C32" i="35"/>
  <c r="D32" i="35" s="1"/>
  <c r="F122" i="38" l="1"/>
  <c r="F131" i="38"/>
  <c r="D132" i="38"/>
  <c r="F101" i="38"/>
  <c r="E132" i="38"/>
  <c r="D86" i="39"/>
  <c r="E86" i="39"/>
  <c r="D81" i="39"/>
  <c r="F81" i="39" s="1"/>
  <c r="E81" i="39"/>
  <c r="D76" i="39"/>
  <c r="E76" i="39"/>
  <c r="D68" i="39"/>
  <c r="E68" i="39"/>
  <c r="D64" i="39"/>
  <c r="E64" i="39"/>
  <c r="F64" i="39"/>
  <c r="D58" i="39"/>
  <c r="E58" i="39"/>
  <c r="D51" i="39"/>
  <c r="E51" i="39"/>
  <c r="D47" i="39"/>
  <c r="E47" i="39"/>
  <c r="F9" i="39"/>
  <c r="F11" i="39"/>
  <c r="F12" i="39"/>
  <c r="F13" i="39"/>
  <c r="F14" i="39"/>
  <c r="F16" i="39"/>
  <c r="F17" i="39"/>
  <c r="F18" i="39"/>
  <c r="F19" i="39"/>
  <c r="F20" i="39"/>
  <c r="F22" i="39"/>
  <c r="F23" i="39"/>
  <c r="F25" i="39"/>
  <c r="F26" i="39"/>
  <c r="F27" i="39"/>
  <c r="F28" i="39"/>
  <c r="F29" i="39"/>
  <c r="F30" i="39"/>
  <c r="F31" i="39"/>
  <c r="F32" i="39"/>
  <c r="F34" i="39"/>
  <c r="F36" i="39"/>
  <c r="F37" i="39"/>
  <c r="F38" i="39"/>
  <c r="F39" i="39"/>
  <c r="F40" i="39"/>
  <c r="F41" i="39"/>
  <c r="F42" i="39"/>
  <c r="F43" i="39"/>
  <c r="F44" i="39"/>
  <c r="F46" i="39"/>
  <c r="F48" i="39"/>
  <c r="F49" i="39"/>
  <c r="F50" i="39"/>
  <c r="F53" i="39"/>
  <c r="F54" i="39"/>
  <c r="F55" i="39"/>
  <c r="F56" i="39"/>
  <c r="F57" i="39"/>
  <c r="F58" i="39"/>
  <c r="F59" i="39"/>
  <c r="F60" i="39"/>
  <c r="F61" i="39"/>
  <c r="F62" i="39"/>
  <c r="F63" i="39"/>
  <c r="F65" i="39"/>
  <c r="F66" i="39"/>
  <c r="F67" i="39"/>
  <c r="F73" i="39"/>
  <c r="F74" i="39"/>
  <c r="F75" i="39"/>
  <c r="F77" i="39"/>
  <c r="F78" i="39"/>
  <c r="F79" i="39"/>
  <c r="F80" i="39"/>
  <c r="F82" i="39"/>
  <c r="F83" i="39"/>
  <c r="F84" i="39"/>
  <c r="F85" i="39"/>
  <c r="F86" i="39"/>
  <c r="F87" i="39"/>
  <c r="F88" i="39"/>
  <c r="F89" i="39"/>
  <c r="F90" i="39"/>
  <c r="F91" i="39"/>
  <c r="F93" i="39"/>
  <c r="F94" i="39"/>
  <c r="F95" i="39"/>
  <c r="F96" i="39"/>
  <c r="F97" i="39"/>
  <c r="F98" i="39"/>
  <c r="F8" i="39"/>
  <c r="D33" i="39"/>
  <c r="E33" i="39"/>
  <c r="F33" i="39" s="1"/>
  <c r="D24" i="39"/>
  <c r="E24" i="39"/>
  <c r="D15" i="39"/>
  <c r="E15" i="39"/>
  <c r="E21" i="39" s="1"/>
  <c r="F15" i="39" l="1"/>
  <c r="D35" i="39"/>
  <c r="F24" i="39"/>
  <c r="D21" i="39"/>
  <c r="F21" i="39" s="1"/>
  <c r="E92" i="39"/>
  <c r="E99" i="39" s="1"/>
  <c r="F132" i="38"/>
  <c r="E35" i="39"/>
  <c r="E52" i="39" s="1"/>
  <c r="E71" i="39" s="1"/>
  <c r="E69" i="39"/>
  <c r="E72" i="39" s="1"/>
  <c r="D92" i="39"/>
  <c r="D99" i="39" s="1"/>
  <c r="F99" i="39" s="1"/>
  <c r="D69" i="39"/>
  <c r="F47" i="39"/>
  <c r="F51" i="39"/>
  <c r="F68" i="39"/>
  <c r="F76" i="39"/>
  <c r="J49" i="36"/>
  <c r="I49" i="36"/>
  <c r="H49" i="36"/>
  <c r="G49" i="36"/>
  <c r="F49" i="36"/>
  <c r="E49" i="36"/>
  <c r="D49" i="36"/>
  <c r="C49" i="36"/>
  <c r="J32" i="36"/>
  <c r="I32" i="36"/>
  <c r="H32" i="36"/>
  <c r="G32" i="36"/>
  <c r="F32" i="36"/>
  <c r="E32" i="36"/>
  <c r="D32" i="36"/>
  <c r="C32" i="36"/>
  <c r="D52" i="39" l="1"/>
  <c r="D71" i="39" s="1"/>
  <c r="F71" i="39" s="1"/>
  <c r="F35" i="39"/>
  <c r="D70" i="39"/>
  <c r="D100" i="39" s="1"/>
  <c r="E70" i="39"/>
  <c r="E100" i="39" s="1"/>
  <c r="F52" i="39"/>
  <c r="F92" i="39"/>
  <c r="D72" i="39"/>
  <c r="F72" i="39" s="1"/>
  <c r="F69" i="39"/>
  <c r="D31" i="22"/>
  <c r="E31" i="22"/>
  <c r="C31" i="22"/>
  <c r="D26" i="22"/>
  <c r="E26" i="22"/>
  <c r="C26" i="22"/>
  <c r="D13" i="22"/>
  <c r="E13" i="22"/>
  <c r="C13" i="22"/>
  <c r="B34" i="8"/>
  <c r="B28" i="8"/>
  <c r="C28" i="8" s="1"/>
  <c r="B24" i="8"/>
  <c r="B20" i="8"/>
  <c r="B12" i="8"/>
  <c r="C9" i="8"/>
  <c r="C10" i="8"/>
  <c r="C11" i="8"/>
  <c r="C13" i="8"/>
  <c r="C14" i="8"/>
  <c r="C15" i="8"/>
  <c r="C16" i="8"/>
  <c r="C17" i="8"/>
  <c r="C18" i="8"/>
  <c r="C19" i="8"/>
  <c r="C21" i="8"/>
  <c r="C22" i="8"/>
  <c r="C23" i="8"/>
  <c r="C25" i="8"/>
  <c r="C26" i="8"/>
  <c r="C27" i="8"/>
  <c r="C30" i="8"/>
  <c r="C31" i="8"/>
  <c r="C32" i="8"/>
  <c r="C33" i="8"/>
  <c r="C8" i="8"/>
  <c r="F100" i="39" l="1"/>
  <c r="F70" i="39"/>
  <c r="C12" i="8"/>
  <c r="C24" i="8"/>
  <c r="C20" i="8"/>
  <c r="C34" i="8"/>
  <c r="B29" i="8"/>
  <c r="C29" i="8" l="1"/>
</calcChain>
</file>

<file path=xl/sharedStrings.xml><?xml version="1.0" encoding="utf-8"?>
<sst xmlns="http://schemas.openxmlformats.org/spreadsheetml/2006/main" count="1486" uniqueCount="725">
  <si>
    <t xml:space="preserve">Központi költségvetés sajátos finanszírozási bevételei </t>
  </si>
  <si>
    <t>ÖNKORMÁNYZATI ELŐIRÁNYZATOK</t>
  </si>
  <si>
    <t>KÖLTSÉGVETÉSI SZERV</t>
  </si>
  <si>
    <t>MINDÖSSZESEN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</si>
  <si>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</si>
  <si>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</si>
  <si>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</si>
  <si>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</si>
  <si>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</si>
  <si>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</si>
  <si>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</si>
  <si>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</si>
  <si>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</si>
  <si>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</si>
  <si>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</si>
  <si>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</si>
  <si>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</si>
  <si>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</si>
  <si>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</si>
  <si>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</si>
  <si>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</si>
  <si>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</si>
  <si>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</si>
  <si>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</si>
  <si>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</si>
  <si>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</si>
  <si>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</si>
  <si>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</si>
  <si>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</si>
  <si>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</si>
  <si>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</si>
  <si>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</si>
  <si>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</si>
  <si>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</si>
  <si>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</si>
  <si>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</si>
  <si>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</si>
  <si>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</si>
  <si>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</si>
  <si>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</si>
  <si>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</si>
  <si>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</si>
  <si>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</si>
  <si>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</si>
  <si>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</si>
  <si>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</si>
  <si>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</si>
  <si>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</si>
  <si>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</si>
  <si>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</si>
  <si>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</si>
  <si>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</si>
  <si>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</si>
  <si>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</si>
  <si>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</si>
  <si>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</si>
  <si>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</si>
  <si>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</si>
  <si>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</si>
  <si>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</si>
  <si>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</si>
  <si>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</si>
  <si>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</si>
  <si>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</si>
  <si>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</si>
  <si>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</si>
  <si>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</si>
  <si>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</si>
  <si>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</si>
  <si>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</si>
  <si>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</si>
  <si>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</si>
  <si>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</si>
  <si>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</si>
  <si>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</si>
  <si>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</si>
  <si>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</si>
  <si>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</si>
  <si>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</si>
  <si>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</si>
  <si>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</si>
  <si>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</si>
  <si>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</si>
  <si>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</si>
  <si>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</si>
  <si>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</si>
  <si>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</si>
  <si>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</si>
  <si>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</si>
  <si>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</si>
  <si>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</si>
  <si>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</si>
  <si>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</si>
  <si>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</si>
  <si>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</si>
  <si>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</si>
  <si>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</si>
  <si>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</si>
  <si>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</si>
  <si>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</si>
  <si>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</si>
  <si>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</si>
  <si>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</si>
  <si>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</si>
  <si>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</si>
  <si>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</si>
  <si>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</si>
  <si>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</si>
  <si>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</si>
  <si>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</si>
  <si>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</si>
  <si>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</si>
  <si>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</si>
  <si>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</si>
  <si>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</si>
  <si>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</si>
  <si>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</si>
  <si>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</si>
  <si>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</si>
  <si>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</si>
  <si>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</si>
  <si>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</si>
  <si>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</si>
  <si>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</si>
  <si>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</si>
  <si>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</si>
  <si>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</si>
  <si>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</si>
  <si>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</si>
  <si>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</si>
  <si>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</si>
  <si>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</si>
  <si>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</si>
  <si>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</si>
  <si>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</si>
  <si>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</si>
  <si>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</si>
  <si>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</si>
  <si>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</si>
  <si>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</si>
  <si>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</si>
  <si>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</si>
  <si>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</si>
  <si>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</si>
  <si>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</si>
  <si>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</si>
  <si>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</si>
  <si>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</si>
  <si>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</si>
  <si>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</si>
  <si>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</si>
  <si>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</si>
  <si>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</si>
  <si>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</si>
  <si>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</si>
  <si>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</si>
  <si>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</si>
  <si>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</si>
  <si>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</si>
  <si>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</si>
  <si>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</si>
  <si>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</si>
  <si>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</si>
  <si>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</si>
  <si>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</si>
  <si>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</si>
  <si>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</si>
  <si>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</si>
  <si>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</si>
  <si>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</si>
  <si>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</si>
  <si>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</si>
  <si>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</si>
  <si>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</si>
  <si>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</si>
  <si>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</si>
  <si>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</si>
  <si>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</si>
  <si>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</si>
  <si>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</si>
  <si>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</si>
  <si>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</si>
  <si>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</si>
  <si>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</si>
  <si>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</si>
  <si>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</si>
  <si>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</si>
  <si>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</si>
  <si>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</si>
  <si>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</si>
  <si>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</si>
  <si>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</si>
  <si>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</si>
  <si>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</si>
  <si>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</si>
  <si>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</si>
  <si>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</si>
  <si>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</si>
  <si>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</si>
  <si>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</si>
  <si>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</si>
  <si>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</si>
  <si>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</si>
  <si>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</si>
  <si>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</si>
  <si>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</si>
  <si>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</si>
  <si>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</si>
  <si>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</si>
  <si>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</si>
  <si>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</si>
  <si>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</si>
  <si>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</si>
  <si>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</si>
  <si>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</si>
  <si>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</si>
  <si>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</si>
  <si>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</si>
  <si>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</si>
  <si>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</si>
  <si>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</si>
  <si>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</si>
  <si>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</si>
  <si>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</si>
  <si>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</si>
  <si>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</si>
  <si>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</si>
  <si>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</si>
  <si>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</si>
  <si>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</si>
  <si>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</si>
  <si>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</si>
  <si>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</si>
  <si>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</si>
  <si>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</si>
  <si>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</si>
  <si>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</si>
  <si>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</si>
  <si>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</si>
  <si>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</si>
  <si>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</si>
  <si>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</si>
  <si>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</si>
  <si>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</si>
  <si>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</si>
  <si>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</si>
  <si>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</si>
  <si>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</si>
  <si>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</si>
  <si>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</si>
  <si>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</si>
  <si>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</si>
  <si>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</si>
  <si>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</si>
  <si>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</si>
  <si>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</si>
  <si>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</si>
  <si>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</si>
  <si>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</si>
  <si>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</si>
  <si>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</si>
  <si>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</si>
  <si>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</si>
  <si>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</si>
  <si>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</si>
  <si>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</si>
  <si>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</si>
  <si>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</si>
  <si>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</si>
  <si>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</si>
  <si>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</si>
  <si>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</si>
  <si>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</si>
  <si>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</si>
  <si>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</si>
  <si>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</si>
  <si>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</si>
  <si>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</si>
  <si>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</si>
  <si>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</si>
  <si>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</si>
  <si>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</si>
  <si>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</si>
  <si>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</si>
  <si>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</si>
  <si>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</si>
  <si>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</si>
  <si>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</si>
  <si>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</si>
  <si>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</si>
  <si>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</si>
  <si>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</si>
  <si>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</si>
  <si>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</si>
  <si>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</si>
  <si>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</si>
  <si>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</si>
  <si>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</si>
  <si>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</si>
  <si>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</si>
  <si>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</si>
  <si>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</si>
  <si>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</si>
  <si>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</si>
  <si>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</si>
  <si>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</si>
  <si>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</si>
  <si>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</si>
  <si>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</si>
  <si>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</si>
  <si>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</si>
  <si>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</si>
  <si>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</si>
  <si>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</si>
  <si>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</si>
  <si>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</si>
  <si>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</si>
  <si>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</si>
  <si>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</si>
  <si>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</si>
  <si>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</si>
  <si>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</si>
  <si>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</si>
  <si>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</si>
  <si>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</si>
  <si>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</si>
  <si>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</si>
  <si>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</si>
  <si>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</si>
  <si>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</si>
  <si>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</si>
  <si>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</si>
  <si>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</si>
  <si>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</si>
  <si>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</si>
  <si>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</si>
  <si>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</si>
  <si>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</si>
  <si>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</si>
  <si>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</si>
  <si>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</si>
  <si>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</si>
  <si>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</si>
  <si>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</si>
  <si>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</si>
  <si>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</si>
  <si>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</si>
  <si>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</si>
  <si>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</si>
  <si>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</si>
  <si>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</si>
  <si>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</si>
  <si>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</si>
  <si>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</si>
  <si>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</si>
  <si>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</si>
  <si>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</si>
  <si>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</si>
  <si>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</si>
  <si>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</si>
  <si>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</si>
  <si>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</si>
  <si>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</si>
  <si>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</si>
  <si>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</si>
  <si>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</si>
  <si>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</si>
  <si>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</si>
  <si>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</si>
  <si>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</si>
  <si>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</si>
  <si>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</si>
  <si>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</si>
  <si>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</si>
  <si>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</si>
  <si>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</si>
  <si>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</si>
  <si>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</si>
  <si>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</si>
  <si>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</si>
  <si>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</si>
  <si>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</si>
  <si>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</si>
  <si>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</si>
  <si>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</si>
  <si>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</si>
  <si>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</si>
  <si>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</si>
  <si>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</si>
  <si>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</si>
  <si>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</si>
  <si>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</si>
  <si>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</si>
  <si>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</si>
  <si>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</si>
  <si>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</si>
  <si>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</si>
  <si>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</si>
  <si>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</si>
  <si>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</si>
  <si>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</si>
  <si>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</si>
  <si>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</si>
  <si>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</si>
  <si>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</si>
  <si>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</si>
  <si>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</si>
  <si>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</si>
  <si>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</si>
  <si>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</si>
  <si>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</si>
  <si>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</si>
  <si>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</si>
  <si>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</si>
  <si>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</si>
  <si>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</si>
  <si>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</si>
  <si>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</si>
  <si>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</si>
  <si>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</si>
  <si>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</si>
  <si>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</si>
  <si>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</si>
  <si>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</si>
  <si>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</si>
  <si>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</si>
  <si>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</si>
  <si>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</si>
  <si>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</si>
  <si>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</si>
  <si>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</si>
  <si>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</si>
  <si>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</si>
  <si>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</si>
  <si>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</si>
  <si>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</si>
  <si>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</si>
  <si>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</si>
  <si>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</si>
  <si>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</si>
  <si>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</si>
  <si>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</si>
  <si>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</si>
  <si>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</si>
  <si>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</si>
  <si>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</si>
  <si>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</si>
  <si>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</si>
  <si>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</si>
  <si>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</si>
  <si>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</si>
  <si>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</si>
  <si>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</si>
  <si>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</si>
  <si>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</si>
  <si>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</si>
  <si>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</si>
  <si>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</si>
  <si>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</si>
  <si>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</si>
  <si>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</si>
  <si>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</si>
  <si>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</si>
  <si>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</si>
  <si>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</si>
  <si>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>Forgatási célú belföldi értékpapírok vásárlása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</si>
  <si>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</si>
  <si>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</si>
  <si>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</si>
  <si>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</si>
  <si>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</si>
  <si>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</si>
  <si>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</si>
  <si>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</si>
  <si>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</si>
  <si>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</si>
  <si>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</si>
  <si>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</si>
  <si>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</si>
  <si>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</si>
  <si>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</si>
  <si>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</si>
  <si>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</si>
  <si>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</si>
  <si>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</si>
  <si>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</si>
  <si>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</si>
  <si>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</si>
  <si>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</si>
  <si>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</si>
  <si>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</si>
  <si>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</si>
  <si>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</si>
  <si>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</si>
  <si>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</si>
  <si>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</si>
  <si>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</si>
  <si>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</si>
  <si>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</si>
  <si>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</si>
  <si>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</si>
  <si>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</si>
  <si>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</si>
  <si>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</si>
  <si>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</si>
  <si>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</si>
  <si>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</si>
  <si>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</si>
  <si>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</si>
  <si>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</si>
  <si>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</si>
  <si>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</si>
  <si>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</si>
  <si>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</si>
  <si>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</si>
  <si>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</si>
  <si>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</si>
  <si>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</si>
  <si>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</si>
  <si>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</si>
  <si>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</si>
  <si>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</si>
  <si>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</si>
  <si>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</si>
  <si>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</si>
  <si>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</si>
  <si>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</si>
  <si>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</si>
  <si>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</si>
  <si>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</si>
  <si>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</si>
  <si>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</si>
  <si>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</si>
  <si>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</si>
  <si>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</si>
  <si>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</si>
  <si>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</si>
  <si>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</si>
  <si>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</si>
  <si>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</si>
  <si>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</si>
  <si>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</si>
  <si>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</si>
  <si>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</si>
  <si>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</si>
  <si>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</si>
  <si>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</si>
  <si>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</si>
  <si>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</si>
  <si>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</si>
  <si>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</si>
  <si>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</si>
  <si>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</si>
  <si>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</si>
  <si>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</si>
  <si>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</si>
  <si>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</si>
  <si>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</si>
  <si>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</si>
  <si>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</si>
  <si>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</si>
  <si>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</si>
  <si>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</si>
  <si>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</si>
  <si>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</si>
  <si>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</si>
  <si>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</si>
  <si>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</si>
  <si>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</si>
  <si>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</si>
  <si>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</si>
  <si>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</si>
  <si>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</si>
  <si>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</si>
  <si>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</si>
  <si>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</si>
  <si>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</si>
  <si>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</si>
  <si>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</si>
  <si>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</si>
  <si>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</si>
  <si>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</si>
  <si>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</si>
  <si>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</si>
  <si>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</si>
  <si>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</si>
  <si>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</si>
  <si>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</si>
  <si>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</si>
  <si>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</si>
  <si>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</si>
  <si>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</si>
  <si>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</si>
  <si>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</si>
  <si>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</si>
  <si>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</si>
  <si>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</si>
  <si>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</si>
  <si>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</si>
  <si>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</si>
  <si>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</si>
  <si>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</si>
  <si>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</si>
  <si>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</si>
  <si>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</si>
  <si>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</si>
  <si>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</si>
  <si>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</si>
  <si>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</si>
  <si>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</si>
  <si>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</si>
  <si>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</si>
  <si>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</si>
  <si>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</si>
  <si>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</si>
  <si>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</si>
  <si>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</si>
  <si>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</si>
  <si>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</si>
  <si>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</si>
  <si>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</si>
  <si>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</si>
  <si>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</si>
  <si>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</si>
  <si>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</si>
  <si>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</si>
  <si>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</si>
  <si>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</si>
  <si>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</si>
  <si>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</si>
  <si>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</si>
  <si>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</si>
  <si>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</si>
  <si>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</si>
  <si>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</si>
  <si>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</si>
  <si>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</si>
  <si>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</si>
  <si>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</si>
  <si>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</si>
  <si>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</si>
  <si>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</si>
  <si>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</si>
  <si>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adósságot keletkeztető ügylet rovatszáma (B8)</t>
  </si>
  <si>
    <t>hitel/lízing/kölcsön/értékpapír</t>
  </si>
  <si>
    <t>GYANÓGEREGYE ÖNKORMÁNYZATI ELŐIRÁNYZATOK</t>
  </si>
  <si>
    <t>EREDETI ELŐIRÁNYZAT</t>
  </si>
  <si>
    <t>Rovat</t>
  </si>
  <si>
    <t>SAJÁT BEVÉTELEK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</si>
  <si>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</si>
  <si>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</si>
  <si>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</si>
  <si>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</si>
  <si>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</si>
  <si>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</si>
  <si>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</si>
  <si>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</si>
  <si>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</si>
  <si>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</si>
  <si>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</si>
  <si>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B65</t>
  </si>
  <si>
    <t>Kiadások (Ft)</t>
  </si>
  <si>
    <t>Bevételek (Ft)</t>
  </si>
  <si>
    <t>Beruházások és felújítások (Ft)</t>
  </si>
  <si>
    <t>Az európai uniós forrásból finanszírozott támogatással megvalósuló programok, projektek kiadásai, bevételei, valamint a helyi önkormányzat ilyen projektekhez történő hozzájárulásai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</si>
  <si>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</si>
  <si>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Általános- és céltartalékok (Ft)</t>
  </si>
  <si>
    <t>A közvetett támogatások (Ft)</t>
  </si>
  <si>
    <t>Támogatások, kölcsönök nyújtása és törlesztése (Ft)</t>
  </si>
  <si>
    <t>Támogatások, kölcsönök bevételei (Ft)</t>
  </si>
  <si>
    <t>Lakosságnak juttatott támogatások, szociális, rászorultsági jellegű ellátások (Ft)</t>
  </si>
  <si>
    <t>Helyi adó és egyéb közhatalmi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</si>
  <si>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</si>
  <si>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(Közművelődés eszközbeszerzés)</t>
  </si>
  <si>
    <t>Rövid lejáratú hitelek, kölcsönök törlesztése pénzügyi vállalkozásnak</t>
  </si>
  <si>
    <t xml:space="preserve">Befektetési célú belföldi értékpapírok vásárlása </t>
  </si>
  <si>
    <t xml:space="preserve">Kincstárjegyek beváltása </t>
  </si>
  <si>
    <t>Éven belüli lejáratú belföldi értékpapírok beváltása</t>
  </si>
  <si>
    <t>K9125</t>
  </si>
  <si>
    <t>K9126</t>
  </si>
  <si>
    <t xml:space="preserve">Belföldi kötvények beváltása </t>
  </si>
  <si>
    <t xml:space="preserve">Éven túli lejáratú belföldi értékpapírok beváltása </t>
  </si>
  <si>
    <t>Pénzeszközök lekötött bankbetétként elhelyezése</t>
  </si>
  <si>
    <t>K9191</t>
  </si>
  <si>
    <t>K9192</t>
  </si>
  <si>
    <t>K919</t>
  </si>
  <si>
    <t xml:space="preserve">Hosszú lejáratú tulajdonosi kölcsönök kiadásai </t>
  </si>
  <si>
    <t>Rövid lejáratú tulajdonosi kölcsönök kiadásai</t>
  </si>
  <si>
    <t xml:space="preserve">Tulajdonosi kölcsönök kiadásai </t>
  </si>
  <si>
    <t>Hitelek, kölcsönök törlesztése külföldi kormányoknak és nemzetközi szervezeteknek</t>
  </si>
  <si>
    <t>K925</t>
  </si>
  <si>
    <t>Hitelek, kölcsönök törlesztése külföldi pénzintézeteknek</t>
  </si>
  <si>
    <t>K94</t>
  </si>
  <si>
    <t>Váltókiadások</t>
  </si>
  <si>
    <t>B411</t>
  </si>
  <si>
    <t>Biztosító által fizetett kártérítés</t>
  </si>
  <si>
    <t>saját bevételek 2020</t>
  </si>
  <si>
    <t>saját bevételek 2021</t>
  </si>
  <si>
    <t>saját bevételek 2019</t>
  </si>
  <si>
    <t>késedelmi pótlék, talajterhelési díj</t>
  </si>
  <si>
    <t>GYANÓGEREGYE Önkormányzat 2020. évi költségvetése</t>
  </si>
  <si>
    <t>(Magyar Faluprogram)</t>
  </si>
  <si>
    <t>Magyar Faluprogram - Klubkönyvtár felújítása</t>
  </si>
  <si>
    <t>saját bevételek 2022</t>
  </si>
  <si>
    <t xml:space="preserve">MÓDOSÍTOTT ELŐIRÁNYZAT I. </t>
  </si>
  <si>
    <t>MÓDOSÍTOTT ELŐIRÁNYZAT I.</t>
  </si>
  <si>
    <t>B1131</t>
  </si>
  <si>
    <t>B1132</t>
  </si>
  <si>
    <t>Települési önkormányzatok egyéb szociális és gyermekjóléti  feladatainak támogatása</t>
  </si>
  <si>
    <t>Települési önkormányzatok gyermekétkeztetési  feladatainak támogatása</t>
  </si>
  <si>
    <t>1. melléklet 1/2020. (I.30.) önkormányzati rendelethez</t>
  </si>
  <si>
    <t>2. melléklet 1/2020. (I.30.) önkormányzati rendelethez</t>
  </si>
  <si>
    <t>3. melléklet 1/2020. (I.30.) önkormányzati rendelethez</t>
  </si>
  <si>
    <t>4. melléklet 1/2020. (I.30.) önkormányzati rendelethez</t>
  </si>
  <si>
    <t>5. melléklet 1/2020. (I.30) önkormányzati rendelethez</t>
  </si>
  <si>
    <t>6. melléklet 1/2020. (I.30.) önkormányzati rendelethez</t>
  </si>
  <si>
    <t>7. melléklet 1/2020. (I.30.) önkormányzati rendelethez</t>
  </si>
  <si>
    <t>8. melléklet 1/2020. (I.30.) önkormányzati rendelethez</t>
  </si>
  <si>
    <t>9. melléklet 1/2020. (I.30.) önkormányzati rendelethez</t>
  </si>
  <si>
    <t>10. melléklet 1/2020. (I.30.) önkormányzati rendelethez</t>
  </si>
  <si>
    <t>11. melléklet  1/2020. (I.30.) önkormányzati rendelethez</t>
  </si>
  <si>
    <t>12. melléklet 1/2020. (I.30.) önkormányzati rendelethez</t>
  </si>
  <si>
    <t>13. melléklet 1/2020. (I.30.) önkormányzati rendelethez</t>
  </si>
  <si>
    <t>14. melléklet 1/2020. (I.30.) önkormányzati rendelethez</t>
  </si>
  <si>
    <t>15. melléklet 1/2020. (I.30.)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</si>
</sst>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_"/>
    <numFmt numFmtId="165" formatCode="\ ##########"/>
  </numFmts>
  <fonts count="6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Bookman Old Style"/>
      <family val="1"/>
      <charset val="238"/>
    </font>
    <font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7" tint="-0.249977111117893"/>
      <name val="Bookman Old Style"/>
      <family val="1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i/>
      <sz val="10"/>
      <name val="Bookman Old Style"/>
      <family val="1"/>
      <charset val="238"/>
    </font>
    <font>
      <i/>
      <sz val="10"/>
      <color indexed="8"/>
      <name val="Bookman Old Style"/>
      <family val="1"/>
      <charset val="238"/>
    </font>
    <font>
      <i/>
      <sz val="10"/>
      <color theme="1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i/>
      <sz val="11"/>
      <color theme="1"/>
      <name val="Bookman Old Style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9"/>
      <color indexed="8"/>
      <name val="Bookman Old Style"/>
      <family val="1"/>
      <charset val="238"/>
    </font>
    <font>
      <sz val="11"/>
      <color rgb="FFFF0000"/>
      <name val="Bookman Old Style"/>
      <family val="1"/>
      <charset val="238"/>
    </font>
    <font>
      <b/>
      <sz val="11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8" fillId="0" borderId="0"/>
    <xf numFmtId="0" fontId="11" fillId="0" borderId="0"/>
  </cellStyleXfs>
  <cellXfs count="253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25" fillId="0" borderId="1" xfId="0" applyFont="1" applyBorder="1" applyAlignment="1">
      <alignment wrapText="1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1" xfId="0" applyFont="1" applyBorder="1" applyAlignment="1">
      <alignment wrapText="1"/>
    </xf>
    <xf numFmtId="0" fontId="18" fillId="4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30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1" fillId="0" borderId="0" xfId="0" applyFont="1"/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2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2" applyFont="1" applyAlignment="1" applyProtection="1">
      <alignment horizontal="justify" vertical="center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1" fillId="0" borderId="1" xfId="0" applyFont="1" applyFill="1" applyBorder="1" applyAlignment="1">
      <alignment horizontal="left" vertical="center" wrapText="1"/>
    </xf>
    <xf numFmtId="0" fontId="43" fillId="0" borderId="0" xfId="0" applyFont="1"/>
    <xf numFmtId="3" fontId="43" fillId="0" borderId="1" xfId="0" applyNumberFormat="1" applyFont="1" applyBorder="1"/>
    <xf numFmtId="0" fontId="4" fillId="4" borderId="1" xfId="0" applyFont="1" applyFill="1" applyBorder="1"/>
    <xf numFmtId="0" fontId="9" fillId="0" borderId="1" xfId="0" applyFont="1" applyBorder="1"/>
    <xf numFmtId="0" fontId="43" fillId="0" borderId="1" xfId="0" applyFont="1" applyBorder="1"/>
    <xf numFmtId="0" fontId="9" fillId="4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3" fontId="46" fillId="0" borderId="1" xfId="0" applyNumberFormat="1" applyFont="1" applyBorder="1"/>
    <xf numFmtId="3" fontId="47" fillId="0" borderId="1" xfId="0" applyNumberFormat="1" applyFont="1" applyBorder="1"/>
    <xf numFmtId="0" fontId="49" fillId="0" borderId="1" xfId="0" applyFont="1" applyBorder="1"/>
    <xf numFmtId="0" fontId="46" fillId="0" borderId="0" xfId="0" applyFont="1"/>
    <xf numFmtId="0" fontId="45" fillId="0" borderId="1" xfId="0" applyFont="1" applyBorder="1"/>
    <xf numFmtId="3" fontId="50" fillId="0" borderId="1" xfId="0" applyNumberFormat="1" applyFont="1" applyBorder="1"/>
    <xf numFmtId="3" fontId="0" fillId="0" borderId="1" xfId="0" applyNumberFormat="1" applyFont="1" applyBorder="1"/>
    <xf numFmtId="3" fontId="51" fillId="0" borderId="1" xfId="0" applyNumberFormat="1" applyFont="1" applyBorder="1"/>
    <xf numFmtId="3" fontId="52" fillId="0" borderId="1" xfId="0" applyNumberFormat="1" applyFont="1" applyBorder="1"/>
    <xf numFmtId="3" fontId="53" fillId="0" borderId="1" xfId="0" applyNumberFormat="1" applyFont="1" applyBorder="1"/>
    <xf numFmtId="0" fontId="0" fillId="0" borderId="0" xfId="0" applyFont="1"/>
    <xf numFmtId="0" fontId="55" fillId="0" borderId="0" xfId="0" applyFont="1"/>
    <xf numFmtId="0" fontId="51" fillId="0" borderId="1" xfId="0" applyFont="1" applyBorder="1"/>
    <xf numFmtId="0" fontId="0" fillId="0" borderId="0" xfId="0" applyAlignment="1">
      <alignment horizontal="right"/>
    </xf>
    <xf numFmtId="3" fontId="48" fillId="0" borderId="1" xfId="0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5" borderId="1" xfId="0" applyFont="1" applyFill="1" applyBorder="1" applyAlignment="1">
      <alignment horizontal="left" vertical="center"/>
    </xf>
    <xf numFmtId="165" fontId="4" fillId="5" borderId="1" xfId="0" applyNumberFormat="1" applyFont="1" applyFill="1" applyBorder="1" applyAlignment="1">
      <alignment vertical="center"/>
    </xf>
    <xf numFmtId="3" fontId="53" fillId="5" borderId="1" xfId="0" applyNumberFormat="1" applyFont="1" applyFill="1" applyBorder="1"/>
    <xf numFmtId="0" fontId="7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0" fontId="4" fillId="6" borderId="1" xfId="0" applyFont="1" applyFill="1" applyBorder="1"/>
    <xf numFmtId="0" fontId="7" fillId="5" borderId="1" xfId="0" applyFont="1" applyFill="1" applyBorder="1" applyAlignment="1">
      <alignment horizontal="left" vertical="center" wrapText="1"/>
    </xf>
    <xf numFmtId="3" fontId="54" fillId="6" borderId="1" xfId="0" applyNumberFormat="1" applyFont="1" applyFill="1" applyBorder="1"/>
    <xf numFmtId="3" fontId="56" fillId="6" borderId="1" xfId="0" applyNumberFormat="1" applyFont="1" applyFill="1" applyBorder="1"/>
    <xf numFmtId="0" fontId="57" fillId="0" borderId="1" xfId="0" applyFont="1" applyFill="1" applyBorder="1" applyAlignment="1">
      <alignment horizontal="left" vertical="center" wrapText="1"/>
    </xf>
    <xf numFmtId="3" fontId="44" fillId="0" borderId="1" xfId="0" applyNumberFormat="1" applyFont="1" applyBorder="1"/>
    <xf numFmtId="0" fontId="58" fillId="0" borderId="1" xfId="0" applyFont="1" applyFill="1" applyBorder="1" applyAlignment="1">
      <alignment horizontal="left" vertical="center"/>
    </xf>
    <xf numFmtId="3" fontId="59" fillId="0" borderId="1" xfId="0" applyNumberFormat="1" applyFont="1" applyBorder="1"/>
    <xf numFmtId="3" fontId="60" fillId="0" borderId="1" xfId="0" applyNumberFormat="1" applyFont="1" applyBorder="1"/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/>
    </xf>
    <xf numFmtId="0" fontId="62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1" xfId="6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6" xfId="0" applyBorder="1"/>
    <xf numFmtId="3" fontId="43" fillId="0" borderId="6" xfId="0" applyNumberFormat="1" applyFont="1" applyBorder="1"/>
    <xf numFmtId="3" fontId="43" fillId="0" borderId="0" xfId="0" applyNumberFormat="1" applyFont="1" applyBorder="1"/>
    <xf numFmtId="3" fontId="0" fillId="0" borderId="6" xfId="0" applyNumberFormat="1" applyBorder="1"/>
    <xf numFmtId="3" fontId="0" fillId="0" borderId="0" xfId="0" applyNumberFormat="1" applyBorder="1"/>
    <xf numFmtId="0" fontId="2" fillId="7" borderId="1" xfId="0" applyFont="1" applyFill="1" applyBorder="1" applyAlignment="1">
      <alignment wrapText="1"/>
    </xf>
    <xf numFmtId="0" fontId="9" fillId="7" borderId="1" xfId="0" applyFont="1" applyFill="1" applyBorder="1" applyAlignment="1">
      <alignment horizontal="left" vertical="center" wrapText="1"/>
    </xf>
    <xf numFmtId="3" fontId="43" fillId="7" borderId="1" xfId="0" applyNumberFormat="1" applyFont="1" applyFill="1" applyBorder="1"/>
    <xf numFmtId="3" fontId="0" fillId="0" borderId="1" xfId="0" applyNumberFormat="1" applyBorder="1" applyAlignment="1">
      <alignment horizontal="right" vertical="center"/>
    </xf>
    <xf numFmtId="3" fontId="43" fillId="0" borderId="1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0" fillId="0" borderId="0" xfId="0" applyFill="1" applyAlignment="1"/>
    <xf numFmtId="0" fontId="12" fillId="0" borderId="1" xfId="0" applyFont="1" applyFill="1" applyBorder="1" applyAlignment="1">
      <alignment horizontal="center" vertical="center"/>
    </xf>
    <xf numFmtId="3" fontId="62" fillId="0" borderId="1" xfId="0" applyNumberFormat="1" applyFont="1" applyBorder="1"/>
    <xf numFmtId="3" fontId="9" fillId="0" borderId="1" xfId="0" applyNumberFormat="1" applyFont="1" applyBorder="1"/>
    <xf numFmtId="3" fontId="61" fillId="0" borderId="1" xfId="0" applyNumberFormat="1" applyFont="1" applyBorder="1"/>
    <xf numFmtId="3" fontId="13" fillId="0" borderId="1" xfId="0" applyNumberFormat="1" applyFont="1" applyBorder="1"/>
    <xf numFmtId="3" fontId="8" fillId="0" borderId="1" xfId="0" applyNumberFormat="1" applyFont="1" applyBorder="1"/>
    <xf numFmtId="0" fontId="61" fillId="0" borderId="0" xfId="0" applyFont="1"/>
    <xf numFmtId="0" fontId="61" fillId="0" borderId="0" xfId="0" applyFont="1" applyBorder="1"/>
    <xf numFmtId="3" fontId="12" fillId="0" borderId="1" xfId="0" applyNumberFormat="1" applyFont="1" applyBorder="1"/>
    <xf numFmtId="3" fontId="62" fillId="5" borderId="1" xfId="0" applyNumberFormat="1" applyFont="1" applyFill="1" applyBorder="1"/>
    <xf numFmtId="3" fontId="9" fillId="5" borderId="1" xfId="0" applyNumberFormat="1" applyFont="1" applyFill="1" applyBorder="1"/>
    <xf numFmtId="3" fontId="8" fillId="5" borderId="1" xfId="0" applyNumberFormat="1" applyFont="1" applyFill="1" applyBorder="1"/>
    <xf numFmtId="3" fontId="62" fillId="6" borderId="1" xfId="0" applyNumberFormat="1" applyFont="1" applyFill="1" applyBorder="1"/>
    <xf numFmtId="3" fontId="9" fillId="6" borderId="1" xfId="0" applyNumberFormat="1" applyFont="1" applyFill="1" applyBorder="1"/>
    <xf numFmtId="0" fontId="24" fillId="8" borderId="1" xfId="0" applyFont="1" applyFill="1" applyBorder="1"/>
    <xf numFmtId="165" fontId="9" fillId="8" borderId="1" xfId="0" applyNumberFormat="1" applyFont="1" applyFill="1" applyBorder="1" applyAlignment="1">
      <alignment vertical="center"/>
    </xf>
    <xf numFmtId="3" fontId="61" fillId="8" borderId="1" xfId="0" applyNumberFormat="1" applyFont="1" applyFill="1" applyBorder="1"/>
    <xf numFmtId="3" fontId="63" fillId="8" borderId="1" xfId="0" applyNumberFormat="1" applyFont="1" applyFill="1" applyBorder="1"/>
    <xf numFmtId="0" fontId="9" fillId="8" borderId="1" xfId="0" applyFont="1" applyFill="1" applyBorder="1" applyAlignment="1">
      <alignment horizontal="left" vertical="center"/>
    </xf>
    <xf numFmtId="3" fontId="0" fillId="8" borderId="1" xfId="0" applyNumberFormat="1" applyFill="1" applyBorder="1"/>
    <xf numFmtId="3" fontId="64" fillId="8" borderId="1" xfId="0" applyNumberFormat="1" applyFont="1" applyFill="1" applyBorder="1"/>
    <xf numFmtId="0" fontId="4" fillId="9" borderId="1" xfId="0" applyFont="1" applyFill="1" applyBorder="1"/>
    <xf numFmtId="0" fontId="4" fillId="9" borderId="1" xfId="0" applyFont="1" applyFill="1" applyBorder="1" applyAlignment="1">
      <alignment horizontal="left" vertical="center"/>
    </xf>
    <xf numFmtId="3" fontId="43" fillId="9" borderId="1" xfId="0" applyNumberFormat="1" applyFont="1" applyFill="1" applyBorder="1"/>
    <xf numFmtId="0" fontId="6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47" fillId="0" borderId="1" xfId="0" applyFont="1" applyBorder="1"/>
    <xf numFmtId="0" fontId="48" fillId="0" borderId="1" xfId="0" applyFont="1" applyBorder="1"/>
    <xf numFmtId="3" fontId="4" fillId="0" borderId="1" xfId="0" applyNumberFormat="1" applyFont="1" applyFill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3" fontId="8" fillId="4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3" fontId="47" fillId="0" borderId="1" xfId="0" applyNumberFormat="1" applyFont="1" applyBorder="1" applyAlignment="1">
      <alignment horizontal="right" vertical="center"/>
    </xf>
    <xf numFmtId="3" fontId="48" fillId="0" borderId="1" xfId="0" applyNumberFormat="1" applyFont="1" applyBorder="1" applyAlignment="1">
      <alignment horizontal="right" vertical="center"/>
    </xf>
    <xf numFmtId="0" fontId="3" fillId="0" borderId="3" xfId="0" applyFont="1" applyFill="1" applyBorder="1" applyAlignment="1">
      <alignment horizontal="center" wrapText="1"/>
    </xf>
    <xf numFmtId="3" fontId="61" fillId="0" borderId="3" xfId="0" applyNumberFormat="1" applyFont="1" applyBorder="1"/>
    <xf numFmtId="3" fontId="62" fillId="0" borderId="3" xfId="0" applyNumberFormat="1" applyFont="1" applyBorder="1"/>
    <xf numFmtId="3" fontId="61" fillId="8" borderId="3" xfId="0" applyNumberFormat="1" applyFont="1" applyFill="1" applyBorder="1"/>
    <xf numFmtId="3" fontId="62" fillId="5" borderId="3" xfId="0" applyNumberFormat="1" applyFont="1" applyFill="1" applyBorder="1"/>
    <xf numFmtId="3" fontId="62" fillId="6" borderId="3" xfId="0" applyNumberFormat="1" applyFont="1" applyFill="1" applyBorder="1"/>
    <xf numFmtId="3" fontId="0" fillId="0" borderId="0" xfId="0" applyNumberFormat="1"/>
    <xf numFmtId="3" fontId="3" fillId="0" borderId="7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Fill="1" applyBorder="1" applyAlignment="1">
      <alignment horizontal="center" wrapText="1"/>
    </xf>
    <xf numFmtId="3" fontId="61" fillId="0" borderId="7" xfId="0" applyNumberFormat="1" applyFont="1" applyBorder="1"/>
    <xf numFmtId="3" fontId="62" fillId="0" borderId="7" xfId="0" applyNumberFormat="1" applyFont="1" applyBorder="1"/>
    <xf numFmtId="3" fontId="63" fillId="8" borderId="7" xfId="0" applyNumberFormat="1" applyFont="1" applyFill="1" applyBorder="1"/>
    <xf numFmtId="3" fontId="62" fillId="5" borderId="7" xfId="0" applyNumberFormat="1" applyFont="1" applyFill="1" applyBorder="1"/>
    <xf numFmtId="3" fontId="8" fillId="0" borderId="7" xfId="0" applyNumberFormat="1" applyFont="1" applyBorder="1"/>
    <xf numFmtId="3" fontId="8" fillId="5" borderId="7" xfId="0" applyNumberFormat="1" applyFont="1" applyFill="1" applyBorder="1"/>
    <xf numFmtId="3" fontId="62" fillId="6" borderId="7" xfId="0" applyNumberFormat="1" applyFont="1" applyFill="1" applyBorder="1"/>
    <xf numFmtId="3" fontId="66" fillId="0" borderId="7" xfId="0" applyNumberFormat="1" applyFont="1" applyBorder="1"/>
    <xf numFmtId="3" fontId="0" fillId="0" borderId="3" xfId="0" applyNumberFormat="1" applyBorder="1"/>
    <xf numFmtId="3" fontId="43" fillId="0" borderId="3" xfId="0" applyNumberFormat="1" applyFont="1" applyBorder="1"/>
    <xf numFmtId="3" fontId="53" fillId="0" borderId="3" xfId="0" applyNumberFormat="1" applyFont="1" applyBorder="1"/>
    <xf numFmtId="3" fontId="0" fillId="8" borderId="3" xfId="0" applyNumberFormat="1" applyFill="1" applyBorder="1"/>
    <xf numFmtId="3" fontId="53" fillId="5" borderId="3" xfId="0" applyNumberFormat="1" applyFont="1" applyFill="1" applyBorder="1"/>
    <xf numFmtId="3" fontId="43" fillId="9" borderId="3" xfId="0" applyNumberFormat="1" applyFont="1" applyFill="1" applyBorder="1"/>
    <xf numFmtId="3" fontId="56" fillId="6" borderId="3" xfId="0" applyNumberFormat="1" applyFont="1" applyFill="1" applyBorder="1"/>
    <xf numFmtId="0" fontId="3" fillId="0" borderId="7" xfId="0" applyFont="1" applyBorder="1" applyAlignment="1">
      <alignment horizontal="center" wrapText="1"/>
    </xf>
    <xf numFmtId="3" fontId="0" fillId="0" borderId="7" xfId="0" applyNumberFormat="1" applyBorder="1"/>
    <xf numFmtId="3" fontId="43" fillId="0" borderId="7" xfId="0" applyNumberFormat="1" applyFont="1" applyBorder="1"/>
    <xf numFmtId="3" fontId="53" fillId="0" borderId="7" xfId="0" applyNumberFormat="1" applyFont="1" applyBorder="1"/>
    <xf numFmtId="3" fontId="64" fillId="8" borderId="7" xfId="0" applyNumberFormat="1" applyFont="1" applyFill="1" applyBorder="1"/>
    <xf numFmtId="3" fontId="0" fillId="0" borderId="7" xfId="0" applyNumberFormat="1" applyFont="1" applyBorder="1"/>
    <xf numFmtId="3" fontId="53" fillId="5" borderId="7" xfId="0" applyNumberFormat="1" applyFont="1" applyFill="1" applyBorder="1"/>
    <xf numFmtId="3" fontId="43" fillId="9" borderId="7" xfId="0" applyNumberFormat="1" applyFont="1" applyFill="1" applyBorder="1"/>
    <xf numFmtId="3" fontId="54" fillId="6" borderId="7" xfId="0" applyNumberFormat="1" applyFont="1" applyFill="1" applyBorder="1"/>
    <xf numFmtId="3" fontId="44" fillId="0" borderId="7" xfId="0" applyNumberFormat="1" applyFont="1" applyBorder="1"/>
    <xf numFmtId="3" fontId="67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3" fontId="0" fillId="0" borderId="7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7" xfId="0" applyBorder="1" applyAlignment="1">
      <alignment horizont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0" fillId="0" borderId="0" xfId="0" applyFont="1" applyAlignment="1">
      <alignment wrapText="1"/>
    </xf>
    <xf numFmtId="0" fontId="0" fillId="0" borderId="0" xfId="0" applyFill="1" applyAlignment="1">
      <alignment horizontal="center"/>
    </xf>
  </cellXfs>
  <cellStyles count="7">
    <cellStyle name="Hiperhivatkozás" xfId="1" xr:uid="{00000000-0005-0000-0000-000000000000}"/>
    <cellStyle name="Hivatkozás" xfId="2" builtinId="8"/>
    <cellStyle name="Már látott hiperhivatkozás" xfId="3" xr:uid="{00000000-0005-0000-0000-000002000000}"/>
    <cellStyle name="Normál" xfId="0" builtinId="0"/>
    <cellStyle name="Normál 2" xfId="4" xr:uid="{00000000-0005-0000-0000-000004000000}"/>
    <cellStyle name="Normál 3" xfId="5" xr:uid="{00000000-0005-0000-0000-000005000000}"/>
    <cellStyle name="Normal_KTRSZJ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I34"/>
  <sheetViews>
    <sheetView workbookViewId="0"/>
  </sheetViews>
  <sheetFormatPr defaultRowHeight="15" x14ac:dyDescent="0.25"/>
  <cols>
    <col min="1" max="1" width="85.5703125" customWidth="1"/>
  </cols>
  <sheetData>
    <row r="1" spans="1:9" x14ac:dyDescent="0.25">
      <c r="A1" s="120" t="s">
        <v>710</v>
      </c>
    </row>
    <row r="3" spans="1:9" ht="18" x14ac:dyDescent="0.25">
      <c r="A3" s="74" t="s">
        <v>700</v>
      </c>
    </row>
    <row r="4" spans="1:9" ht="50.25" customHeight="1" x14ac:dyDescent="0.25">
      <c r="A4" s="55" t="s">
        <v>508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36" t="s">
        <v>62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36" t="s">
        <v>63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36" t="s">
        <v>64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36" t="s">
        <v>65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36" t="s">
        <v>66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36" t="s">
        <v>67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36" t="s">
        <v>68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36" t="s">
        <v>69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37" t="s">
        <v>61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37" t="s">
        <v>70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58" t="s">
        <v>506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36" t="s">
        <v>72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36" t="s">
        <v>73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36" t="s">
        <v>74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36" t="s">
        <v>75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36" t="s">
        <v>76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36" t="s">
        <v>77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36" t="s">
        <v>78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37" t="s">
        <v>71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37" t="s">
        <v>79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58" t="s">
        <v>507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E39"/>
  <sheetViews>
    <sheetView workbookViewId="0">
      <selection activeCell="C2" sqref="C2:E2"/>
    </sheetView>
  </sheetViews>
  <sheetFormatPr defaultRowHeight="15" x14ac:dyDescent="0.25"/>
  <cols>
    <col min="1" max="1" width="101.28515625" customWidth="1"/>
    <col min="2" max="2" width="8.7109375" bestFit="1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95"/>
      <c r="B1" s="77"/>
      <c r="C1" s="159"/>
      <c r="D1" s="159"/>
      <c r="E1" s="77"/>
    </row>
    <row r="2" spans="1:5" x14ac:dyDescent="0.25">
      <c r="A2" s="95"/>
      <c r="B2" s="77"/>
      <c r="C2" s="252" t="s">
        <v>719</v>
      </c>
      <c r="D2" s="252"/>
      <c r="E2" s="252"/>
    </row>
    <row r="3" spans="1:5" x14ac:dyDescent="0.25">
      <c r="A3" s="95"/>
      <c r="B3" s="77"/>
      <c r="C3" s="77"/>
      <c r="D3" s="77"/>
      <c r="E3" s="77"/>
    </row>
    <row r="4" spans="1:5" ht="27" customHeight="1" x14ac:dyDescent="0.25">
      <c r="A4" s="234" t="s">
        <v>700</v>
      </c>
      <c r="B4" s="242"/>
      <c r="C4" s="242"/>
      <c r="D4" s="242"/>
      <c r="E4" s="242"/>
    </row>
    <row r="5" spans="1:5" ht="22.5" customHeight="1" x14ac:dyDescent="0.25">
      <c r="A5" s="237" t="s">
        <v>667</v>
      </c>
      <c r="B5" s="235"/>
      <c r="C5" s="235"/>
      <c r="D5" s="235"/>
      <c r="E5" s="235"/>
    </row>
    <row r="6" spans="1:5" ht="18" x14ac:dyDescent="0.25">
      <c r="A6" s="64"/>
    </row>
    <row r="7" spans="1:5" x14ac:dyDescent="0.25">
      <c r="A7" s="4" t="s">
        <v>1</v>
      </c>
    </row>
    <row r="8" spans="1:5" ht="31.5" customHeight="1" x14ac:dyDescent="0.25">
      <c r="A8" s="65" t="s">
        <v>80</v>
      </c>
      <c r="B8" s="66" t="s">
        <v>81</v>
      </c>
      <c r="C8" s="57" t="s">
        <v>20</v>
      </c>
      <c r="D8" s="57" t="s">
        <v>21</v>
      </c>
      <c r="E8" s="57" t="s">
        <v>22</v>
      </c>
    </row>
    <row r="9" spans="1:5" ht="15" customHeight="1" x14ac:dyDescent="0.25">
      <c r="A9" s="67"/>
      <c r="B9" s="36"/>
      <c r="C9" s="36"/>
      <c r="D9" s="36"/>
      <c r="E9" s="36"/>
    </row>
    <row r="10" spans="1:5" ht="15" customHeight="1" x14ac:dyDescent="0.25">
      <c r="A10" s="67"/>
      <c r="B10" s="36"/>
      <c r="C10" s="36"/>
      <c r="D10" s="36"/>
      <c r="E10" s="36"/>
    </row>
    <row r="11" spans="1:5" ht="15" customHeight="1" x14ac:dyDescent="0.25">
      <c r="A11" s="67"/>
      <c r="B11" s="36"/>
      <c r="C11" s="36"/>
      <c r="D11" s="36"/>
      <c r="E11" s="36"/>
    </row>
    <row r="12" spans="1:5" ht="15" customHeight="1" x14ac:dyDescent="0.25">
      <c r="A12" s="36"/>
      <c r="B12" s="36"/>
      <c r="C12" s="36"/>
      <c r="D12" s="36"/>
      <c r="E12" s="36"/>
    </row>
    <row r="13" spans="1:5" s="88" customFormat="1" ht="29.25" customHeight="1" x14ac:dyDescent="0.25">
      <c r="A13" s="84" t="s">
        <v>13</v>
      </c>
      <c r="B13" s="43" t="s">
        <v>315</v>
      </c>
      <c r="C13" s="91">
        <f>SUM(C9:C12)</f>
        <v>0</v>
      </c>
      <c r="D13" s="91">
        <f>SUM(D9:D12)</f>
        <v>0</v>
      </c>
      <c r="E13" s="91">
        <f>SUM(E9:E12)</f>
        <v>0</v>
      </c>
    </row>
    <row r="14" spans="1:5" ht="29.25" customHeight="1" x14ac:dyDescent="0.25">
      <c r="A14" s="68"/>
      <c r="B14" s="36"/>
      <c r="C14" s="36"/>
      <c r="D14" s="36"/>
      <c r="E14" s="36"/>
    </row>
    <row r="15" spans="1:5" ht="15" customHeight="1" x14ac:dyDescent="0.25">
      <c r="A15" s="68"/>
      <c r="B15" s="36"/>
      <c r="C15" s="36"/>
      <c r="D15" s="36"/>
      <c r="E15" s="36"/>
    </row>
    <row r="16" spans="1:5" ht="15" customHeight="1" x14ac:dyDescent="0.25">
      <c r="A16" s="69"/>
      <c r="B16" s="36"/>
      <c r="C16" s="36"/>
      <c r="D16" s="36"/>
      <c r="E16" s="36"/>
    </row>
    <row r="17" spans="1:5" ht="15" customHeight="1" x14ac:dyDescent="0.25">
      <c r="A17" s="69"/>
      <c r="B17" s="36"/>
      <c r="C17" s="36"/>
      <c r="D17" s="36"/>
      <c r="E17" s="36"/>
    </row>
    <row r="18" spans="1:5" s="88" customFormat="1" ht="30.75" customHeight="1" x14ac:dyDescent="0.25">
      <c r="A18" s="84" t="s">
        <v>14</v>
      </c>
      <c r="B18" s="35" t="s">
        <v>338</v>
      </c>
      <c r="C18" s="91"/>
      <c r="D18" s="91"/>
      <c r="E18" s="91"/>
    </row>
    <row r="19" spans="1:5" ht="15" customHeight="1" x14ac:dyDescent="0.25">
      <c r="A19" s="62" t="s">
        <v>530</v>
      </c>
      <c r="B19" s="62" t="s">
        <v>291</v>
      </c>
      <c r="C19" s="36"/>
      <c r="D19" s="36"/>
      <c r="E19" s="36"/>
    </row>
    <row r="20" spans="1:5" ht="15" customHeight="1" x14ac:dyDescent="0.25">
      <c r="A20" s="62" t="s">
        <v>531</v>
      </c>
      <c r="B20" s="62" t="s">
        <v>291</v>
      </c>
      <c r="C20" s="36"/>
      <c r="D20" s="36"/>
      <c r="E20" s="36"/>
    </row>
    <row r="21" spans="1:5" ht="15" customHeight="1" x14ac:dyDescent="0.25">
      <c r="A21" s="62" t="s">
        <v>532</v>
      </c>
      <c r="B21" s="62" t="s">
        <v>291</v>
      </c>
      <c r="C21" s="36"/>
      <c r="D21" s="36"/>
      <c r="E21" s="36"/>
    </row>
    <row r="22" spans="1:5" ht="15" customHeight="1" x14ac:dyDescent="0.25">
      <c r="A22" s="62" t="s">
        <v>533</v>
      </c>
      <c r="B22" s="62" t="s">
        <v>291</v>
      </c>
      <c r="C22" s="36"/>
      <c r="D22" s="36"/>
      <c r="E22" s="36"/>
    </row>
    <row r="23" spans="1:5" ht="15" customHeight="1" x14ac:dyDescent="0.25">
      <c r="A23" s="62" t="s">
        <v>484</v>
      </c>
      <c r="B23" s="70" t="s">
        <v>298</v>
      </c>
      <c r="C23" s="36"/>
      <c r="D23" s="36"/>
      <c r="E23" s="36"/>
    </row>
    <row r="24" spans="1:5" ht="15" customHeight="1" x14ac:dyDescent="0.25">
      <c r="A24" s="62" t="s">
        <v>482</v>
      </c>
      <c r="B24" s="70" t="s">
        <v>292</v>
      </c>
      <c r="C24" s="36"/>
      <c r="D24" s="36"/>
      <c r="E24" s="36"/>
    </row>
    <row r="25" spans="1:5" ht="15" customHeight="1" x14ac:dyDescent="0.25">
      <c r="A25" s="69"/>
      <c r="B25" s="36"/>
      <c r="C25" s="36"/>
      <c r="D25" s="36"/>
      <c r="E25" s="36"/>
    </row>
    <row r="26" spans="1:5" s="88" customFormat="1" ht="27.75" customHeight="1" x14ac:dyDescent="0.25">
      <c r="A26" s="84" t="s">
        <v>15</v>
      </c>
      <c r="B26" s="91" t="s">
        <v>18</v>
      </c>
      <c r="C26" s="91">
        <f>SUM(C18:C24)</f>
        <v>0</v>
      </c>
      <c r="D26" s="91">
        <f>SUM(D18:D24)</f>
        <v>0</v>
      </c>
      <c r="E26" s="91">
        <f>SUM(E18:E24)</f>
        <v>0</v>
      </c>
    </row>
    <row r="27" spans="1:5" ht="15" customHeight="1" x14ac:dyDescent="0.25">
      <c r="A27" s="68"/>
      <c r="B27" s="36" t="s">
        <v>311</v>
      </c>
      <c r="C27" s="36"/>
      <c r="D27" s="36"/>
      <c r="E27" s="36"/>
    </row>
    <row r="28" spans="1:5" ht="15" customHeight="1" x14ac:dyDescent="0.25">
      <c r="A28" s="68"/>
      <c r="B28" s="36" t="s">
        <v>331</v>
      </c>
      <c r="C28" s="36"/>
      <c r="D28" s="36"/>
      <c r="E28" s="36"/>
    </row>
    <row r="29" spans="1:5" ht="15" customHeight="1" x14ac:dyDescent="0.25">
      <c r="A29" s="69"/>
      <c r="B29" s="36"/>
      <c r="C29" s="36"/>
      <c r="D29" s="36"/>
      <c r="E29" s="36"/>
    </row>
    <row r="30" spans="1:5" ht="15" customHeight="1" x14ac:dyDescent="0.25">
      <c r="A30" s="69"/>
      <c r="B30" s="36"/>
      <c r="C30" s="36"/>
      <c r="D30" s="36"/>
      <c r="E30" s="36"/>
    </row>
    <row r="31" spans="1:5" s="88" customFormat="1" ht="31.5" customHeight="1" x14ac:dyDescent="0.25">
      <c r="A31" s="84" t="s">
        <v>16</v>
      </c>
      <c r="B31" s="91" t="s">
        <v>19</v>
      </c>
      <c r="C31" s="91">
        <f>SUM(C27:C28)</f>
        <v>0</v>
      </c>
      <c r="D31" s="91">
        <f>SUM(D27:D28)</f>
        <v>0</v>
      </c>
      <c r="E31" s="91">
        <f>SUM(E27:E28)</f>
        <v>0</v>
      </c>
    </row>
    <row r="32" spans="1:5" ht="15" customHeight="1" x14ac:dyDescent="0.25">
      <c r="A32" s="68"/>
      <c r="B32" s="36"/>
      <c r="C32" s="36"/>
      <c r="D32" s="36"/>
      <c r="E32" s="36"/>
    </row>
    <row r="33" spans="1:5" ht="15" customHeight="1" x14ac:dyDescent="0.25">
      <c r="A33" s="68"/>
      <c r="B33" s="36"/>
      <c r="C33" s="36"/>
      <c r="D33" s="36"/>
      <c r="E33" s="36"/>
    </row>
    <row r="34" spans="1:5" ht="15" customHeight="1" x14ac:dyDescent="0.25">
      <c r="A34" s="69"/>
      <c r="B34" s="36"/>
      <c r="C34" s="36"/>
      <c r="D34" s="36"/>
      <c r="E34" s="36"/>
    </row>
    <row r="35" spans="1:5" ht="15" customHeight="1" x14ac:dyDescent="0.25">
      <c r="A35" s="69"/>
      <c r="B35" s="36"/>
      <c r="C35" s="36"/>
      <c r="D35" s="36"/>
      <c r="E35" s="36"/>
    </row>
    <row r="36" spans="1:5" s="88" customFormat="1" ht="15" customHeight="1" x14ac:dyDescent="0.25">
      <c r="A36" s="84" t="s">
        <v>17</v>
      </c>
      <c r="B36" s="91"/>
      <c r="C36" s="91"/>
      <c r="D36" s="91"/>
      <c r="E36" s="91"/>
    </row>
    <row r="37" spans="1:5" ht="15" customHeight="1" x14ac:dyDescent="0.25"/>
    <row r="38" spans="1:5" ht="15" customHeight="1" x14ac:dyDescent="0.25"/>
    <row r="39" spans="1:5" ht="15" customHeight="1" x14ac:dyDescent="0.25"/>
  </sheetData>
  <mergeCells count="3">
    <mergeCell ref="A4:E4"/>
    <mergeCell ref="A5:E5"/>
    <mergeCell ref="C2:E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  <pageSetUpPr fitToPage="1"/>
  </sheetPr>
  <dimension ref="A1:D117"/>
  <sheetViews>
    <sheetView workbookViewId="0"/>
  </sheetViews>
  <sheetFormatPr defaultRowHeight="15" x14ac:dyDescent="0.25"/>
  <cols>
    <col min="1" max="1" width="91.28515625" customWidth="1"/>
    <col min="2" max="2" width="7.5703125" bestFit="1" customWidth="1"/>
    <col min="3" max="3" width="16.140625" customWidth="1"/>
  </cols>
  <sheetData>
    <row r="1" spans="1:4" x14ac:dyDescent="0.25">
      <c r="A1" s="142" t="s">
        <v>720</v>
      </c>
      <c r="B1" s="142"/>
      <c r="C1" s="1"/>
      <c r="D1" s="1"/>
    </row>
    <row r="3" spans="1:4" ht="27" customHeight="1" x14ac:dyDescent="0.25">
      <c r="A3" s="234" t="s">
        <v>700</v>
      </c>
      <c r="B3" s="235"/>
      <c r="C3" s="235"/>
    </row>
    <row r="4" spans="1:4" ht="27" customHeight="1" x14ac:dyDescent="0.25">
      <c r="A4" s="237" t="s">
        <v>668</v>
      </c>
      <c r="B4" s="235"/>
      <c r="C4" s="235"/>
    </row>
    <row r="5" spans="1:4" ht="19.5" customHeight="1" x14ac:dyDescent="0.25">
      <c r="A5" s="55"/>
      <c r="B5" s="56"/>
      <c r="C5" s="56"/>
    </row>
    <row r="6" spans="1:4" x14ac:dyDescent="0.25">
      <c r="A6" s="4" t="s">
        <v>1</v>
      </c>
    </row>
    <row r="7" spans="1:4" ht="25.5" x14ac:dyDescent="0.25">
      <c r="A7" s="37" t="s">
        <v>631</v>
      </c>
      <c r="B7" s="3" t="s">
        <v>81</v>
      </c>
      <c r="C7" s="71" t="s">
        <v>25</v>
      </c>
    </row>
    <row r="8" spans="1:4" x14ac:dyDescent="0.25">
      <c r="A8" s="13" t="s">
        <v>582</v>
      </c>
      <c r="B8" s="6" t="s">
        <v>171</v>
      </c>
      <c r="C8" s="85"/>
    </row>
    <row r="9" spans="1:4" x14ac:dyDescent="0.25">
      <c r="A9" s="13" t="s">
        <v>583</v>
      </c>
      <c r="B9" s="6" t="s">
        <v>171</v>
      </c>
      <c r="C9" s="85"/>
    </row>
    <row r="10" spans="1:4" x14ac:dyDescent="0.25">
      <c r="A10" s="13" t="s">
        <v>584</v>
      </c>
      <c r="B10" s="6" t="s">
        <v>171</v>
      </c>
      <c r="C10" s="85"/>
    </row>
    <row r="11" spans="1:4" x14ac:dyDescent="0.25">
      <c r="A11" s="13" t="s">
        <v>585</v>
      </c>
      <c r="B11" s="6" t="s">
        <v>171</v>
      </c>
      <c r="C11" s="85"/>
    </row>
    <row r="12" spans="1:4" x14ac:dyDescent="0.25">
      <c r="A12" s="13" t="s">
        <v>586</v>
      </c>
      <c r="B12" s="6" t="s">
        <v>171</v>
      </c>
      <c r="C12" s="85"/>
    </row>
    <row r="13" spans="1:4" x14ac:dyDescent="0.25">
      <c r="A13" s="13" t="s">
        <v>587</v>
      </c>
      <c r="B13" s="6" t="s">
        <v>171</v>
      </c>
      <c r="C13" s="85"/>
    </row>
    <row r="14" spans="1:4" x14ac:dyDescent="0.25">
      <c r="A14" s="13" t="s">
        <v>588</v>
      </c>
      <c r="B14" s="6" t="s">
        <v>171</v>
      </c>
      <c r="C14" s="85"/>
    </row>
    <row r="15" spans="1:4" x14ac:dyDescent="0.25">
      <c r="A15" s="13" t="s">
        <v>589</v>
      </c>
      <c r="B15" s="6" t="s">
        <v>171</v>
      </c>
      <c r="C15" s="85"/>
    </row>
    <row r="16" spans="1:4" x14ac:dyDescent="0.25">
      <c r="A16" s="13" t="s">
        <v>590</v>
      </c>
      <c r="B16" s="6" t="s">
        <v>171</v>
      </c>
      <c r="C16" s="85"/>
    </row>
    <row r="17" spans="1:3" x14ac:dyDescent="0.25">
      <c r="A17" s="13" t="s">
        <v>591</v>
      </c>
      <c r="B17" s="6" t="s">
        <v>171</v>
      </c>
      <c r="C17" s="85"/>
    </row>
    <row r="18" spans="1:3" s="88" customFormat="1" ht="25.5" x14ac:dyDescent="0.25">
      <c r="A18" s="11" t="s">
        <v>415</v>
      </c>
      <c r="B18" s="8" t="s">
        <v>171</v>
      </c>
      <c r="C18" s="89"/>
    </row>
    <row r="19" spans="1:3" x14ac:dyDescent="0.25">
      <c r="A19" s="13" t="s">
        <v>582</v>
      </c>
      <c r="B19" s="6" t="s">
        <v>172</v>
      </c>
      <c r="C19" s="85"/>
    </row>
    <row r="20" spans="1:3" x14ac:dyDescent="0.25">
      <c r="A20" s="13" t="s">
        <v>583</v>
      </c>
      <c r="B20" s="6" t="s">
        <v>172</v>
      </c>
      <c r="C20" s="85"/>
    </row>
    <row r="21" spans="1:3" x14ac:dyDescent="0.25">
      <c r="A21" s="13" t="s">
        <v>584</v>
      </c>
      <c r="B21" s="6" t="s">
        <v>172</v>
      </c>
      <c r="C21" s="85"/>
    </row>
    <row r="22" spans="1:3" x14ac:dyDescent="0.25">
      <c r="A22" s="13" t="s">
        <v>585</v>
      </c>
      <c r="B22" s="6" t="s">
        <v>172</v>
      </c>
      <c r="C22" s="85"/>
    </row>
    <row r="23" spans="1:3" x14ac:dyDescent="0.25">
      <c r="A23" s="13" t="s">
        <v>586</v>
      </c>
      <c r="B23" s="6" t="s">
        <v>172</v>
      </c>
      <c r="C23" s="85"/>
    </row>
    <row r="24" spans="1:3" x14ac:dyDescent="0.25">
      <c r="A24" s="13" t="s">
        <v>587</v>
      </c>
      <c r="B24" s="6" t="s">
        <v>172</v>
      </c>
      <c r="C24" s="85"/>
    </row>
    <row r="25" spans="1:3" x14ac:dyDescent="0.25">
      <c r="A25" s="13" t="s">
        <v>588</v>
      </c>
      <c r="B25" s="6" t="s">
        <v>172</v>
      </c>
      <c r="C25" s="85"/>
    </row>
    <row r="26" spans="1:3" x14ac:dyDescent="0.25">
      <c r="A26" s="13" t="s">
        <v>589</v>
      </c>
      <c r="B26" s="6" t="s">
        <v>172</v>
      </c>
      <c r="C26" s="85"/>
    </row>
    <row r="27" spans="1:3" x14ac:dyDescent="0.25">
      <c r="A27" s="13" t="s">
        <v>590</v>
      </c>
      <c r="B27" s="6" t="s">
        <v>172</v>
      </c>
      <c r="C27" s="85"/>
    </row>
    <row r="28" spans="1:3" x14ac:dyDescent="0.25">
      <c r="A28" s="13" t="s">
        <v>591</v>
      </c>
      <c r="B28" s="6" t="s">
        <v>172</v>
      </c>
      <c r="C28" s="85"/>
    </row>
    <row r="29" spans="1:3" s="88" customFormat="1" ht="25.5" x14ac:dyDescent="0.25">
      <c r="A29" s="11" t="s">
        <v>416</v>
      </c>
      <c r="B29" s="8" t="s">
        <v>172</v>
      </c>
      <c r="C29" s="89"/>
    </row>
    <row r="30" spans="1:3" x14ac:dyDescent="0.25">
      <c r="A30" s="13" t="s">
        <v>582</v>
      </c>
      <c r="B30" s="6" t="s">
        <v>173</v>
      </c>
      <c r="C30" s="85"/>
    </row>
    <row r="31" spans="1:3" x14ac:dyDescent="0.25">
      <c r="A31" s="13" t="s">
        <v>583</v>
      </c>
      <c r="B31" s="6" t="s">
        <v>173</v>
      </c>
      <c r="C31" s="85"/>
    </row>
    <row r="32" spans="1:3" x14ac:dyDescent="0.25">
      <c r="A32" s="13" t="s">
        <v>584</v>
      </c>
      <c r="B32" s="6" t="s">
        <v>173</v>
      </c>
      <c r="C32" s="85"/>
    </row>
    <row r="33" spans="1:3" x14ac:dyDescent="0.25">
      <c r="A33" s="13" t="s">
        <v>585</v>
      </c>
      <c r="B33" s="6" t="s">
        <v>173</v>
      </c>
      <c r="C33" s="85"/>
    </row>
    <row r="34" spans="1:3" x14ac:dyDescent="0.25">
      <c r="A34" s="13" t="s">
        <v>586</v>
      </c>
      <c r="B34" s="6" t="s">
        <v>173</v>
      </c>
      <c r="C34" s="85"/>
    </row>
    <row r="35" spans="1:3" x14ac:dyDescent="0.25">
      <c r="A35" s="13" t="s">
        <v>587</v>
      </c>
      <c r="B35" s="6" t="s">
        <v>173</v>
      </c>
      <c r="C35" s="85"/>
    </row>
    <row r="36" spans="1:3" x14ac:dyDescent="0.25">
      <c r="A36" s="13" t="s">
        <v>588</v>
      </c>
      <c r="B36" s="6" t="s">
        <v>173</v>
      </c>
      <c r="C36" s="85">
        <v>460306</v>
      </c>
    </row>
    <row r="37" spans="1:3" x14ac:dyDescent="0.25">
      <c r="A37" s="13" t="s">
        <v>589</v>
      </c>
      <c r="B37" s="6" t="s">
        <v>173</v>
      </c>
      <c r="C37" s="85">
        <v>1321150</v>
      </c>
    </row>
    <row r="38" spans="1:3" x14ac:dyDescent="0.25">
      <c r="A38" s="13" t="s">
        <v>590</v>
      </c>
      <c r="B38" s="6" t="s">
        <v>173</v>
      </c>
      <c r="C38" s="85"/>
    </row>
    <row r="39" spans="1:3" x14ac:dyDescent="0.25">
      <c r="A39" s="13" t="s">
        <v>591</v>
      </c>
      <c r="B39" s="6" t="s">
        <v>173</v>
      </c>
      <c r="C39" s="85"/>
    </row>
    <row r="40" spans="1:3" s="88" customFormat="1" x14ac:dyDescent="0.25">
      <c r="A40" s="11" t="s">
        <v>417</v>
      </c>
      <c r="B40" s="8" t="s">
        <v>173</v>
      </c>
      <c r="C40" s="89">
        <f>SUM(C30:C39)</f>
        <v>1781456</v>
      </c>
    </row>
    <row r="41" spans="1:3" x14ac:dyDescent="0.25">
      <c r="A41" s="13" t="s">
        <v>592</v>
      </c>
      <c r="B41" s="5" t="s">
        <v>175</v>
      </c>
      <c r="C41" s="85"/>
    </row>
    <row r="42" spans="1:3" x14ac:dyDescent="0.25">
      <c r="A42" s="13" t="s">
        <v>593</v>
      </c>
      <c r="B42" s="5" t="s">
        <v>175</v>
      </c>
      <c r="C42" s="85"/>
    </row>
    <row r="43" spans="1:3" x14ac:dyDescent="0.25">
      <c r="A43" s="13" t="s">
        <v>594</v>
      </c>
      <c r="B43" s="5" t="s">
        <v>175</v>
      </c>
      <c r="C43" s="85"/>
    </row>
    <row r="44" spans="1:3" x14ac:dyDescent="0.25">
      <c r="A44" s="5" t="s">
        <v>595</v>
      </c>
      <c r="B44" s="5" t="s">
        <v>175</v>
      </c>
      <c r="C44" s="85"/>
    </row>
    <row r="45" spans="1:3" x14ac:dyDescent="0.25">
      <c r="A45" s="5" t="s">
        <v>596</v>
      </c>
      <c r="B45" s="5" t="s">
        <v>175</v>
      </c>
      <c r="C45" s="85"/>
    </row>
    <row r="46" spans="1:3" x14ac:dyDescent="0.25">
      <c r="A46" s="5" t="s">
        <v>597</v>
      </c>
      <c r="B46" s="5" t="s">
        <v>175</v>
      </c>
      <c r="C46" s="85"/>
    </row>
    <row r="47" spans="1:3" x14ac:dyDescent="0.25">
      <c r="A47" s="13" t="s">
        <v>598</v>
      </c>
      <c r="B47" s="5" t="s">
        <v>175</v>
      </c>
      <c r="C47" s="85"/>
    </row>
    <row r="48" spans="1:3" x14ac:dyDescent="0.25">
      <c r="A48" s="13" t="s">
        <v>599</v>
      </c>
      <c r="B48" s="5" t="s">
        <v>175</v>
      </c>
      <c r="C48" s="85"/>
    </row>
    <row r="49" spans="1:3" x14ac:dyDescent="0.25">
      <c r="A49" s="13" t="s">
        <v>600</v>
      </c>
      <c r="B49" s="5" t="s">
        <v>175</v>
      </c>
      <c r="C49" s="85"/>
    </row>
    <row r="50" spans="1:3" x14ac:dyDescent="0.25">
      <c r="A50" s="13" t="s">
        <v>601</v>
      </c>
      <c r="B50" s="5" t="s">
        <v>175</v>
      </c>
      <c r="C50" s="85"/>
    </row>
    <row r="51" spans="1:3" s="88" customFormat="1" ht="25.5" x14ac:dyDescent="0.25">
      <c r="A51" s="11" t="s">
        <v>418</v>
      </c>
      <c r="B51" s="8" t="s">
        <v>175</v>
      </c>
      <c r="C51" s="89"/>
    </row>
    <row r="52" spans="1:3" x14ac:dyDescent="0.25">
      <c r="A52" s="13" t="s">
        <v>592</v>
      </c>
      <c r="B52" s="5" t="s">
        <v>181</v>
      </c>
      <c r="C52" s="85"/>
    </row>
    <row r="53" spans="1:3" x14ac:dyDescent="0.25">
      <c r="A53" s="13" t="s">
        <v>593</v>
      </c>
      <c r="B53" s="5" t="s">
        <v>181</v>
      </c>
      <c r="C53" s="85">
        <v>270000</v>
      </c>
    </row>
    <row r="54" spans="1:3" x14ac:dyDescent="0.25">
      <c r="A54" s="13" t="s">
        <v>594</v>
      </c>
      <c r="B54" s="5" t="s">
        <v>181</v>
      </c>
      <c r="C54" s="85">
        <v>50000</v>
      </c>
    </row>
    <row r="55" spans="1:3" x14ac:dyDescent="0.25">
      <c r="A55" s="5" t="s">
        <v>595</v>
      </c>
      <c r="B55" s="5" t="s">
        <v>181</v>
      </c>
      <c r="C55" s="85"/>
    </row>
    <row r="56" spans="1:3" x14ac:dyDescent="0.25">
      <c r="A56" s="5" t="s">
        <v>596</v>
      </c>
      <c r="B56" s="5" t="s">
        <v>181</v>
      </c>
      <c r="C56" s="85"/>
    </row>
    <row r="57" spans="1:3" x14ac:dyDescent="0.25">
      <c r="A57" s="5" t="s">
        <v>597</v>
      </c>
      <c r="B57" s="5" t="s">
        <v>181</v>
      </c>
      <c r="C57" s="85"/>
    </row>
    <row r="58" spans="1:3" x14ac:dyDescent="0.25">
      <c r="A58" s="13" t="s">
        <v>598</v>
      </c>
      <c r="B58" s="5" t="s">
        <v>181</v>
      </c>
      <c r="C58" s="85"/>
    </row>
    <row r="59" spans="1:3" x14ac:dyDescent="0.25">
      <c r="A59" s="13" t="s">
        <v>602</v>
      </c>
      <c r="B59" s="5" t="s">
        <v>181</v>
      </c>
      <c r="C59" s="85"/>
    </row>
    <row r="60" spans="1:3" x14ac:dyDescent="0.25">
      <c r="A60" s="13" t="s">
        <v>600</v>
      </c>
      <c r="B60" s="5" t="s">
        <v>181</v>
      </c>
      <c r="C60" s="85"/>
    </row>
    <row r="61" spans="1:3" x14ac:dyDescent="0.25">
      <c r="A61" s="13" t="s">
        <v>601</v>
      </c>
      <c r="B61" s="5" t="s">
        <v>181</v>
      </c>
      <c r="C61" s="85"/>
    </row>
    <row r="62" spans="1:3" s="88" customFormat="1" x14ac:dyDescent="0.25">
      <c r="A62" s="15" t="s">
        <v>419</v>
      </c>
      <c r="B62" s="8" t="s">
        <v>181</v>
      </c>
      <c r="C62" s="89">
        <f>SUM(C52:C61)</f>
        <v>320000</v>
      </c>
    </row>
    <row r="63" spans="1:3" x14ac:dyDescent="0.25">
      <c r="A63" s="13" t="s">
        <v>582</v>
      </c>
      <c r="B63" s="6" t="s">
        <v>208</v>
      </c>
      <c r="C63" s="85"/>
    </row>
    <row r="64" spans="1:3" x14ac:dyDescent="0.25">
      <c r="A64" s="13" t="s">
        <v>583</v>
      </c>
      <c r="B64" s="6" t="s">
        <v>208</v>
      </c>
      <c r="C64" s="85"/>
    </row>
    <row r="65" spans="1:3" x14ac:dyDescent="0.25">
      <c r="A65" s="13" t="s">
        <v>584</v>
      </c>
      <c r="B65" s="6" t="s">
        <v>208</v>
      </c>
      <c r="C65" s="85"/>
    </row>
    <row r="66" spans="1:3" x14ac:dyDescent="0.25">
      <c r="A66" s="13" t="s">
        <v>585</v>
      </c>
      <c r="B66" s="6" t="s">
        <v>208</v>
      </c>
      <c r="C66" s="85"/>
    </row>
    <row r="67" spans="1:3" x14ac:dyDescent="0.25">
      <c r="A67" s="13" t="s">
        <v>586</v>
      </c>
      <c r="B67" s="6" t="s">
        <v>208</v>
      </c>
      <c r="C67" s="85"/>
    </row>
    <row r="68" spans="1:3" x14ac:dyDescent="0.25">
      <c r="A68" s="13" t="s">
        <v>587</v>
      </c>
      <c r="B68" s="6" t="s">
        <v>208</v>
      </c>
      <c r="C68" s="85"/>
    </row>
    <row r="69" spans="1:3" x14ac:dyDescent="0.25">
      <c r="A69" s="13" t="s">
        <v>588</v>
      </c>
      <c r="B69" s="6" t="s">
        <v>208</v>
      </c>
      <c r="C69" s="85"/>
    </row>
    <row r="70" spans="1:3" x14ac:dyDescent="0.25">
      <c r="A70" s="13" t="s">
        <v>589</v>
      </c>
      <c r="B70" s="6" t="s">
        <v>208</v>
      </c>
      <c r="C70" s="85"/>
    </row>
    <row r="71" spans="1:3" x14ac:dyDescent="0.25">
      <c r="A71" s="13" t="s">
        <v>590</v>
      </c>
      <c r="B71" s="6" t="s">
        <v>208</v>
      </c>
      <c r="C71" s="85"/>
    </row>
    <row r="72" spans="1:3" x14ac:dyDescent="0.25">
      <c r="A72" s="13" t="s">
        <v>591</v>
      </c>
      <c r="B72" s="6" t="s">
        <v>208</v>
      </c>
      <c r="C72" s="85"/>
    </row>
    <row r="73" spans="1:3" s="88" customFormat="1" ht="25.5" x14ac:dyDescent="0.25">
      <c r="A73" s="11" t="s">
        <v>428</v>
      </c>
      <c r="B73" s="8" t="s">
        <v>208</v>
      </c>
      <c r="C73" s="89"/>
    </row>
    <row r="74" spans="1:3" x14ac:dyDescent="0.25">
      <c r="A74" s="13" t="s">
        <v>582</v>
      </c>
      <c r="B74" s="6" t="s">
        <v>209</v>
      </c>
      <c r="C74" s="85"/>
    </row>
    <row r="75" spans="1:3" x14ac:dyDescent="0.25">
      <c r="A75" s="13" t="s">
        <v>583</v>
      </c>
      <c r="B75" s="6" t="s">
        <v>209</v>
      </c>
      <c r="C75" s="85"/>
    </row>
    <row r="76" spans="1:3" x14ac:dyDescent="0.25">
      <c r="A76" s="13" t="s">
        <v>584</v>
      </c>
      <c r="B76" s="6" t="s">
        <v>209</v>
      </c>
      <c r="C76" s="85"/>
    </row>
    <row r="77" spans="1:3" x14ac:dyDescent="0.25">
      <c r="A77" s="13" t="s">
        <v>585</v>
      </c>
      <c r="B77" s="6" t="s">
        <v>209</v>
      </c>
      <c r="C77" s="85"/>
    </row>
    <row r="78" spans="1:3" x14ac:dyDescent="0.25">
      <c r="A78" s="13" t="s">
        <v>586</v>
      </c>
      <c r="B78" s="6" t="s">
        <v>209</v>
      </c>
      <c r="C78" s="85"/>
    </row>
    <row r="79" spans="1:3" x14ac:dyDescent="0.25">
      <c r="A79" s="13" t="s">
        <v>587</v>
      </c>
      <c r="B79" s="6" t="s">
        <v>209</v>
      </c>
      <c r="C79" s="85"/>
    </row>
    <row r="80" spans="1:3" x14ac:dyDescent="0.25">
      <c r="A80" s="13" t="s">
        <v>588</v>
      </c>
      <c r="B80" s="6" t="s">
        <v>209</v>
      </c>
      <c r="C80" s="85"/>
    </row>
    <row r="81" spans="1:3" x14ac:dyDescent="0.25">
      <c r="A81" s="13" t="s">
        <v>589</v>
      </c>
      <c r="B81" s="6" t="s">
        <v>209</v>
      </c>
      <c r="C81" s="85"/>
    </row>
    <row r="82" spans="1:3" x14ac:dyDescent="0.25">
      <c r="A82" s="13" t="s">
        <v>590</v>
      </c>
      <c r="B82" s="6" t="s">
        <v>209</v>
      </c>
      <c r="C82" s="85"/>
    </row>
    <row r="83" spans="1:3" x14ac:dyDescent="0.25">
      <c r="A83" s="13" t="s">
        <v>591</v>
      </c>
      <c r="B83" s="6" t="s">
        <v>209</v>
      </c>
      <c r="C83" s="85"/>
    </row>
    <row r="84" spans="1:3" s="88" customFormat="1" ht="25.5" x14ac:dyDescent="0.25">
      <c r="A84" s="11" t="s">
        <v>427</v>
      </c>
      <c r="B84" s="8" t="s">
        <v>209</v>
      </c>
      <c r="C84" s="89"/>
    </row>
    <row r="85" spans="1:3" x14ac:dyDescent="0.25">
      <c r="A85" s="13" t="s">
        <v>582</v>
      </c>
      <c r="B85" s="6" t="s">
        <v>210</v>
      </c>
      <c r="C85" s="85"/>
    </row>
    <row r="86" spans="1:3" x14ac:dyDescent="0.25">
      <c r="A86" s="13" t="s">
        <v>583</v>
      </c>
      <c r="B86" s="6" t="s">
        <v>210</v>
      </c>
      <c r="C86" s="85"/>
    </row>
    <row r="87" spans="1:3" x14ac:dyDescent="0.25">
      <c r="A87" s="13" t="s">
        <v>584</v>
      </c>
      <c r="B87" s="6" t="s">
        <v>210</v>
      </c>
      <c r="C87" s="85"/>
    </row>
    <row r="88" spans="1:3" x14ac:dyDescent="0.25">
      <c r="A88" s="13" t="s">
        <v>585</v>
      </c>
      <c r="B88" s="6" t="s">
        <v>210</v>
      </c>
      <c r="C88" s="85"/>
    </row>
    <row r="89" spans="1:3" x14ac:dyDescent="0.25">
      <c r="A89" s="13" t="s">
        <v>586</v>
      </c>
      <c r="B89" s="6" t="s">
        <v>210</v>
      </c>
      <c r="C89" s="85"/>
    </row>
    <row r="90" spans="1:3" x14ac:dyDescent="0.25">
      <c r="A90" s="13" t="s">
        <v>587</v>
      </c>
      <c r="B90" s="6" t="s">
        <v>210</v>
      </c>
      <c r="C90" s="85"/>
    </row>
    <row r="91" spans="1:3" x14ac:dyDescent="0.25">
      <c r="A91" s="13" t="s">
        <v>588</v>
      </c>
      <c r="B91" s="6" t="s">
        <v>210</v>
      </c>
      <c r="C91" s="85"/>
    </row>
    <row r="92" spans="1:3" x14ac:dyDescent="0.25">
      <c r="A92" s="13" t="s">
        <v>589</v>
      </c>
      <c r="B92" s="6" t="s">
        <v>210</v>
      </c>
      <c r="C92" s="85"/>
    </row>
    <row r="93" spans="1:3" x14ac:dyDescent="0.25">
      <c r="A93" s="13" t="s">
        <v>590</v>
      </c>
      <c r="B93" s="6" t="s">
        <v>210</v>
      </c>
      <c r="C93" s="85"/>
    </row>
    <row r="94" spans="1:3" x14ac:dyDescent="0.25">
      <c r="A94" s="13" t="s">
        <v>591</v>
      </c>
      <c r="B94" s="6" t="s">
        <v>210</v>
      </c>
      <c r="C94" s="85"/>
    </row>
    <row r="95" spans="1:3" s="88" customFormat="1" x14ac:dyDescent="0.25">
      <c r="A95" s="11" t="s">
        <v>426</v>
      </c>
      <c r="B95" s="8" t="s">
        <v>210</v>
      </c>
      <c r="C95" s="89"/>
    </row>
    <row r="96" spans="1:3" x14ac:dyDescent="0.25">
      <c r="A96" s="13" t="s">
        <v>592</v>
      </c>
      <c r="B96" s="5" t="s">
        <v>212</v>
      </c>
      <c r="C96" s="85"/>
    </row>
    <row r="97" spans="1:3" x14ac:dyDescent="0.25">
      <c r="A97" s="13" t="s">
        <v>593</v>
      </c>
      <c r="B97" s="6" t="s">
        <v>212</v>
      </c>
      <c r="C97" s="85"/>
    </row>
    <row r="98" spans="1:3" x14ac:dyDescent="0.25">
      <c r="A98" s="13" t="s">
        <v>594</v>
      </c>
      <c r="B98" s="5" t="s">
        <v>212</v>
      </c>
      <c r="C98" s="85"/>
    </row>
    <row r="99" spans="1:3" x14ac:dyDescent="0.25">
      <c r="A99" s="5" t="s">
        <v>595</v>
      </c>
      <c r="B99" s="6" t="s">
        <v>212</v>
      </c>
      <c r="C99" s="85"/>
    </row>
    <row r="100" spans="1:3" x14ac:dyDescent="0.25">
      <c r="A100" s="5" t="s">
        <v>596</v>
      </c>
      <c r="B100" s="5" t="s">
        <v>212</v>
      </c>
      <c r="C100" s="85"/>
    </row>
    <row r="101" spans="1:3" x14ac:dyDescent="0.25">
      <c r="A101" s="5" t="s">
        <v>597</v>
      </c>
      <c r="B101" s="6" t="s">
        <v>212</v>
      </c>
      <c r="C101" s="85"/>
    </row>
    <row r="102" spans="1:3" x14ac:dyDescent="0.25">
      <c r="A102" s="13" t="s">
        <v>598</v>
      </c>
      <c r="B102" s="5" t="s">
        <v>212</v>
      </c>
      <c r="C102" s="85"/>
    </row>
    <row r="103" spans="1:3" x14ac:dyDescent="0.25">
      <c r="A103" s="13" t="s">
        <v>602</v>
      </c>
      <c r="B103" s="6" t="s">
        <v>212</v>
      </c>
      <c r="C103" s="85"/>
    </row>
    <row r="104" spans="1:3" x14ac:dyDescent="0.25">
      <c r="A104" s="13" t="s">
        <v>600</v>
      </c>
      <c r="B104" s="5" t="s">
        <v>212</v>
      </c>
      <c r="C104" s="85"/>
    </row>
    <row r="105" spans="1:3" x14ac:dyDescent="0.25">
      <c r="A105" s="13" t="s">
        <v>601</v>
      </c>
      <c r="B105" s="6" t="s">
        <v>212</v>
      </c>
      <c r="C105" s="85"/>
    </row>
    <row r="106" spans="1:3" s="88" customFormat="1" ht="25.5" x14ac:dyDescent="0.25">
      <c r="A106" s="11" t="s">
        <v>425</v>
      </c>
      <c r="B106" s="8" t="s">
        <v>212</v>
      </c>
      <c r="C106" s="89"/>
    </row>
    <row r="107" spans="1:3" x14ac:dyDescent="0.25">
      <c r="A107" s="13" t="s">
        <v>592</v>
      </c>
      <c r="B107" s="5" t="s">
        <v>657</v>
      </c>
      <c r="C107" s="85"/>
    </row>
    <row r="108" spans="1:3" x14ac:dyDescent="0.25">
      <c r="A108" s="13" t="s">
        <v>593</v>
      </c>
      <c r="B108" s="5" t="s">
        <v>657</v>
      </c>
      <c r="C108" s="85"/>
    </row>
    <row r="109" spans="1:3" x14ac:dyDescent="0.25">
      <c r="A109" s="13" t="s">
        <v>594</v>
      </c>
      <c r="B109" s="5" t="s">
        <v>657</v>
      </c>
      <c r="C109" s="85"/>
    </row>
    <row r="110" spans="1:3" x14ac:dyDescent="0.25">
      <c r="A110" s="5" t="s">
        <v>595</v>
      </c>
      <c r="B110" s="5" t="s">
        <v>657</v>
      </c>
      <c r="C110" s="85"/>
    </row>
    <row r="111" spans="1:3" x14ac:dyDescent="0.25">
      <c r="A111" s="5" t="s">
        <v>596</v>
      </c>
      <c r="B111" s="5" t="s">
        <v>657</v>
      </c>
      <c r="C111" s="85"/>
    </row>
    <row r="112" spans="1:3" x14ac:dyDescent="0.25">
      <c r="A112" s="5" t="s">
        <v>597</v>
      </c>
      <c r="B112" s="5" t="s">
        <v>657</v>
      </c>
      <c r="C112" s="85"/>
    </row>
    <row r="113" spans="1:3" x14ac:dyDescent="0.25">
      <c r="A113" s="13" t="s">
        <v>598</v>
      </c>
      <c r="B113" s="5" t="s">
        <v>657</v>
      </c>
      <c r="C113" s="85"/>
    </row>
    <row r="114" spans="1:3" x14ac:dyDescent="0.25">
      <c r="A114" s="13" t="s">
        <v>602</v>
      </c>
      <c r="B114" s="5" t="s">
        <v>657</v>
      </c>
      <c r="C114" s="85"/>
    </row>
    <row r="115" spans="1:3" x14ac:dyDescent="0.25">
      <c r="A115" s="13" t="s">
        <v>600</v>
      </c>
      <c r="B115" s="5" t="s">
        <v>657</v>
      </c>
      <c r="C115" s="85"/>
    </row>
    <row r="116" spans="1:3" x14ac:dyDescent="0.25">
      <c r="A116" s="13" t="s">
        <v>601</v>
      </c>
      <c r="B116" s="5" t="s">
        <v>657</v>
      </c>
      <c r="C116" s="85"/>
    </row>
    <row r="117" spans="1:3" s="88" customFormat="1" x14ac:dyDescent="0.25">
      <c r="A117" s="15" t="s">
        <v>464</v>
      </c>
      <c r="B117" s="7" t="s">
        <v>657</v>
      </c>
      <c r="C117" s="89"/>
    </row>
  </sheetData>
  <mergeCells count="2"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D117"/>
  <sheetViews>
    <sheetView workbookViewId="0"/>
  </sheetViews>
  <sheetFormatPr defaultRowHeight="15" x14ac:dyDescent="0.25"/>
  <cols>
    <col min="1" max="1" width="82.5703125" customWidth="1"/>
    <col min="2" max="2" width="7.5703125" bestFit="1" customWidth="1"/>
    <col min="3" max="3" width="16.28515625" customWidth="1"/>
  </cols>
  <sheetData>
    <row r="1" spans="1:4" x14ac:dyDescent="0.25">
      <c r="A1" s="142" t="s">
        <v>721</v>
      </c>
      <c r="B1" s="142"/>
      <c r="C1" s="1"/>
      <c r="D1" s="1"/>
    </row>
    <row r="3" spans="1:4" ht="27" customHeight="1" x14ac:dyDescent="0.25">
      <c r="A3" s="234" t="s">
        <v>700</v>
      </c>
      <c r="B3" s="235"/>
      <c r="C3" s="235"/>
    </row>
    <row r="4" spans="1:4" ht="25.5" customHeight="1" x14ac:dyDescent="0.25">
      <c r="A4" s="237" t="s">
        <v>669</v>
      </c>
      <c r="B4" s="235"/>
      <c r="C4" s="235"/>
    </row>
    <row r="5" spans="1:4" ht="15.75" customHeight="1" x14ac:dyDescent="0.25">
      <c r="A5" s="55"/>
      <c r="B5" s="56"/>
      <c r="C5" s="56"/>
    </row>
    <row r="6" spans="1:4" ht="21" customHeight="1" x14ac:dyDescent="0.25">
      <c r="A6" s="4" t="s">
        <v>1</v>
      </c>
    </row>
    <row r="7" spans="1:4" ht="25.5" x14ac:dyDescent="0.25">
      <c r="A7" s="37" t="s">
        <v>631</v>
      </c>
      <c r="B7" s="3" t="s">
        <v>81</v>
      </c>
      <c r="C7" s="71" t="s">
        <v>25</v>
      </c>
    </row>
    <row r="8" spans="1:4" x14ac:dyDescent="0.25">
      <c r="A8" s="13" t="s">
        <v>603</v>
      </c>
      <c r="B8" s="6" t="s">
        <v>274</v>
      </c>
      <c r="C8" s="85"/>
    </row>
    <row r="9" spans="1:4" x14ac:dyDescent="0.25">
      <c r="A9" s="13" t="s">
        <v>612</v>
      </c>
      <c r="B9" s="6" t="s">
        <v>274</v>
      </c>
      <c r="C9" s="85"/>
    </row>
    <row r="10" spans="1:4" ht="30" x14ac:dyDescent="0.25">
      <c r="A10" s="13" t="s">
        <v>613</v>
      </c>
      <c r="B10" s="6" t="s">
        <v>274</v>
      </c>
      <c r="C10" s="85"/>
    </row>
    <row r="11" spans="1:4" x14ac:dyDescent="0.25">
      <c r="A11" s="13" t="s">
        <v>611</v>
      </c>
      <c r="B11" s="6" t="s">
        <v>274</v>
      </c>
      <c r="C11" s="85"/>
    </row>
    <row r="12" spans="1:4" x14ac:dyDescent="0.25">
      <c r="A12" s="13" t="s">
        <v>610</v>
      </c>
      <c r="B12" s="6" t="s">
        <v>274</v>
      </c>
      <c r="C12" s="85"/>
    </row>
    <row r="13" spans="1:4" x14ac:dyDescent="0.25">
      <c r="A13" s="13" t="s">
        <v>609</v>
      </c>
      <c r="B13" s="6" t="s">
        <v>274</v>
      </c>
      <c r="C13" s="85"/>
    </row>
    <row r="14" spans="1:4" x14ac:dyDescent="0.25">
      <c r="A14" s="13" t="s">
        <v>604</v>
      </c>
      <c r="B14" s="6" t="s">
        <v>274</v>
      </c>
      <c r="C14" s="85"/>
    </row>
    <row r="15" spans="1:4" x14ac:dyDescent="0.25">
      <c r="A15" s="13" t="s">
        <v>605</v>
      </c>
      <c r="B15" s="6" t="s">
        <v>274</v>
      </c>
      <c r="C15" s="85"/>
    </row>
    <row r="16" spans="1:4" x14ac:dyDescent="0.25">
      <c r="A16" s="13" t="s">
        <v>606</v>
      </c>
      <c r="B16" s="6" t="s">
        <v>274</v>
      </c>
      <c r="C16" s="85"/>
    </row>
    <row r="17" spans="1:3" x14ac:dyDescent="0.25">
      <c r="A17" s="13" t="s">
        <v>607</v>
      </c>
      <c r="B17" s="6" t="s">
        <v>274</v>
      </c>
      <c r="C17" s="85"/>
    </row>
    <row r="18" spans="1:3" s="88" customFormat="1" ht="25.5" x14ac:dyDescent="0.25">
      <c r="A18" s="7" t="s">
        <v>471</v>
      </c>
      <c r="B18" s="8" t="s">
        <v>274</v>
      </c>
      <c r="C18" s="89"/>
    </row>
    <row r="19" spans="1:3" x14ac:dyDescent="0.25">
      <c r="A19" s="13" t="s">
        <v>603</v>
      </c>
      <c r="B19" s="6" t="s">
        <v>275</v>
      </c>
      <c r="C19" s="85"/>
    </row>
    <row r="20" spans="1:3" x14ac:dyDescent="0.25">
      <c r="A20" s="13" t="s">
        <v>612</v>
      </c>
      <c r="B20" s="6" t="s">
        <v>275</v>
      </c>
      <c r="C20" s="85"/>
    </row>
    <row r="21" spans="1:3" ht="30" x14ac:dyDescent="0.25">
      <c r="A21" s="13" t="s">
        <v>613</v>
      </c>
      <c r="B21" s="6" t="s">
        <v>275</v>
      </c>
      <c r="C21" s="85"/>
    </row>
    <row r="22" spans="1:3" x14ac:dyDescent="0.25">
      <c r="A22" s="13" t="s">
        <v>611</v>
      </c>
      <c r="B22" s="6" t="s">
        <v>275</v>
      </c>
      <c r="C22" s="85"/>
    </row>
    <row r="23" spans="1:3" x14ac:dyDescent="0.25">
      <c r="A23" s="13" t="s">
        <v>610</v>
      </c>
      <c r="B23" s="6" t="s">
        <v>275</v>
      </c>
      <c r="C23" s="85"/>
    </row>
    <row r="24" spans="1:3" x14ac:dyDescent="0.25">
      <c r="A24" s="13" t="s">
        <v>609</v>
      </c>
      <c r="B24" s="6" t="s">
        <v>275</v>
      </c>
      <c r="C24" s="85"/>
    </row>
    <row r="25" spans="1:3" x14ac:dyDescent="0.25">
      <c r="A25" s="13" t="s">
        <v>604</v>
      </c>
      <c r="B25" s="6" t="s">
        <v>275</v>
      </c>
      <c r="C25" s="85"/>
    </row>
    <row r="26" spans="1:3" x14ac:dyDescent="0.25">
      <c r="A26" s="13" t="s">
        <v>605</v>
      </c>
      <c r="B26" s="6" t="s">
        <v>275</v>
      </c>
      <c r="C26" s="85"/>
    </row>
    <row r="27" spans="1:3" x14ac:dyDescent="0.25">
      <c r="A27" s="13" t="s">
        <v>606</v>
      </c>
      <c r="B27" s="6" t="s">
        <v>275</v>
      </c>
      <c r="C27" s="85"/>
    </row>
    <row r="28" spans="1:3" x14ac:dyDescent="0.25">
      <c r="A28" s="13" t="s">
        <v>607</v>
      </c>
      <c r="B28" s="6" t="s">
        <v>275</v>
      </c>
      <c r="C28" s="85"/>
    </row>
    <row r="29" spans="1:3" s="88" customFormat="1" ht="25.5" x14ac:dyDescent="0.25">
      <c r="A29" s="7" t="s">
        <v>528</v>
      </c>
      <c r="B29" s="8" t="s">
        <v>275</v>
      </c>
      <c r="C29" s="89"/>
    </row>
    <row r="30" spans="1:3" x14ac:dyDescent="0.25">
      <c r="A30" s="13" t="s">
        <v>603</v>
      </c>
      <c r="B30" s="6" t="s">
        <v>276</v>
      </c>
      <c r="C30" s="85"/>
    </row>
    <row r="31" spans="1:3" x14ac:dyDescent="0.25">
      <c r="A31" s="13" t="s">
        <v>612</v>
      </c>
      <c r="B31" s="6" t="s">
        <v>276</v>
      </c>
      <c r="C31" s="85"/>
    </row>
    <row r="32" spans="1:3" ht="30" x14ac:dyDescent="0.25">
      <c r="A32" s="13" t="s">
        <v>613</v>
      </c>
      <c r="B32" s="6" t="s">
        <v>276</v>
      </c>
      <c r="C32" s="85"/>
    </row>
    <row r="33" spans="1:3" x14ac:dyDescent="0.25">
      <c r="A33" s="13" t="s">
        <v>611</v>
      </c>
      <c r="B33" s="6" t="s">
        <v>276</v>
      </c>
      <c r="C33" s="85"/>
    </row>
    <row r="34" spans="1:3" x14ac:dyDescent="0.25">
      <c r="A34" s="13" t="s">
        <v>610</v>
      </c>
      <c r="B34" s="6" t="s">
        <v>276</v>
      </c>
      <c r="C34" s="85"/>
    </row>
    <row r="35" spans="1:3" x14ac:dyDescent="0.25">
      <c r="A35" s="13" t="s">
        <v>609</v>
      </c>
      <c r="B35" s="6" t="s">
        <v>276</v>
      </c>
      <c r="C35" s="85">
        <v>267000</v>
      </c>
    </row>
    <row r="36" spans="1:3" x14ac:dyDescent="0.25">
      <c r="A36" s="13" t="s">
        <v>604</v>
      </c>
      <c r="B36" s="6" t="s">
        <v>276</v>
      </c>
      <c r="C36" s="108"/>
    </row>
    <row r="37" spans="1:3" x14ac:dyDescent="0.25">
      <c r="A37" s="13" t="s">
        <v>605</v>
      </c>
      <c r="B37" s="6" t="s">
        <v>276</v>
      </c>
      <c r="C37" s="107"/>
    </row>
    <row r="38" spans="1:3" x14ac:dyDescent="0.25">
      <c r="A38" s="13" t="s">
        <v>606</v>
      </c>
      <c r="B38" s="6" t="s">
        <v>276</v>
      </c>
      <c r="C38" s="107"/>
    </row>
    <row r="39" spans="1:3" x14ac:dyDescent="0.25">
      <c r="A39" s="13" t="s">
        <v>607</v>
      </c>
      <c r="B39" s="6" t="s">
        <v>276</v>
      </c>
      <c r="C39" s="107"/>
    </row>
    <row r="40" spans="1:3" s="88" customFormat="1" x14ac:dyDescent="0.25">
      <c r="A40" s="7" t="s">
        <v>527</v>
      </c>
      <c r="B40" s="8" t="s">
        <v>276</v>
      </c>
      <c r="C40" s="121">
        <f>SUM(C30:C39)</f>
        <v>267000</v>
      </c>
    </row>
    <row r="41" spans="1:3" x14ac:dyDescent="0.25">
      <c r="A41" s="13" t="s">
        <v>603</v>
      </c>
      <c r="B41" s="6" t="s">
        <v>282</v>
      </c>
      <c r="C41" s="85"/>
    </row>
    <row r="42" spans="1:3" x14ac:dyDescent="0.25">
      <c r="A42" s="13" t="s">
        <v>612</v>
      </c>
      <c r="B42" s="6" t="s">
        <v>282</v>
      </c>
      <c r="C42" s="85"/>
    </row>
    <row r="43" spans="1:3" ht="30" x14ac:dyDescent="0.25">
      <c r="A43" s="13" t="s">
        <v>613</v>
      </c>
      <c r="B43" s="6" t="s">
        <v>282</v>
      </c>
      <c r="C43" s="85"/>
    </row>
    <row r="44" spans="1:3" x14ac:dyDescent="0.25">
      <c r="A44" s="13" t="s">
        <v>611</v>
      </c>
      <c r="B44" s="6" t="s">
        <v>282</v>
      </c>
      <c r="C44" s="85"/>
    </row>
    <row r="45" spans="1:3" x14ac:dyDescent="0.25">
      <c r="A45" s="13" t="s">
        <v>610</v>
      </c>
      <c r="B45" s="6" t="s">
        <v>282</v>
      </c>
      <c r="C45" s="85"/>
    </row>
    <row r="46" spans="1:3" x14ac:dyDescent="0.25">
      <c r="A46" s="13" t="s">
        <v>609</v>
      </c>
      <c r="B46" s="6" t="s">
        <v>282</v>
      </c>
      <c r="C46" s="85"/>
    </row>
    <row r="47" spans="1:3" x14ac:dyDescent="0.25">
      <c r="A47" s="13" t="s">
        <v>604</v>
      </c>
      <c r="B47" s="6" t="s">
        <v>282</v>
      </c>
      <c r="C47" s="85"/>
    </row>
    <row r="48" spans="1:3" x14ac:dyDescent="0.25">
      <c r="A48" s="13" t="s">
        <v>605</v>
      </c>
      <c r="B48" s="6" t="s">
        <v>282</v>
      </c>
      <c r="C48" s="85"/>
    </row>
    <row r="49" spans="1:3" x14ac:dyDescent="0.25">
      <c r="A49" s="13" t="s">
        <v>606</v>
      </c>
      <c r="B49" s="6" t="s">
        <v>282</v>
      </c>
      <c r="C49" s="85"/>
    </row>
    <row r="50" spans="1:3" x14ac:dyDescent="0.25">
      <c r="A50" s="13" t="s">
        <v>607</v>
      </c>
      <c r="B50" s="6" t="s">
        <v>282</v>
      </c>
      <c r="C50" s="85"/>
    </row>
    <row r="51" spans="1:3" s="88" customFormat="1" ht="25.5" x14ac:dyDescent="0.25">
      <c r="A51" s="7" t="s">
        <v>526</v>
      </c>
      <c r="B51" s="8" t="s">
        <v>282</v>
      </c>
      <c r="C51" s="89"/>
    </row>
    <row r="52" spans="1:3" x14ac:dyDescent="0.25">
      <c r="A52" s="13" t="s">
        <v>608</v>
      </c>
      <c r="B52" s="6" t="s">
        <v>283</v>
      </c>
      <c r="C52" s="85"/>
    </row>
    <row r="53" spans="1:3" x14ac:dyDescent="0.25">
      <c r="A53" s="13" t="s">
        <v>612</v>
      </c>
      <c r="B53" s="6" t="s">
        <v>283</v>
      </c>
      <c r="C53" s="85"/>
    </row>
    <row r="54" spans="1:3" ht="30" x14ac:dyDescent="0.25">
      <c r="A54" s="13" t="s">
        <v>613</v>
      </c>
      <c r="B54" s="6" t="s">
        <v>283</v>
      </c>
      <c r="C54" s="85"/>
    </row>
    <row r="55" spans="1:3" x14ac:dyDescent="0.25">
      <c r="A55" s="13" t="s">
        <v>611</v>
      </c>
      <c r="B55" s="6" t="s">
        <v>283</v>
      </c>
      <c r="C55" s="85"/>
    </row>
    <row r="56" spans="1:3" x14ac:dyDescent="0.25">
      <c r="A56" s="13" t="s">
        <v>610</v>
      </c>
      <c r="B56" s="6" t="s">
        <v>283</v>
      </c>
      <c r="C56" s="85"/>
    </row>
    <row r="57" spans="1:3" x14ac:dyDescent="0.25">
      <c r="A57" s="13" t="s">
        <v>609</v>
      </c>
      <c r="B57" s="6" t="s">
        <v>283</v>
      </c>
      <c r="C57" s="85"/>
    </row>
    <row r="58" spans="1:3" x14ac:dyDescent="0.25">
      <c r="A58" s="13" t="s">
        <v>604</v>
      </c>
      <c r="B58" s="6" t="s">
        <v>283</v>
      </c>
      <c r="C58" s="85"/>
    </row>
    <row r="59" spans="1:3" x14ac:dyDescent="0.25">
      <c r="A59" s="13" t="s">
        <v>605</v>
      </c>
      <c r="B59" s="6" t="s">
        <v>283</v>
      </c>
      <c r="C59" s="85"/>
    </row>
    <row r="60" spans="1:3" x14ac:dyDescent="0.25">
      <c r="A60" s="13" t="s">
        <v>606</v>
      </c>
      <c r="B60" s="6" t="s">
        <v>283</v>
      </c>
      <c r="C60" s="85"/>
    </row>
    <row r="61" spans="1:3" x14ac:dyDescent="0.25">
      <c r="A61" s="13" t="s">
        <v>607</v>
      </c>
      <c r="B61" s="6" t="s">
        <v>283</v>
      </c>
      <c r="C61" s="85"/>
    </row>
    <row r="62" spans="1:3" s="88" customFormat="1" ht="25.5" x14ac:dyDescent="0.25">
      <c r="A62" s="7" t="s">
        <v>529</v>
      </c>
      <c r="B62" s="8" t="s">
        <v>283</v>
      </c>
      <c r="C62" s="89"/>
    </row>
    <row r="63" spans="1:3" x14ac:dyDescent="0.25">
      <c r="A63" s="13" t="s">
        <v>603</v>
      </c>
      <c r="B63" s="6" t="s">
        <v>284</v>
      </c>
      <c r="C63" s="85"/>
    </row>
    <row r="64" spans="1:3" x14ac:dyDescent="0.25">
      <c r="A64" s="13" t="s">
        <v>612</v>
      </c>
      <c r="B64" s="6" t="s">
        <v>284</v>
      </c>
      <c r="C64" s="85"/>
    </row>
    <row r="65" spans="1:3" ht="30" x14ac:dyDescent="0.25">
      <c r="A65" s="13" t="s">
        <v>613</v>
      </c>
      <c r="B65" s="6" t="s">
        <v>284</v>
      </c>
      <c r="C65" s="108">
        <v>2638463</v>
      </c>
    </row>
    <row r="66" spans="1:3" x14ac:dyDescent="0.25">
      <c r="A66" s="13" t="s">
        <v>611</v>
      </c>
      <c r="B66" s="6" t="s">
        <v>284</v>
      </c>
      <c r="C66" s="108"/>
    </row>
    <row r="67" spans="1:3" x14ac:dyDescent="0.25">
      <c r="A67" s="13" t="s">
        <v>610</v>
      </c>
      <c r="B67" s="6" t="s">
        <v>284</v>
      </c>
      <c r="C67" s="108"/>
    </row>
    <row r="68" spans="1:3" x14ac:dyDescent="0.25">
      <c r="A68" s="13" t="s">
        <v>609</v>
      </c>
      <c r="B68" s="6" t="s">
        <v>284</v>
      </c>
      <c r="C68" s="108"/>
    </row>
    <row r="69" spans="1:3" x14ac:dyDescent="0.25">
      <c r="A69" s="13" t="s">
        <v>604</v>
      </c>
      <c r="B69" s="6" t="s">
        <v>284</v>
      </c>
      <c r="C69" s="108"/>
    </row>
    <row r="70" spans="1:3" x14ac:dyDescent="0.25">
      <c r="A70" s="13" t="s">
        <v>605</v>
      </c>
      <c r="B70" s="6" t="s">
        <v>284</v>
      </c>
      <c r="C70" s="108"/>
    </row>
    <row r="71" spans="1:3" x14ac:dyDescent="0.25">
      <c r="A71" s="13" t="s">
        <v>606</v>
      </c>
      <c r="B71" s="6" t="s">
        <v>284</v>
      </c>
      <c r="C71" s="108"/>
    </row>
    <row r="72" spans="1:3" x14ac:dyDescent="0.25">
      <c r="A72" s="13" t="s">
        <v>607</v>
      </c>
      <c r="B72" s="6" t="s">
        <v>284</v>
      </c>
      <c r="C72" s="108"/>
    </row>
    <row r="73" spans="1:3" s="88" customFormat="1" x14ac:dyDescent="0.25">
      <c r="A73" s="7" t="s">
        <v>476</v>
      </c>
      <c r="B73" s="8" t="s">
        <v>284</v>
      </c>
      <c r="C73" s="121">
        <v>2638463</v>
      </c>
    </row>
    <row r="74" spans="1:3" x14ac:dyDescent="0.25">
      <c r="A74" s="13" t="s">
        <v>614</v>
      </c>
      <c r="B74" s="5" t="s">
        <v>334</v>
      </c>
      <c r="C74" s="85"/>
    </row>
    <row r="75" spans="1:3" x14ac:dyDescent="0.25">
      <c r="A75" s="13" t="s">
        <v>615</v>
      </c>
      <c r="B75" s="5" t="s">
        <v>334</v>
      </c>
      <c r="C75" s="85"/>
    </row>
    <row r="76" spans="1:3" x14ac:dyDescent="0.25">
      <c r="A76" s="13" t="s">
        <v>623</v>
      </c>
      <c r="B76" s="5" t="s">
        <v>334</v>
      </c>
      <c r="C76" s="85"/>
    </row>
    <row r="77" spans="1:3" x14ac:dyDescent="0.25">
      <c r="A77" s="5" t="s">
        <v>622</v>
      </c>
      <c r="B77" s="5" t="s">
        <v>334</v>
      </c>
      <c r="C77" s="85"/>
    </row>
    <row r="78" spans="1:3" x14ac:dyDescent="0.25">
      <c r="A78" s="5" t="s">
        <v>621</v>
      </c>
      <c r="B78" s="5" t="s">
        <v>334</v>
      </c>
      <c r="C78" s="85"/>
    </row>
    <row r="79" spans="1:3" x14ac:dyDescent="0.25">
      <c r="A79" s="5" t="s">
        <v>620</v>
      </c>
      <c r="B79" s="5" t="s">
        <v>334</v>
      </c>
      <c r="C79" s="85"/>
    </row>
    <row r="80" spans="1:3" x14ac:dyDescent="0.25">
      <c r="A80" s="13" t="s">
        <v>619</v>
      </c>
      <c r="B80" s="5" t="s">
        <v>334</v>
      </c>
      <c r="C80" s="85"/>
    </row>
    <row r="81" spans="1:3" x14ac:dyDescent="0.25">
      <c r="A81" s="13" t="s">
        <v>624</v>
      </c>
      <c r="B81" s="5" t="s">
        <v>334</v>
      </c>
      <c r="C81" s="85"/>
    </row>
    <row r="82" spans="1:3" x14ac:dyDescent="0.25">
      <c r="A82" s="13" t="s">
        <v>616</v>
      </c>
      <c r="B82" s="5" t="s">
        <v>334</v>
      </c>
      <c r="C82" s="85"/>
    </row>
    <row r="83" spans="1:3" x14ac:dyDescent="0.25">
      <c r="A83" s="13" t="s">
        <v>617</v>
      </c>
      <c r="B83" s="5" t="s">
        <v>334</v>
      </c>
      <c r="C83" s="85"/>
    </row>
    <row r="84" spans="1:3" s="88" customFormat="1" ht="25.5" x14ac:dyDescent="0.25">
      <c r="A84" s="7" t="s">
        <v>544</v>
      </c>
      <c r="B84" s="8" t="s">
        <v>334</v>
      </c>
      <c r="C84" s="89"/>
    </row>
    <row r="85" spans="1:3" x14ac:dyDescent="0.25">
      <c r="A85" s="13" t="s">
        <v>614</v>
      </c>
      <c r="B85" s="5" t="s">
        <v>660</v>
      </c>
      <c r="C85" s="85"/>
    </row>
    <row r="86" spans="1:3" x14ac:dyDescent="0.25">
      <c r="A86" s="13" t="s">
        <v>615</v>
      </c>
      <c r="B86" s="5" t="s">
        <v>660</v>
      </c>
      <c r="C86" s="85"/>
    </row>
    <row r="87" spans="1:3" x14ac:dyDescent="0.25">
      <c r="A87" s="13" t="s">
        <v>623</v>
      </c>
      <c r="B87" s="5" t="s">
        <v>660</v>
      </c>
      <c r="C87" s="85"/>
    </row>
    <row r="88" spans="1:3" x14ac:dyDescent="0.25">
      <c r="A88" s="5" t="s">
        <v>622</v>
      </c>
      <c r="B88" s="5" t="s">
        <v>660</v>
      </c>
      <c r="C88" s="85"/>
    </row>
    <row r="89" spans="1:3" x14ac:dyDescent="0.25">
      <c r="A89" s="5" t="s">
        <v>621</v>
      </c>
      <c r="B89" s="5" t="s">
        <v>660</v>
      </c>
      <c r="C89" s="85"/>
    </row>
    <row r="90" spans="1:3" x14ac:dyDescent="0.25">
      <c r="A90" s="5" t="s">
        <v>649</v>
      </c>
      <c r="B90" s="5" t="s">
        <v>660</v>
      </c>
      <c r="C90" s="108"/>
    </row>
    <row r="91" spans="1:3" x14ac:dyDescent="0.25">
      <c r="A91" s="13" t="s">
        <v>619</v>
      </c>
      <c r="B91" s="5" t="s">
        <v>660</v>
      </c>
      <c r="C91" s="108"/>
    </row>
    <row r="92" spans="1:3" x14ac:dyDescent="0.25">
      <c r="A92" s="13" t="s">
        <v>618</v>
      </c>
      <c r="B92" s="5" t="s">
        <v>660</v>
      </c>
      <c r="C92" s="108"/>
    </row>
    <row r="93" spans="1:3" x14ac:dyDescent="0.25">
      <c r="A93" s="13" t="s">
        <v>616</v>
      </c>
      <c r="B93" s="5" t="s">
        <v>660</v>
      </c>
      <c r="C93" s="108"/>
    </row>
    <row r="94" spans="1:3" x14ac:dyDescent="0.25">
      <c r="A94" s="13" t="s">
        <v>617</v>
      </c>
      <c r="B94" s="5" t="s">
        <v>660</v>
      </c>
      <c r="C94" s="108"/>
    </row>
    <row r="95" spans="1:3" s="88" customFormat="1" x14ac:dyDescent="0.25">
      <c r="A95" s="15" t="s">
        <v>545</v>
      </c>
      <c r="B95" s="8" t="s">
        <v>660</v>
      </c>
      <c r="C95" s="121"/>
    </row>
    <row r="96" spans="1:3" x14ac:dyDescent="0.25">
      <c r="A96" s="13" t="s">
        <v>614</v>
      </c>
      <c r="B96" s="5" t="s">
        <v>338</v>
      </c>
      <c r="C96" s="108"/>
    </row>
    <row r="97" spans="1:3" x14ac:dyDescent="0.25">
      <c r="A97" s="13" t="s">
        <v>615</v>
      </c>
      <c r="B97" s="5" t="s">
        <v>338</v>
      </c>
      <c r="C97" s="108"/>
    </row>
    <row r="98" spans="1:3" x14ac:dyDescent="0.25">
      <c r="A98" s="13" t="s">
        <v>623</v>
      </c>
      <c r="B98" s="5" t="s">
        <v>338</v>
      </c>
      <c r="C98" s="85"/>
    </row>
    <row r="99" spans="1:3" x14ac:dyDescent="0.25">
      <c r="A99" s="5" t="s">
        <v>622</v>
      </c>
      <c r="B99" s="5" t="s">
        <v>338</v>
      </c>
      <c r="C99" s="85"/>
    </row>
    <row r="100" spans="1:3" x14ac:dyDescent="0.25">
      <c r="A100" s="5" t="s">
        <v>621</v>
      </c>
      <c r="B100" s="5" t="s">
        <v>338</v>
      </c>
      <c r="C100" s="85"/>
    </row>
    <row r="101" spans="1:3" x14ac:dyDescent="0.25">
      <c r="A101" s="5" t="s">
        <v>620</v>
      </c>
      <c r="B101" s="5" t="s">
        <v>338</v>
      </c>
      <c r="C101" s="85"/>
    </row>
    <row r="102" spans="1:3" x14ac:dyDescent="0.25">
      <c r="A102" s="13" t="s">
        <v>619</v>
      </c>
      <c r="B102" s="5" t="s">
        <v>338</v>
      </c>
      <c r="C102" s="85"/>
    </row>
    <row r="103" spans="1:3" x14ac:dyDescent="0.25">
      <c r="A103" s="13" t="s">
        <v>624</v>
      </c>
      <c r="B103" s="5" t="s">
        <v>338</v>
      </c>
      <c r="C103" s="85"/>
    </row>
    <row r="104" spans="1:3" x14ac:dyDescent="0.25">
      <c r="A104" s="13" t="s">
        <v>616</v>
      </c>
      <c r="B104" s="5" t="s">
        <v>338</v>
      </c>
      <c r="C104" s="85"/>
    </row>
    <row r="105" spans="1:3" x14ac:dyDescent="0.25">
      <c r="A105" s="13" t="s">
        <v>617</v>
      </c>
      <c r="B105" s="5" t="s">
        <v>338</v>
      </c>
      <c r="C105" s="85"/>
    </row>
    <row r="106" spans="1:3" s="88" customFormat="1" ht="25.5" x14ac:dyDescent="0.25">
      <c r="A106" s="7" t="s">
        <v>546</v>
      </c>
      <c r="B106" s="8" t="s">
        <v>338</v>
      </c>
      <c r="C106" s="89"/>
    </row>
    <row r="107" spans="1:3" x14ac:dyDescent="0.25">
      <c r="A107" s="13" t="s">
        <v>614</v>
      </c>
      <c r="B107" s="5" t="s">
        <v>339</v>
      </c>
      <c r="C107" s="85"/>
    </row>
    <row r="108" spans="1:3" x14ac:dyDescent="0.25">
      <c r="A108" s="13" t="s">
        <v>615</v>
      </c>
      <c r="B108" s="5" t="s">
        <v>339</v>
      </c>
      <c r="C108" s="85"/>
    </row>
    <row r="109" spans="1:3" x14ac:dyDescent="0.25">
      <c r="A109" s="13" t="s">
        <v>623</v>
      </c>
      <c r="B109" s="5" t="s">
        <v>339</v>
      </c>
      <c r="C109" s="85"/>
    </row>
    <row r="110" spans="1:3" x14ac:dyDescent="0.25">
      <c r="A110" s="5" t="s">
        <v>622</v>
      </c>
      <c r="B110" s="5" t="s">
        <v>339</v>
      </c>
      <c r="C110" s="85"/>
    </row>
    <row r="111" spans="1:3" x14ac:dyDescent="0.25">
      <c r="A111" s="5" t="s">
        <v>621</v>
      </c>
      <c r="B111" s="5" t="s">
        <v>339</v>
      </c>
      <c r="C111" s="85"/>
    </row>
    <row r="112" spans="1:3" x14ac:dyDescent="0.25">
      <c r="A112" s="5" t="s">
        <v>620</v>
      </c>
      <c r="B112" s="5" t="s">
        <v>339</v>
      </c>
      <c r="C112" s="85"/>
    </row>
    <row r="113" spans="1:3" x14ac:dyDescent="0.25">
      <c r="A113" s="13" t="s">
        <v>619</v>
      </c>
      <c r="B113" s="5" t="s">
        <v>339</v>
      </c>
      <c r="C113" s="85"/>
    </row>
    <row r="114" spans="1:3" x14ac:dyDescent="0.25">
      <c r="A114" s="13" t="s">
        <v>618</v>
      </c>
      <c r="B114" s="5" t="s">
        <v>339</v>
      </c>
      <c r="C114" s="85"/>
    </row>
    <row r="115" spans="1:3" x14ac:dyDescent="0.25">
      <c r="A115" s="13" t="s">
        <v>616</v>
      </c>
      <c r="B115" s="5" t="s">
        <v>339</v>
      </c>
      <c r="C115" s="85"/>
    </row>
    <row r="116" spans="1:3" x14ac:dyDescent="0.25">
      <c r="A116" s="13" t="s">
        <v>617</v>
      </c>
      <c r="B116" s="5" t="s">
        <v>339</v>
      </c>
      <c r="C116" s="85"/>
    </row>
    <row r="117" spans="1:3" s="88" customFormat="1" x14ac:dyDescent="0.25">
      <c r="A117" s="15" t="s">
        <v>547</v>
      </c>
      <c r="B117" s="8" t="s">
        <v>339</v>
      </c>
      <c r="C117" s="89"/>
    </row>
  </sheetData>
  <mergeCells count="2"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  <pageSetUpPr fitToPage="1"/>
  </sheetPr>
  <dimension ref="A1:D40"/>
  <sheetViews>
    <sheetView workbookViewId="0"/>
  </sheetViews>
  <sheetFormatPr defaultRowHeight="15" x14ac:dyDescent="0.25"/>
  <cols>
    <col min="1" max="1" width="100" customWidth="1"/>
    <col min="2" max="2" width="7.5703125" bestFit="1" customWidth="1"/>
    <col min="3" max="3" width="17" customWidth="1"/>
  </cols>
  <sheetData>
    <row r="1" spans="1:4" x14ac:dyDescent="0.25">
      <c r="A1" s="142" t="s">
        <v>722</v>
      </c>
      <c r="B1" s="142"/>
      <c r="C1" s="1"/>
      <c r="D1" s="1"/>
    </row>
    <row r="3" spans="1:4" ht="28.5" customHeight="1" x14ac:dyDescent="0.25">
      <c r="A3" s="234" t="s">
        <v>700</v>
      </c>
      <c r="B3" s="242"/>
      <c r="C3" s="242"/>
    </row>
    <row r="4" spans="1:4" ht="26.25" customHeight="1" x14ac:dyDescent="0.25">
      <c r="A4" s="237" t="s">
        <v>670</v>
      </c>
      <c r="B4" s="247"/>
      <c r="C4" s="247"/>
    </row>
    <row r="5" spans="1:4" ht="18.75" customHeight="1" x14ac:dyDescent="0.3">
      <c r="A5" s="72"/>
      <c r="B5" s="76"/>
      <c r="C5" s="76"/>
    </row>
    <row r="6" spans="1:4" ht="23.25" customHeight="1" x14ac:dyDescent="0.25">
      <c r="A6" s="4" t="s">
        <v>1</v>
      </c>
    </row>
    <row r="7" spans="1:4" ht="25.5" x14ac:dyDescent="0.25">
      <c r="A7" s="37" t="s">
        <v>631</v>
      </c>
      <c r="B7" s="3" t="s">
        <v>81</v>
      </c>
      <c r="C7" s="71" t="s">
        <v>25</v>
      </c>
    </row>
    <row r="8" spans="1:4" x14ac:dyDescent="0.25">
      <c r="A8" s="12" t="s">
        <v>387</v>
      </c>
      <c r="B8" s="6" t="s">
        <v>160</v>
      </c>
      <c r="C8" s="85"/>
    </row>
    <row r="9" spans="1:4" x14ac:dyDescent="0.25">
      <c r="A9" s="12" t="s">
        <v>388</v>
      </c>
      <c r="B9" s="6" t="s">
        <v>160</v>
      </c>
      <c r="C9" s="85"/>
    </row>
    <row r="10" spans="1:4" x14ac:dyDescent="0.25">
      <c r="A10" s="12" t="s">
        <v>389</v>
      </c>
      <c r="B10" s="6" t="s">
        <v>160</v>
      </c>
      <c r="C10" s="85"/>
    </row>
    <row r="11" spans="1:4" x14ac:dyDescent="0.25">
      <c r="A11" s="12" t="s">
        <v>390</v>
      </c>
      <c r="B11" s="6" t="s">
        <v>160</v>
      </c>
      <c r="C11" s="85"/>
    </row>
    <row r="12" spans="1:4" x14ac:dyDescent="0.25">
      <c r="A12" s="13" t="s">
        <v>391</v>
      </c>
      <c r="B12" s="6" t="s">
        <v>160</v>
      </c>
      <c r="C12" s="85"/>
    </row>
    <row r="13" spans="1:4" x14ac:dyDescent="0.25">
      <c r="A13" s="13" t="s">
        <v>392</v>
      </c>
      <c r="B13" s="6" t="s">
        <v>160</v>
      </c>
      <c r="C13" s="85"/>
    </row>
    <row r="14" spans="1:4" s="88" customFormat="1" x14ac:dyDescent="0.25">
      <c r="A14" s="15" t="s">
        <v>31</v>
      </c>
      <c r="B14" s="14" t="s">
        <v>160</v>
      </c>
      <c r="C14" s="89"/>
    </row>
    <row r="15" spans="1:4" x14ac:dyDescent="0.25">
      <c r="A15" s="12" t="s">
        <v>393</v>
      </c>
      <c r="B15" s="6" t="s">
        <v>161</v>
      </c>
      <c r="C15" s="85"/>
    </row>
    <row r="16" spans="1:4" s="88" customFormat="1" x14ac:dyDescent="0.25">
      <c r="A16" s="16" t="s">
        <v>30</v>
      </c>
      <c r="B16" s="14" t="s">
        <v>161</v>
      </c>
      <c r="C16" s="89"/>
    </row>
    <row r="17" spans="1:3" x14ac:dyDescent="0.25">
      <c r="A17" s="12" t="s">
        <v>394</v>
      </c>
      <c r="B17" s="6" t="s">
        <v>162</v>
      </c>
      <c r="C17" s="85"/>
    </row>
    <row r="18" spans="1:3" x14ac:dyDescent="0.25">
      <c r="A18" s="12" t="s">
        <v>395</v>
      </c>
      <c r="B18" s="6" t="s">
        <v>162</v>
      </c>
      <c r="C18" s="85"/>
    </row>
    <row r="19" spans="1:3" x14ac:dyDescent="0.25">
      <c r="A19" s="13" t="s">
        <v>396</v>
      </c>
      <c r="B19" s="6" t="s">
        <v>162</v>
      </c>
      <c r="C19" s="85"/>
    </row>
    <row r="20" spans="1:3" x14ac:dyDescent="0.25">
      <c r="A20" s="13" t="s">
        <v>397</v>
      </c>
      <c r="B20" s="6" t="s">
        <v>162</v>
      </c>
      <c r="C20" s="85"/>
    </row>
    <row r="21" spans="1:3" x14ac:dyDescent="0.25">
      <c r="A21" s="13" t="s">
        <v>398</v>
      </c>
      <c r="B21" s="6" t="s">
        <v>162</v>
      </c>
      <c r="C21" s="85"/>
    </row>
    <row r="22" spans="1:3" ht="30" x14ac:dyDescent="0.25">
      <c r="A22" s="17" t="s">
        <v>399</v>
      </c>
      <c r="B22" s="6" t="s">
        <v>162</v>
      </c>
      <c r="C22" s="85"/>
    </row>
    <row r="23" spans="1:3" s="88" customFormat="1" x14ac:dyDescent="0.25">
      <c r="A23" s="11" t="s">
        <v>29</v>
      </c>
      <c r="B23" s="14" t="s">
        <v>162</v>
      </c>
      <c r="C23" s="89"/>
    </row>
    <row r="24" spans="1:3" x14ac:dyDescent="0.25">
      <c r="A24" s="12" t="s">
        <v>400</v>
      </c>
      <c r="B24" s="6" t="s">
        <v>163</v>
      </c>
      <c r="C24" s="85"/>
    </row>
    <row r="25" spans="1:3" x14ac:dyDescent="0.25">
      <c r="A25" s="12" t="s">
        <v>401</v>
      </c>
      <c r="B25" s="6" t="s">
        <v>163</v>
      </c>
      <c r="C25" s="85"/>
    </row>
    <row r="26" spans="1:3" s="88" customFormat="1" x14ac:dyDescent="0.25">
      <c r="A26" s="11" t="s">
        <v>28</v>
      </c>
      <c r="B26" s="8" t="s">
        <v>163</v>
      </c>
      <c r="C26" s="89"/>
    </row>
    <row r="27" spans="1:3" x14ac:dyDescent="0.25">
      <c r="A27" s="12" t="s">
        <v>402</v>
      </c>
      <c r="B27" s="6" t="s">
        <v>164</v>
      </c>
      <c r="C27" s="85"/>
    </row>
    <row r="28" spans="1:3" x14ac:dyDescent="0.25">
      <c r="A28" s="12" t="s">
        <v>403</v>
      </c>
      <c r="B28" s="6" t="s">
        <v>164</v>
      </c>
      <c r="C28" s="85"/>
    </row>
    <row r="29" spans="1:3" x14ac:dyDescent="0.25">
      <c r="A29" s="13" t="s">
        <v>404</v>
      </c>
      <c r="B29" s="6" t="s">
        <v>164</v>
      </c>
      <c r="C29" s="85"/>
    </row>
    <row r="30" spans="1:3" x14ac:dyDescent="0.25">
      <c r="A30" s="13" t="s">
        <v>405</v>
      </c>
      <c r="B30" s="6" t="s">
        <v>164</v>
      </c>
      <c r="C30" s="85"/>
    </row>
    <row r="31" spans="1:3" x14ac:dyDescent="0.25">
      <c r="A31" s="13" t="s">
        <v>406</v>
      </c>
      <c r="B31" s="6" t="s">
        <v>164</v>
      </c>
      <c r="C31" s="107"/>
    </row>
    <row r="32" spans="1:3" x14ac:dyDescent="0.25">
      <c r="A32" s="13" t="s">
        <v>407</v>
      </c>
      <c r="B32" s="6" t="s">
        <v>164</v>
      </c>
      <c r="C32" s="85"/>
    </row>
    <row r="33" spans="1:3" x14ac:dyDescent="0.25">
      <c r="A33" s="13" t="s">
        <v>650</v>
      </c>
      <c r="B33" s="6" t="s">
        <v>164</v>
      </c>
      <c r="C33" s="85">
        <v>1637000</v>
      </c>
    </row>
    <row r="34" spans="1:3" x14ac:dyDescent="0.25">
      <c r="A34" s="13" t="s">
        <v>408</v>
      </c>
      <c r="B34" s="6" t="s">
        <v>164</v>
      </c>
      <c r="C34" s="85"/>
    </row>
    <row r="35" spans="1:3" x14ac:dyDescent="0.25">
      <c r="A35" s="13" t="s">
        <v>409</v>
      </c>
      <c r="B35" s="6" t="s">
        <v>164</v>
      </c>
      <c r="C35" s="85"/>
    </row>
    <row r="36" spans="1:3" x14ac:dyDescent="0.25">
      <c r="A36" s="13" t="s">
        <v>410</v>
      </c>
      <c r="B36" s="6" t="s">
        <v>164</v>
      </c>
      <c r="C36" s="85"/>
    </row>
    <row r="37" spans="1:3" ht="30" x14ac:dyDescent="0.25">
      <c r="A37" s="13" t="s">
        <v>411</v>
      </c>
      <c r="B37" s="6" t="s">
        <v>164</v>
      </c>
      <c r="C37" s="85"/>
    </row>
    <row r="38" spans="1:3" ht="30" x14ac:dyDescent="0.25">
      <c r="A38" s="13" t="s">
        <v>412</v>
      </c>
      <c r="B38" s="6" t="s">
        <v>164</v>
      </c>
      <c r="C38" s="85"/>
    </row>
    <row r="39" spans="1:3" s="88" customFormat="1" x14ac:dyDescent="0.25">
      <c r="A39" s="11" t="s">
        <v>413</v>
      </c>
      <c r="B39" s="14" t="s">
        <v>164</v>
      </c>
      <c r="C39" s="121">
        <f>SUM(C27:C38)</f>
        <v>1637000</v>
      </c>
    </row>
    <row r="40" spans="1:3" s="88" customFormat="1" ht="15.75" x14ac:dyDescent="0.25">
      <c r="A40" s="18" t="s">
        <v>414</v>
      </c>
      <c r="B40" s="9" t="s">
        <v>165</v>
      </c>
      <c r="C40" s="89">
        <f>C14+C16+C23+C26+C39</f>
        <v>1637000</v>
      </c>
    </row>
  </sheetData>
  <mergeCells count="2"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D34"/>
  <sheetViews>
    <sheetView workbookViewId="0"/>
  </sheetViews>
  <sheetFormatPr defaultRowHeight="15" x14ac:dyDescent="0.25"/>
  <cols>
    <col min="1" max="1" width="65" customWidth="1"/>
    <col min="2" max="2" width="7.5703125" bestFit="1" customWidth="1"/>
    <col min="3" max="3" width="16.85546875" customWidth="1"/>
  </cols>
  <sheetData>
    <row r="1" spans="1:4" x14ac:dyDescent="0.25">
      <c r="A1" s="142" t="s">
        <v>723</v>
      </c>
      <c r="B1" s="142"/>
      <c r="C1" s="1"/>
      <c r="D1" s="1"/>
    </row>
    <row r="3" spans="1:4" ht="24" customHeight="1" x14ac:dyDescent="0.25">
      <c r="A3" s="234" t="s">
        <v>700</v>
      </c>
      <c r="B3" s="235"/>
      <c r="C3" s="235"/>
    </row>
    <row r="4" spans="1:4" ht="26.25" customHeight="1" x14ac:dyDescent="0.25">
      <c r="A4" s="237" t="s">
        <v>671</v>
      </c>
      <c r="B4" s="235"/>
      <c r="C4" s="235"/>
    </row>
    <row r="6" spans="1:4" ht="25.5" x14ac:dyDescent="0.25">
      <c r="A6" s="37" t="s">
        <v>631</v>
      </c>
      <c r="B6" s="3" t="s">
        <v>81</v>
      </c>
      <c r="C6" s="71" t="s">
        <v>25</v>
      </c>
    </row>
    <row r="7" spans="1:4" x14ac:dyDescent="0.25">
      <c r="A7" s="5" t="s">
        <v>530</v>
      </c>
      <c r="B7" s="5" t="s">
        <v>291</v>
      </c>
      <c r="C7" s="85">
        <v>0</v>
      </c>
    </row>
    <row r="8" spans="1:4" x14ac:dyDescent="0.25">
      <c r="A8" s="5" t="s">
        <v>531</v>
      </c>
      <c r="B8" s="5" t="s">
        <v>291</v>
      </c>
      <c r="C8" s="85">
        <v>0</v>
      </c>
    </row>
    <row r="9" spans="1:4" x14ac:dyDescent="0.25">
      <c r="A9" s="5" t="s">
        <v>532</v>
      </c>
      <c r="B9" s="5" t="s">
        <v>291</v>
      </c>
      <c r="C9" s="108">
        <v>260000</v>
      </c>
    </row>
    <row r="10" spans="1:4" x14ac:dyDescent="0.25">
      <c r="A10" s="5" t="s">
        <v>533</v>
      </c>
      <c r="B10" s="5" t="s">
        <v>291</v>
      </c>
      <c r="C10" s="85">
        <v>0</v>
      </c>
    </row>
    <row r="11" spans="1:4" s="88" customFormat="1" x14ac:dyDescent="0.25">
      <c r="A11" s="7" t="s">
        <v>481</v>
      </c>
      <c r="B11" s="8" t="s">
        <v>291</v>
      </c>
      <c r="C11" s="89">
        <f>SUM(C7:C10)</f>
        <v>260000</v>
      </c>
    </row>
    <row r="12" spans="1:4" x14ac:dyDescent="0.25">
      <c r="A12" s="5" t="s">
        <v>482</v>
      </c>
      <c r="B12" s="6" t="s">
        <v>292</v>
      </c>
      <c r="C12" s="85">
        <v>1440000</v>
      </c>
    </row>
    <row r="13" spans="1:4" ht="27" x14ac:dyDescent="0.25">
      <c r="A13" s="46" t="s">
        <v>293</v>
      </c>
      <c r="B13" s="46" t="s">
        <v>292</v>
      </c>
      <c r="C13" s="85">
        <v>1440000</v>
      </c>
    </row>
    <row r="14" spans="1:4" ht="27" x14ac:dyDescent="0.25">
      <c r="A14" s="46" t="s">
        <v>294</v>
      </c>
      <c r="B14" s="46" t="s">
        <v>292</v>
      </c>
      <c r="C14" s="85">
        <v>0</v>
      </c>
    </row>
    <row r="15" spans="1:4" x14ac:dyDescent="0.25">
      <c r="A15" s="5" t="s">
        <v>484</v>
      </c>
      <c r="B15" s="6" t="s">
        <v>298</v>
      </c>
      <c r="C15" s="134">
        <v>0</v>
      </c>
    </row>
    <row r="16" spans="1:4" ht="27" x14ac:dyDescent="0.25">
      <c r="A16" s="46" t="s">
        <v>299</v>
      </c>
      <c r="B16" s="46" t="s">
        <v>298</v>
      </c>
      <c r="C16" s="85">
        <v>0</v>
      </c>
    </row>
    <row r="17" spans="1:3" ht="27" x14ac:dyDescent="0.25">
      <c r="A17" s="46" t="s">
        <v>300</v>
      </c>
      <c r="B17" s="46" t="s">
        <v>298</v>
      </c>
      <c r="C17" s="85">
        <v>0</v>
      </c>
    </row>
    <row r="18" spans="1:3" x14ac:dyDescent="0.25">
      <c r="A18" s="46" t="s">
        <v>301</v>
      </c>
      <c r="B18" s="46" t="s">
        <v>298</v>
      </c>
      <c r="C18" s="85"/>
    </row>
    <row r="19" spans="1:3" x14ac:dyDescent="0.25">
      <c r="A19" s="46" t="s">
        <v>302</v>
      </c>
      <c r="B19" s="46" t="s">
        <v>298</v>
      </c>
      <c r="C19" s="85">
        <v>0</v>
      </c>
    </row>
    <row r="20" spans="1:3" x14ac:dyDescent="0.25">
      <c r="A20" s="5" t="s">
        <v>534</v>
      </c>
      <c r="B20" s="6" t="s">
        <v>303</v>
      </c>
      <c r="C20" s="85">
        <v>0</v>
      </c>
    </row>
    <row r="21" spans="1:3" x14ac:dyDescent="0.25">
      <c r="A21" s="46" t="s">
        <v>304</v>
      </c>
      <c r="B21" s="46" t="s">
        <v>303</v>
      </c>
      <c r="C21" s="85">
        <v>0</v>
      </c>
    </row>
    <row r="22" spans="1:3" x14ac:dyDescent="0.25">
      <c r="A22" s="46" t="s">
        <v>305</v>
      </c>
      <c r="B22" s="46" t="s">
        <v>303</v>
      </c>
      <c r="C22" s="85">
        <v>0</v>
      </c>
    </row>
    <row r="23" spans="1:3" s="88" customFormat="1" x14ac:dyDescent="0.25">
      <c r="A23" s="7" t="s">
        <v>513</v>
      </c>
      <c r="B23" s="8" t="s">
        <v>306</v>
      </c>
      <c r="C23" s="89">
        <f>C12+C15+C20</f>
        <v>1440000</v>
      </c>
    </row>
    <row r="24" spans="1:3" x14ac:dyDescent="0.25">
      <c r="A24" s="5" t="s">
        <v>535</v>
      </c>
      <c r="B24" s="5" t="s">
        <v>307</v>
      </c>
      <c r="C24" s="85">
        <v>10000</v>
      </c>
    </row>
    <row r="25" spans="1:3" x14ac:dyDescent="0.25">
      <c r="A25" s="5" t="s">
        <v>536</v>
      </c>
      <c r="B25" s="5" t="s">
        <v>307</v>
      </c>
      <c r="C25" s="85">
        <v>0</v>
      </c>
    </row>
    <row r="26" spans="1:3" x14ac:dyDescent="0.25">
      <c r="A26" s="5" t="s">
        <v>537</v>
      </c>
      <c r="B26" s="5" t="s">
        <v>307</v>
      </c>
      <c r="C26" s="85">
        <v>0</v>
      </c>
    </row>
    <row r="27" spans="1:3" x14ac:dyDescent="0.25">
      <c r="A27" s="5" t="s">
        <v>538</v>
      </c>
      <c r="B27" s="5" t="s">
        <v>307</v>
      </c>
      <c r="C27" s="85">
        <v>0</v>
      </c>
    </row>
    <row r="28" spans="1:3" x14ac:dyDescent="0.25">
      <c r="A28" s="5" t="s">
        <v>539</v>
      </c>
      <c r="B28" s="5" t="s">
        <v>307</v>
      </c>
      <c r="C28" s="85">
        <v>0</v>
      </c>
    </row>
    <row r="29" spans="1:3" x14ac:dyDescent="0.25">
      <c r="A29" s="5" t="s">
        <v>540</v>
      </c>
      <c r="B29" s="5" t="s">
        <v>307</v>
      </c>
      <c r="C29" s="85">
        <v>0</v>
      </c>
    </row>
    <row r="30" spans="1:3" x14ac:dyDescent="0.25">
      <c r="A30" s="5" t="s">
        <v>541</v>
      </c>
      <c r="B30" s="5" t="s">
        <v>307</v>
      </c>
      <c r="C30" s="85">
        <v>0</v>
      </c>
    </row>
    <row r="31" spans="1:3" x14ac:dyDescent="0.25">
      <c r="A31" s="5" t="s">
        <v>542</v>
      </c>
      <c r="B31" s="5" t="s">
        <v>307</v>
      </c>
      <c r="C31" s="85">
        <v>0</v>
      </c>
    </row>
    <row r="32" spans="1:3" ht="45" x14ac:dyDescent="0.25">
      <c r="A32" s="5" t="s">
        <v>543</v>
      </c>
      <c r="B32" s="5" t="s">
        <v>307</v>
      </c>
      <c r="C32" s="85">
        <v>0</v>
      </c>
    </row>
    <row r="33" spans="1:3" x14ac:dyDescent="0.25">
      <c r="A33" s="5" t="s">
        <v>699</v>
      </c>
      <c r="B33" s="5" t="s">
        <v>307</v>
      </c>
      <c r="C33" s="108">
        <v>35000</v>
      </c>
    </row>
    <row r="34" spans="1:3" s="88" customFormat="1" x14ac:dyDescent="0.25">
      <c r="A34" s="7" t="s">
        <v>486</v>
      </c>
      <c r="B34" s="8" t="s">
        <v>307</v>
      </c>
      <c r="C34" s="121">
        <f>SUM(C24:C33)</f>
        <v>45000</v>
      </c>
    </row>
  </sheetData>
  <mergeCells count="2"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  <pageSetUpPr fitToPage="1"/>
  </sheetPr>
  <dimension ref="A1:D71"/>
  <sheetViews>
    <sheetView tabSelected="1" topLeftCell="A25" workbookViewId="0">
      <selection activeCell="B1" sqref="B1"/>
    </sheetView>
  </sheetViews>
  <sheetFormatPr defaultRowHeight="15" x14ac:dyDescent="0.25"/>
  <cols>
    <col min="1" max="1" width="64.5703125" customWidth="1"/>
    <col min="2" max="2" width="8" bestFit="1" customWidth="1"/>
    <col min="3" max="3" width="27" customWidth="1"/>
    <col min="4" max="4" width="28.42578125" bestFit="1" customWidth="1"/>
  </cols>
  <sheetData>
    <row r="1" spans="1:4" x14ac:dyDescent="0.25">
      <c r="B1" t="s">
        <v>724</v>
      </c>
      <c r="C1" s="1"/>
      <c r="D1" s="1"/>
    </row>
    <row r="3" spans="1:4" ht="22.5" customHeight="1" x14ac:dyDescent="0.25">
      <c r="A3" s="234" t="s">
        <v>700</v>
      </c>
      <c r="B3" s="235"/>
      <c r="C3" s="235"/>
      <c r="D3" s="235"/>
    </row>
    <row r="4" spans="1:4" ht="48.75" customHeight="1" x14ac:dyDescent="0.25">
      <c r="A4" s="237" t="s">
        <v>672</v>
      </c>
      <c r="B4" s="235"/>
      <c r="C4" s="235"/>
      <c r="D4" s="236"/>
    </row>
    <row r="5" spans="1:4" ht="21" customHeight="1" x14ac:dyDescent="0.25">
      <c r="A5" s="55"/>
      <c r="B5" s="56"/>
      <c r="C5" s="56"/>
    </row>
    <row r="6" spans="1:4" x14ac:dyDescent="0.25">
      <c r="A6" s="4" t="s">
        <v>1</v>
      </c>
    </row>
    <row r="7" spans="1:4" ht="33" customHeight="1" x14ac:dyDescent="0.25">
      <c r="A7" s="158" t="s">
        <v>631</v>
      </c>
      <c r="B7" s="3" t="s">
        <v>81</v>
      </c>
      <c r="C7" s="157" t="s">
        <v>26</v>
      </c>
      <c r="D7" s="185" t="s">
        <v>27</v>
      </c>
    </row>
    <row r="8" spans="1:4" x14ac:dyDescent="0.25">
      <c r="A8" s="12" t="s">
        <v>431</v>
      </c>
      <c r="B8" s="5" t="s">
        <v>218</v>
      </c>
      <c r="C8" s="85">
        <v>0</v>
      </c>
      <c r="D8" s="108">
        <v>0</v>
      </c>
    </row>
    <row r="9" spans="1:4" x14ac:dyDescent="0.25">
      <c r="A9" s="19" t="s">
        <v>219</v>
      </c>
      <c r="B9" s="19" t="s">
        <v>218</v>
      </c>
      <c r="C9" s="85">
        <v>0</v>
      </c>
      <c r="D9" s="108">
        <v>0</v>
      </c>
    </row>
    <row r="10" spans="1:4" x14ac:dyDescent="0.25">
      <c r="A10" s="19" t="s">
        <v>220</v>
      </c>
      <c r="B10" s="19" t="s">
        <v>218</v>
      </c>
      <c r="C10" s="85">
        <v>0</v>
      </c>
      <c r="D10" s="108">
        <v>0</v>
      </c>
    </row>
    <row r="11" spans="1:4" ht="30" x14ac:dyDescent="0.25">
      <c r="A11" s="12" t="s">
        <v>221</v>
      </c>
      <c r="B11" s="5" t="s">
        <v>222</v>
      </c>
      <c r="C11" s="85">
        <v>0</v>
      </c>
      <c r="D11" s="108">
        <v>0</v>
      </c>
    </row>
    <row r="12" spans="1:4" x14ac:dyDescent="0.25">
      <c r="A12" s="12" t="s">
        <v>430</v>
      </c>
      <c r="B12" s="5" t="s">
        <v>223</v>
      </c>
      <c r="C12" s="108">
        <v>0</v>
      </c>
      <c r="D12" s="108">
        <v>0</v>
      </c>
    </row>
    <row r="13" spans="1:4" x14ac:dyDescent="0.25">
      <c r="A13" s="19" t="s">
        <v>219</v>
      </c>
      <c r="B13" s="19" t="s">
        <v>223</v>
      </c>
      <c r="C13" s="85">
        <v>0</v>
      </c>
      <c r="D13" s="108">
        <v>0</v>
      </c>
    </row>
    <row r="14" spans="1:4" x14ac:dyDescent="0.25">
      <c r="A14" s="19" t="s">
        <v>220</v>
      </c>
      <c r="B14" s="19" t="s">
        <v>224</v>
      </c>
      <c r="C14" s="85">
        <v>0</v>
      </c>
      <c r="D14" s="108">
        <v>0</v>
      </c>
    </row>
    <row r="15" spans="1:4" s="88" customFormat="1" x14ac:dyDescent="0.25">
      <c r="A15" s="11" t="s">
        <v>429</v>
      </c>
      <c r="B15" s="7" t="s">
        <v>225</v>
      </c>
      <c r="C15" s="89">
        <v>0</v>
      </c>
      <c r="D15" s="121">
        <v>0</v>
      </c>
    </row>
    <row r="16" spans="1:4" x14ac:dyDescent="0.25">
      <c r="A16" s="21" t="s">
        <v>434</v>
      </c>
      <c r="B16" s="5" t="s">
        <v>226</v>
      </c>
      <c r="C16" s="85">
        <v>0</v>
      </c>
      <c r="D16" s="108">
        <v>0</v>
      </c>
    </row>
    <row r="17" spans="1:4" x14ac:dyDescent="0.25">
      <c r="A17" s="19" t="s">
        <v>227</v>
      </c>
      <c r="B17" s="19" t="s">
        <v>226</v>
      </c>
      <c r="C17" s="85">
        <v>0</v>
      </c>
      <c r="D17" s="108">
        <v>0</v>
      </c>
    </row>
    <row r="18" spans="1:4" x14ac:dyDescent="0.25">
      <c r="A18" s="19" t="s">
        <v>228</v>
      </c>
      <c r="B18" s="19" t="s">
        <v>226</v>
      </c>
      <c r="C18" s="85">
        <v>0</v>
      </c>
      <c r="D18" s="108">
        <v>0</v>
      </c>
    </row>
    <row r="19" spans="1:4" x14ac:dyDescent="0.25">
      <c r="A19" s="21" t="s">
        <v>435</v>
      </c>
      <c r="B19" s="5" t="s">
        <v>229</v>
      </c>
      <c r="C19" s="85">
        <v>0</v>
      </c>
      <c r="D19" s="108">
        <v>0</v>
      </c>
    </row>
    <row r="20" spans="1:4" x14ac:dyDescent="0.25">
      <c r="A20" s="19" t="s">
        <v>220</v>
      </c>
      <c r="B20" s="19" t="s">
        <v>229</v>
      </c>
      <c r="C20" s="85">
        <v>0</v>
      </c>
      <c r="D20" s="108">
        <v>0</v>
      </c>
    </row>
    <row r="21" spans="1:4" x14ac:dyDescent="0.25">
      <c r="A21" s="13" t="s">
        <v>230</v>
      </c>
      <c r="B21" s="5" t="s">
        <v>231</v>
      </c>
      <c r="C21" s="85">
        <v>0</v>
      </c>
      <c r="D21" s="108">
        <v>0</v>
      </c>
    </row>
    <row r="22" spans="1:4" x14ac:dyDescent="0.25">
      <c r="A22" s="13" t="s">
        <v>436</v>
      </c>
      <c r="B22" s="5" t="s">
        <v>232</v>
      </c>
      <c r="C22" s="85">
        <v>0</v>
      </c>
      <c r="D22" s="108">
        <v>0</v>
      </c>
    </row>
    <row r="23" spans="1:4" x14ac:dyDescent="0.25">
      <c r="A23" s="19" t="s">
        <v>228</v>
      </c>
      <c r="B23" s="19" t="s">
        <v>232</v>
      </c>
      <c r="C23" s="85">
        <v>0</v>
      </c>
      <c r="D23" s="108">
        <v>0</v>
      </c>
    </row>
    <row r="24" spans="1:4" x14ac:dyDescent="0.25">
      <c r="A24" s="19" t="s">
        <v>220</v>
      </c>
      <c r="B24" s="19" t="s">
        <v>232</v>
      </c>
      <c r="C24" s="85">
        <v>0</v>
      </c>
      <c r="D24" s="108">
        <v>0</v>
      </c>
    </row>
    <row r="25" spans="1:4" s="88" customFormat="1" x14ac:dyDescent="0.25">
      <c r="A25" s="22" t="s">
        <v>432</v>
      </c>
      <c r="B25" s="7" t="s">
        <v>233</v>
      </c>
      <c r="C25" s="89">
        <v>0</v>
      </c>
      <c r="D25" s="121">
        <v>0</v>
      </c>
    </row>
    <row r="26" spans="1:4" x14ac:dyDescent="0.25">
      <c r="A26" s="21" t="s">
        <v>234</v>
      </c>
      <c r="B26" s="5" t="s">
        <v>235</v>
      </c>
      <c r="C26" s="85">
        <v>0</v>
      </c>
      <c r="D26" s="108">
        <v>0</v>
      </c>
    </row>
    <row r="27" spans="1:4" x14ac:dyDescent="0.25">
      <c r="A27" s="21" t="s">
        <v>236</v>
      </c>
      <c r="B27" s="5" t="s">
        <v>237</v>
      </c>
      <c r="C27" s="85">
        <v>518259</v>
      </c>
      <c r="D27" s="108">
        <v>0</v>
      </c>
    </row>
    <row r="28" spans="1:4" x14ac:dyDescent="0.25">
      <c r="A28" s="21" t="s">
        <v>240</v>
      </c>
      <c r="B28" s="5" t="s">
        <v>241</v>
      </c>
      <c r="C28" s="85">
        <v>0</v>
      </c>
      <c r="D28" s="108">
        <v>0</v>
      </c>
    </row>
    <row r="29" spans="1:4" x14ac:dyDescent="0.25">
      <c r="A29" s="21" t="s">
        <v>242</v>
      </c>
      <c r="B29" s="5" t="s">
        <v>243</v>
      </c>
      <c r="C29" s="85">
        <v>0</v>
      </c>
      <c r="D29" s="108">
        <v>0</v>
      </c>
    </row>
    <row r="30" spans="1:4" x14ac:dyDescent="0.25">
      <c r="A30" s="21" t="s">
        <v>244</v>
      </c>
      <c r="B30" s="5" t="s">
        <v>245</v>
      </c>
      <c r="C30" s="85">
        <v>0</v>
      </c>
      <c r="D30" s="108">
        <v>0</v>
      </c>
    </row>
    <row r="31" spans="1:4" s="88" customFormat="1" x14ac:dyDescent="0.25">
      <c r="A31" s="39" t="s">
        <v>433</v>
      </c>
      <c r="B31" s="40" t="s">
        <v>246</v>
      </c>
      <c r="C31" s="89">
        <f>C15+C25+C26+C27+C28+C29+C30</f>
        <v>518259</v>
      </c>
      <c r="D31" s="121">
        <v>0</v>
      </c>
    </row>
    <row r="32" spans="1:4" x14ac:dyDescent="0.25">
      <c r="A32" s="21" t="s">
        <v>247</v>
      </c>
      <c r="B32" s="5" t="s">
        <v>248</v>
      </c>
      <c r="C32" s="85">
        <v>0</v>
      </c>
      <c r="D32" s="108">
        <v>0</v>
      </c>
    </row>
    <row r="33" spans="1:4" x14ac:dyDescent="0.25">
      <c r="A33" s="12" t="s">
        <v>249</v>
      </c>
      <c r="B33" s="5" t="s">
        <v>250</v>
      </c>
      <c r="C33" s="85">
        <v>0</v>
      </c>
      <c r="D33" s="108">
        <v>0</v>
      </c>
    </row>
    <row r="34" spans="1:4" x14ac:dyDescent="0.25">
      <c r="A34" s="21" t="s">
        <v>437</v>
      </c>
      <c r="B34" s="5" t="s">
        <v>251</v>
      </c>
      <c r="C34" s="85">
        <v>0</v>
      </c>
      <c r="D34" s="108">
        <v>0</v>
      </c>
    </row>
    <row r="35" spans="1:4" x14ac:dyDescent="0.25">
      <c r="A35" s="19" t="s">
        <v>220</v>
      </c>
      <c r="B35" s="19" t="s">
        <v>251</v>
      </c>
      <c r="C35" s="85">
        <v>0</v>
      </c>
      <c r="D35" s="108">
        <v>0</v>
      </c>
    </row>
    <row r="36" spans="1:4" x14ac:dyDescent="0.25">
      <c r="A36" s="21" t="s">
        <v>438</v>
      </c>
      <c r="B36" s="5" t="s">
        <v>252</v>
      </c>
      <c r="C36" s="85">
        <v>0</v>
      </c>
      <c r="D36" s="108">
        <v>0</v>
      </c>
    </row>
    <row r="37" spans="1:4" x14ac:dyDescent="0.25">
      <c r="A37" s="19" t="s">
        <v>253</v>
      </c>
      <c r="B37" s="19" t="s">
        <v>252</v>
      </c>
      <c r="C37" s="85">
        <v>0</v>
      </c>
      <c r="D37" s="108">
        <v>0</v>
      </c>
    </row>
    <row r="38" spans="1:4" x14ac:dyDescent="0.25">
      <c r="A38" s="19" t="s">
        <v>254</v>
      </c>
      <c r="B38" s="19" t="s">
        <v>252</v>
      </c>
      <c r="C38" s="85">
        <v>0</v>
      </c>
      <c r="D38" s="108">
        <v>0</v>
      </c>
    </row>
    <row r="39" spans="1:4" x14ac:dyDescent="0.25">
      <c r="A39" s="19" t="s">
        <v>255</v>
      </c>
      <c r="B39" s="19" t="s">
        <v>252</v>
      </c>
      <c r="C39" s="85">
        <v>0</v>
      </c>
      <c r="D39" s="108">
        <v>0</v>
      </c>
    </row>
    <row r="40" spans="1:4" x14ac:dyDescent="0.25">
      <c r="A40" s="19" t="s">
        <v>220</v>
      </c>
      <c r="B40" s="19" t="s">
        <v>252</v>
      </c>
      <c r="C40" s="85">
        <v>0</v>
      </c>
      <c r="D40" s="108">
        <v>0</v>
      </c>
    </row>
    <row r="41" spans="1:4" s="88" customFormat="1" x14ac:dyDescent="0.25">
      <c r="A41" s="39" t="s">
        <v>439</v>
      </c>
      <c r="B41" s="40" t="s">
        <v>256</v>
      </c>
      <c r="C41" s="89">
        <v>0</v>
      </c>
      <c r="D41" s="121">
        <v>0</v>
      </c>
    </row>
    <row r="44" spans="1:4" ht="25.5" x14ac:dyDescent="0.25">
      <c r="A44" s="37" t="s">
        <v>631</v>
      </c>
      <c r="B44" s="3" t="s">
        <v>81</v>
      </c>
      <c r="C44" s="184" t="s">
        <v>26</v>
      </c>
      <c r="D44" s="184" t="s">
        <v>27</v>
      </c>
    </row>
    <row r="45" spans="1:4" x14ac:dyDescent="0.25">
      <c r="A45" s="21" t="s">
        <v>500</v>
      </c>
      <c r="B45" s="5" t="s">
        <v>342</v>
      </c>
      <c r="C45" s="25">
        <v>0</v>
      </c>
      <c r="D45" s="186">
        <v>0</v>
      </c>
    </row>
    <row r="46" spans="1:4" x14ac:dyDescent="0.25">
      <c r="A46" s="46" t="s">
        <v>219</v>
      </c>
      <c r="B46" s="46" t="s">
        <v>342</v>
      </c>
      <c r="C46" s="25">
        <v>0</v>
      </c>
      <c r="D46" s="186">
        <v>0</v>
      </c>
    </row>
    <row r="47" spans="1:4" ht="30" x14ac:dyDescent="0.25">
      <c r="A47" s="12" t="s">
        <v>343</v>
      </c>
      <c r="B47" s="5" t="s">
        <v>344</v>
      </c>
      <c r="C47" s="25">
        <v>0</v>
      </c>
      <c r="D47" s="186">
        <v>0</v>
      </c>
    </row>
    <row r="48" spans="1:4" x14ac:dyDescent="0.25">
      <c r="A48" s="21" t="s">
        <v>548</v>
      </c>
      <c r="B48" s="5" t="s">
        <v>345</v>
      </c>
      <c r="C48" s="25">
        <v>0</v>
      </c>
      <c r="D48" s="186">
        <v>0</v>
      </c>
    </row>
    <row r="49" spans="1:4" x14ac:dyDescent="0.25">
      <c r="A49" s="46" t="s">
        <v>219</v>
      </c>
      <c r="B49" s="46" t="s">
        <v>345</v>
      </c>
      <c r="C49" s="25">
        <v>0</v>
      </c>
      <c r="D49" s="186">
        <v>0</v>
      </c>
    </row>
    <row r="50" spans="1:4" s="88" customFormat="1" x14ac:dyDescent="0.25">
      <c r="A50" s="11" t="s">
        <v>520</v>
      </c>
      <c r="B50" s="7" t="s">
        <v>346</v>
      </c>
      <c r="C50" s="92">
        <v>0</v>
      </c>
      <c r="D50" s="187">
        <v>0</v>
      </c>
    </row>
    <row r="51" spans="1:4" x14ac:dyDescent="0.25">
      <c r="A51" s="12" t="s">
        <v>549</v>
      </c>
      <c r="B51" s="5" t="s">
        <v>347</v>
      </c>
      <c r="C51" s="25">
        <v>0</v>
      </c>
      <c r="D51" s="186">
        <v>0</v>
      </c>
    </row>
    <row r="52" spans="1:4" x14ac:dyDescent="0.25">
      <c r="A52" s="46" t="s">
        <v>227</v>
      </c>
      <c r="B52" s="46" t="s">
        <v>347</v>
      </c>
      <c r="C52" s="25">
        <v>0</v>
      </c>
      <c r="D52" s="186">
        <v>0</v>
      </c>
    </row>
    <row r="53" spans="1:4" x14ac:dyDescent="0.25">
      <c r="A53" s="21" t="s">
        <v>348</v>
      </c>
      <c r="B53" s="5" t="s">
        <v>349</v>
      </c>
      <c r="C53" s="25">
        <v>0</v>
      </c>
      <c r="D53" s="186">
        <v>0</v>
      </c>
    </row>
    <row r="54" spans="1:4" x14ac:dyDescent="0.25">
      <c r="A54" s="13" t="s">
        <v>550</v>
      </c>
      <c r="B54" s="5" t="s">
        <v>350</v>
      </c>
      <c r="C54" s="25">
        <v>0</v>
      </c>
      <c r="D54" s="186">
        <v>0</v>
      </c>
    </row>
    <row r="55" spans="1:4" x14ac:dyDescent="0.25">
      <c r="A55" s="46" t="s">
        <v>228</v>
      </c>
      <c r="B55" s="46" t="s">
        <v>350</v>
      </c>
      <c r="C55" s="25">
        <v>0</v>
      </c>
      <c r="D55" s="186">
        <v>0</v>
      </c>
    </row>
    <row r="56" spans="1:4" x14ac:dyDescent="0.25">
      <c r="A56" s="21" t="s">
        <v>351</v>
      </c>
      <c r="B56" s="5" t="s">
        <v>352</v>
      </c>
      <c r="C56" s="25">
        <v>0</v>
      </c>
      <c r="D56" s="186">
        <v>0</v>
      </c>
    </row>
    <row r="57" spans="1:4" s="88" customFormat="1" x14ac:dyDescent="0.25">
      <c r="A57" s="22" t="s">
        <v>521</v>
      </c>
      <c r="B57" s="7" t="s">
        <v>353</v>
      </c>
      <c r="C57" s="92">
        <v>0</v>
      </c>
      <c r="D57" s="187">
        <v>0</v>
      </c>
    </row>
    <row r="58" spans="1:4" s="88" customFormat="1" x14ac:dyDescent="0.25">
      <c r="A58" s="22" t="s">
        <v>357</v>
      </c>
      <c r="B58" s="7" t="s">
        <v>358</v>
      </c>
      <c r="C58" s="92">
        <v>0</v>
      </c>
      <c r="D58" s="187">
        <v>0</v>
      </c>
    </row>
    <row r="59" spans="1:4" s="88" customFormat="1" x14ac:dyDescent="0.25">
      <c r="A59" s="22" t="s">
        <v>359</v>
      </c>
      <c r="B59" s="7" t="s">
        <v>360</v>
      </c>
      <c r="C59" s="92">
        <v>0</v>
      </c>
      <c r="D59" s="187">
        <v>0</v>
      </c>
    </row>
    <row r="60" spans="1:4" s="88" customFormat="1" x14ac:dyDescent="0.25">
      <c r="A60" s="22" t="s">
        <v>363</v>
      </c>
      <c r="B60" s="7" t="s">
        <v>364</v>
      </c>
      <c r="C60" s="92">
        <v>0</v>
      </c>
      <c r="D60" s="187">
        <v>0</v>
      </c>
    </row>
    <row r="61" spans="1:4" s="88" customFormat="1" x14ac:dyDescent="0.25">
      <c r="A61" s="11" t="s">
        <v>0</v>
      </c>
      <c r="B61" s="7" t="s">
        <v>365</v>
      </c>
      <c r="C61" s="92">
        <v>0</v>
      </c>
      <c r="D61" s="187">
        <v>0</v>
      </c>
    </row>
    <row r="62" spans="1:4" s="88" customFormat="1" x14ac:dyDescent="0.25">
      <c r="A62" s="15" t="s">
        <v>366</v>
      </c>
      <c r="B62" s="7" t="s">
        <v>365</v>
      </c>
      <c r="C62" s="92">
        <v>0</v>
      </c>
      <c r="D62" s="187">
        <v>0</v>
      </c>
    </row>
    <row r="63" spans="1:4" s="88" customFormat="1" x14ac:dyDescent="0.25">
      <c r="A63" s="75" t="s">
        <v>523</v>
      </c>
      <c r="B63" s="40" t="s">
        <v>367</v>
      </c>
      <c r="C63" s="92">
        <v>0</v>
      </c>
      <c r="D63" s="187">
        <v>0</v>
      </c>
    </row>
    <row r="64" spans="1:4" x14ac:dyDescent="0.25">
      <c r="A64" s="12" t="s">
        <v>368</v>
      </c>
      <c r="B64" s="5" t="s">
        <v>369</v>
      </c>
      <c r="C64" s="25">
        <v>0</v>
      </c>
      <c r="D64" s="186">
        <v>0</v>
      </c>
    </row>
    <row r="65" spans="1:4" x14ac:dyDescent="0.25">
      <c r="A65" s="13" t="s">
        <v>370</v>
      </c>
      <c r="B65" s="5" t="s">
        <v>371</v>
      </c>
      <c r="C65" s="25">
        <v>0</v>
      </c>
      <c r="D65" s="186">
        <v>0</v>
      </c>
    </row>
    <row r="66" spans="1:4" x14ac:dyDescent="0.25">
      <c r="A66" s="21" t="s">
        <v>372</v>
      </c>
      <c r="B66" s="5" t="s">
        <v>373</v>
      </c>
      <c r="C66" s="25">
        <v>0</v>
      </c>
      <c r="D66" s="186">
        <v>0</v>
      </c>
    </row>
    <row r="67" spans="1:4" x14ac:dyDescent="0.25">
      <c r="A67" s="21" t="s">
        <v>505</v>
      </c>
      <c r="B67" s="5" t="s">
        <v>374</v>
      </c>
      <c r="C67" s="25">
        <v>0</v>
      </c>
      <c r="D67" s="186">
        <v>0</v>
      </c>
    </row>
    <row r="68" spans="1:4" x14ac:dyDescent="0.25">
      <c r="A68" s="46" t="s">
        <v>253</v>
      </c>
      <c r="B68" s="46" t="s">
        <v>374</v>
      </c>
      <c r="C68" s="25">
        <v>0</v>
      </c>
      <c r="D68" s="186">
        <v>0</v>
      </c>
    </row>
    <row r="69" spans="1:4" x14ac:dyDescent="0.25">
      <c r="A69" s="46" t="s">
        <v>254</v>
      </c>
      <c r="B69" s="46" t="s">
        <v>374</v>
      </c>
      <c r="C69" s="25">
        <v>0</v>
      </c>
      <c r="D69" s="186">
        <v>0</v>
      </c>
    </row>
    <row r="70" spans="1:4" x14ac:dyDescent="0.25">
      <c r="A70" s="47" t="s">
        <v>255</v>
      </c>
      <c r="B70" s="47" t="s">
        <v>374</v>
      </c>
      <c r="C70" s="25">
        <v>0</v>
      </c>
      <c r="D70" s="186">
        <v>0</v>
      </c>
    </row>
    <row r="71" spans="1:4" s="88" customFormat="1" x14ac:dyDescent="0.25">
      <c r="A71" s="39" t="s">
        <v>524</v>
      </c>
      <c r="B71" s="40" t="s">
        <v>375</v>
      </c>
      <c r="C71" s="92">
        <v>0</v>
      </c>
      <c r="D71" s="187">
        <v>0</v>
      </c>
    </row>
  </sheetData>
  <mergeCells count="2">
    <mergeCell ref="A3:D3"/>
    <mergeCell ref="A4:D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K181"/>
  <sheetViews>
    <sheetView topLeftCell="B1" zoomScaleNormal="100" workbookViewId="0">
      <selection activeCell="C1" sqref="C1:K1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6.42578125" style="202" bestFit="1" customWidth="1"/>
    <col min="8" max="8" width="13.5703125" style="202" bestFit="1" customWidth="1"/>
    <col min="9" max="9" width="12" style="202" bestFit="1" customWidth="1"/>
    <col min="10" max="10" width="16.42578125" style="202" bestFit="1" customWidth="1"/>
    <col min="11" max="11" width="6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1" x14ac:dyDescent="0.25">
      <c r="C1" s="238" t="s">
        <v>711</v>
      </c>
      <c r="D1" s="238"/>
      <c r="E1" s="238"/>
      <c r="F1" s="238"/>
      <c r="G1" s="238"/>
      <c r="H1" s="238"/>
      <c r="I1" s="238"/>
      <c r="J1" s="238"/>
      <c r="K1" s="238"/>
    </row>
    <row r="3" spans="1:11" ht="21" customHeight="1" x14ac:dyDescent="0.25">
      <c r="A3" s="234" t="s">
        <v>700</v>
      </c>
      <c r="B3" s="235"/>
      <c r="C3" s="235"/>
      <c r="D3" s="235"/>
      <c r="E3" s="235"/>
      <c r="F3" s="236"/>
    </row>
    <row r="4" spans="1:11" ht="18.75" customHeight="1" x14ac:dyDescent="0.25">
      <c r="A4" s="237" t="s">
        <v>661</v>
      </c>
      <c r="B4" s="235"/>
      <c r="C4" s="235"/>
      <c r="D4" s="235"/>
      <c r="E4" s="235"/>
      <c r="F4" s="236"/>
    </row>
    <row r="5" spans="1:11" ht="18" x14ac:dyDescent="0.25">
      <c r="A5" s="98"/>
    </row>
    <row r="6" spans="1:11" x14ac:dyDescent="0.25">
      <c r="A6" s="86" t="s">
        <v>645</v>
      </c>
      <c r="C6" s="232" t="s">
        <v>646</v>
      </c>
      <c r="D6" s="232"/>
      <c r="E6" s="232"/>
      <c r="F6" s="233"/>
      <c r="G6" s="239" t="s">
        <v>704</v>
      </c>
      <c r="H6" s="240"/>
      <c r="I6" s="240"/>
      <c r="J6" s="240"/>
    </row>
    <row r="7" spans="1:11" ht="45" x14ac:dyDescent="0.3">
      <c r="A7" s="2" t="s">
        <v>80</v>
      </c>
      <c r="B7" s="3" t="s">
        <v>81</v>
      </c>
      <c r="C7" s="99" t="s">
        <v>580</v>
      </c>
      <c r="D7" s="99" t="s">
        <v>581</v>
      </c>
      <c r="E7" s="99" t="s">
        <v>39</v>
      </c>
      <c r="F7" s="196" t="s">
        <v>23</v>
      </c>
      <c r="G7" s="203" t="s">
        <v>580</v>
      </c>
      <c r="H7" s="204" t="s">
        <v>581</v>
      </c>
      <c r="I7" s="204" t="s">
        <v>39</v>
      </c>
      <c r="J7" s="205" t="s">
        <v>23</v>
      </c>
    </row>
    <row r="8" spans="1:11" ht="15.75" customHeight="1" x14ac:dyDescent="0.25">
      <c r="A8" s="26" t="s">
        <v>82</v>
      </c>
      <c r="B8" s="27" t="s">
        <v>83</v>
      </c>
      <c r="C8" s="163">
        <v>5085000</v>
      </c>
      <c r="D8" s="164">
        <v>0</v>
      </c>
      <c r="E8" s="164">
        <v>0</v>
      </c>
      <c r="F8" s="197">
        <f t="shared" ref="F8:F39" si="0">SUM(C8:E8)</f>
        <v>5085000</v>
      </c>
      <c r="G8" s="206">
        <v>5085000</v>
      </c>
      <c r="H8" s="164">
        <v>0</v>
      </c>
      <c r="I8" s="164">
        <v>0</v>
      </c>
      <c r="J8" s="163">
        <f t="shared" ref="J8:J71" si="1">SUM(G8:I8)</f>
        <v>5085000</v>
      </c>
    </row>
    <row r="9" spans="1:11" ht="15.75" customHeight="1" x14ac:dyDescent="0.25">
      <c r="A9" s="26" t="s">
        <v>84</v>
      </c>
      <c r="B9" s="28" t="s">
        <v>85</v>
      </c>
      <c r="C9" s="163">
        <v>136000</v>
      </c>
      <c r="D9" s="164">
        <v>0</v>
      </c>
      <c r="E9" s="164">
        <v>0</v>
      </c>
      <c r="F9" s="197">
        <f t="shared" si="0"/>
        <v>136000</v>
      </c>
      <c r="G9" s="206">
        <v>136000</v>
      </c>
      <c r="H9" s="164">
        <v>0</v>
      </c>
      <c r="I9" s="164">
        <v>0</v>
      </c>
      <c r="J9" s="163">
        <f t="shared" si="1"/>
        <v>136000</v>
      </c>
    </row>
    <row r="10" spans="1:11" ht="15.75" customHeight="1" x14ac:dyDescent="0.25">
      <c r="A10" s="26" t="s">
        <v>86</v>
      </c>
      <c r="B10" s="28" t="s">
        <v>87</v>
      </c>
      <c r="C10" s="163"/>
      <c r="D10" s="164">
        <v>0</v>
      </c>
      <c r="E10" s="164">
        <v>0</v>
      </c>
      <c r="F10" s="197">
        <f t="shared" si="0"/>
        <v>0</v>
      </c>
      <c r="G10" s="206"/>
      <c r="H10" s="164">
        <v>0</v>
      </c>
      <c r="I10" s="164">
        <v>0</v>
      </c>
      <c r="J10" s="163">
        <f t="shared" si="1"/>
        <v>0</v>
      </c>
    </row>
    <row r="11" spans="1:11" ht="15.75" customHeight="1" x14ac:dyDescent="0.25">
      <c r="A11" s="29" t="s">
        <v>88</v>
      </c>
      <c r="B11" s="28" t="s">
        <v>89</v>
      </c>
      <c r="C11" s="163"/>
      <c r="D11" s="164">
        <v>0</v>
      </c>
      <c r="E11" s="164">
        <v>0</v>
      </c>
      <c r="F11" s="197">
        <f t="shared" si="0"/>
        <v>0</v>
      </c>
      <c r="G11" s="206"/>
      <c r="H11" s="164">
        <v>0</v>
      </c>
      <c r="I11" s="164">
        <v>0</v>
      </c>
      <c r="J11" s="163">
        <f t="shared" si="1"/>
        <v>0</v>
      </c>
    </row>
    <row r="12" spans="1:11" ht="15.75" customHeight="1" x14ac:dyDescent="0.25">
      <c r="A12" s="29" t="s">
        <v>90</v>
      </c>
      <c r="B12" s="28" t="s">
        <v>91</v>
      </c>
      <c r="C12" s="163"/>
      <c r="D12" s="164">
        <v>0</v>
      </c>
      <c r="E12" s="164">
        <v>0</v>
      </c>
      <c r="F12" s="197">
        <f t="shared" si="0"/>
        <v>0</v>
      </c>
      <c r="G12" s="206"/>
      <c r="H12" s="164">
        <v>0</v>
      </c>
      <c r="I12" s="164">
        <v>0</v>
      </c>
      <c r="J12" s="163">
        <f t="shared" si="1"/>
        <v>0</v>
      </c>
    </row>
    <row r="13" spans="1:11" ht="15.75" customHeight="1" x14ac:dyDescent="0.25">
      <c r="A13" s="29" t="s">
        <v>92</v>
      </c>
      <c r="B13" s="28" t="s">
        <v>93</v>
      </c>
      <c r="C13" s="163"/>
      <c r="D13" s="164">
        <v>0</v>
      </c>
      <c r="E13" s="164">
        <v>0</v>
      </c>
      <c r="F13" s="197">
        <f t="shared" si="0"/>
        <v>0</v>
      </c>
      <c r="G13" s="206"/>
      <c r="H13" s="164">
        <v>0</v>
      </c>
      <c r="I13" s="164">
        <v>0</v>
      </c>
      <c r="J13" s="163">
        <f t="shared" si="1"/>
        <v>0</v>
      </c>
    </row>
    <row r="14" spans="1:11" ht="15.75" customHeight="1" x14ac:dyDescent="0.25">
      <c r="A14" s="29" t="s">
        <v>94</v>
      </c>
      <c r="B14" s="28" t="s">
        <v>95</v>
      </c>
      <c r="C14" s="163"/>
      <c r="D14" s="164">
        <v>0</v>
      </c>
      <c r="E14" s="164">
        <v>0</v>
      </c>
      <c r="F14" s="197">
        <f t="shared" si="0"/>
        <v>0</v>
      </c>
      <c r="G14" s="206"/>
      <c r="H14" s="164">
        <v>0</v>
      </c>
      <c r="I14" s="164">
        <v>0</v>
      </c>
      <c r="J14" s="163">
        <f t="shared" si="1"/>
        <v>0</v>
      </c>
    </row>
    <row r="15" spans="1:11" ht="15.75" customHeight="1" x14ac:dyDescent="0.25">
      <c r="A15" s="29" t="s">
        <v>96</v>
      </c>
      <c r="B15" s="28" t="s">
        <v>97</v>
      </c>
      <c r="C15" s="163"/>
      <c r="D15" s="164">
        <v>0</v>
      </c>
      <c r="E15" s="164">
        <v>0</v>
      </c>
      <c r="F15" s="197">
        <f t="shared" si="0"/>
        <v>0</v>
      </c>
      <c r="G15" s="206"/>
      <c r="H15" s="164">
        <v>0</v>
      </c>
      <c r="I15" s="164">
        <v>0</v>
      </c>
      <c r="J15" s="163">
        <f t="shared" si="1"/>
        <v>0</v>
      </c>
    </row>
    <row r="16" spans="1:11" ht="15.75" customHeight="1" x14ac:dyDescent="0.25">
      <c r="A16" s="5" t="s">
        <v>98</v>
      </c>
      <c r="B16" s="28" t="s">
        <v>99</v>
      </c>
      <c r="C16" s="163">
        <v>42000</v>
      </c>
      <c r="D16" s="164">
        <v>0</v>
      </c>
      <c r="E16" s="164">
        <v>0</v>
      </c>
      <c r="F16" s="197">
        <f t="shared" si="0"/>
        <v>42000</v>
      </c>
      <c r="G16" s="206">
        <v>42000</v>
      </c>
      <c r="H16" s="164">
        <v>0</v>
      </c>
      <c r="I16" s="164">
        <v>0</v>
      </c>
      <c r="J16" s="163">
        <f t="shared" si="1"/>
        <v>42000</v>
      </c>
    </row>
    <row r="17" spans="1:10" ht="15.75" customHeight="1" x14ac:dyDescent="0.25">
      <c r="A17" s="5" t="s">
        <v>100</v>
      </c>
      <c r="B17" s="28" t="s">
        <v>101</v>
      </c>
      <c r="C17" s="163"/>
      <c r="D17" s="164">
        <v>0</v>
      </c>
      <c r="E17" s="164">
        <v>0</v>
      </c>
      <c r="F17" s="197">
        <f t="shared" si="0"/>
        <v>0</v>
      </c>
      <c r="G17" s="206"/>
      <c r="H17" s="164">
        <v>0</v>
      </c>
      <c r="I17" s="164">
        <v>0</v>
      </c>
      <c r="J17" s="163">
        <f t="shared" si="1"/>
        <v>0</v>
      </c>
    </row>
    <row r="18" spans="1:10" ht="15.75" customHeight="1" x14ac:dyDescent="0.25">
      <c r="A18" s="5" t="s">
        <v>102</v>
      </c>
      <c r="B18" s="28" t="s">
        <v>103</v>
      </c>
      <c r="C18" s="163"/>
      <c r="D18" s="164">
        <v>0</v>
      </c>
      <c r="E18" s="164">
        <v>0</v>
      </c>
      <c r="F18" s="197">
        <f t="shared" si="0"/>
        <v>0</v>
      </c>
      <c r="G18" s="206"/>
      <c r="H18" s="164">
        <v>0</v>
      </c>
      <c r="I18" s="164">
        <v>0</v>
      </c>
      <c r="J18" s="163">
        <f t="shared" si="1"/>
        <v>0</v>
      </c>
    </row>
    <row r="19" spans="1:10" ht="15.75" customHeight="1" x14ac:dyDescent="0.25">
      <c r="A19" s="5" t="s">
        <v>104</v>
      </c>
      <c r="B19" s="28" t="s">
        <v>105</v>
      </c>
      <c r="C19" s="163"/>
      <c r="D19" s="164">
        <v>0</v>
      </c>
      <c r="E19" s="164">
        <v>0</v>
      </c>
      <c r="F19" s="197">
        <f t="shared" si="0"/>
        <v>0</v>
      </c>
      <c r="G19" s="206"/>
      <c r="H19" s="164">
        <v>0</v>
      </c>
      <c r="I19" s="164">
        <v>0</v>
      </c>
      <c r="J19" s="163">
        <f t="shared" si="1"/>
        <v>0</v>
      </c>
    </row>
    <row r="20" spans="1:10" ht="15.75" customHeight="1" x14ac:dyDescent="0.25">
      <c r="A20" s="5" t="s">
        <v>440</v>
      </c>
      <c r="B20" s="28" t="s">
        <v>106</v>
      </c>
      <c r="C20" s="163">
        <v>0</v>
      </c>
      <c r="D20" s="164">
        <v>0</v>
      </c>
      <c r="E20" s="164">
        <v>0</v>
      </c>
      <c r="F20" s="197">
        <f t="shared" si="0"/>
        <v>0</v>
      </c>
      <c r="G20" s="206">
        <v>0</v>
      </c>
      <c r="H20" s="164">
        <v>0</v>
      </c>
      <c r="I20" s="164">
        <v>0</v>
      </c>
      <c r="J20" s="163">
        <f t="shared" si="1"/>
        <v>0</v>
      </c>
    </row>
    <row r="21" spans="1:10" s="88" customFormat="1" ht="15.75" customHeight="1" x14ac:dyDescent="0.25">
      <c r="A21" s="30" t="s">
        <v>379</v>
      </c>
      <c r="B21" s="31" t="s">
        <v>107</v>
      </c>
      <c r="C21" s="161">
        <f>SUM(C8:C20)</f>
        <v>5263000</v>
      </c>
      <c r="D21" s="161">
        <f t="shared" ref="D21:E21" si="2">SUM(D8:D20)</f>
        <v>0</v>
      </c>
      <c r="E21" s="161">
        <f t="shared" si="2"/>
        <v>0</v>
      </c>
      <c r="F21" s="197">
        <f t="shared" si="0"/>
        <v>5263000</v>
      </c>
      <c r="G21" s="207">
        <f>SUM(G8:G20)</f>
        <v>5263000</v>
      </c>
      <c r="H21" s="161">
        <f t="shared" ref="H21:I21" si="3">SUM(H8:H20)</f>
        <v>0</v>
      </c>
      <c r="I21" s="161">
        <f t="shared" si="3"/>
        <v>0</v>
      </c>
      <c r="J21" s="163">
        <f t="shared" si="1"/>
        <v>5263000</v>
      </c>
    </row>
    <row r="22" spans="1:10" ht="15.75" customHeight="1" x14ac:dyDescent="0.25">
      <c r="A22" s="5" t="s">
        <v>108</v>
      </c>
      <c r="B22" s="28" t="s">
        <v>109</v>
      </c>
      <c r="C22" s="163">
        <v>2042000</v>
      </c>
      <c r="D22" s="164">
        <v>0</v>
      </c>
      <c r="E22" s="164">
        <v>0</v>
      </c>
      <c r="F22" s="197">
        <f t="shared" si="0"/>
        <v>2042000</v>
      </c>
      <c r="G22" s="206">
        <v>2042000</v>
      </c>
      <c r="H22" s="164">
        <v>0</v>
      </c>
      <c r="I22" s="164">
        <v>0</v>
      </c>
      <c r="J22" s="163">
        <f t="shared" si="1"/>
        <v>2042000</v>
      </c>
    </row>
    <row r="23" spans="1:10" ht="15.75" customHeight="1" x14ac:dyDescent="0.25">
      <c r="A23" s="5" t="s">
        <v>110</v>
      </c>
      <c r="B23" s="28" t="s">
        <v>111</v>
      </c>
      <c r="C23" s="163">
        <v>954000</v>
      </c>
      <c r="D23" s="164">
        <v>0</v>
      </c>
      <c r="E23" s="164">
        <v>0</v>
      </c>
      <c r="F23" s="197">
        <f t="shared" si="0"/>
        <v>954000</v>
      </c>
      <c r="G23" s="206">
        <v>954000</v>
      </c>
      <c r="H23" s="164">
        <v>0</v>
      </c>
      <c r="I23" s="164">
        <v>0</v>
      </c>
      <c r="J23" s="163">
        <f t="shared" si="1"/>
        <v>954000</v>
      </c>
    </row>
    <row r="24" spans="1:10" ht="15.75" customHeight="1" x14ac:dyDescent="0.25">
      <c r="A24" s="6" t="s">
        <v>112</v>
      </c>
      <c r="B24" s="28" t="s">
        <v>113</v>
      </c>
      <c r="C24" s="163">
        <v>645000</v>
      </c>
      <c r="D24" s="164">
        <v>0</v>
      </c>
      <c r="E24" s="164">
        <v>0</v>
      </c>
      <c r="F24" s="197">
        <f t="shared" si="0"/>
        <v>645000</v>
      </c>
      <c r="G24" s="206">
        <v>645000</v>
      </c>
      <c r="H24" s="164">
        <v>0</v>
      </c>
      <c r="I24" s="164">
        <v>0</v>
      </c>
      <c r="J24" s="163">
        <f t="shared" si="1"/>
        <v>645000</v>
      </c>
    </row>
    <row r="25" spans="1:10" s="88" customFormat="1" ht="15.75" customHeight="1" x14ac:dyDescent="0.25">
      <c r="A25" s="7" t="s">
        <v>380</v>
      </c>
      <c r="B25" s="31" t="s">
        <v>114</v>
      </c>
      <c r="C25" s="161">
        <f>SUM(C22:C24)</f>
        <v>3641000</v>
      </c>
      <c r="D25" s="161">
        <f t="shared" ref="D25:E25" si="4">SUM(D22:D24)</f>
        <v>0</v>
      </c>
      <c r="E25" s="161">
        <f t="shared" si="4"/>
        <v>0</v>
      </c>
      <c r="F25" s="198">
        <f t="shared" si="0"/>
        <v>3641000</v>
      </c>
      <c r="G25" s="207">
        <f>SUM(G22:G24)</f>
        <v>3641000</v>
      </c>
      <c r="H25" s="161">
        <f t="shared" ref="H25:I25" si="5">SUM(H22:H24)</f>
        <v>0</v>
      </c>
      <c r="I25" s="161">
        <f t="shared" si="5"/>
        <v>0</v>
      </c>
      <c r="J25" s="161">
        <f t="shared" si="1"/>
        <v>3641000</v>
      </c>
    </row>
    <row r="26" spans="1:10" s="88" customFormat="1" ht="15.75" customHeight="1" x14ac:dyDescent="0.25">
      <c r="A26" s="44" t="s">
        <v>467</v>
      </c>
      <c r="B26" s="45" t="s">
        <v>115</v>
      </c>
      <c r="C26" s="161">
        <f>C21+C25</f>
        <v>8904000</v>
      </c>
      <c r="D26" s="161">
        <f t="shared" ref="D26:E26" si="6">D21+D25</f>
        <v>0</v>
      </c>
      <c r="E26" s="161">
        <f t="shared" si="6"/>
        <v>0</v>
      </c>
      <c r="F26" s="198">
        <f t="shared" si="0"/>
        <v>8904000</v>
      </c>
      <c r="G26" s="207">
        <f>G21+G25</f>
        <v>8904000</v>
      </c>
      <c r="H26" s="161">
        <f t="shared" ref="H26:I26" si="7">H21+H25</f>
        <v>0</v>
      </c>
      <c r="I26" s="161">
        <f t="shared" si="7"/>
        <v>0</v>
      </c>
      <c r="J26" s="161">
        <f t="shared" si="1"/>
        <v>8904000</v>
      </c>
    </row>
    <row r="27" spans="1:10" s="88" customFormat="1" ht="15.75" customHeight="1" x14ac:dyDescent="0.25">
      <c r="A27" s="35" t="s">
        <v>441</v>
      </c>
      <c r="B27" s="45" t="s">
        <v>116</v>
      </c>
      <c r="C27" s="161">
        <v>1669000</v>
      </c>
      <c r="D27" s="162">
        <v>0</v>
      </c>
      <c r="E27" s="162">
        <v>0</v>
      </c>
      <c r="F27" s="198">
        <f t="shared" si="0"/>
        <v>1669000</v>
      </c>
      <c r="G27" s="207">
        <v>1669000</v>
      </c>
      <c r="H27" s="162">
        <v>0</v>
      </c>
      <c r="I27" s="162">
        <v>0</v>
      </c>
      <c r="J27" s="161">
        <f t="shared" si="1"/>
        <v>1669000</v>
      </c>
    </row>
    <row r="28" spans="1:10" ht="15.75" customHeight="1" x14ac:dyDescent="0.25">
      <c r="A28" s="5" t="s">
        <v>117</v>
      </c>
      <c r="B28" s="28" t="s">
        <v>118</v>
      </c>
      <c r="C28" s="163">
        <v>15000</v>
      </c>
      <c r="D28" s="164">
        <v>0</v>
      </c>
      <c r="E28" s="164">
        <v>0</v>
      </c>
      <c r="F28" s="197">
        <f t="shared" si="0"/>
        <v>15000</v>
      </c>
      <c r="G28" s="206">
        <v>15000</v>
      </c>
      <c r="H28" s="164">
        <v>0</v>
      </c>
      <c r="I28" s="164">
        <v>0</v>
      </c>
      <c r="J28" s="163">
        <f t="shared" si="1"/>
        <v>15000</v>
      </c>
    </row>
    <row r="29" spans="1:10" ht="15.75" customHeight="1" x14ac:dyDescent="0.25">
      <c r="A29" s="5" t="s">
        <v>119</v>
      </c>
      <c r="B29" s="28" t="s">
        <v>120</v>
      </c>
      <c r="C29" s="163">
        <v>1085000</v>
      </c>
      <c r="D29" s="164">
        <v>0</v>
      </c>
      <c r="E29" s="164">
        <v>15000</v>
      </c>
      <c r="F29" s="197">
        <f t="shared" si="0"/>
        <v>1100000</v>
      </c>
      <c r="G29" s="206">
        <v>1085000</v>
      </c>
      <c r="H29" s="164">
        <v>0</v>
      </c>
      <c r="I29" s="164">
        <v>15000</v>
      </c>
      <c r="J29" s="163">
        <f t="shared" si="1"/>
        <v>1100000</v>
      </c>
    </row>
    <row r="30" spans="1:10" ht="15.75" customHeight="1" x14ac:dyDescent="0.25">
      <c r="A30" s="5" t="s">
        <v>121</v>
      </c>
      <c r="B30" s="28" t="s">
        <v>122</v>
      </c>
      <c r="C30" s="163"/>
      <c r="D30" s="164">
        <v>0</v>
      </c>
      <c r="E30" s="164">
        <v>0</v>
      </c>
      <c r="F30" s="197">
        <f t="shared" si="0"/>
        <v>0</v>
      </c>
      <c r="G30" s="206"/>
      <c r="H30" s="164">
        <v>0</v>
      </c>
      <c r="I30" s="164">
        <v>0</v>
      </c>
      <c r="J30" s="163">
        <f t="shared" si="1"/>
        <v>0</v>
      </c>
    </row>
    <row r="31" spans="1:10" s="88" customFormat="1" ht="15.75" customHeight="1" x14ac:dyDescent="0.25">
      <c r="A31" s="7" t="s">
        <v>381</v>
      </c>
      <c r="B31" s="31" t="s">
        <v>123</v>
      </c>
      <c r="C31" s="161">
        <f>SUM(C28:C30)</f>
        <v>1100000</v>
      </c>
      <c r="D31" s="161">
        <f t="shared" ref="D31:E31" si="8">SUM(D28:D30)</f>
        <v>0</v>
      </c>
      <c r="E31" s="161">
        <f t="shared" si="8"/>
        <v>15000</v>
      </c>
      <c r="F31" s="198">
        <f t="shared" si="0"/>
        <v>1115000</v>
      </c>
      <c r="G31" s="207">
        <f>SUM(G28:G30)</f>
        <v>1100000</v>
      </c>
      <c r="H31" s="161">
        <f t="shared" ref="H31:I31" si="9">SUM(H28:H30)</f>
        <v>0</v>
      </c>
      <c r="I31" s="161">
        <f t="shared" si="9"/>
        <v>15000</v>
      </c>
      <c r="J31" s="161">
        <f t="shared" si="1"/>
        <v>1115000</v>
      </c>
    </row>
    <row r="32" spans="1:10" ht="15.75" customHeight="1" x14ac:dyDescent="0.25">
      <c r="A32" s="5" t="s">
        <v>124</v>
      </c>
      <c r="B32" s="28" t="s">
        <v>125</v>
      </c>
      <c r="C32" s="163">
        <v>160000</v>
      </c>
      <c r="D32" s="164">
        <v>0</v>
      </c>
      <c r="E32" s="164">
        <v>0</v>
      </c>
      <c r="F32" s="197">
        <f t="shared" si="0"/>
        <v>160000</v>
      </c>
      <c r="G32" s="206">
        <v>160000</v>
      </c>
      <c r="H32" s="164">
        <v>0</v>
      </c>
      <c r="I32" s="164">
        <v>0</v>
      </c>
      <c r="J32" s="163">
        <f t="shared" si="1"/>
        <v>160000</v>
      </c>
    </row>
    <row r="33" spans="1:10" ht="15.75" customHeight="1" x14ac:dyDescent="0.25">
      <c r="A33" s="5" t="s">
        <v>126</v>
      </c>
      <c r="B33" s="28" t="s">
        <v>127</v>
      </c>
      <c r="C33" s="163">
        <v>63000</v>
      </c>
      <c r="D33" s="164">
        <v>0</v>
      </c>
      <c r="E33" s="164">
        <v>0</v>
      </c>
      <c r="F33" s="197">
        <f t="shared" si="0"/>
        <v>63000</v>
      </c>
      <c r="G33" s="206">
        <v>63000</v>
      </c>
      <c r="H33" s="164">
        <v>0</v>
      </c>
      <c r="I33" s="164">
        <v>0</v>
      </c>
      <c r="J33" s="163">
        <f t="shared" si="1"/>
        <v>63000</v>
      </c>
    </row>
    <row r="34" spans="1:10" s="88" customFormat="1" ht="15" customHeight="1" x14ac:dyDescent="0.25">
      <c r="A34" s="7" t="s">
        <v>468</v>
      </c>
      <c r="B34" s="31" t="s">
        <v>128</v>
      </c>
      <c r="C34" s="161">
        <f>SUM(C32:C33)</f>
        <v>223000</v>
      </c>
      <c r="D34" s="161">
        <f t="shared" ref="D34:E34" si="10">SUM(D32:D33)</f>
        <v>0</v>
      </c>
      <c r="E34" s="161">
        <f t="shared" si="10"/>
        <v>0</v>
      </c>
      <c r="F34" s="198">
        <f t="shared" si="0"/>
        <v>223000</v>
      </c>
      <c r="G34" s="207">
        <f>SUM(G32:G33)</f>
        <v>223000</v>
      </c>
      <c r="H34" s="161">
        <f t="shared" ref="H34:I34" si="11">SUM(H32:H33)</f>
        <v>0</v>
      </c>
      <c r="I34" s="161">
        <f t="shared" si="11"/>
        <v>0</v>
      </c>
      <c r="J34" s="161">
        <f t="shared" si="1"/>
        <v>223000</v>
      </c>
    </row>
    <row r="35" spans="1:10" ht="15.75" customHeight="1" x14ac:dyDescent="0.25">
      <c r="A35" s="5" t="s">
        <v>129</v>
      </c>
      <c r="B35" s="28" t="s">
        <v>130</v>
      </c>
      <c r="C35" s="163">
        <v>490000</v>
      </c>
      <c r="D35" s="164">
        <v>0</v>
      </c>
      <c r="E35" s="164">
        <v>0</v>
      </c>
      <c r="F35" s="197">
        <f t="shared" si="0"/>
        <v>490000</v>
      </c>
      <c r="G35" s="206">
        <v>490000</v>
      </c>
      <c r="H35" s="164">
        <v>0</v>
      </c>
      <c r="I35" s="164">
        <v>0</v>
      </c>
      <c r="J35" s="163">
        <f t="shared" si="1"/>
        <v>490000</v>
      </c>
    </row>
    <row r="36" spans="1:10" ht="15.75" customHeight="1" x14ac:dyDescent="0.25">
      <c r="A36" s="5" t="s">
        <v>131</v>
      </c>
      <c r="B36" s="28" t="s">
        <v>132</v>
      </c>
      <c r="C36" s="163"/>
      <c r="D36" s="164">
        <v>0</v>
      </c>
      <c r="E36" s="164">
        <v>0</v>
      </c>
      <c r="F36" s="197">
        <f t="shared" si="0"/>
        <v>0</v>
      </c>
      <c r="G36" s="206"/>
      <c r="H36" s="164">
        <v>0</v>
      </c>
      <c r="I36" s="164">
        <v>0</v>
      </c>
      <c r="J36" s="163">
        <f t="shared" si="1"/>
        <v>0</v>
      </c>
    </row>
    <row r="37" spans="1:10" ht="15.75" customHeight="1" x14ac:dyDescent="0.25">
      <c r="A37" s="5" t="s">
        <v>442</v>
      </c>
      <c r="B37" s="28" t="s">
        <v>133</v>
      </c>
      <c r="C37" s="163"/>
      <c r="D37" s="164">
        <v>0</v>
      </c>
      <c r="E37" s="164">
        <v>0</v>
      </c>
      <c r="F37" s="197">
        <f t="shared" si="0"/>
        <v>0</v>
      </c>
      <c r="G37" s="206"/>
      <c r="H37" s="164">
        <v>0</v>
      </c>
      <c r="I37" s="164">
        <v>0</v>
      </c>
      <c r="J37" s="163">
        <f t="shared" si="1"/>
        <v>0</v>
      </c>
    </row>
    <row r="38" spans="1:10" ht="15.75" customHeight="1" x14ac:dyDescent="0.25">
      <c r="A38" s="5" t="s">
        <v>134</v>
      </c>
      <c r="B38" s="28" t="s">
        <v>135</v>
      </c>
      <c r="C38" s="163">
        <v>430000</v>
      </c>
      <c r="D38" s="164">
        <v>0</v>
      </c>
      <c r="E38" s="164">
        <v>0</v>
      </c>
      <c r="F38" s="197">
        <f t="shared" si="0"/>
        <v>430000</v>
      </c>
      <c r="G38" s="206">
        <v>430000</v>
      </c>
      <c r="H38" s="164">
        <v>0</v>
      </c>
      <c r="I38" s="164">
        <v>0</v>
      </c>
      <c r="J38" s="163">
        <f t="shared" si="1"/>
        <v>430000</v>
      </c>
    </row>
    <row r="39" spans="1:10" ht="15.75" customHeight="1" x14ac:dyDescent="0.25">
      <c r="A39" s="10" t="s">
        <v>443</v>
      </c>
      <c r="B39" s="28" t="s">
        <v>136</v>
      </c>
      <c r="C39" s="163"/>
      <c r="D39" s="164">
        <v>0</v>
      </c>
      <c r="E39" s="164">
        <v>0</v>
      </c>
      <c r="F39" s="197">
        <f t="shared" si="0"/>
        <v>0</v>
      </c>
      <c r="G39" s="206"/>
      <c r="H39" s="164">
        <v>0</v>
      </c>
      <c r="I39" s="164">
        <v>0</v>
      </c>
      <c r="J39" s="163">
        <f t="shared" si="1"/>
        <v>0</v>
      </c>
    </row>
    <row r="40" spans="1:10" ht="15.75" customHeight="1" x14ac:dyDescent="0.25">
      <c r="A40" s="6" t="s">
        <v>137</v>
      </c>
      <c r="B40" s="28" t="s">
        <v>138</v>
      </c>
      <c r="C40" s="163">
        <v>2000000</v>
      </c>
      <c r="D40" s="164">
        <v>0</v>
      </c>
      <c r="E40" s="164">
        <v>0</v>
      </c>
      <c r="F40" s="197">
        <f t="shared" ref="F40:F71" si="12">SUM(C40:E40)</f>
        <v>2000000</v>
      </c>
      <c r="G40" s="213">
        <v>1182000</v>
      </c>
      <c r="H40" s="164">
        <v>0</v>
      </c>
      <c r="I40" s="164">
        <v>0</v>
      </c>
      <c r="J40" s="163">
        <f t="shared" si="1"/>
        <v>1182000</v>
      </c>
    </row>
    <row r="41" spans="1:10" ht="15.75" customHeight="1" x14ac:dyDescent="0.25">
      <c r="A41" s="5" t="s">
        <v>444</v>
      </c>
      <c r="B41" s="28" t="s">
        <v>139</v>
      </c>
      <c r="C41" s="163">
        <v>920000</v>
      </c>
      <c r="D41" s="164">
        <v>0</v>
      </c>
      <c r="E41" s="164">
        <v>0</v>
      </c>
      <c r="F41" s="197">
        <f t="shared" si="12"/>
        <v>920000</v>
      </c>
      <c r="G41" s="206">
        <v>920000</v>
      </c>
      <c r="H41" s="164">
        <v>0</v>
      </c>
      <c r="I41" s="164">
        <v>0</v>
      </c>
      <c r="J41" s="163">
        <f t="shared" si="1"/>
        <v>920000</v>
      </c>
    </row>
    <row r="42" spans="1:10" s="88" customFormat="1" ht="15.75" customHeight="1" x14ac:dyDescent="0.25">
      <c r="A42" s="7" t="s">
        <v>382</v>
      </c>
      <c r="B42" s="31" t="s">
        <v>140</v>
      </c>
      <c r="C42" s="161">
        <f>SUM(C35:C41)</f>
        <v>3840000</v>
      </c>
      <c r="D42" s="161">
        <f t="shared" ref="D42:E42" si="13">SUM(D35:D41)</f>
        <v>0</v>
      </c>
      <c r="E42" s="161">
        <f t="shared" si="13"/>
        <v>0</v>
      </c>
      <c r="F42" s="198">
        <f t="shared" si="12"/>
        <v>3840000</v>
      </c>
      <c r="G42" s="207">
        <f>SUM(G35:G41)</f>
        <v>3022000</v>
      </c>
      <c r="H42" s="161">
        <f t="shared" ref="H42:I42" si="14">SUM(H35:H41)</f>
        <v>0</v>
      </c>
      <c r="I42" s="161">
        <f t="shared" si="14"/>
        <v>0</v>
      </c>
      <c r="J42" s="161">
        <f t="shared" si="1"/>
        <v>3022000</v>
      </c>
    </row>
    <row r="43" spans="1:10" ht="15.75" customHeight="1" x14ac:dyDescent="0.25">
      <c r="A43" s="5" t="s">
        <v>141</v>
      </c>
      <c r="B43" s="28" t="s">
        <v>142</v>
      </c>
      <c r="C43" s="163"/>
      <c r="D43" s="164">
        <v>0</v>
      </c>
      <c r="E43" s="164">
        <v>0</v>
      </c>
      <c r="F43" s="197">
        <f t="shared" si="12"/>
        <v>0</v>
      </c>
      <c r="G43" s="206"/>
      <c r="H43" s="164">
        <v>0</v>
      </c>
      <c r="I43" s="164">
        <v>0</v>
      </c>
      <c r="J43" s="163">
        <f t="shared" si="1"/>
        <v>0</v>
      </c>
    </row>
    <row r="44" spans="1:10" ht="15.75" customHeight="1" x14ac:dyDescent="0.25">
      <c r="A44" s="5" t="s">
        <v>143</v>
      </c>
      <c r="B44" s="28" t="s">
        <v>144</v>
      </c>
      <c r="C44" s="163"/>
      <c r="D44" s="164">
        <v>0</v>
      </c>
      <c r="E44" s="164">
        <v>0</v>
      </c>
      <c r="F44" s="197">
        <f t="shared" si="12"/>
        <v>0</v>
      </c>
      <c r="G44" s="206"/>
      <c r="H44" s="164">
        <v>0</v>
      </c>
      <c r="I44" s="164">
        <v>0</v>
      </c>
      <c r="J44" s="163">
        <f t="shared" si="1"/>
        <v>0</v>
      </c>
    </row>
    <row r="45" spans="1:10" s="88" customFormat="1" ht="15.75" customHeight="1" x14ac:dyDescent="0.25">
      <c r="A45" s="7" t="s">
        <v>383</v>
      </c>
      <c r="B45" s="31" t="s">
        <v>145</v>
      </c>
      <c r="C45" s="161">
        <f>SUM(C43:C44)</f>
        <v>0</v>
      </c>
      <c r="D45" s="161">
        <f t="shared" ref="D45:E45" si="15">SUM(D43:D44)</f>
        <v>0</v>
      </c>
      <c r="E45" s="161">
        <f t="shared" si="15"/>
        <v>0</v>
      </c>
      <c r="F45" s="198">
        <f t="shared" si="12"/>
        <v>0</v>
      </c>
      <c r="G45" s="207">
        <f>SUM(G43:G44)</f>
        <v>0</v>
      </c>
      <c r="H45" s="161">
        <f t="shared" ref="H45:I45" si="16">SUM(H43:H44)</f>
        <v>0</v>
      </c>
      <c r="I45" s="161">
        <f t="shared" si="16"/>
        <v>0</v>
      </c>
      <c r="J45" s="161">
        <f t="shared" si="1"/>
        <v>0</v>
      </c>
    </row>
    <row r="46" spans="1:10" ht="15.75" customHeight="1" x14ac:dyDescent="0.25">
      <c r="A46" s="5" t="s">
        <v>146</v>
      </c>
      <c r="B46" s="28" t="s">
        <v>147</v>
      </c>
      <c r="C46" s="163">
        <v>1605000</v>
      </c>
      <c r="D46" s="164">
        <v>0</v>
      </c>
      <c r="E46" s="164">
        <v>5000</v>
      </c>
      <c r="F46" s="197">
        <f t="shared" si="12"/>
        <v>1610000</v>
      </c>
      <c r="G46" s="213">
        <v>1383500</v>
      </c>
      <c r="H46" s="164">
        <v>0</v>
      </c>
      <c r="I46" s="164">
        <v>5000</v>
      </c>
      <c r="J46" s="163">
        <f t="shared" si="1"/>
        <v>1388500</v>
      </c>
    </row>
    <row r="47" spans="1:10" ht="15.75" customHeight="1" x14ac:dyDescent="0.25">
      <c r="A47" s="5" t="s">
        <v>148</v>
      </c>
      <c r="B47" s="28" t="s">
        <v>149</v>
      </c>
      <c r="C47" s="163"/>
      <c r="D47" s="164">
        <v>0</v>
      </c>
      <c r="E47" s="164">
        <v>0</v>
      </c>
      <c r="F47" s="197">
        <f t="shared" si="12"/>
        <v>0</v>
      </c>
      <c r="G47" s="206"/>
      <c r="H47" s="164">
        <v>0</v>
      </c>
      <c r="I47" s="164">
        <v>0</v>
      </c>
      <c r="J47" s="163">
        <f t="shared" si="1"/>
        <v>0</v>
      </c>
    </row>
    <row r="48" spans="1:10" ht="15.75" customHeight="1" x14ac:dyDescent="0.25">
      <c r="A48" s="5" t="s">
        <v>445</v>
      </c>
      <c r="B48" s="28" t="s">
        <v>150</v>
      </c>
      <c r="C48" s="163"/>
      <c r="D48" s="164">
        <v>0</v>
      </c>
      <c r="E48" s="164">
        <v>0</v>
      </c>
      <c r="F48" s="197">
        <f t="shared" si="12"/>
        <v>0</v>
      </c>
      <c r="G48" s="206"/>
      <c r="H48" s="164">
        <v>0</v>
      </c>
      <c r="I48" s="164">
        <v>0</v>
      </c>
      <c r="J48" s="163">
        <f t="shared" si="1"/>
        <v>0</v>
      </c>
    </row>
    <row r="49" spans="1:10" ht="15.75" customHeight="1" x14ac:dyDescent="0.25">
      <c r="A49" s="5" t="s">
        <v>446</v>
      </c>
      <c r="B49" s="28" t="s">
        <v>151</v>
      </c>
      <c r="C49" s="163"/>
      <c r="D49" s="164">
        <v>0</v>
      </c>
      <c r="E49" s="164">
        <v>0</v>
      </c>
      <c r="F49" s="197">
        <f t="shared" si="12"/>
        <v>0</v>
      </c>
      <c r="G49" s="206"/>
      <c r="H49" s="164">
        <v>0</v>
      </c>
      <c r="I49" s="164">
        <v>0</v>
      </c>
      <c r="J49" s="163">
        <f t="shared" si="1"/>
        <v>0</v>
      </c>
    </row>
    <row r="50" spans="1:10" ht="15.75" customHeight="1" x14ac:dyDescent="0.25">
      <c r="A50" s="5" t="s">
        <v>152</v>
      </c>
      <c r="B50" s="28" t="s">
        <v>153</v>
      </c>
      <c r="C50" s="163">
        <v>10000</v>
      </c>
      <c r="D50" s="168">
        <v>0</v>
      </c>
      <c r="E50" s="168">
        <v>0</v>
      </c>
      <c r="F50" s="197">
        <f t="shared" si="12"/>
        <v>10000</v>
      </c>
      <c r="G50" s="206">
        <v>10000</v>
      </c>
      <c r="H50" s="168">
        <v>0</v>
      </c>
      <c r="I50" s="168">
        <v>0</v>
      </c>
      <c r="J50" s="163">
        <f t="shared" si="1"/>
        <v>10000</v>
      </c>
    </row>
    <row r="51" spans="1:10" s="88" customFormat="1" ht="15.75" customHeight="1" x14ac:dyDescent="0.25">
      <c r="A51" s="7" t="s">
        <v>384</v>
      </c>
      <c r="B51" s="31" t="s">
        <v>154</v>
      </c>
      <c r="C51" s="161">
        <f>SUM(C46:C50)</f>
        <v>1615000</v>
      </c>
      <c r="D51" s="161">
        <f t="shared" ref="D51:E51" si="17">SUM(D46:D50)</f>
        <v>0</v>
      </c>
      <c r="E51" s="161">
        <f t="shared" si="17"/>
        <v>5000</v>
      </c>
      <c r="F51" s="198">
        <f t="shared" si="12"/>
        <v>1620000</v>
      </c>
      <c r="G51" s="207">
        <f>SUM(G46:G50)</f>
        <v>1393500</v>
      </c>
      <c r="H51" s="161">
        <f t="shared" ref="H51:I51" si="18">SUM(H46:H50)</f>
        <v>0</v>
      </c>
      <c r="I51" s="161">
        <f t="shared" si="18"/>
        <v>5000</v>
      </c>
      <c r="J51" s="161">
        <f t="shared" si="1"/>
        <v>1398500</v>
      </c>
    </row>
    <row r="52" spans="1:10" s="88" customFormat="1" ht="15.75" customHeight="1" x14ac:dyDescent="0.25">
      <c r="A52" s="35" t="s">
        <v>385</v>
      </c>
      <c r="B52" s="45" t="s">
        <v>155</v>
      </c>
      <c r="C52" s="161">
        <f>C31+C34+C42+C45+C51</f>
        <v>6778000</v>
      </c>
      <c r="D52" s="162">
        <f t="shared" ref="D52:E52" si="19">D31+D34+D42+D45+D51</f>
        <v>0</v>
      </c>
      <c r="E52" s="162">
        <f t="shared" si="19"/>
        <v>20000</v>
      </c>
      <c r="F52" s="198">
        <f t="shared" si="12"/>
        <v>6798000</v>
      </c>
      <c r="G52" s="207">
        <f>G31+G34+G42+G45+G51</f>
        <v>5738500</v>
      </c>
      <c r="H52" s="162">
        <f t="shared" ref="H52:I52" si="20">H31+H34+H42+H45+H51</f>
        <v>0</v>
      </c>
      <c r="I52" s="162">
        <f t="shared" si="20"/>
        <v>20000</v>
      </c>
      <c r="J52" s="161">
        <f t="shared" si="1"/>
        <v>5758500</v>
      </c>
    </row>
    <row r="53" spans="1:10" ht="15.75" customHeight="1" x14ac:dyDescent="0.25">
      <c r="A53" s="13" t="s">
        <v>156</v>
      </c>
      <c r="B53" s="28" t="s">
        <v>157</v>
      </c>
      <c r="C53" s="163"/>
      <c r="D53" s="164">
        <v>0</v>
      </c>
      <c r="E53" s="164">
        <v>0</v>
      </c>
      <c r="F53" s="197">
        <f t="shared" si="12"/>
        <v>0</v>
      </c>
      <c r="G53" s="206"/>
      <c r="H53" s="164">
        <v>0</v>
      </c>
      <c r="I53" s="164">
        <v>0</v>
      </c>
      <c r="J53" s="163">
        <f t="shared" si="1"/>
        <v>0</v>
      </c>
    </row>
    <row r="54" spans="1:10" ht="15.75" customHeight="1" x14ac:dyDescent="0.25">
      <c r="A54" s="13" t="s">
        <v>386</v>
      </c>
      <c r="B54" s="28" t="s">
        <v>158</v>
      </c>
      <c r="C54" s="163"/>
      <c r="D54" s="164">
        <v>0</v>
      </c>
      <c r="E54" s="164">
        <v>0</v>
      </c>
      <c r="F54" s="197">
        <f t="shared" si="12"/>
        <v>0</v>
      </c>
      <c r="G54" s="206"/>
      <c r="H54" s="164">
        <v>0</v>
      </c>
      <c r="I54" s="164">
        <v>0</v>
      </c>
      <c r="J54" s="163">
        <f t="shared" si="1"/>
        <v>0</v>
      </c>
    </row>
    <row r="55" spans="1:10" ht="15.75" customHeight="1" x14ac:dyDescent="0.25">
      <c r="A55" s="17" t="s">
        <v>447</v>
      </c>
      <c r="B55" s="28" t="s">
        <v>159</v>
      </c>
      <c r="C55" s="163"/>
      <c r="D55" s="164">
        <v>0</v>
      </c>
      <c r="E55" s="164">
        <v>0</v>
      </c>
      <c r="F55" s="197">
        <f t="shared" si="12"/>
        <v>0</v>
      </c>
      <c r="G55" s="206"/>
      <c r="H55" s="164">
        <v>0</v>
      </c>
      <c r="I55" s="164">
        <v>0</v>
      </c>
      <c r="J55" s="163">
        <f t="shared" si="1"/>
        <v>0</v>
      </c>
    </row>
    <row r="56" spans="1:10" ht="15.75" customHeight="1" x14ac:dyDescent="0.25">
      <c r="A56" s="17" t="s">
        <v>448</v>
      </c>
      <c r="B56" s="28" t="s">
        <v>160</v>
      </c>
      <c r="C56" s="163"/>
      <c r="D56" s="164">
        <v>0</v>
      </c>
      <c r="E56" s="164">
        <v>0</v>
      </c>
      <c r="F56" s="197">
        <f t="shared" si="12"/>
        <v>0</v>
      </c>
      <c r="G56" s="206"/>
      <c r="H56" s="164">
        <v>0</v>
      </c>
      <c r="I56" s="164">
        <v>0</v>
      </c>
      <c r="J56" s="163">
        <f t="shared" si="1"/>
        <v>0</v>
      </c>
    </row>
    <row r="57" spans="1:10" ht="15.75" customHeight="1" x14ac:dyDescent="0.25">
      <c r="A57" s="17" t="s">
        <v>449</v>
      </c>
      <c r="B57" s="28" t="s">
        <v>161</v>
      </c>
      <c r="C57" s="163"/>
      <c r="D57" s="164">
        <v>0</v>
      </c>
      <c r="E57" s="164">
        <v>0</v>
      </c>
      <c r="F57" s="197">
        <f t="shared" si="12"/>
        <v>0</v>
      </c>
      <c r="G57" s="206"/>
      <c r="H57" s="164">
        <v>0</v>
      </c>
      <c r="I57" s="164">
        <v>0</v>
      </c>
      <c r="J57" s="163">
        <f t="shared" si="1"/>
        <v>0</v>
      </c>
    </row>
    <row r="58" spans="1:10" ht="15.75" customHeight="1" x14ac:dyDescent="0.25">
      <c r="A58" s="13" t="s">
        <v>450</v>
      </c>
      <c r="B58" s="28" t="s">
        <v>162</v>
      </c>
      <c r="C58" s="163"/>
      <c r="D58" s="164">
        <v>0</v>
      </c>
      <c r="E58" s="164">
        <v>0</v>
      </c>
      <c r="F58" s="197">
        <f t="shared" si="12"/>
        <v>0</v>
      </c>
      <c r="G58" s="206"/>
      <c r="H58" s="164">
        <v>0</v>
      </c>
      <c r="I58" s="164">
        <v>0</v>
      </c>
      <c r="J58" s="163">
        <f t="shared" si="1"/>
        <v>0</v>
      </c>
    </row>
    <row r="59" spans="1:10" ht="15.75" customHeight="1" x14ac:dyDescent="0.25">
      <c r="A59" s="13" t="s">
        <v>451</v>
      </c>
      <c r="B59" s="28" t="s">
        <v>163</v>
      </c>
      <c r="C59" s="163"/>
      <c r="D59" s="164">
        <v>0</v>
      </c>
      <c r="E59" s="164">
        <v>0</v>
      </c>
      <c r="F59" s="197">
        <f t="shared" si="12"/>
        <v>0</v>
      </c>
      <c r="G59" s="206"/>
      <c r="H59" s="164">
        <v>0</v>
      </c>
      <c r="I59" s="164">
        <v>0</v>
      </c>
      <c r="J59" s="163">
        <f t="shared" si="1"/>
        <v>0</v>
      </c>
    </row>
    <row r="60" spans="1:10" ht="15.75" customHeight="1" x14ac:dyDescent="0.25">
      <c r="A60" s="13" t="s">
        <v>452</v>
      </c>
      <c r="B60" s="28" t="s">
        <v>164</v>
      </c>
      <c r="C60" s="163">
        <v>1637000</v>
      </c>
      <c r="D60" s="164">
        <v>0</v>
      </c>
      <c r="E60" s="164">
        <v>0</v>
      </c>
      <c r="F60" s="197">
        <f t="shared" si="12"/>
        <v>1637000</v>
      </c>
      <c r="G60" s="206">
        <v>1637000</v>
      </c>
      <c r="H60" s="164">
        <v>0</v>
      </c>
      <c r="I60" s="164">
        <v>0</v>
      </c>
      <c r="J60" s="163">
        <f t="shared" si="1"/>
        <v>1637000</v>
      </c>
    </row>
    <row r="61" spans="1:10" s="88" customFormat="1" ht="15.75" customHeight="1" x14ac:dyDescent="0.25">
      <c r="A61" s="42" t="s">
        <v>414</v>
      </c>
      <c r="B61" s="45" t="s">
        <v>165</v>
      </c>
      <c r="C61" s="161">
        <f>SUM(C60)</f>
        <v>1637000</v>
      </c>
      <c r="D61" s="162">
        <f t="shared" ref="D61:E61" si="21">SUM(D53:D60)</f>
        <v>0</v>
      </c>
      <c r="E61" s="162">
        <f t="shared" si="21"/>
        <v>0</v>
      </c>
      <c r="F61" s="198">
        <f t="shared" si="12"/>
        <v>1637000</v>
      </c>
      <c r="G61" s="207">
        <f>SUM(G60)</f>
        <v>1637000</v>
      </c>
      <c r="H61" s="162">
        <f t="shared" ref="H61:I61" si="22">SUM(H53:H60)</f>
        <v>0</v>
      </c>
      <c r="I61" s="162">
        <f t="shared" si="22"/>
        <v>0</v>
      </c>
      <c r="J61" s="161">
        <f t="shared" si="1"/>
        <v>1637000</v>
      </c>
    </row>
    <row r="62" spans="1:10" ht="15.75" customHeight="1" x14ac:dyDescent="0.25">
      <c r="A62" s="12" t="s">
        <v>453</v>
      </c>
      <c r="B62" s="28" t="s">
        <v>166</v>
      </c>
      <c r="C62" s="163"/>
      <c r="D62" s="164">
        <v>0</v>
      </c>
      <c r="E62" s="164">
        <v>0</v>
      </c>
      <c r="F62" s="197">
        <f t="shared" si="12"/>
        <v>0</v>
      </c>
      <c r="G62" s="206"/>
      <c r="H62" s="164">
        <v>0</v>
      </c>
      <c r="I62" s="164">
        <v>0</v>
      </c>
      <c r="J62" s="163">
        <f t="shared" si="1"/>
        <v>0</v>
      </c>
    </row>
    <row r="63" spans="1:10" ht="15.75" customHeight="1" x14ac:dyDescent="0.25">
      <c r="A63" s="12" t="s">
        <v>167</v>
      </c>
      <c r="B63" s="28" t="s">
        <v>168</v>
      </c>
      <c r="C63" s="163"/>
      <c r="D63" s="164">
        <v>0</v>
      </c>
      <c r="E63" s="164">
        <v>0</v>
      </c>
      <c r="F63" s="197">
        <f t="shared" si="12"/>
        <v>0</v>
      </c>
      <c r="G63" s="206"/>
      <c r="H63" s="164">
        <v>0</v>
      </c>
      <c r="I63" s="164">
        <v>0</v>
      </c>
      <c r="J63" s="163">
        <f t="shared" si="1"/>
        <v>0</v>
      </c>
    </row>
    <row r="64" spans="1:10" ht="15.75" customHeight="1" x14ac:dyDescent="0.25">
      <c r="A64" s="12" t="s">
        <v>169</v>
      </c>
      <c r="B64" s="28" t="s">
        <v>170</v>
      </c>
      <c r="C64" s="163"/>
      <c r="D64" s="164">
        <v>0</v>
      </c>
      <c r="E64" s="164">
        <v>0</v>
      </c>
      <c r="F64" s="197">
        <f t="shared" si="12"/>
        <v>0</v>
      </c>
      <c r="G64" s="206"/>
      <c r="H64" s="164">
        <v>0</v>
      </c>
      <c r="I64" s="164">
        <v>0</v>
      </c>
      <c r="J64" s="163">
        <f t="shared" si="1"/>
        <v>0</v>
      </c>
    </row>
    <row r="65" spans="1:10" ht="15.75" customHeight="1" x14ac:dyDescent="0.25">
      <c r="A65" s="12" t="s">
        <v>415</v>
      </c>
      <c r="B65" s="28" t="s">
        <v>171</v>
      </c>
      <c r="C65" s="163"/>
      <c r="D65" s="164">
        <v>0</v>
      </c>
      <c r="E65" s="164">
        <v>0</v>
      </c>
      <c r="F65" s="197">
        <f t="shared" si="12"/>
        <v>0</v>
      </c>
      <c r="G65" s="206"/>
      <c r="H65" s="164">
        <v>0</v>
      </c>
      <c r="I65" s="164">
        <v>0</v>
      </c>
      <c r="J65" s="163">
        <f t="shared" si="1"/>
        <v>0</v>
      </c>
    </row>
    <row r="66" spans="1:10" ht="15.75" customHeight="1" x14ac:dyDescent="0.25">
      <c r="A66" s="12" t="s">
        <v>454</v>
      </c>
      <c r="B66" s="28" t="s">
        <v>172</v>
      </c>
      <c r="C66" s="163"/>
      <c r="D66" s="164">
        <v>0</v>
      </c>
      <c r="E66" s="164">
        <v>0</v>
      </c>
      <c r="F66" s="197">
        <f t="shared" si="12"/>
        <v>0</v>
      </c>
      <c r="G66" s="206"/>
      <c r="H66" s="164">
        <v>0</v>
      </c>
      <c r="I66" s="164">
        <v>0</v>
      </c>
      <c r="J66" s="163">
        <f t="shared" si="1"/>
        <v>0</v>
      </c>
    </row>
    <row r="67" spans="1:10" ht="15.75" customHeight="1" x14ac:dyDescent="0.25">
      <c r="A67" s="12" t="s">
        <v>417</v>
      </c>
      <c r="B67" s="28" t="s">
        <v>173</v>
      </c>
      <c r="C67" s="163">
        <v>1781456</v>
      </c>
      <c r="D67" s="164">
        <v>0</v>
      </c>
      <c r="E67" s="164">
        <v>0</v>
      </c>
      <c r="F67" s="197">
        <f t="shared" si="12"/>
        <v>1781456</v>
      </c>
      <c r="G67" s="206">
        <v>1781456</v>
      </c>
      <c r="H67" s="164">
        <v>0</v>
      </c>
      <c r="I67" s="164">
        <v>0</v>
      </c>
      <c r="J67" s="163">
        <f t="shared" si="1"/>
        <v>1781456</v>
      </c>
    </row>
    <row r="68" spans="1:10" ht="15.75" customHeight="1" x14ac:dyDescent="0.25">
      <c r="A68" s="12" t="s">
        <v>455</v>
      </c>
      <c r="B68" s="28" t="s">
        <v>174</v>
      </c>
      <c r="C68" s="163"/>
      <c r="D68" s="164">
        <v>0</v>
      </c>
      <c r="E68" s="164">
        <v>0</v>
      </c>
      <c r="F68" s="197">
        <f t="shared" si="12"/>
        <v>0</v>
      </c>
      <c r="G68" s="206"/>
      <c r="H68" s="164">
        <v>0</v>
      </c>
      <c r="I68" s="164">
        <v>0</v>
      </c>
      <c r="J68" s="163">
        <f t="shared" si="1"/>
        <v>0</v>
      </c>
    </row>
    <row r="69" spans="1:10" ht="15.75" customHeight="1" x14ac:dyDescent="0.25">
      <c r="A69" s="12" t="s">
        <v>456</v>
      </c>
      <c r="B69" s="28" t="s">
        <v>175</v>
      </c>
      <c r="C69" s="163"/>
      <c r="D69" s="164">
        <v>0</v>
      </c>
      <c r="E69" s="164">
        <v>0</v>
      </c>
      <c r="F69" s="197">
        <f t="shared" si="12"/>
        <v>0</v>
      </c>
      <c r="G69" s="206"/>
      <c r="H69" s="164">
        <v>0</v>
      </c>
      <c r="I69" s="164">
        <v>0</v>
      </c>
      <c r="J69" s="163">
        <f t="shared" si="1"/>
        <v>0</v>
      </c>
    </row>
    <row r="70" spans="1:10" ht="15.75" customHeight="1" x14ac:dyDescent="0.25">
      <c r="A70" s="12" t="s">
        <v>176</v>
      </c>
      <c r="B70" s="28" t="s">
        <v>177</v>
      </c>
      <c r="C70" s="163"/>
      <c r="D70" s="164">
        <v>0</v>
      </c>
      <c r="E70" s="164">
        <v>0</v>
      </c>
      <c r="F70" s="197">
        <f t="shared" si="12"/>
        <v>0</v>
      </c>
      <c r="G70" s="206"/>
      <c r="H70" s="164">
        <v>0</v>
      </c>
      <c r="I70" s="164">
        <v>0</v>
      </c>
      <c r="J70" s="163">
        <f t="shared" si="1"/>
        <v>0</v>
      </c>
    </row>
    <row r="71" spans="1:10" ht="15.75" customHeight="1" x14ac:dyDescent="0.25">
      <c r="A71" s="21" t="s">
        <v>178</v>
      </c>
      <c r="B71" s="28" t="s">
        <v>179</v>
      </c>
      <c r="C71" s="163"/>
      <c r="D71" s="164">
        <v>0</v>
      </c>
      <c r="E71" s="164">
        <v>0</v>
      </c>
      <c r="F71" s="197">
        <f t="shared" si="12"/>
        <v>0</v>
      </c>
      <c r="G71" s="206"/>
      <c r="H71" s="164">
        <v>0</v>
      </c>
      <c r="I71" s="164">
        <v>0</v>
      </c>
      <c r="J71" s="163">
        <f t="shared" si="1"/>
        <v>0</v>
      </c>
    </row>
    <row r="72" spans="1:10" ht="15.75" customHeight="1" x14ac:dyDescent="0.25">
      <c r="A72" s="12" t="s">
        <v>652</v>
      </c>
      <c r="B72" s="28" t="s">
        <v>180</v>
      </c>
      <c r="C72" s="163"/>
      <c r="D72" s="164">
        <v>0</v>
      </c>
      <c r="E72" s="164">
        <v>0</v>
      </c>
      <c r="F72" s="197">
        <f t="shared" ref="F72:F103" si="23">SUM(C72:E72)</f>
        <v>0</v>
      </c>
      <c r="G72" s="206"/>
      <c r="H72" s="164">
        <v>0</v>
      </c>
      <c r="I72" s="164">
        <v>0</v>
      </c>
      <c r="J72" s="163">
        <f t="shared" ref="J72:J103" si="24">SUM(G72:I72)</f>
        <v>0</v>
      </c>
    </row>
    <row r="73" spans="1:10" ht="15.75" customHeight="1" x14ac:dyDescent="0.25">
      <c r="A73" s="21" t="s">
        <v>457</v>
      </c>
      <c r="B73" s="28" t="s">
        <v>181</v>
      </c>
      <c r="C73" s="163">
        <v>50000</v>
      </c>
      <c r="D73" s="168">
        <v>270000</v>
      </c>
      <c r="E73" s="168">
        <v>0</v>
      </c>
      <c r="F73" s="197">
        <f t="shared" si="23"/>
        <v>320000</v>
      </c>
      <c r="G73" s="206">
        <v>50000</v>
      </c>
      <c r="H73" s="168">
        <v>270000</v>
      </c>
      <c r="I73" s="168">
        <v>0</v>
      </c>
      <c r="J73" s="163">
        <f t="shared" si="24"/>
        <v>320000</v>
      </c>
    </row>
    <row r="74" spans="1:10" ht="15.75" customHeight="1" x14ac:dyDescent="0.25">
      <c r="A74" s="21" t="s">
        <v>654</v>
      </c>
      <c r="B74" s="28" t="s">
        <v>653</v>
      </c>
      <c r="C74" s="163">
        <v>5405265</v>
      </c>
      <c r="D74" s="164">
        <v>0</v>
      </c>
      <c r="E74" s="164">
        <v>0</v>
      </c>
      <c r="F74" s="197">
        <f t="shared" si="23"/>
        <v>5405265</v>
      </c>
      <c r="G74" s="213">
        <v>4662975</v>
      </c>
      <c r="H74" s="164">
        <v>0</v>
      </c>
      <c r="I74" s="164">
        <v>0</v>
      </c>
      <c r="J74" s="163">
        <f t="shared" si="24"/>
        <v>4662975</v>
      </c>
    </row>
    <row r="75" spans="1:10" s="88" customFormat="1" ht="15.75" customHeight="1" x14ac:dyDescent="0.25">
      <c r="A75" s="42" t="s">
        <v>420</v>
      </c>
      <c r="B75" s="45" t="s">
        <v>182</v>
      </c>
      <c r="C75" s="161">
        <f>SUM(C62:C74)</f>
        <v>7236721</v>
      </c>
      <c r="D75" s="162">
        <f t="shared" ref="D75:E75" si="25">SUM(D62:D74)</f>
        <v>270000</v>
      </c>
      <c r="E75" s="162">
        <f t="shared" si="25"/>
        <v>0</v>
      </c>
      <c r="F75" s="198">
        <f t="shared" si="23"/>
        <v>7506721</v>
      </c>
      <c r="G75" s="207">
        <f>SUM(G62:G74)</f>
        <v>6494431</v>
      </c>
      <c r="H75" s="162">
        <f t="shared" ref="H75:I75" si="26">SUM(H62:H74)</f>
        <v>270000</v>
      </c>
      <c r="I75" s="162">
        <f t="shared" si="26"/>
        <v>0</v>
      </c>
      <c r="J75" s="161">
        <f t="shared" si="24"/>
        <v>6764431</v>
      </c>
    </row>
    <row r="76" spans="1:10" s="88" customFormat="1" ht="15.75" customHeight="1" x14ac:dyDescent="0.25">
      <c r="A76" s="174" t="s">
        <v>37</v>
      </c>
      <c r="B76" s="175"/>
      <c r="C76" s="177">
        <f>C26+C27+C52+C61+C75</f>
        <v>26224721</v>
      </c>
      <c r="D76" s="177">
        <f t="shared" ref="D76:E76" si="27">D26+D27+D52+D61+D75</f>
        <v>270000</v>
      </c>
      <c r="E76" s="177">
        <f t="shared" si="27"/>
        <v>20000</v>
      </c>
      <c r="F76" s="199">
        <f t="shared" si="23"/>
        <v>26514721</v>
      </c>
      <c r="G76" s="208">
        <f>G26+G27+G52+G61+G75</f>
        <v>24442931</v>
      </c>
      <c r="H76" s="177">
        <f t="shared" ref="H76:I76" si="28">H26+H27+H52+H61+H75</f>
        <v>270000</v>
      </c>
      <c r="I76" s="177">
        <f t="shared" si="28"/>
        <v>20000</v>
      </c>
      <c r="J76" s="176">
        <f t="shared" si="24"/>
        <v>24732931</v>
      </c>
    </row>
    <row r="77" spans="1:10" ht="15.75" customHeight="1" x14ac:dyDescent="0.25">
      <c r="A77" s="32" t="s">
        <v>183</v>
      </c>
      <c r="B77" s="28" t="s">
        <v>184</v>
      </c>
      <c r="C77" s="163"/>
      <c r="D77" s="164">
        <v>0</v>
      </c>
      <c r="E77" s="164">
        <v>0</v>
      </c>
      <c r="F77" s="197">
        <f t="shared" si="23"/>
        <v>0</v>
      </c>
      <c r="G77" s="206"/>
      <c r="H77" s="164">
        <v>0</v>
      </c>
      <c r="I77" s="164">
        <v>0</v>
      </c>
      <c r="J77" s="163">
        <f t="shared" si="24"/>
        <v>0</v>
      </c>
    </row>
    <row r="78" spans="1:10" ht="15.75" customHeight="1" x14ac:dyDescent="0.25">
      <c r="A78" s="32" t="s">
        <v>458</v>
      </c>
      <c r="B78" s="28" t="s">
        <v>185</v>
      </c>
      <c r="C78" s="163"/>
      <c r="D78" s="164">
        <v>0</v>
      </c>
      <c r="E78" s="164">
        <v>0</v>
      </c>
      <c r="F78" s="197">
        <f t="shared" si="23"/>
        <v>0</v>
      </c>
      <c r="G78" s="206"/>
      <c r="H78" s="164">
        <v>0</v>
      </c>
      <c r="I78" s="164">
        <v>0</v>
      </c>
      <c r="J78" s="163">
        <f t="shared" si="24"/>
        <v>0</v>
      </c>
    </row>
    <row r="79" spans="1:10" ht="15.75" customHeight="1" x14ac:dyDescent="0.25">
      <c r="A79" s="32" t="s">
        <v>186</v>
      </c>
      <c r="B79" s="28" t="s">
        <v>187</v>
      </c>
      <c r="C79" s="163"/>
      <c r="D79" s="164">
        <v>0</v>
      </c>
      <c r="E79" s="164">
        <v>0</v>
      </c>
      <c r="F79" s="197">
        <f t="shared" si="23"/>
        <v>0</v>
      </c>
      <c r="G79" s="206"/>
      <c r="H79" s="164">
        <v>0</v>
      </c>
      <c r="I79" s="164">
        <v>0</v>
      </c>
      <c r="J79" s="163">
        <f t="shared" si="24"/>
        <v>0</v>
      </c>
    </row>
    <row r="80" spans="1:10" ht="15.75" customHeight="1" x14ac:dyDescent="0.25">
      <c r="A80" s="32" t="s">
        <v>188</v>
      </c>
      <c r="B80" s="28" t="s">
        <v>189</v>
      </c>
      <c r="C80" s="163">
        <v>200000</v>
      </c>
      <c r="D80" s="164">
        <v>0</v>
      </c>
      <c r="E80" s="164">
        <v>0</v>
      </c>
      <c r="F80" s="197">
        <f t="shared" si="23"/>
        <v>200000</v>
      </c>
      <c r="G80" s="206">
        <v>200000</v>
      </c>
      <c r="H80" s="164">
        <v>0</v>
      </c>
      <c r="I80" s="164">
        <v>0</v>
      </c>
      <c r="J80" s="163">
        <f t="shared" si="24"/>
        <v>200000</v>
      </c>
    </row>
    <row r="81" spans="1:10" ht="15.75" customHeight="1" x14ac:dyDescent="0.25">
      <c r="A81" s="6" t="s">
        <v>190</v>
      </c>
      <c r="B81" s="28" t="s">
        <v>191</v>
      </c>
      <c r="C81" s="163"/>
      <c r="D81" s="164">
        <v>0</v>
      </c>
      <c r="E81" s="164">
        <v>0</v>
      </c>
      <c r="F81" s="197">
        <f t="shared" si="23"/>
        <v>0</v>
      </c>
      <c r="G81" s="206"/>
      <c r="H81" s="164">
        <v>0</v>
      </c>
      <c r="I81" s="164">
        <v>0</v>
      </c>
      <c r="J81" s="163">
        <f t="shared" si="24"/>
        <v>0</v>
      </c>
    </row>
    <row r="82" spans="1:10" ht="15.75" customHeight="1" x14ac:dyDescent="0.25">
      <c r="A82" s="6" t="s">
        <v>192</v>
      </c>
      <c r="B82" s="28" t="s">
        <v>193</v>
      </c>
      <c r="C82" s="163"/>
      <c r="D82" s="164">
        <v>0</v>
      </c>
      <c r="E82" s="164">
        <v>0</v>
      </c>
      <c r="F82" s="197">
        <f t="shared" si="23"/>
        <v>0</v>
      </c>
      <c r="G82" s="206"/>
      <c r="H82" s="164">
        <v>0</v>
      </c>
      <c r="I82" s="164">
        <v>0</v>
      </c>
      <c r="J82" s="163">
        <f t="shared" si="24"/>
        <v>0</v>
      </c>
    </row>
    <row r="83" spans="1:10" ht="15.75" customHeight="1" x14ac:dyDescent="0.25">
      <c r="A83" s="6" t="s">
        <v>194</v>
      </c>
      <c r="B83" s="28" t="s">
        <v>195</v>
      </c>
      <c r="C83" s="163">
        <v>50000</v>
      </c>
      <c r="D83" s="164">
        <v>0</v>
      </c>
      <c r="E83" s="164">
        <v>0</v>
      </c>
      <c r="F83" s="197">
        <f t="shared" si="23"/>
        <v>50000</v>
      </c>
      <c r="G83" s="206">
        <v>50000</v>
      </c>
      <c r="H83" s="164">
        <v>0</v>
      </c>
      <c r="I83" s="164">
        <v>0</v>
      </c>
      <c r="J83" s="163">
        <f t="shared" si="24"/>
        <v>50000</v>
      </c>
    </row>
    <row r="84" spans="1:10" s="88" customFormat="1" ht="15.75" customHeight="1" x14ac:dyDescent="0.25">
      <c r="A84" s="43" t="s">
        <v>422</v>
      </c>
      <c r="B84" s="45" t="s">
        <v>196</v>
      </c>
      <c r="C84" s="161">
        <f>SUM(C77:C83)</f>
        <v>250000</v>
      </c>
      <c r="D84" s="162">
        <f t="shared" ref="D84:E84" si="29">SUM(D77:D83)</f>
        <v>0</v>
      </c>
      <c r="E84" s="162">
        <f t="shared" si="29"/>
        <v>0</v>
      </c>
      <c r="F84" s="198">
        <f t="shared" si="23"/>
        <v>250000</v>
      </c>
      <c r="G84" s="207">
        <f>SUM(G77:G83)</f>
        <v>250000</v>
      </c>
      <c r="H84" s="162">
        <f t="shared" ref="H84:I84" si="30">SUM(H77:H83)</f>
        <v>0</v>
      </c>
      <c r="I84" s="162">
        <f t="shared" si="30"/>
        <v>0</v>
      </c>
      <c r="J84" s="161">
        <f t="shared" si="24"/>
        <v>250000</v>
      </c>
    </row>
    <row r="85" spans="1:10" ht="15.75" customHeight="1" x14ac:dyDescent="0.25">
      <c r="A85" s="13" t="s">
        <v>197</v>
      </c>
      <c r="B85" s="28" t="s">
        <v>198</v>
      </c>
      <c r="C85" s="163">
        <v>10230000</v>
      </c>
      <c r="D85" s="164">
        <v>0</v>
      </c>
      <c r="E85" s="164">
        <v>0</v>
      </c>
      <c r="F85" s="197">
        <f t="shared" si="23"/>
        <v>10230000</v>
      </c>
      <c r="G85" s="213">
        <v>11048000</v>
      </c>
      <c r="H85" s="164">
        <v>0</v>
      </c>
      <c r="I85" s="164">
        <v>0</v>
      </c>
      <c r="J85" s="163">
        <f t="shared" si="24"/>
        <v>11048000</v>
      </c>
    </row>
    <row r="86" spans="1:10" ht="15.75" customHeight="1" x14ac:dyDescent="0.25">
      <c r="A86" s="13" t="s">
        <v>199</v>
      </c>
      <c r="B86" s="28" t="s">
        <v>200</v>
      </c>
      <c r="C86" s="163"/>
      <c r="D86" s="164">
        <v>0</v>
      </c>
      <c r="E86" s="164">
        <v>0</v>
      </c>
      <c r="F86" s="197">
        <f t="shared" si="23"/>
        <v>0</v>
      </c>
      <c r="G86" s="206"/>
      <c r="H86" s="164">
        <v>0</v>
      </c>
      <c r="I86" s="164">
        <v>0</v>
      </c>
      <c r="J86" s="163">
        <f t="shared" si="24"/>
        <v>0</v>
      </c>
    </row>
    <row r="87" spans="1:10" ht="15.75" customHeight="1" x14ac:dyDescent="0.25">
      <c r="A87" s="13" t="s">
        <v>201</v>
      </c>
      <c r="B87" s="28" t="s">
        <v>202</v>
      </c>
      <c r="C87" s="163"/>
      <c r="D87" s="164">
        <v>0</v>
      </c>
      <c r="E87" s="164">
        <v>0</v>
      </c>
      <c r="F87" s="197">
        <f t="shared" si="23"/>
        <v>0</v>
      </c>
      <c r="G87" s="206"/>
      <c r="H87" s="164">
        <v>0</v>
      </c>
      <c r="I87" s="164">
        <v>0</v>
      </c>
      <c r="J87" s="163">
        <f t="shared" si="24"/>
        <v>0</v>
      </c>
    </row>
    <row r="88" spans="1:10" ht="15.75" customHeight="1" x14ac:dyDescent="0.25">
      <c r="A88" s="13" t="s">
        <v>203</v>
      </c>
      <c r="B88" s="28" t="s">
        <v>204</v>
      </c>
      <c r="C88" s="163">
        <v>2761460</v>
      </c>
      <c r="D88" s="164">
        <v>0</v>
      </c>
      <c r="E88" s="164">
        <v>0</v>
      </c>
      <c r="F88" s="197">
        <f t="shared" si="23"/>
        <v>2761460</v>
      </c>
      <c r="G88" s="213">
        <v>2982960</v>
      </c>
      <c r="H88" s="164">
        <v>0</v>
      </c>
      <c r="I88" s="164">
        <v>0</v>
      </c>
      <c r="J88" s="163">
        <f t="shared" si="24"/>
        <v>2982960</v>
      </c>
    </row>
    <row r="89" spans="1:10" s="88" customFormat="1" ht="15.75" customHeight="1" x14ac:dyDescent="0.25">
      <c r="A89" s="42" t="s">
        <v>423</v>
      </c>
      <c r="B89" s="45" t="s">
        <v>205</v>
      </c>
      <c r="C89" s="161">
        <f>SUM(C85:C88)</f>
        <v>12991460</v>
      </c>
      <c r="D89" s="162">
        <f t="shared" ref="D89:E89" si="31">SUM(D85:D88)</f>
        <v>0</v>
      </c>
      <c r="E89" s="162">
        <f t="shared" si="31"/>
        <v>0</v>
      </c>
      <c r="F89" s="198">
        <f t="shared" si="23"/>
        <v>12991460</v>
      </c>
      <c r="G89" s="207">
        <f>SUM(G85:G88)</f>
        <v>14030960</v>
      </c>
      <c r="H89" s="162">
        <f t="shared" ref="H89:I89" si="32">SUM(H85:H88)</f>
        <v>0</v>
      </c>
      <c r="I89" s="162">
        <f t="shared" si="32"/>
        <v>0</v>
      </c>
      <c r="J89" s="161">
        <f t="shared" si="24"/>
        <v>14030960</v>
      </c>
    </row>
    <row r="90" spans="1:10" ht="15.75" customHeight="1" x14ac:dyDescent="0.25">
      <c r="A90" s="13" t="s">
        <v>206</v>
      </c>
      <c r="B90" s="28" t="s">
        <v>207</v>
      </c>
      <c r="C90" s="163"/>
      <c r="D90" s="164">
        <v>0</v>
      </c>
      <c r="E90" s="164">
        <v>0</v>
      </c>
      <c r="F90" s="197">
        <f t="shared" si="23"/>
        <v>0</v>
      </c>
      <c r="G90" s="206"/>
      <c r="H90" s="164">
        <v>0</v>
      </c>
      <c r="I90" s="164">
        <v>0</v>
      </c>
      <c r="J90" s="163">
        <f t="shared" si="24"/>
        <v>0</v>
      </c>
    </row>
    <row r="91" spans="1:10" ht="15.75" customHeight="1" x14ac:dyDescent="0.25">
      <c r="A91" s="13" t="s">
        <v>459</v>
      </c>
      <c r="B91" s="28" t="s">
        <v>208</v>
      </c>
      <c r="C91" s="163"/>
      <c r="D91" s="164">
        <v>0</v>
      </c>
      <c r="E91" s="164">
        <v>0</v>
      </c>
      <c r="F91" s="197">
        <f t="shared" si="23"/>
        <v>0</v>
      </c>
      <c r="G91" s="206"/>
      <c r="H91" s="164">
        <v>0</v>
      </c>
      <c r="I91" s="164">
        <v>0</v>
      </c>
      <c r="J91" s="163">
        <f t="shared" si="24"/>
        <v>0</v>
      </c>
    </row>
    <row r="92" spans="1:10" ht="15.75" customHeight="1" x14ac:dyDescent="0.25">
      <c r="A92" s="13" t="s">
        <v>460</v>
      </c>
      <c r="B92" s="28" t="s">
        <v>209</v>
      </c>
      <c r="C92" s="163"/>
      <c r="D92" s="164">
        <v>0</v>
      </c>
      <c r="E92" s="164">
        <v>0</v>
      </c>
      <c r="F92" s="197">
        <f t="shared" si="23"/>
        <v>0</v>
      </c>
      <c r="G92" s="206"/>
      <c r="H92" s="164">
        <v>0</v>
      </c>
      <c r="I92" s="164">
        <v>0</v>
      </c>
      <c r="J92" s="163">
        <f t="shared" si="24"/>
        <v>0</v>
      </c>
    </row>
    <row r="93" spans="1:10" ht="15.75" customHeight="1" x14ac:dyDescent="0.25">
      <c r="A93" s="13" t="s">
        <v>461</v>
      </c>
      <c r="B93" s="28" t="s">
        <v>210</v>
      </c>
      <c r="C93" s="163"/>
      <c r="D93" s="164">
        <v>0</v>
      </c>
      <c r="E93" s="164">
        <v>0</v>
      </c>
      <c r="F93" s="197">
        <f t="shared" si="23"/>
        <v>0</v>
      </c>
      <c r="G93" s="206"/>
      <c r="H93" s="164">
        <v>0</v>
      </c>
      <c r="I93" s="164">
        <v>0</v>
      </c>
      <c r="J93" s="163">
        <f t="shared" si="24"/>
        <v>0</v>
      </c>
    </row>
    <row r="94" spans="1:10" ht="15.75" customHeight="1" x14ac:dyDescent="0.25">
      <c r="A94" s="13" t="s">
        <v>462</v>
      </c>
      <c r="B94" s="28" t="s">
        <v>211</v>
      </c>
      <c r="C94" s="163"/>
      <c r="D94" s="164">
        <v>0</v>
      </c>
      <c r="E94" s="164">
        <v>0</v>
      </c>
      <c r="F94" s="197">
        <f t="shared" si="23"/>
        <v>0</v>
      </c>
      <c r="G94" s="206"/>
      <c r="H94" s="164">
        <v>0</v>
      </c>
      <c r="I94" s="164">
        <v>0</v>
      </c>
      <c r="J94" s="163">
        <f t="shared" si="24"/>
        <v>0</v>
      </c>
    </row>
    <row r="95" spans="1:10" ht="15.75" customHeight="1" x14ac:dyDescent="0.25">
      <c r="A95" s="13" t="s">
        <v>463</v>
      </c>
      <c r="B95" s="28" t="s">
        <v>212</v>
      </c>
      <c r="C95" s="163"/>
      <c r="D95" s="164">
        <v>0</v>
      </c>
      <c r="E95" s="164">
        <v>0</v>
      </c>
      <c r="F95" s="197">
        <f t="shared" si="23"/>
        <v>0</v>
      </c>
      <c r="G95" s="206"/>
      <c r="H95" s="164">
        <v>0</v>
      </c>
      <c r="I95" s="164">
        <v>0</v>
      </c>
      <c r="J95" s="163">
        <f t="shared" si="24"/>
        <v>0</v>
      </c>
    </row>
    <row r="96" spans="1:10" ht="15.75" customHeight="1" x14ac:dyDescent="0.25">
      <c r="A96" s="13" t="s">
        <v>213</v>
      </c>
      <c r="B96" s="28" t="s">
        <v>214</v>
      </c>
      <c r="C96" s="163"/>
      <c r="D96" s="164">
        <v>0</v>
      </c>
      <c r="E96" s="164">
        <v>0</v>
      </c>
      <c r="F96" s="197">
        <f t="shared" si="23"/>
        <v>0</v>
      </c>
      <c r="G96" s="206"/>
      <c r="H96" s="164">
        <v>0</v>
      </c>
      <c r="I96" s="164">
        <v>0</v>
      </c>
      <c r="J96" s="163">
        <f t="shared" si="24"/>
        <v>0</v>
      </c>
    </row>
    <row r="97" spans="1:10" ht="15.75" customHeight="1" x14ac:dyDescent="0.25">
      <c r="A97" s="13" t="s">
        <v>655</v>
      </c>
      <c r="B97" s="28" t="s">
        <v>215</v>
      </c>
      <c r="C97" s="163"/>
      <c r="D97" s="164">
        <v>0</v>
      </c>
      <c r="E97" s="164">
        <v>0</v>
      </c>
      <c r="F97" s="197">
        <f t="shared" si="23"/>
        <v>0</v>
      </c>
      <c r="G97" s="206"/>
      <c r="H97" s="164">
        <v>0</v>
      </c>
      <c r="I97" s="164">
        <v>0</v>
      </c>
      <c r="J97" s="163">
        <f t="shared" si="24"/>
        <v>0</v>
      </c>
    </row>
    <row r="98" spans="1:10" ht="15.75" customHeight="1" x14ac:dyDescent="0.25">
      <c r="A98" s="13" t="s">
        <v>656</v>
      </c>
      <c r="B98" s="28" t="s">
        <v>657</v>
      </c>
      <c r="C98" s="163"/>
      <c r="D98" s="164">
        <v>0</v>
      </c>
      <c r="E98" s="164">
        <v>0</v>
      </c>
      <c r="F98" s="197">
        <f t="shared" si="23"/>
        <v>0</v>
      </c>
      <c r="G98" s="206"/>
      <c r="H98" s="164">
        <v>0</v>
      </c>
      <c r="I98" s="164">
        <v>0</v>
      </c>
      <c r="J98" s="163">
        <f t="shared" si="24"/>
        <v>0</v>
      </c>
    </row>
    <row r="99" spans="1:10" s="88" customFormat="1" ht="15.75" customHeight="1" x14ac:dyDescent="0.25">
      <c r="A99" s="42" t="s">
        <v>424</v>
      </c>
      <c r="B99" s="45" t="s">
        <v>216</v>
      </c>
      <c r="C99" s="161">
        <f>SUM(C90:C98)</f>
        <v>0</v>
      </c>
      <c r="D99" s="162">
        <f t="shared" ref="D99:E99" si="33">SUM(D90:D98)</f>
        <v>0</v>
      </c>
      <c r="E99" s="162">
        <f t="shared" si="33"/>
        <v>0</v>
      </c>
      <c r="F99" s="198">
        <f t="shared" si="23"/>
        <v>0</v>
      </c>
      <c r="G99" s="207">
        <f>SUM(G90:G98)</f>
        <v>0</v>
      </c>
      <c r="H99" s="162">
        <f t="shared" ref="H99:I99" si="34">SUM(H90:H98)</f>
        <v>0</v>
      </c>
      <c r="I99" s="162">
        <f t="shared" si="34"/>
        <v>0</v>
      </c>
      <c r="J99" s="161">
        <f t="shared" si="24"/>
        <v>0</v>
      </c>
    </row>
    <row r="100" spans="1:10" s="88" customFormat="1" ht="15.75" customHeight="1" x14ac:dyDescent="0.25">
      <c r="A100" s="174" t="s">
        <v>38</v>
      </c>
      <c r="B100" s="175"/>
      <c r="C100" s="177">
        <f>C84+C89+C99</f>
        <v>13241460</v>
      </c>
      <c r="D100" s="177">
        <f t="shared" ref="D100:E100" si="35">D84+D89+D99</f>
        <v>0</v>
      </c>
      <c r="E100" s="177">
        <f t="shared" si="35"/>
        <v>0</v>
      </c>
      <c r="F100" s="199">
        <f t="shared" si="23"/>
        <v>13241460</v>
      </c>
      <c r="G100" s="208">
        <f>G84+G89+G99</f>
        <v>14280960</v>
      </c>
      <c r="H100" s="177">
        <f t="shared" ref="H100:I100" si="36">H84+H89+H99</f>
        <v>0</v>
      </c>
      <c r="I100" s="177">
        <f t="shared" si="36"/>
        <v>0</v>
      </c>
      <c r="J100" s="176">
        <f t="shared" si="24"/>
        <v>14280960</v>
      </c>
    </row>
    <row r="101" spans="1:10" s="88" customFormat="1" ht="15.75" x14ac:dyDescent="0.25">
      <c r="A101" s="124" t="s">
        <v>469</v>
      </c>
      <c r="B101" s="125" t="s">
        <v>217</v>
      </c>
      <c r="C101" s="169">
        <f>C26+C27+C52+C61+C75+C84+C89+C99</f>
        <v>39466181</v>
      </c>
      <c r="D101" s="170">
        <f>D26+D27+D52+D61+D75+D84+D89+D99</f>
        <v>270000</v>
      </c>
      <c r="E101" s="170">
        <f>E26+E27+E52+E61+E75+E84+E89+E99</f>
        <v>20000</v>
      </c>
      <c r="F101" s="200">
        <f t="shared" si="23"/>
        <v>39756181</v>
      </c>
      <c r="G101" s="209">
        <f>G26+G27+G52+G61+G75+G84+G89+G99</f>
        <v>38723891</v>
      </c>
      <c r="H101" s="170">
        <f>H26+H27+H52+H61+H75+H84+H89+H99</f>
        <v>270000</v>
      </c>
      <c r="I101" s="170">
        <f>I26+I27+I52+I61+I75+I84+I89+I99</f>
        <v>20000</v>
      </c>
      <c r="J101" s="169">
        <f t="shared" si="24"/>
        <v>39013891</v>
      </c>
    </row>
    <row r="102" spans="1:10" x14ac:dyDescent="0.25">
      <c r="A102" s="13" t="s">
        <v>658</v>
      </c>
      <c r="B102" s="5" t="s">
        <v>218</v>
      </c>
      <c r="C102" s="163"/>
      <c r="D102" s="164">
        <v>0</v>
      </c>
      <c r="E102" s="164">
        <v>0</v>
      </c>
      <c r="F102" s="197">
        <f t="shared" si="23"/>
        <v>0</v>
      </c>
      <c r="G102" s="206"/>
      <c r="H102" s="164">
        <v>0</v>
      </c>
      <c r="I102" s="164">
        <v>0</v>
      </c>
      <c r="J102" s="163">
        <f t="shared" si="24"/>
        <v>0</v>
      </c>
    </row>
    <row r="103" spans="1:10" x14ac:dyDescent="0.25">
      <c r="A103" s="13" t="s">
        <v>221</v>
      </c>
      <c r="B103" s="5" t="s">
        <v>222</v>
      </c>
      <c r="C103" s="163"/>
      <c r="D103" s="164">
        <v>0</v>
      </c>
      <c r="E103" s="164">
        <v>0</v>
      </c>
      <c r="F103" s="197">
        <f t="shared" si="23"/>
        <v>0</v>
      </c>
      <c r="G103" s="206"/>
      <c r="H103" s="164">
        <v>0</v>
      </c>
      <c r="I103" s="164">
        <v>0</v>
      </c>
      <c r="J103" s="163">
        <f t="shared" si="24"/>
        <v>0</v>
      </c>
    </row>
    <row r="104" spans="1:10" x14ac:dyDescent="0.25">
      <c r="A104" s="13" t="s">
        <v>674</v>
      </c>
      <c r="B104" s="5" t="s">
        <v>223</v>
      </c>
      <c r="C104" s="163"/>
      <c r="D104" s="164">
        <v>0</v>
      </c>
      <c r="E104" s="164">
        <v>0</v>
      </c>
      <c r="F104" s="197">
        <f t="shared" ref="F104:F125" si="37">SUM(C104:E104)</f>
        <v>0</v>
      </c>
      <c r="G104" s="206"/>
      <c r="H104" s="164">
        <v>0</v>
      </c>
      <c r="I104" s="164">
        <v>0</v>
      </c>
      <c r="J104" s="163">
        <f t="shared" ref="J104:J125" si="38">SUM(G104:I104)</f>
        <v>0</v>
      </c>
    </row>
    <row r="105" spans="1:10" s="88" customFormat="1" x14ac:dyDescent="0.25">
      <c r="A105" s="15" t="s">
        <v>429</v>
      </c>
      <c r="B105" s="7" t="s">
        <v>225</v>
      </c>
      <c r="C105" s="161"/>
      <c r="D105" s="162">
        <f t="shared" ref="D105:E105" si="39">SUM(D102:D104)</f>
        <v>0</v>
      </c>
      <c r="E105" s="162">
        <f t="shared" si="39"/>
        <v>0</v>
      </c>
      <c r="F105" s="198">
        <f t="shared" si="37"/>
        <v>0</v>
      </c>
      <c r="G105" s="207"/>
      <c r="H105" s="162">
        <f t="shared" ref="H105:I105" si="40">SUM(H102:H104)</f>
        <v>0</v>
      </c>
      <c r="I105" s="162">
        <f t="shared" si="40"/>
        <v>0</v>
      </c>
      <c r="J105" s="161">
        <f t="shared" si="38"/>
        <v>0</v>
      </c>
    </row>
    <row r="106" spans="1:10" x14ac:dyDescent="0.25">
      <c r="A106" s="33" t="s">
        <v>465</v>
      </c>
      <c r="B106" s="5" t="s">
        <v>226</v>
      </c>
      <c r="C106" s="163"/>
      <c r="D106" s="164">
        <v>0</v>
      </c>
      <c r="E106" s="164">
        <v>0</v>
      </c>
      <c r="F106" s="197">
        <f t="shared" si="37"/>
        <v>0</v>
      </c>
      <c r="G106" s="206"/>
      <c r="H106" s="164">
        <v>0</v>
      </c>
      <c r="I106" s="164">
        <v>0</v>
      </c>
      <c r="J106" s="163">
        <f t="shared" si="38"/>
        <v>0</v>
      </c>
    </row>
    <row r="107" spans="1:10" x14ac:dyDescent="0.25">
      <c r="A107" s="33" t="s">
        <v>675</v>
      </c>
      <c r="B107" s="5" t="s">
        <v>229</v>
      </c>
      <c r="C107" s="163"/>
      <c r="D107" s="164">
        <v>0</v>
      </c>
      <c r="E107" s="164">
        <v>0</v>
      </c>
      <c r="F107" s="197">
        <f t="shared" si="37"/>
        <v>0</v>
      </c>
      <c r="G107" s="206"/>
      <c r="H107" s="164">
        <v>0</v>
      </c>
      <c r="I107" s="164">
        <v>0</v>
      </c>
      <c r="J107" s="163">
        <f t="shared" si="38"/>
        <v>0</v>
      </c>
    </row>
    <row r="108" spans="1:10" x14ac:dyDescent="0.25">
      <c r="A108" s="13" t="s">
        <v>676</v>
      </c>
      <c r="B108" s="5" t="s">
        <v>231</v>
      </c>
      <c r="C108" s="163"/>
      <c r="D108" s="164">
        <v>0</v>
      </c>
      <c r="E108" s="164">
        <v>0</v>
      </c>
      <c r="F108" s="197">
        <f t="shared" si="37"/>
        <v>0</v>
      </c>
      <c r="G108" s="206"/>
      <c r="H108" s="164">
        <v>0</v>
      </c>
      <c r="I108" s="164">
        <v>0</v>
      </c>
      <c r="J108" s="163">
        <f t="shared" si="38"/>
        <v>0</v>
      </c>
    </row>
    <row r="109" spans="1:10" x14ac:dyDescent="0.25">
      <c r="A109" s="13" t="s">
        <v>677</v>
      </c>
      <c r="B109" s="5" t="s">
        <v>232</v>
      </c>
      <c r="C109" s="163"/>
      <c r="D109" s="164">
        <v>0</v>
      </c>
      <c r="E109" s="164">
        <v>0</v>
      </c>
      <c r="F109" s="197">
        <f t="shared" si="37"/>
        <v>0</v>
      </c>
      <c r="G109" s="206"/>
      <c r="H109" s="164">
        <v>0</v>
      </c>
      <c r="I109" s="164">
        <v>0</v>
      </c>
      <c r="J109" s="163">
        <f t="shared" si="38"/>
        <v>0</v>
      </c>
    </row>
    <row r="110" spans="1:10" x14ac:dyDescent="0.25">
      <c r="A110" s="13" t="s">
        <v>680</v>
      </c>
      <c r="B110" s="5" t="s">
        <v>678</v>
      </c>
      <c r="C110" s="163"/>
      <c r="D110" s="164">
        <v>0</v>
      </c>
      <c r="E110" s="164">
        <v>0</v>
      </c>
      <c r="F110" s="197">
        <f t="shared" si="37"/>
        <v>0</v>
      </c>
      <c r="G110" s="206"/>
      <c r="H110" s="164">
        <v>0</v>
      </c>
      <c r="I110" s="164">
        <v>0</v>
      </c>
      <c r="J110" s="163">
        <f t="shared" si="38"/>
        <v>0</v>
      </c>
    </row>
    <row r="111" spans="1:10" x14ac:dyDescent="0.25">
      <c r="A111" s="13" t="s">
        <v>681</v>
      </c>
      <c r="B111" s="5" t="s">
        <v>679</v>
      </c>
      <c r="C111" s="163"/>
      <c r="D111" s="164">
        <v>0</v>
      </c>
      <c r="E111" s="164">
        <v>0</v>
      </c>
      <c r="F111" s="197">
        <f t="shared" si="37"/>
        <v>0</v>
      </c>
      <c r="G111" s="206"/>
      <c r="H111" s="164">
        <v>0</v>
      </c>
      <c r="I111" s="164">
        <v>0</v>
      </c>
      <c r="J111" s="163">
        <f t="shared" si="38"/>
        <v>0</v>
      </c>
    </row>
    <row r="112" spans="1:10" s="88" customFormat="1" x14ac:dyDescent="0.25">
      <c r="A112" s="14" t="s">
        <v>432</v>
      </c>
      <c r="B112" s="7" t="s">
        <v>233</v>
      </c>
      <c r="C112" s="163"/>
      <c r="D112" s="162">
        <f t="shared" ref="D112:E112" si="41">SUM(D106:D111)</f>
        <v>0</v>
      </c>
      <c r="E112" s="162">
        <f t="shared" si="41"/>
        <v>0</v>
      </c>
      <c r="F112" s="198">
        <f t="shared" si="37"/>
        <v>0</v>
      </c>
      <c r="G112" s="206"/>
      <c r="H112" s="162">
        <f t="shared" ref="H112:I112" si="42">SUM(H106:H111)</f>
        <v>0</v>
      </c>
      <c r="I112" s="162">
        <f t="shared" si="42"/>
        <v>0</v>
      </c>
      <c r="J112" s="161">
        <f t="shared" si="38"/>
        <v>0</v>
      </c>
    </row>
    <row r="113" spans="1:10" s="88" customFormat="1" x14ac:dyDescent="0.25">
      <c r="A113" s="14" t="s">
        <v>234</v>
      </c>
      <c r="B113" s="7" t="s">
        <v>235</v>
      </c>
      <c r="C113" s="163"/>
      <c r="D113" s="162">
        <v>0</v>
      </c>
      <c r="E113" s="162">
        <v>0</v>
      </c>
      <c r="F113" s="198">
        <f t="shared" si="37"/>
        <v>0</v>
      </c>
      <c r="G113" s="206"/>
      <c r="H113" s="162">
        <v>0</v>
      </c>
      <c r="I113" s="162">
        <v>0</v>
      </c>
      <c r="J113" s="161">
        <f t="shared" si="38"/>
        <v>0</v>
      </c>
    </row>
    <row r="114" spans="1:10" s="88" customFormat="1" x14ac:dyDescent="0.25">
      <c r="A114" s="14" t="s">
        <v>236</v>
      </c>
      <c r="B114" s="7" t="s">
        <v>237</v>
      </c>
      <c r="C114" s="161">
        <v>657442</v>
      </c>
      <c r="D114" s="162">
        <v>0</v>
      </c>
      <c r="E114" s="162">
        <v>0</v>
      </c>
      <c r="F114" s="198">
        <f t="shared" si="37"/>
        <v>657442</v>
      </c>
      <c r="G114" s="207">
        <v>657442</v>
      </c>
      <c r="H114" s="162">
        <v>0</v>
      </c>
      <c r="I114" s="162">
        <v>0</v>
      </c>
      <c r="J114" s="161">
        <f t="shared" si="38"/>
        <v>657442</v>
      </c>
    </row>
    <row r="115" spans="1:10" s="88" customFormat="1" x14ac:dyDescent="0.25">
      <c r="A115" s="14" t="s">
        <v>238</v>
      </c>
      <c r="B115" s="7" t="s">
        <v>239</v>
      </c>
      <c r="C115" s="161"/>
      <c r="D115" s="162">
        <f t="shared" ref="D115:E115" si="43">SUM(D113:D114)</f>
        <v>0</v>
      </c>
      <c r="E115" s="162">
        <f t="shared" si="43"/>
        <v>0</v>
      </c>
      <c r="F115" s="198">
        <f t="shared" si="37"/>
        <v>0</v>
      </c>
      <c r="G115" s="207"/>
      <c r="H115" s="162">
        <f t="shared" ref="H115:I115" si="44">SUM(H113:H114)</f>
        <v>0</v>
      </c>
      <c r="I115" s="162">
        <f t="shared" si="44"/>
        <v>0</v>
      </c>
      <c r="J115" s="161">
        <f t="shared" si="38"/>
        <v>0</v>
      </c>
    </row>
    <row r="116" spans="1:10" s="88" customFormat="1" x14ac:dyDescent="0.25">
      <c r="A116" s="14" t="s">
        <v>682</v>
      </c>
      <c r="B116" s="7" t="s">
        <v>241</v>
      </c>
      <c r="C116" s="161"/>
      <c r="D116" s="165">
        <v>0</v>
      </c>
      <c r="E116" s="165">
        <v>0</v>
      </c>
      <c r="F116" s="198">
        <f t="shared" si="37"/>
        <v>0</v>
      </c>
      <c r="G116" s="207"/>
      <c r="H116" s="165">
        <v>0</v>
      </c>
      <c r="I116" s="165">
        <v>0</v>
      </c>
      <c r="J116" s="161">
        <f t="shared" si="38"/>
        <v>0</v>
      </c>
    </row>
    <row r="117" spans="1:10" s="88" customFormat="1" x14ac:dyDescent="0.25">
      <c r="A117" s="14" t="s">
        <v>242</v>
      </c>
      <c r="B117" s="7" t="s">
        <v>243</v>
      </c>
      <c r="C117" s="161"/>
      <c r="D117" s="165">
        <v>0</v>
      </c>
      <c r="E117" s="165">
        <v>0</v>
      </c>
      <c r="F117" s="198">
        <f t="shared" si="37"/>
        <v>0</v>
      </c>
      <c r="G117" s="207"/>
      <c r="H117" s="165">
        <v>0</v>
      </c>
      <c r="I117" s="165">
        <v>0</v>
      </c>
      <c r="J117" s="161">
        <f t="shared" si="38"/>
        <v>0</v>
      </c>
    </row>
    <row r="118" spans="1:10" s="88" customFormat="1" x14ac:dyDescent="0.25">
      <c r="A118" s="14" t="s">
        <v>244</v>
      </c>
      <c r="B118" s="7" t="s">
        <v>245</v>
      </c>
      <c r="C118" s="161"/>
      <c r="D118" s="165">
        <v>0</v>
      </c>
      <c r="E118" s="165">
        <v>0</v>
      </c>
      <c r="F118" s="198">
        <f t="shared" si="37"/>
        <v>0</v>
      </c>
      <c r="G118" s="207"/>
      <c r="H118" s="165">
        <v>0</v>
      </c>
      <c r="I118" s="165">
        <v>0</v>
      </c>
      <c r="J118" s="161">
        <f t="shared" si="38"/>
        <v>0</v>
      </c>
    </row>
    <row r="119" spans="1:10" s="88" customFormat="1" x14ac:dyDescent="0.25">
      <c r="A119" s="33" t="s">
        <v>686</v>
      </c>
      <c r="B119" s="5" t="s">
        <v>683</v>
      </c>
      <c r="C119" s="161"/>
      <c r="D119" s="165">
        <v>0</v>
      </c>
      <c r="E119" s="165">
        <v>0</v>
      </c>
      <c r="F119" s="198">
        <f t="shared" si="37"/>
        <v>0</v>
      </c>
      <c r="G119" s="207"/>
      <c r="H119" s="165">
        <v>0</v>
      </c>
      <c r="I119" s="165">
        <v>0</v>
      </c>
      <c r="J119" s="161">
        <f t="shared" si="38"/>
        <v>0</v>
      </c>
    </row>
    <row r="120" spans="1:10" s="88" customFormat="1" x14ac:dyDescent="0.25">
      <c r="A120" s="33" t="s">
        <v>687</v>
      </c>
      <c r="B120" s="5" t="s">
        <v>684</v>
      </c>
      <c r="C120" s="161"/>
      <c r="D120" s="165">
        <v>0</v>
      </c>
      <c r="E120" s="165">
        <v>0</v>
      </c>
      <c r="F120" s="198">
        <f t="shared" si="37"/>
        <v>0</v>
      </c>
      <c r="G120" s="207"/>
      <c r="H120" s="165">
        <v>0</v>
      </c>
      <c r="I120" s="165">
        <v>0</v>
      </c>
      <c r="J120" s="161">
        <f t="shared" si="38"/>
        <v>0</v>
      </c>
    </row>
    <row r="121" spans="1:10" s="88" customFormat="1" x14ac:dyDescent="0.25">
      <c r="A121" s="14" t="s">
        <v>688</v>
      </c>
      <c r="B121" s="7" t="s">
        <v>685</v>
      </c>
      <c r="C121" s="161"/>
      <c r="D121" s="165">
        <v>0</v>
      </c>
      <c r="E121" s="165">
        <v>0</v>
      </c>
      <c r="F121" s="198">
        <f t="shared" si="37"/>
        <v>0</v>
      </c>
      <c r="G121" s="207"/>
      <c r="H121" s="165">
        <v>0</v>
      </c>
      <c r="I121" s="165">
        <v>0</v>
      </c>
      <c r="J121" s="161">
        <f t="shared" si="38"/>
        <v>0</v>
      </c>
    </row>
    <row r="122" spans="1:10" s="88" customFormat="1" x14ac:dyDescent="0.25">
      <c r="A122" s="34" t="s">
        <v>433</v>
      </c>
      <c r="B122" s="35" t="s">
        <v>246</v>
      </c>
      <c r="C122" s="161">
        <f>C105+C112+C113+C114+C115+C116+C117+C118+C121</f>
        <v>657442</v>
      </c>
      <c r="D122" s="165">
        <f t="shared" ref="D122:E122" si="45">D105+D112+D113+D114+D115+D116+D117+D121</f>
        <v>0</v>
      </c>
      <c r="E122" s="165">
        <f t="shared" si="45"/>
        <v>0</v>
      </c>
      <c r="F122" s="198">
        <f t="shared" si="37"/>
        <v>657442</v>
      </c>
      <c r="G122" s="207">
        <f>G105+G112+G113+G114+G115+G116+G117+G118+G121</f>
        <v>657442</v>
      </c>
      <c r="H122" s="165">
        <f t="shared" ref="H122:I122" si="46">H105+H112+H113+H114+H115+H116+H117+H121</f>
        <v>0</v>
      </c>
      <c r="I122" s="165">
        <f t="shared" si="46"/>
        <v>0</v>
      </c>
      <c r="J122" s="161">
        <f t="shared" si="38"/>
        <v>657442</v>
      </c>
    </row>
    <row r="123" spans="1:10" x14ac:dyDescent="0.25">
      <c r="A123" s="33" t="s">
        <v>247</v>
      </c>
      <c r="B123" s="5" t="s">
        <v>248</v>
      </c>
      <c r="C123" s="161"/>
      <c r="D123" s="164">
        <v>0</v>
      </c>
      <c r="E123" s="164">
        <v>0</v>
      </c>
      <c r="F123" s="197">
        <f t="shared" si="37"/>
        <v>0</v>
      </c>
      <c r="G123" s="207"/>
      <c r="H123" s="164">
        <v>0</v>
      </c>
      <c r="I123" s="164">
        <v>0</v>
      </c>
      <c r="J123" s="163">
        <f t="shared" si="38"/>
        <v>0</v>
      </c>
    </row>
    <row r="124" spans="1:10" x14ac:dyDescent="0.25">
      <c r="A124" s="13" t="s">
        <v>249</v>
      </c>
      <c r="B124" s="5" t="s">
        <v>250</v>
      </c>
      <c r="C124" s="161"/>
      <c r="D124" s="164">
        <v>0</v>
      </c>
      <c r="E124" s="164">
        <v>0</v>
      </c>
      <c r="F124" s="197">
        <f t="shared" si="37"/>
        <v>0</v>
      </c>
      <c r="G124" s="207"/>
      <c r="H124" s="164">
        <v>0</v>
      </c>
      <c r="I124" s="164">
        <v>0</v>
      </c>
      <c r="J124" s="163">
        <f t="shared" si="38"/>
        <v>0</v>
      </c>
    </row>
    <row r="125" spans="1:10" x14ac:dyDescent="0.25">
      <c r="A125" s="33" t="s">
        <v>466</v>
      </c>
      <c r="B125" s="5" t="s">
        <v>251</v>
      </c>
      <c r="C125" s="161"/>
      <c r="D125" s="164">
        <v>0</v>
      </c>
      <c r="E125" s="164">
        <v>0</v>
      </c>
      <c r="F125" s="197">
        <f t="shared" si="37"/>
        <v>0</v>
      </c>
      <c r="G125" s="207"/>
      <c r="H125" s="164">
        <v>0</v>
      </c>
      <c r="I125" s="164">
        <v>0</v>
      </c>
      <c r="J125" s="163">
        <f t="shared" si="38"/>
        <v>0</v>
      </c>
    </row>
    <row r="126" spans="1:10" x14ac:dyDescent="0.25">
      <c r="A126" s="33" t="s">
        <v>689</v>
      </c>
      <c r="B126" s="5" t="s">
        <v>252</v>
      </c>
      <c r="C126" s="161"/>
      <c r="D126" s="164"/>
      <c r="E126" s="164"/>
      <c r="F126" s="197"/>
      <c r="G126" s="207"/>
      <c r="H126" s="164"/>
      <c r="I126" s="164"/>
      <c r="J126" s="163"/>
    </row>
    <row r="127" spans="1:10" x14ac:dyDescent="0.25">
      <c r="A127" s="33" t="s">
        <v>691</v>
      </c>
      <c r="B127" s="5" t="s">
        <v>690</v>
      </c>
      <c r="C127" s="165"/>
      <c r="D127" s="164">
        <v>0</v>
      </c>
      <c r="E127" s="164">
        <v>0</v>
      </c>
      <c r="F127" s="197">
        <f>SUM(D127:E127)</f>
        <v>0</v>
      </c>
      <c r="G127" s="210"/>
      <c r="H127" s="164">
        <v>0</v>
      </c>
      <c r="I127" s="164">
        <v>0</v>
      </c>
      <c r="J127" s="163">
        <f>SUM(H127:I127)</f>
        <v>0</v>
      </c>
    </row>
    <row r="128" spans="1:10" s="88" customFormat="1" x14ac:dyDescent="0.25">
      <c r="A128" s="34" t="s">
        <v>439</v>
      </c>
      <c r="B128" s="35" t="s">
        <v>256</v>
      </c>
      <c r="C128" s="163"/>
      <c r="D128" s="162">
        <f>SUM(D123:D127)</f>
        <v>0</v>
      </c>
      <c r="E128" s="162">
        <f>SUM(E123:E127)</f>
        <v>0</v>
      </c>
      <c r="F128" s="197">
        <f>SUM(C128:E128)</f>
        <v>0</v>
      </c>
      <c r="G128" s="206"/>
      <c r="H128" s="162">
        <f>SUM(H123:H127)</f>
        <v>0</v>
      </c>
      <c r="I128" s="162">
        <f>SUM(I123:I127)</f>
        <v>0</v>
      </c>
      <c r="J128" s="163">
        <f>SUM(G128:I128)</f>
        <v>0</v>
      </c>
    </row>
    <row r="129" spans="1:10" s="88" customFormat="1" x14ac:dyDescent="0.25">
      <c r="A129" s="34" t="s">
        <v>257</v>
      </c>
      <c r="B129" s="35" t="s">
        <v>258</v>
      </c>
      <c r="C129" s="163"/>
      <c r="D129" s="162">
        <v>0</v>
      </c>
      <c r="E129" s="162">
        <v>0</v>
      </c>
      <c r="F129" s="197">
        <v>0</v>
      </c>
      <c r="G129" s="206"/>
      <c r="H129" s="162">
        <v>0</v>
      </c>
      <c r="I129" s="162">
        <v>0</v>
      </c>
      <c r="J129" s="163">
        <v>0</v>
      </c>
    </row>
    <row r="130" spans="1:10" x14ac:dyDescent="0.25">
      <c r="A130" s="15" t="s">
        <v>693</v>
      </c>
      <c r="B130" s="7" t="s">
        <v>692</v>
      </c>
      <c r="C130" s="163"/>
      <c r="D130" s="162">
        <v>0</v>
      </c>
      <c r="E130" s="162">
        <v>0</v>
      </c>
      <c r="F130" s="198">
        <f>SUM(C130:E130)</f>
        <v>0</v>
      </c>
      <c r="G130" s="206"/>
      <c r="H130" s="162">
        <v>0</v>
      </c>
      <c r="I130" s="162">
        <v>0</v>
      </c>
      <c r="J130" s="161">
        <f>SUM(G130:I130)</f>
        <v>0</v>
      </c>
    </row>
    <row r="131" spans="1:10" s="88" customFormat="1" ht="15.75" x14ac:dyDescent="0.25">
      <c r="A131" s="127" t="s">
        <v>470</v>
      </c>
      <c r="B131" s="128" t="s">
        <v>259</v>
      </c>
      <c r="C131" s="171">
        <f>C122+C128+C129+C130</f>
        <v>657442</v>
      </c>
      <c r="D131" s="171">
        <f>D122+D128+D130</f>
        <v>0</v>
      </c>
      <c r="E131" s="171">
        <f>E122+E128+E130</f>
        <v>0</v>
      </c>
      <c r="F131" s="200">
        <f>SUM(C131:E131)</f>
        <v>657442</v>
      </c>
      <c r="G131" s="211">
        <f>G122+G128+G129+G130</f>
        <v>657442</v>
      </c>
      <c r="H131" s="171">
        <f>H122+H128+H130</f>
        <v>0</v>
      </c>
      <c r="I131" s="171">
        <f>I122+I128+I130</f>
        <v>0</v>
      </c>
      <c r="J131" s="169">
        <f>SUM(G131:I131)</f>
        <v>657442</v>
      </c>
    </row>
    <row r="132" spans="1:10" s="88" customFormat="1" ht="15.75" x14ac:dyDescent="0.25">
      <c r="A132" s="129" t="s">
        <v>506</v>
      </c>
      <c r="B132" s="129"/>
      <c r="C132" s="172">
        <f>C101+C131</f>
        <v>40123623</v>
      </c>
      <c r="D132" s="173">
        <f>D101+D131</f>
        <v>270000</v>
      </c>
      <c r="E132" s="173">
        <f>E101+E131</f>
        <v>20000</v>
      </c>
      <c r="F132" s="201">
        <f>SUM(C132:E132)</f>
        <v>40413623</v>
      </c>
      <c r="G132" s="212">
        <f>G101+G131</f>
        <v>39381333</v>
      </c>
      <c r="H132" s="173">
        <f>H101+H131</f>
        <v>270000</v>
      </c>
      <c r="I132" s="173">
        <f>I101+I131</f>
        <v>20000</v>
      </c>
      <c r="J132" s="172">
        <f>SUM(G132:I132)</f>
        <v>39671333</v>
      </c>
    </row>
    <row r="133" spans="1:10" x14ac:dyDescent="0.25">
      <c r="A133" s="166"/>
      <c r="B133" s="167"/>
      <c r="C133" s="167"/>
      <c r="D133" s="167"/>
      <c r="E133" s="167"/>
      <c r="F133" s="167"/>
    </row>
    <row r="134" spans="1:10" x14ac:dyDescent="0.25">
      <c r="B134" s="24"/>
      <c r="C134" s="24"/>
      <c r="D134" s="24"/>
      <c r="E134" s="24"/>
      <c r="F134" s="24"/>
    </row>
    <row r="135" spans="1:10" x14ac:dyDescent="0.25">
      <c r="B135" s="24"/>
      <c r="C135" s="24"/>
      <c r="D135" s="24"/>
      <c r="E135" s="24"/>
      <c r="F135" s="24"/>
    </row>
    <row r="136" spans="1:10" x14ac:dyDescent="0.25">
      <c r="B136" s="24"/>
      <c r="C136" s="24"/>
      <c r="D136" s="24"/>
      <c r="E136" s="24"/>
      <c r="F136" s="24"/>
    </row>
    <row r="137" spans="1:10" x14ac:dyDescent="0.25">
      <c r="B137" s="24"/>
      <c r="C137" s="24"/>
      <c r="D137" s="24"/>
      <c r="E137" s="24"/>
      <c r="F137" s="24"/>
    </row>
    <row r="138" spans="1:10" x14ac:dyDescent="0.25">
      <c r="B138" s="24"/>
      <c r="C138" s="24"/>
      <c r="D138" s="24"/>
      <c r="E138" s="24"/>
      <c r="F138" s="24"/>
    </row>
    <row r="139" spans="1:10" x14ac:dyDescent="0.25">
      <c r="B139" s="24"/>
      <c r="C139" s="24"/>
      <c r="D139" s="24"/>
      <c r="E139" s="24"/>
      <c r="F139" s="24"/>
    </row>
    <row r="140" spans="1:10" x14ac:dyDescent="0.25">
      <c r="B140" s="24"/>
      <c r="C140" s="24"/>
      <c r="D140" s="24"/>
      <c r="E140" s="24"/>
      <c r="F140" s="24"/>
    </row>
    <row r="141" spans="1:10" x14ac:dyDescent="0.25">
      <c r="B141" s="24"/>
      <c r="C141" s="24"/>
      <c r="D141" s="24"/>
      <c r="E141" s="24"/>
      <c r="F141" s="24"/>
    </row>
    <row r="142" spans="1:10" x14ac:dyDescent="0.25">
      <c r="B142" s="24"/>
      <c r="C142" s="24"/>
      <c r="D142" s="24"/>
      <c r="E142" s="24"/>
      <c r="F142" s="24"/>
    </row>
    <row r="143" spans="1:10" x14ac:dyDescent="0.25">
      <c r="B143" s="24"/>
      <c r="C143" s="24"/>
      <c r="D143" s="24"/>
      <c r="E143" s="24"/>
      <c r="F143" s="24"/>
    </row>
    <row r="144" spans="1:10" x14ac:dyDescent="0.25">
      <c r="B144" s="24"/>
      <c r="C144" s="24"/>
      <c r="D144" s="24"/>
      <c r="E144" s="24"/>
      <c r="F144" s="24"/>
    </row>
    <row r="145" spans="2:6" x14ac:dyDescent="0.25">
      <c r="B145" s="24"/>
      <c r="C145" s="24"/>
      <c r="D145" s="24"/>
      <c r="E145" s="24"/>
      <c r="F145" s="24"/>
    </row>
    <row r="146" spans="2:6" x14ac:dyDescent="0.25">
      <c r="B146" s="24"/>
      <c r="C146" s="24"/>
      <c r="D146" s="24"/>
      <c r="E146" s="24"/>
      <c r="F146" s="24"/>
    </row>
    <row r="147" spans="2:6" x14ac:dyDescent="0.25">
      <c r="B147" s="24"/>
      <c r="C147" s="24"/>
      <c r="D147" s="24"/>
      <c r="E147" s="24"/>
      <c r="F147" s="24"/>
    </row>
    <row r="148" spans="2:6" x14ac:dyDescent="0.25">
      <c r="B148" s="24"/>
      <c r="C148" s="24"/>
      <c r="D148" s="24"/>
      <c r="E148" s="24"/>
      <c r="F148" s="24"/>
    </row>
    <row r="149" spans="2:6" x14ac:dyDescent="0.25">
      <c r="B149" s="24"/>
      <c r="C149" s="24"/>
      <c r="D149" s="24"/>
      <c r="E149" s="24"/>
      <c r="F149" s="24"/>
    </row>
    <row r="150" spans="2:6" x14ac:dyDescent="0.25">
      <c r="B150" s="24"/>
      <c r="C150" s="24"/>
      <c r="D150" s="24"/>
      <c r="E150" s="24"/>
      <c r="F150" s="24"/>
    </row>
    <row r="151" spans="2:6" x14ac:dyDescent="0.25">
      <c r="B151" s="24"/>
      <c r="C151" s="24"/>
      <c r="D151" s="24"/>
      <c r="E151" s="24"/>
      <c r="F151" s="24"/>
    </row>
    <row r="152" spans="2:6" x14ac:dyDescent="0.25">
      <c r="B152" s="24"/>
      <c r="C152" s="24"/>
      <c r="D152" s="24"/>
      <c r="E152" s="24"/>
      <c r="F152" s="24"/>
    </row>
    <row r="153" spans="2:6" x14ac:dyDescent="0.25">
      <c r="B153" s="24"/>
      <c r="C153" s="24"/>
      <c r="D153" s="24"/>
      <c r="E153" s="24"/>
      <c r="F153" s="24"/>
    </row>
    <row r="154" spans="2:6" x14ac:dyDescent="0.25">
      <c r="B154" s="24"/>
      <c r="C154" s="24"/>
      <c r="D154" s="24"/>
      <c r="E154" s="24"/>
      <c r="F154" s="24"/>
    </row>
    <row r="155" spans="2:6" x14ac:dyDescent="0.25">
      <c r="B155" s="24"/>
      <c r="C155" s="24"/>
      <c r="D155" s="24"/>
      <c r="E155" s="24"/>
      <c r="F155" s="24"/>
    </row>
    <row r="156" spans="2:6" x14ac:dyDescent="0.25">
      <c r="B156" s="24"/>
      <c r="C156" s="24"/>
      <c r="D156" s="24"/>
      <c r="E156" s="24"/>
      <c r="F156" s="24"/>
    </row>
    <row r="157" spans="2:6" x14ac:dyDescent="0.25">
      <c r="B157" s="24"/>
      <c r="C157" s="24"/>
      <c r="D157" s="24"/>
      <c r="E157" s="24"/>
      <c r="F157" s="24"/>
    </row>
    <row r="158" spans="2:6" x14ac:dyDescent="0.25">
      <c r="B158" s="24"/>
      <c r="C158" s="24"/>
      <c r="D158" s="24"/>
      <c r="E158" s="24"/>
      <c r="F158" s="24"/>
    </row>
    <row r="159" spans="2:6" x14ac:dyDescent="0.25">
      <c r="B159" s="24"/>
      <c r="C159" s="24"/>
      <c r="D159" s="24"/>
      <c r="E159" s="24"/>
      <c r="F159" s="24"/>
    </row>
    <row r="160" spans="2:6" x14ac:dyDescent="0.25">
      <c r="B160" s="24"/>
      <c r="C160" s="24"/>
      <c r="D160" s="24"/>
      <c r="E160" s="24"/>
      <c r="F160" s="24"/>
    </row>
    <row r="161" spans="2:6" x14ac:dyDescent="0.25">
      <c r="B161" s="24"/>
      <c r="C161" s="24"/>
      <c r="D161" s="24"/>
      <c r="E161" s="24"/>
      <c r="F161" s="24"/>
    </row>
    <row r="162" spans="2:6" x14ac:dyDescent="0.25">
      <c r="B162" s="24"/>
      <c r="C162" s="24"/>
      <c r="D162" s="24"/>
      <c r="E162" s="24"/>
      <c r="F162" s="24"/>
    </row>
    <row r="163" spans="2:6" x14ac:dyDescent="0.25">
      <c r="B163" s="24"/>
      <c r="C163" s="24"/>
      <c r="D163" s="24"/>
      <c r="E163" s="24"/>
      <c r="F163" s="24"/>
    </row>
    <row r="164" spans="2:6" x14ac:dyDescent="0.25">
      <c r="B164" s="24"/>
      <c r="C164" s="24"/>
      <c r="D164" s="24"/>
      <c r="E164" s="24"/>
      <c r="F164" s="24"/>
    </row>
    <row r="165" spans="2:6" x14ac:dyDescent="0.25">
      <c r="B165" s="24"/>
      <c r="C165" s="24"/>
      <c r="D165" s="24"/>
      <c r="E165" s="24"/>
      <c r="F165" s="24"/>
    </row>
    <row r="166" spans="2:6" x14ac:dyDescent="0.25">
      <c r="B166" s="24"/>
      <c r="C166" s="24"/>
      <c r="D166" s="24"/>
      <c r="E166" s="24"/>
      <c r="F166" s="24"/>
    </row>
    <row r="167" spans="2:6" x14ac:dyDescent="0.25">
      <c r="B167" s="24"/>
      <c r="C167" s="24"/>
      <c r="D167" s="24"/>
      <c r="E167" s="24"/>
      <c r="F167" s="24"/>
    </row>
    <row r="168" spans="2:6" x14ac:dyDescent="0.25">
      <c r="B168" s="24"/>
      <c r="C168" s="24"/>
      <c r="D168" s="24"/>
      <c r="E168" s="24"/>
      <c r="F168" s="24"/>
    </row>
    <row r="169" spans="2:6" x14ac:dyDescent="0.25">
      <c r="B169" s="24"/>
      <c r="C169" s="24"/>
      <c r="D169" s="24"/>
      <c r="E169" s="24"/>
      <c r="F169" s="24"/>
    </row>
    <row r="170" spans="2:6" x14ac:dyDescent="0.25">
      <c r="B170" s="24"/>
      <c r="C170" s="24"/>
      <c r="D170" s="24"/>
      <c r="E170" s="24"/>
      <c r="F170" s="24"/>
    </row>
    <row r="171" spans="2:6" x14ac:dyDescent="0.25">
      <c r="B171" s="24"/>
      <c r="C171" s="24"/>
      <c r="D171" s="24"/>
      <c r="E171" s="24"/>
      <c r="F171" s="24"/>
    </row>
    <row r="172" spans="2:6" x14ac:dyDescent="0.25">
      <c r="B172" s="24"/>
      <c r="C172" s="24"/>
      <c r="D172" s="24"/>
      <c r="E172" s="24"/>
      <c r="F172" s="24"/>
    </row>
    <row r="173" spans="2:6" x14ac:dyDescent="0.25">
      <c r="B173" s="24"/>
      <c r="C173" s="24"/>
      <c r="D173" s="24"/>
      <c r="E173" s="24"/>
      <c r="F173" s="24"/>
    </row>
    <row r="174" spans="2:6" x14ac:dyDescent="0.25">
      <c r="B174" s="24"/>
      <c r="C174" s="24"/>
      <c r="D174" s="24"/>
      <c r="E174" s="24"/>
      <c r="F174" s="24"/>
    </row>
    <row r="175" spans="2:6" x14ac:dyDescent="0.25">
      <c r="B175" s="24"/>
      <c r="C175" s="24"/>
      <c r="D175" s="24"/>
      <c r="E175" s="24"/>
      <c r="F175" s="24"/>
    </row>
    <row r="176" spans="2:6" x14ac:dyDescent="0.25">
      <c r="B176" s="24"/>
      <c r="C176" s="24"/>
      <c r="D176" s="24"/>
      <c r="E176" s="24"/>
      <c r="F176" s="24"/>
    </row>
    <row r="177" spans="2:6" x14ac:dyDescent="0.25">
      <c r="B177" s="24"/>
      <c r="C177" s="24"/>
      <c r="D177" s="24"/>
      <c r="E177" s="24"/>
      <c r="F177" s="24"/>
    </row>
    <row r="178" spans="2:6" x14ac:dyDescent="0.25">
      <c r="B178" s="24"/>
      <c r="C178" s="24"/>
      <c r="D178" s="24"/>
      <c r="E178" s="24"/>
      <c r="F178" s="24"/>
    </row>
    <row r="179" spans="2:6" x14ac:dyDescent="0.25">
      <c r="B179" s="24"/>
      <c r="C179" s="24"/>
      <c r="D179" s="24"/>
      <c r="E179" s="24"/>
      <c r="F179" s="24"/>
    </row>
    <row r="180" spans="2:6" x14ac:dyDescent="0.25">
      <c r="B180" s="24"/>
      <c r="C180" s="24"/>
      <c r="D180" s="24"/>
      <c r="E180" s="24"/>
      <c r="F180" s="24"/>
    </row>
    <row r="181" spans="2:6" x14ac:dyDescent="0.25">
      <c r="B181" s="24"/>
      <c r="C181" s="24"/>
      <c r="D181" s="24"/>
      <c r="E181" s="24"/>
      <c r="F181" s="24"/>
    </row>
  </sheetData>
  <mergeCells count="5">
    <mergeCell ref="C6:F6"/>
    <mergeCell ref="A3:F3"/>
    <mergeCell ref="A4:F4"/>
    <mergeCell ref="C1:K1"/>
    <mergeCell ref="G6:J6"/>
  </mergeCells>
  <pageMargins left="0.70866141732283472" right="0.70866141732283472" top="0.74803149606299213" bottom="0.74803149606299213" header="0.31496062992125984" footer="0.31496062992125984"/>
  <pageSetup paperSize="9" scale="36" orientation="portrait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J100"/>
  <sheetViews>
    <sheetView workbookViewId="0">
      <selection activeCell="B1" sqref="B1:J1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0" x14ac:dyDescent="0.25">
      <c r="B1" s="241" t="s">
        <v>712</v>
      </c>
      <c r="C1" s="241"/>
      <c r="D1" s="241"/>
      <c r="E1" s="241"/>
      <c r="F1" s="241"/>
      <c r="G1" s="241"/>
      <c r="H1" s="241"/>
      <c r="I1" s="241"/>
      <c r="J1" s="241"/>
    </row>
    <row r="3" spans="1:10" ht="24" customHeight="1" x14ac:dyDescent="0.25">
      <c r="A3" s="234" t="s">
        <v>700</v>
      </c>
      <c r="B3" s="242"/>
      <c r="C3" s="242"/>
      <c r="D3" s="242"/>
      <c r="E3" s="242"/>
      <c r="F3" s="236"/>
    </row>
    <row r="4" spans="1:10" ht="24" customHeight="1" x14ac:dyDescent="0.25">
      <c r="A4" s="237" t="s">
        <v>662</v>
      </c>
      <c r="B4" s="235"/>
      <c r="C4" s="235"/>
      <c r="D4" s="235"/>
      <c r="E4" s="235"/>
      <c r="F4" s="236"/>
      <c r="H4" s="73"/>
    </row>
    <row r="5" spans="1:10" ht="18" x14ac:dyDescent="0.25">
      <c r="A5" s="98"/>
    </row>
    <row r="6" spans="1:10" x14ac:dyDescent="0.25">
      <c r="A6" s="86" t="s">
        <v>645</v>
      </c>
      <c r="C6" s="232" t="s">
        <v>646</v>
      </c>
      <c r="D6" s="232"/>
      <c r="E6" s="232"/>
      <c r="F6" s="233"/>
      <c r="G6" s="243" t="s">
        <v>705</v>
      </c>
      <c r="H6" s="232"/>
      <c r="I6" s="232"/>
      <c r="J6" s="232"/>
    </row>
    <row r="7" spans="1:10" ht="45" x14ac:dyDescent="0.3">
      <c r="A7" s="2" t="s">
        <v>80</v>
      </c>
      <c r="B7" s="3" t="s">
        <v>32</v>
      </c>
      <c r="C7" s="99" t="s">
        <v>580</v>
      </c>
      <c r="D7" s="99" t="s">
        <v>581</v>
      </c>
      <c r="E7" s="99" t="s">
        <v>39</v>
      </c>
      <c r="F7" s="196" t="s">
        <v>23</v>
      </c>
      <c r="G7" s="221" t="s">
        <v>580</v>
      </c>
      <c r="H7" s="99" t="s">
        <v>581</v>
      </c>
      <c r="I7" s="99" t="s">
        <v>39</v>
      </c>
      <c r="J7" s="100" t="s">
        <v>23</v>
      </c>
    </row>
    <row r="8" spans="1:10" ht="15" customHeight="1" x14ac:dyDescent="0.25">
      <c r="A8" s="29" t="s">
        <v>260</v>
      </c>
      <c r="B8" s="6" t="s">
        <v>261</v>
      </c>
      <c r="C8" s="85">
        <v>8749051</v>
      </c>
      <c r="D8" s="85">
        <v>0</v>
      </c>
      <c r="E8" s="85">
        <v>0</v>
      </c>
      <c r="F8" s="214">
        <f>SUM(C8:E8)</f>
        <v>8749051</v>
      </c>
      <c r="G8" s="222">
        <v>8749051</v>
      </c>
      <c r="H8" s="85">
        <v>0</v>
      </c>
      <c r="I8" s="85">
        <v>0</v>
      </c>
      <c r="J8" s="85">
        <f>SUM(G8:I8)</f>
        <v>8749051</v>
      </c>
    </row>
    <row r="9" spans="1:10" ht="15" customHeight="1" x14ac:dyDescent="0.25">
      <c r="A9" s="5" t="s">
        <v>262</v>
      </c>
      <c r="B9" s="6" t="s">
        <v>263</v>
      </c>
      <c r="C9" s="85"/>
      <c r="D9" s="85">
        <v>0</v>
      </c>
      <c r="E9" s="85">
        <v>0</v>
      </c>
      <c r="F9" s="214">
        <f t="shared" ref="F9:F74" si="0">SUM(C9:E9)</f>
        <v>0</v>
      </c>
      <c r="G9" s="222">
        <v>0</v>
      </c>
      <c r="H9" s="85">
        <v>0</v>
      </c>
      <c r="I9" s="85">
        <v>0</v>
      </c>
      <c r="J9" s="85">
        <f t="shared" ref="J9:J44" si="1">SUM(G9:I9)</f>
        <v>0</v>
      </c>
    </row>
    <row r="10" spans="1:10" ht="15" customHeight="1" x14ac:dyDescent="0.25">
      <c r="A10" s="5" t="s">
        <v>708</v>
      </c>
      <c r="B10" s="6" t="s">
        <v>706</v>
      </c>
      <c r="C10" s="85">
        <v>5887000</v>
      </c>
      <c r="D10" s="85">
        <v>0</v>
      </c>
      <c r="E10" s="85">
        <v>0</v>
      </c>
      <c r="F10" s="214">
        <v>5887000</v>
      </c>
      <c r="G10" s="230">
        <v>5940617</v>
      </c>
      <c r="H10" s="85">
        <v>0</v>
      </c>
      <c r="I10" s="85">
        <v>0</v>
      </c>
      <c r="J10" s="85">
        <f>SUM(G10:I10)</f>
        <v>5940617</v>
      </c>
    </row>
    <row r="11" spans="1:10" ht="15" customHeight="1" x14ac:dyDescent="0.25">
      <c r="A11" s="5" t="s">
        <v>709</v>
      </c>
      <c r="B11" s="6" t="s">
        <v>707</v>
      </c>
      <c r="C11" s="85">
        <v>0</v>
      </c>
      <c r="D11" s="85">
        <v>0</v>
      </c>
      <c r="E11" s="85">
        <v>0</v>
      </c>
      <c r="F11" s="214">
        <f t="shared" si="0"/>
        <v>0</v>
      </c>
      <c r="G11" s="222">
        <v>0</v>
      </c>
      <c r="H11" s="85">
        <v>0</v>
      </c>
      <c r="I11" s="85">
        <v>0</v>
      </c>
      <c r="J11" s="85">
        <f t="shared" si="1"/>
        <v>0</v>
      </c>
    </row>
    <row r="12" spans="1:10" ht="15" customHeight="1" x14ac:dyDescent="0.25">
      <c r="A12" s="5" t="s">
        <v>264</v>
      </c>
      <c r="B12" s="6" t="s">
        <v>265</v>
      </c>
      <c r="C12" s="85">
        <v>1800000</v>
      </c>
      <c r="D12" s="85">
        <v>0</v>
      </c>
      <c r="E12" s="85">
        <v>0</v>
      </c>
      <c r="F12" s="214">
        <f t="shared" si="0"/>
        <v>1800000</v>
      </c>
      <c r="G12" s="222">
        <v>1800000</v>
      </c>
      <c r="H12" s="85">
        <v>0</v>
      </c>
      <c r="I12" s="85">
        <v>0</v>
      </c>
      <c r="J12" s="85">
        <f t="shared" si="1"/>
        <v>1800000</v>
      </c>
    </row>
    <row r="13" spans="1:10" ht="15" customHeight="1" x14ac:dyDescent="0.25">
      <c r="A13" s="5" t="s">
        <v>266</v>
      </c>
      <c r="B13" s="6" t="s">
        <v>267</v>
      </c>
      <c r="C13" s="85"/>
      <c r="D13" s="85">
        <v>0</v>
      </c>
      <c r="E13" s="85">
        <v>0</v>
      </c>
      <c r="F13" s="214">
        <f t="shared" si="0"/>
        <v>0</v>
      </c>
      <c r="G13" s="222"/>
      <c r="H13" s="85">
        <v>0</v>
      </c>
      <c r="I13" s="85">
        <v>0</v>
      </c>
      <c r="J13" s="85">
        <f t="shared" si="1"/>
        <v>0</v>
      </c>
    </row>
    <row r="14" spans="1:10" ht="15" customHeight="1" x14ac:dyDescent="0.25">
      <c r="A14" s="5" t="s">
        <v>659</v>
      </c>
      <c r="B14" s="6" t="s">
        <v>268</v>
      </c>
      <c r="C14" s="85"/>
      <c r="D14" s="85">
        <v>0</v>
      </c>
      <c r="E14" s="85">
        <v>0</v>
      </c>
      <c r="F14" s="214">
        <f t="shared" si="0"/>
        <v>0</v>
      </c>
      <c r="G14" s="222"/>
      <c r="H14" s="85">
        <v>0</v>
      </c>
      <c r="I14" s="85">
        <v>0</v>
      </c>
      <c r="J14" s="85">
        <f t="shared" si="1"/>
        <v>0</v>
      </c>
    </row>
    <row r="15" spans="1:10" s="88" customFormat="1" ht="15" customHeight="1" x14ac:dyDescent="0.25">
      <c r="A15" s="7" t="s">
        <v>509</v>
      </c>
      <c r="B15" s="8" t="s">
        <v>269</v>
      </c>
      <c r="C15" s="89">
        <f>SUM(C8:C14)</f>
        <v>16436051</v>
      </c>
      <c r="D15" s="89">
        <f t="shared" ref="D15:E15" si="2">SUM(D8:D14)</f>
        <v>0</v>
      </c>
      <c r="E15" s="89">
        <f t="shared" si="2"/>
        <v>0</v>
      </c>
      <c r="F15" s="215">
        <f t="shared" si="0"/>
        <v>16436051</v>
      </c>
      <c r="G15" s="223">
        <f>SUM(G8:G14)</f>
        <v>16489668</v>
      </c>
      <c r="H15" s="89">
        <f t="shared" ref="H15:I15" si="3">SUM(H8:H14)</f>
        <v>0</v>
      </c>
      <c r="I15" s="89">
        <f t="shared" si="3"/>
        <v>0</v>
      </c>
      <c r="J15" s="89">
        <f t="shared" si="1"/>
        <v>16489668</v>
      </c>
    </row>
    <row r="16" spans="1:10" ht="15" customHeight="1" x14ac:dyDescent="0.25">
      <c r="A16" s="5" t="s">
        <v>270</v>
      </c>
      <c r="B16" s="6" t="s">
        <v>271</v>
      </c>
      <c r="C16" s="85"/>
      <c r="D16" s="85">
        <v>0</v>
      </c>
      <c r="E16" s="85">
        <v>0</v>
      </c>
      <c r="F16" s="214">
        <f t="shared" si="0"/>
        <v>0</v>
      </c>
      <c r="G16" s="222"/>
      <c r="H16" s="85">
        <v>0</v>
      </c>
      <c r="I16" s="85">
        <v>0</v>
      </c>
      <c r="J16" s="85">
        <f t="shared" si="1"/>
        <v>0</v>
      </c>
    </row>
    <row r="17" spans="1:10" ht="15" customHeight="1" x14ac:dyDescent="0.25">
      <c r="A17" s="5" t="s">
        <v>272</v>
      </c>
      <c r="B17" s="6" t="s">
        <v>273</v>
      </c>
      <c r="C17" s="85"/>
      <c r="D17" s="85">
        <v>0</v>
      </c>
      <c r="E17" s="85">
        <v>0</v>
      </c>
      <c r="F17" s="214">
        <f t="shared" si="0"/>
        <v>0</v>
      </c>
      <c r="G17" s="222"/>
      <c r="H17" s="85">
        <v>0</v>
      </c>
      <c r="I17" s="85">
        <v>0</v>
      </c>
      <c r="J17" s="85">
        <f t="shared" si="1"/>
        <v>0</v>
      </c>
    </row>
    <row r="18" spans="1:10" ht="15" customHeight="1" x14ac:dyDescent="0.25">
      <c r="A18" s="5" t="s">
        <v>471</v>
      </c>
      <c r="B18" s="6" t="s">
        <v>274</v>
      </c>
      <c r="C18" s="85"/>
      <c r="D18" s="85">
        <v>0</v>
      </c>
      <c r="E18" s="85">
        <v>0</v>
      </c>
      <c r="F18" s="214">
        <f t="shared" si="0"/>
        <v>0</v>
      </c>
      <c r="G18" s="222"/>
      <c r="H18" s="85">
        <v>0</v>
      </c>
      <c r="I18" s="85">
        <v>0</v>
      </c>
      <c r="J18" s="85">
        <f t="shared" si="1"/>
        <v>0</v>
      </c>
    </row>
    <row r="19" spans="1:10" ht="15" customHeight="1" x14ac:dyDescent="0.25">
      <c r="A19" s="5" t="s">
        <v>472</v>
      </c>
      <c r="B19" s="6" t="s">
        <v>275</v>
      </c>
      <c r="C19" s="85"/>
      <c r="D19" s="85">
        <v>0</v>
      </c>
      <c r="E19" s="85">
        <v>0</v>
      </c>
      <c r="F19" s="214">
        <f t="shared" si="0"/>
        <v>0</v>
      </c>
      <c r="G19" s="222"/>
      <c r="H19" s="85">
        <v>0</v>
      </c>
      <c r="I19" s="85">
        <v>0</v>
      </c>
      <c r="J19" s="85">
        <f t="shared" si="1"/>
        <v>0</v>
      </c>
    </row>
    <row r="20" spans="1:10" ht="15" customHeight="1" x14ac:dyDescent="0.25">
      <c r="A20" s="5" t="s">
        <v>473</v>
      </c>
      <c r="B20" s="6" t="s">
        <v>276</v>
      </c>
      <c r="C20" s="85">
        <v>267000</v>
      </c>
      <c r="D20" s="85">
        <v>0</v>
      </c>
      <c r="E20" s="85">
        <v>0</v>
      </c>
      <c r="F20" s="214">
        <f t="shared" si="0"/>
        <v>267000</v>
      </c>
      <c r="G20" s="222">
        <v>267000</v>
      </c>
      <c r="H20" s="85">
        <v>0</v>
      </c>
      <c r="I20" s="85">
        <v>0</v>
      </c>
      <c r="J20" s="85">
        <f t="shared" si="1"/>
        <v>267000</v>
      </c>
    </row>
    <row r="21" spans="1:10" s="88" customFormat="1" ht="15" customHeight="1" x14ac:dyDescent="0.25">
      <c r="A21" s="35" t="s">
        <v>510</v>
      </c>
      <c r="B21" s="43" t="s">
        <v>277</v>
      </c>
      <c r="C21" s="116">
        <f>SUM(C15:C20)</f>
        <v>16703051</v>
      </c>
      <c r="D21" s="116">
        <f t="shared" ref="D21:E21" si="4">SUM(D15:D20)</f>
        <v>0</v>
      </c>
      <c r="E21" s="116">
        <f t="shared" si="4"/>
        <v>0</v>
      </c>
      <c r="F21" s="215">
        <f t="shared" si="0"/>
        <v>16703051</v>
      </c>
      <c r="G21" s="224">
        <f>SUM(G15:G20)</f>
        <v>16756668</v>
      </c>
      <c r="H21" s="116">
        <f t="shared" ref="H21:I21" si="5">SUM(H15:H20)</f>
        <v>0</v>
      </c>
      <c r="I21" s="116">
        <f t="shared" si="5"/>
        <v>0</v>
      </c>
      <c r="J21" s="89">
        <f t="shared" si="1"/>
        <v>16756668</v>
      </c>
    </row>
    <row r="22" spans="1:10" ht="15" customHeight="1" x14ac:dyDescent="0.25">
      <c r="A22" s="5" t="s">
        <v>477</v>
      </c>
      <c r="B22" s="6" t="s">
        <v>286</v>
      </c>
      <c r="C22" s="85"/>
      <c r="D22" s="85">
        <v>0</v>
      </c>
      <c r="E22" s="85">
        <v>0</v>
      </c>
      <c r="F22" s="214">
        <f t="shared" si="0"/>
        <v>0</v>
      </c>
      <c r="G22" s="222"/>
      <c r="H22" s="85">
        <v>0</v>
      </c>
      <c r="I22" s="85">
        <v>0</v>
      </c>
      <c r="J22" s="85">
        <f t="shared" si="1"/>
        <v>0</v>
      </c>
    </row>
    <row r="23" spans="1:10" ht="15" customHeight="1" x14ac:dyDescent="0.25">
      <c r="A23" s="5" t="s">
        <v>478</v>
      </c>
      <c r="B23" s="6" t="s">
        <v>287</v>
      </c>
      <c r="C23" s="85"/>
      <c r="D23" s="85">
        <v>0</v>
      </c>
      <c r="E23" s="85">
        <v>0</v>
      </c>
      <c r="F23" s="214">
        <f t="shared" si="0"/>
        <v>0</v>
      </c>
      <c r="G23" s="222"/>
      <c r="H23" s="85">
        <v>0</v>
      </c>
      <c r="I23" s="85">
        <v>0</v>
      </c>
      <c r="J23" s="85">
        <f t="shared" si="1"/>
        <v>0</v>
      </c>
    </row>
    <row r="24" spans="1:10" s="88" customFormat="1" ht="15" customHeight="1" x14ac:dyDescent="0.25">
      <c r="A24" s="7" t="s">
        <v>512</v>
      </c>
      <c r="B24" s="8" t="s">
        <v>288</v>
      </c>
      <c r="C24" s="89">
        <v>0</v>
      </c>
      <c r="D24" s="89">
        <f t="shared" ref="D24:E24" si="6">SUM(D22:D23)</f>
        <v>0</v>
      </c>
      <c r="E24" s="89">
        <f t="shared" si="6"/>
        <v>0</v>
      </c>
      <c r="F24" s="215">
        <f t="shared" si="0"/>
        <v>0</v>
      </c>
      <c r="G24" s="223">
        <v>0</v>
      </c>
      <c r="H24" s="89">
        <f t="shared" ref="H24:I24" si="7">SUM(H22:H23)</f>
        <v>0</v>
      </c>
      <c r="I24" s="89">
        <f t="shared" si="7"/>
        <v>0</v>
      </c>
      <c r="J24" s="89">
        <f t="shared" si="1"/>
        <v>0</v>
      </c>
    </row>
    <row r="25" spans="1:10" ht="15" customHeight="1" x14ac:dyDescent="0.25">
      <c r="A25" s="7" t="s">
        <v>479</v>
      </c>
      <c r="B25" s="8" t="s">
        <v>289</v>
      </c>
      <c r="C25" s="89"/>
      <c r="D25" s="89">
        <v>0</v>
      </c>
      <c r="E25" s="89">
        <v>0</v>
      </c>
      <c r="F25" s="215">
        <f t="shared" si="0"/>
        <v>0</v>
      </c>
      <c r="G25" s="223"/>
      <c r="H25" s="89">
        <v>0</v>
      </c>
      <c r="I25" s="89">
        <v>0</v>
      </c>
      <c r="J25" s="89">
        <f t="shared" si="1"/>
        <v>0</v>
      </c>
    </row>
    <row r="26" spans="1:10" ht="15" customHeight="1" x14ac:dyDescent="0.25">
      <c r="A26" s="7" t="s">
        <v>480</v>
      </c>
      <c r="B26" s="8" t="s">
        <v>290</v>
      </c>
      <c r="C26" s="89"/>
      <c r="D26" s="89">
        <v>0</v>
      </c>
      <c r="E26" s="89">
        <v>0</v>
      </c>
      <c r="F26" s="215">
        <f t="shared" si="0"/>
        <v>0</v>
      </c>
      <c r="G26" s="223"/>
      <c r="H26" s="89">
        <v>0</v>
      </c>
      <c r="I26" s="89">
        <v>0</v>
      </c>
      <c r="J26" s="89">
        <f t="shared" si="1"/>
        <v>0</v>
      </c>
    </row>
    <row r="27" spans="1:10" ht="15" customHeight="1" x14ac:dyDescent="0.25">
      <c r="A27" s="7" t="s">
        <v>481</v>
      </c>
      <c r="B27" s="8" t="s">
        <v>291</v>
      </c>
      <c r="C27" s="89">
        <v>260000</v>
      </c>
      <c r="D27" s="89">
        <v>0</v>
      </c>
      <c r="E27" s="89">
        <v>0</v>
      </c>
      <c r="F27" s="215">
        <f t="shared" si="0"/>
        <v>260000</v>
      </c>
      <c r="G27" s="223">
        <v>260000</v>
      </c>
      <c r="H27" s="89">
        <v>0</v>
      </c>
      <c r="I27" s="89">
        <v>0</v>
      </c>
      <c r="J27" s="89">
        <f t="shared" si="1"/>
        <v>260000</v>
      </c>
    </row>
    <row r="28" spans="1:10" ht="15" customHeight="1" x14ac:dyDescent="0.25">
      <c r="A28" s="5" t="s">
        <v>482</v>
      </c>
      <c r="B28" s="6" t="s">
        <v>292</v>
      </c>
      <c r="C28" s="85">
        <v>1440000</v>
      </c>
      <c r="D28" s="85">
        <v>0</v>
      </c>
      <c r="E28" s="85">
        <v>0</v>
      </c>
      <c r="F28" s="214">
        <f t="shared" si="0"/>
        <v>1440000</v>
      </c>
      <c r="G28" s="222">
        <v>1440000</v>
      </c>
      <c r="H28" s="85">
        <v>0</v>
      </c>
      <c r="I28" s="85">
        <v>0</v>
      </c>
      <c r="J28" s="85">
        <f t="shared" si="1"/>
        <v>1440000</v>
      </c>
    </row>
    <row r="29" spans="1:10" ht="15" customHeight="1" x14ac:dyDescent="0.25">
      <c r="A29" s="5" t="s">
        <v>483</v>
      </c>
      <c r="B29" s="6" t="s">
        <v>295</v>
      </c>
      <c r="C29" s="85"/>
      <c r="D29" s="85">
        <v>0</v>
      </c>
      <c r="E29" s="85">
        <v>0</v>
      </c>
      <c r="F29" s="214">
        <f t="shared" si="0"/>
        <v>0</v>
      </c>
      <c r="G29" s="222"/>
      <c r="H29" s="85">
        <v>0</v>
      </c>
      <c r="I29" s="85">
        <v>0</v>
      </c>
      <c r="J29" s="85">
        <f t="shared" si="1"/>
        <v>0</v>
      </c>
    </row>
    <row r="30" spans="1:10" ht="15" customHeight="1" x14ac:dyDescent="0.25">
      <c r="A30" s="5" t="s">
        <v>296</v>
      </c>
      <c r="B30" s="6" t="s">
        <v>297</v>
      </c>
      <c r="C30" s="85"/>
      <c r="D30" s="85">
        <v>0</v>
      </c>
      <c r="E30" s="85">
        <v>0</v>
      </c>
      <c r="F30" s="214">
        <f t="shared" si="0"/>
        <v>0</v>
      </c>
      <c r="G30" s="222"/>
      <c r="H30" s="85">
        <v>0</v>
      </c>
      <c r="I30" s="85">
        <v>0</v>
      </c>
      <c r="J30" s="85">
        <f t="shared" si="1"/>
        <v>0</v>
      </c>
    </row>
    <row r="31" spans="1:10" ht="15" customHeight="1" x14ac:dyDescent="0.25">
      <c r="A31" s="5" t="s">
        <v>484</v>
      </c>
      <c r="B31" s="6" t="s">
        <v>298</v>
      </c>
      <c r="C31" s="85">
        <v>315000</v>
      </c>
      <c r="D31" s="85">
        <v>0</v>
      </c>
      <c r="E31" s="85">
        <v>0</v>
      </c>
      <c r="F31" s="214">
        <f t="shared" si="0"/>
        <v>315000</v>
      </c>
      <c r="G31" s="230">
        <v>0</v>
      </c>
      <c r="H31" s="85">
        <v>0</v>
      </c>
      <c r="I31" s="85">
        <v>0</v>
      </c>
      <c r="J31" s="85">
        <f t="shared" si="1"/>
        <v>0</v>
      </c>
    </row>
    <row r="32" spans="1:10" ht="15" customHeight="1" x14ac:dyDescent="0.25">
      <c r="A32" s="5" t="s">
        <v>485</v>
      </c>
      <c r="B32" s="6" t="s">
        <v>303</v>
      </c>
      <c r="C32" s="85"/>
      <c r="D32" s="85">
        <v>0</v>
      </c>
      <c r="E32" s="85">
        <v>0</v>
      </c>
      <c r="F32" s="214">
        <f t="shared" si="0"/>
        <v>0</v>
      </c>
      <c r="G32" s="222"/>
      <c r="H32" s="85">
        <v>0</v>
      </c>
      <c r="I32" s="85">
        <v>0</v>
      </c>
      <c r="J32" s="85">
        <f t="shared" si="1"/>
        <v>0</v>
      </c>
    </row>
    <row r="33" spans="1:10" s="88" customFormat="1" ht="15" customHeight="1" x14ac:dyDescent="0.25">
      <c r="A33" s="7" t="s">
        <v>513</v>
      </c>
      <c r="B33" s="8" t="s">
        <v>306</v>
      </c>
      <c r="C33" s="89">
        <f>SUM(C28:C32)</f>
        <v>1755000</v>
      </c>
      <c r="D33" s="89">
        <f t="shared" ref="D33:E33" si="8">SUM(D28:D32)</f>
        <v>0</v>
      </c>
      <c r="E33" s="89">
        <f t="shared" si="8"/>
        <v>0</v>
      </c>
      <c r="F33" s="215">
        <f t="shared" si="0"/>
        <v>1755000</v>
      </c>
      <c r="G33" s="223">
        <f>SUM(G28:G32)</f>
        <v>1440000</v>
      </c>
      <c r="H33" s="89">
        <f t="shared" ref="H33:I33" si="9">SUM(H28:H32)</f>
        <v>0</v>
      </c>
      <c r="I33" s="89">
        <f t="shared" si="9"/>
        <v>0</v>
      </c>
      <c r="J33" s="89">
        <f t="shared" si="1"/>
        <v>1440000</v>
      </c>
    </row>
    <row r="34" spans="1:10" ht="15" customHeight="1" x14ac:dyDescent="0.25">
      <c r="A34" s="7" t="s">
        <v>486</v>
      </c>
      <c r="B34" s="8" t="s">
        <v>307</v>
      </c>
      <c r="C34" s="89">
        <v>35000</v>
      </c>
      <c r="D34" s="89">
        <v>0</v>
      </c>
      <c r="E34" s="89">
        <v>10000</v>
      </c>
      <c r="F34" s="215">
        <f t="shared" si="0"/>
        <v>45000</v>
      </c>
      <c r="G34" s="223">
        <v>35000</v>
      </c>
      <c r="H34" s="89">
        <v>0</v>
      </c>
      <c r="I34" s="89">
        <v>10000</v>
      </c>
      <c r="J34" s="89">
        <f t="shared" si="1"/>
        <v>45000</v>
      </c>
    </row>
    <row r="35" spans="1:10" s="88" customFormat="1" ht="15" customHeight="1" x14ac:dyDescent="0.25">
      <c r="A35" s="35" t="s">
        <v>514</v>
      </c>
      <c r="B35" s="43" t="s">
        <v>308</v>
      </c>
      <c r="C35" s="116">
        <f>C24+C25+C26+C27+C33+C34</f>
        <v>2050000</v>
      </c>
      <c r="D35" s="116">
        <f t="shared" ref="D35:E35" si="10">D24+D25+D26+D27+D33+D34</f>
        <v>0</v>
      </c>
      <c r="E35" s="116">
        <f t="shared" si="10"/>
        <v>10000</v>
      </c>
      <c r="F35" s="216">
        <f t="shared" si="0"/>
        <v>2060000</v>
      </c>
      <c r="G35" s="224">
        <f>G24+G25+G26+G27+G33+G34</f>
        <v>1735000</v>
      </c>
      <c r="H35" s="116">
        <f t="shared" ref="H35:I35" si="11">H24+H25+H26+H27+H33+H34</f>
        <v>0</v>
      </c>
      <c r="I35" s="116">
        <f t="shared" si="11"/>
        <v>10000</v>
      </c>
      <c r="J35" s="116">
        <f t="shared" si="1"/>
        <v>1745000</v>
      </c>
    </row>
    <row r="36" spans="1:10" ht="15" customHeight="1" x14ac:dyDescent="0.25">
      <c r="A36" s="13" t="s">
        <v>309</v>
      </c>
      <c r="B36" s="6" t="s">
        <v>310</v>
      </c>
      <c r="C36" s="85"/>
      <c r="D36" s="85">
        <v>0</v>
      </c>
      <c r="E36" s="85">
        <v>0</v>
      </c>
      <c r="F36" s="214">
        <f t="shared" si="0"/>
        <v>0</v>
      </c>
      <c r="G36" s="222"/>
      <c r="H36" s="85">
        <v>0</v>
      </c>
      <c r="I36" s="85">
        <v>0</v>
      </c>
      <c r="J36" s="85">
        <f t="shared" si="1"/>
        <v>0</v>
      </c>
    </row>
    <row r="37" spans="1:10" ht="15" customHeight="1" x14ac:dyDescent="0.25">
      <c r="A37" s="13" t="s">
        <v>487</v>
      </c>
      <c r="B37" s="6" t="s">
        <v>311</v>
      </c>
      <c r="C37" s="85"/>
      <c r="D37" s="85">
        <v>0</v>
      </c>
      <c r="E37" s="85">
        <v>0</v>
      </c>
      <c r="F37" s="214">
        <f t="shared" si="0"/>
        <v>0</v>
      </c>
      <c r="G37" s="222"/>
      <c r="H37" s="85">
        <v>0</v>
      </c>
      <c r="I37" s="85">
        <v>0</v>
      </c>
      <c r="J37" s="85">
        <f t="shared" si="1"/>
        <v>0</v>
      </c>
    </row>
    <row r="38" spans="1:10" ht="15" customHeight="1" x14ac:dyDescent="0.25">
      <c r="A38" s="13" t="s">
        <v>488</v>
      </c>
      <c r="B38" s="6" t="s">
        <v>312</v>
      </c>
      <c r="C38" s="85"/>
      <c r="D38" s="85">
        <v>0</v>
      </c>
      <c r="E38" s="85">
        <v>0</v>
      </c>
      <c r="F38" s="214">
        <f t="shared" si="0"/>
        <v>0</v>
      </c>
      <c r="G38" s="222"/>
      <c r="H38" s="85">
        <v>0</v>
      </c>
      <c r="I38" s="85">
        <v>0</v>
      </c>
      <c r="J38" s="85">
        <f t="shared" si="1"/>
        <v>0</v>
      </c>
    </row>
    <row r="39" spans="1:10" ht="15" customHeight="1" x14ac:dyDescent="0.25">
      <c r="A39" s="13" t="s">
        <v>489</v>
      </c>
      <c r="B39" s="6" t="s">
        <v>313</v>
      </c>
      <c r="C39" s="85">
        <v>370000</v>
      </c>
      <c r="D39" s="85">
        <v>100000</v>
      </c>
      <c r="E39" s="85">
        <v>0</v>
      </c>
      <c r="F39" s="214">
        <f t="shared" si="0"/>
        <v>470000</v>
      </c>
      <c r="G39" s="222">
        <v>370000</v>
      </c>
      <c r="H39" s="85">
        <v>100000</v>
      </c>
      <c r="I39" s="85">
        <v>0</v>
      </c>
      <c r="J39" s="85">
        <f t="shared" si="1"/>
        <v>470000</v>
      </c>
    </row>
    <row r="40" spans="1:10" ht="15" customHeight="1" x14ac:dyDescent="0.25">
      <c r="A40" s="13" t="s">
        <v>314</v>
      </c>
      <c r="B40" s="6" t="s">
        <v>315</v>
      </c>
      <c r="C40" s="85"/>
      <c r="D40" s="85">
        <v>0</v>
      </c>
      <c r="E40" s="85">
        <v>0</v>
      </c>
      <c r="F40" s="214">
        <f t="shared" si="0"/>
        <v>0</v>
      </c>
      <c r="G40" s="222"/>
      <c r="H40" s="85">
        <v>0</v>
      </c>
      <c r="I40" s="85">
        <v>0</v>
      </c>
      <c r="J40" s="85">
        <f t="shared" si="1"/>
        <v>0</v>
      </c>
    </row>
    <row r="41" spans="1:10" ht="15" customHeight="1" x14ac:dyDescent="0.25">
      <c r="A41" s="13" t="s">
        <v>316</v>
      </c>
      <c r="B41" s="6" t="s">
        <v>317</v>
      </c>
      <c r="C41" s="85"/>
      <c r="D41" s="85">
        <v>0</v>
      </c>
      <c r="E41" s="85">
        <v>0</v>
      </c>
      <c r="F41" s="214">
        <f t="shared" si="0"/>
        <v>0</v>
      </c>
      <c r="G41" s="222"/>
      <c r="H41" s="85">
        <v>0</v>
      </c>
      <c r="I41" s="85">
        <v>0</v>
      </c>
      <c r="J41" s="85">
        <f t="shared" si="1"/>
        <v>0</v>
      </c>
    </row>
    <row r="42" spans="1:10" ht="15" customHeight="1" x14ac:dyDescent="0.25">
      <c r="A42" s="13" t="s">
        <v>318</v>
      </c>
      <c r="B42" s="6" t="s">
        <v>319</v>
      </c>
      <c r="C42" s="85"/>
      <c r="D42" s="85">
        <v>0</v>
      </c>
      <c r="E42" s="85">
        <v>0</v>
      </c>
      <c r="F42" s="214">
        <f t="shared" si="0"/>
        <v>0</v>
      </c>
      <c r="G42" s="222"/>
      <c r="H42" s="85">
        <v>0</v>
      </c>
      <c r="I42" s="85">
        <v>0</v>
      </c>
      <c r="J42" s="85">
        <f t="shared" si="1"/>
        <v>0</v>
      </c>
    </row>
    <row r="43" spans="1:10" ht="15" customHeight="1" x14ac:dyDescent="0.25">
      <c r="A43" s="13" t="s">
        <v>490</v>
      </c>
      <c r="B43" s="6" t="s">
        <v>320</v>
      </c>
      <c r="C43" s="85"/>
      <c r="D43" s="85">
        <v>0</v>
      </c>
      <c r="E43" s="85">
        <v>0</v>
      </c>
      <c r="F43" s="214">
        <f t="shared" si="0"/>
        <v>0</v>
      </c>
      <c r="G43" s="222"/>
      <c r="H43" s="85">
        <v>0</v>
      </c>
      <c r="I43" s="85">
        <v>0</v>
      </c>
      <c r="J43" s="85">
        <f t="shared" si="1"/>
        <v>0</v>
      </c>
    </row>
    <row r="44" spans="1:10" ht="15" customHeight="1" x14ac:dyDescent="0.25">
      <c r="A44" s="13" t="s">
        <v>491</v>
      </c>
      <c r="B44" s="6" t="s">
        <v>321</v>
      </c>
      <c r="C44" s="85"/>
      <c r="D44" s="85">
        <v>0</v>
      </c>
      <c r="E44" s="85">
        <v>0</v>
      </c>
      <c r="F44" s="214">
        <f t="shared" si="0"/>
        <v>0</v>
      </c>
      <c r="G44" s="222"/>
      <c r="H44" s="85">
        <v>0</v>
      </c>
      <c r="I44" s="85">
        <v>0</v>
      </c>
      <c r="J44" s="85">
        <f t="shared" si="1"/>
        <v>0</v>
      </c>
    </row>
    <row r="45" spans="1:10" ht="15" customHeight="1" x14ac:dyDescent="0.25">
      <c r="A45" s="13" t="s">
        <v>695</v>
      </c>
      <c r="B45" s="6" t="s">
        <v>322</v>
      </c>
      <c r="C45" s="85"/>
      <c r="D45" s="85"/>
      <c r="E45" s="85"/>
      <c r="F45" s="214"/>
      <c r="G45" s="222"/>
      <c r="H45" s="85"/>
      <c r="I45" s="85"/>
      <c r="J45" s="85"/>
    </row>
    <row r="46" spans="1:10" ht="15" customHeight="1" x14ac:dyDescent="0.25">
      <c r="A46" s="13" t="s">
        <v>492</v>
      </c>
      <c r="B46" s="6" t="s">
        <v>694</v>
      </c>
      <c r="C46" s="85">
        <v>80000</v>
      </c>
      <c r="D46" s="85">
        <v>0</v>
      </c>
      <c r="E46" s="85">
        <v>0</v>
      </c>
      <c r="F46" s="214">
        <f t="shared" si="0"/>
        <v>80000</v>
      </c>
      <c r="G46" s="222">
        <v>80000</v>
      </c>
      <c r="H46" s="85">
        <v>0</v>
      </c>
      <c r="I46" s="85">
        <v>0</v>
      </c>
      <c r="J46" s="85">
        <f t="shared" ref="J46:J56" si="12">SUM(G46:I46)</f>
        <v>80000</v>
      </c>
    </row>
    <row r="47" spans="1:10" s="88" customFormat="1" ht="15" customHeight="1" x14ac:dyDescent="0.25">
      <c r="A47" s="42" t="s">
        <v>515</v>
      </c>
      <c r="B47" s="43" t="s">
        <v>323</v>
      </c>
      <c r="C47" s="116">
        <f>SUM(C36:C46)</f>
        <v>450000</v>
      </c>
      <c r="D47" s="116">
        <f t="shared" ref="D47:E47" si="13">SUM(D36:D46)</f>
        <v>100000</v>
      </c>
      <c r="E47" s="116">
        <f t="shared" si="13"/>
        <v>0</v>
      </c>
      <c r="F47" s="216">
        <f t="shared" si="0"/>
        <v>550000</v>
      </c>
      <c r="G47" s="224">
        <f>SUM(G36:G46)</f>
        <v>450000</v>
      </c>
      <c r="H47" s="116">
        <f t="shared" ref="H47:I47" si="14">SUM(H36:H46)</f>
        <v>100000</v>
      </c>
      <c r="I47" s="116">
        <f t="shared" si="14"/>
        <v>0</v>
      </c>
      <c r="J47" s="116">
        <f t="shared" si="12"/>
        <v>550000</v>
      </c>
    </row>
    <row r="48" spans="1:10" ht="15" customHeight="1" x14ac:dyDescent="0.25">
      <c r="A48" s="13" t="s">
        <v>332</v>
      </c>
      <c r="B48" s="6" t="s">
        <v>333</v>
      </c>
      <c r="C48" s="85"/>
      <c r="D48" s="85">
        <v>0</v>
      </c>
      <c r="E48" s="85">
        <v>0</v>
      </c>
      <c r="F48" s="214">
        <f t="shared" si="0"/>
        <v>0</v>
      </c>
      <c r="G48" s="222"/>
      <c r="H48" s="85">
        <v>0</v>
      </c>
      <c r="I48" s="85">
        <v>0</v>
      </c>
      <c r="J48" s="85">
        <f t="shared" si="12"/>
        <v>0</v>
      </c>
    </row>
    <row r="49" spans="1:10" ht="15" customHeight="1" x14ac:dyDescent="0.25">
      <c r="A49" s="5" t="s">
        <v>496</v>
      </c>
      <c r="B49" s="6" t="s">
        <v>334</v>
      </c>
      <c r="C49" s="85"/>
      <c r="D49" s="85">
        <v>0</v>
      </c>
      <c r="E49" s="85">
        <v>0</v>
      </c>
      <c r="F49" s="214">
        <f t="shared" si="0"/>
        <v>0</v>
      </c>
      <c r="G49" s="222"/>
      <c r="H49" s="85">
        <v>0</v>
      </c>
      <c r="I49" s="85">
        <v>0</v>
      </c>
      <c r="J49" s="85">
        <f t="shared" si="12"/>
        <v>0</v>
      </c>
    </row>
    <row r="50" spans="1:10" ht="15" customHeight="1" x14ac:dyDescent="0.25">
      <c r="A50" s="13" t="s">
        <v>497</v>
      </c>
      <c r="B50" s="6" t="s">
        <v>660</v>
      </c>
      <c r="C50" s="85"/>
      <c r="D50" s="85">
        <v>0</v>
      </c>
      <c r="E50" s="85">
        <v>0</v>
      </c>
      <c r="F50" s="214">
        <f t="shared" si="0"/>
        <v>0</v>
      </c>
      <c r="G50" s="222"/>
      <c r="H50" s="85">
        <v>0</v>
      </c>
      <c r="I50" s="85">
        <v>0</v>
      </c>
      <c r="J50" s="85">
        <f t="shared" si="12"/>
        <v>0</v>
      </c>
    </row>
    <row r="51" spans="1:10" s="88" customFormat="1" ht="15" customHeight="1" x14ac:dyDescent="0.25">
      <c r="A51" s="35" t="s">
        <v>517</v>
      </c>
      <c r="B51" s="43" t="s">
        <v>335</v>
      </c>
      <c r="C51" s="116"/>
      <c r="D51" s="116">
        <f t="shared" ref="D51:E51" si="15">SUM(D48:D50)</f>
        <v>0</v>
      </c>
      <c r="E51" s="116">
        <f t="shared" si="15"/>
        <v>0</v>
      </c>
      <c r="F51" s="216">
        <f t="shared" si="0"/>
        <v>0</v>
      </c>
      <c r="G51" s="224"/>
      <c r="H51" s="116">
        <f t="shared" ref="H51:I51" si="16">SUM(H48:H50)</f>
        <v>0</v>
      </c>
      <c r="I51" s="116">
        <f t="shared" si="16"/>
        <v>0</v>
      </c>
      <c r="J51" s="116">
        <f t="shared" si="12"/>
        <v>0</v>
      </c>
    </row>
    <row r="52" spans="1:10" s="88" customFormat="1" ht="15" customHeight="1" x14ac:dyDescent="0.25">
      <c r="A52" s="174" t="s">
        <v>40</v>
      </c>
      <c r="B52" s="178"/>
      <c r="C52" s="180">
        <f>C21+C35+C47+C51</f>
        <v>19203051</v>
      </c>
      <c r="D52" s="180">
        <f t="shared" ref="D52:E52" si="17">D21+D35+D47+D51</f>
        <v>100000</v>
      </c>
      <c r="E52" s="180">
        <f t="shared" si="17"/>
        <v>10000</v>
      </c>
      <c r="F52" s="217">
        <f t="shared" si="0"/>
        <v>19313051</v>
      </c>
      <c r="G52" s="225">
        <f>G21+G35+G47+G51</f>
        <v>18941668</v>
      </c>
      <c r="H52" s="180">
        <f t="shared" ref="H52:I52" si="18">H21+H35+H47+H51</f>
        <v>100000</v>
      </c>
      <c r="I52" s="180">
        <f t="shared" si="18"/>
        <v>10000</v>
      </c>
      <c r="J52" s="179">
        <f t="shared" si="12"/>
        <v>19051668</v>
      </c>
    </row>
    <row r="53" spans="1:10" ht="15" customHeight="1" x14ac:dyDescent="0.25">
      <c r="A53" s="5" t="s">
        <v>278</v>
      </c>
      <c r="B53" s="6" t="s">
        <v>279</v>
      </c>
      <c r="C53" s="85">
        <v>0</v>
      </c>
      <c r="D53" s="85">
        <v>0</v>
      </c>
      <c r="E53" s="85">
        <v>0</v>
      </c>
      <c r="F53" s="214">
        <f t="shared" si="0"/>
        <v>0</v>
      </c>
      <c r="G53" s="222">
        <v>0</v>
      </c>
      <c r="H53" s="85">
        <v>0</v>
      </c>
      <c r="I53" s="85">
        <v>0</v>
      </c>
      <c r="J53" s="85">
        <f t="shared" si="12"/>
        <v>0</v>
      </c>
    </row>
    <row r="54" spans="1:10" ht="15" customHeight="1" x14ac:dyDescent="0.25">
      <c r="A54" s="5" t="s">
        <v>280</v>
      </c>
      <c r="B54" s="6" t="s">
        <v>281</v>
      </c>
      <c r="C54" s="85"/>
      <c r="D54" s="85">
        <v>0</v>
      </c>
      <c r="E54" s="85">
        <v>0</v>
      </c>
      <c r="F54" s="214">
        <f t="shared" si="0"/>
        <v>0</v>
      </c>
      <c r="G54" s="222"/>
      <c r="H54" s="85">
        <v>0</v>
      </c>
      <c r="I54" s="85">
        <v>0</v>
      </c>
      <c r="J54" s="85">
        <f t="shared" si="12"/>
        <v>0</v>
      </c>
    </row>
    <row r="55" spans="1:10" ht="15" customHeight="1" x14ac:dyDescent="0.25">
      <c r="A55" s="5" t="s">
        <v>474</v>
      </c>
      <c r="B55" s="6" t="s">
        <v>282</v>
      </c>
      <c r="C55" s="85"/>
      <c r="D55" s="85">
        <v>0</v>
      </c>
      <c r="E55" s="85">
        <v>0</v>
      </c>
      <c r="F55" s="214">
        <f t="shared" si="0"/>
        <v>0</v>
      </c>
      <c r="G55" s="222"/>
      <c r="H55" s="85">
        <v>0</v>
      </c>
      <c r="I55" s="85">
        <v>0</v>
      </c>
      <c r="J55" s="85">
        <f t="shared" si="12"/>
        <v>0</v>
      </c>
    </row>
    <row r="56" spans="1:10" ht="15" customHeight="1" x14ac:dyDescent="0.25">
      <c r="A56" s="5" t="s">
        <v>475</v>
      </c>
      <c r="B56" s="6" t="s">
        <v>283</v>
      </c>
      <c r="C56" s="85"/>
      <c r="D56" s="85">
        <v>0</v>
      </c>
      <c r="E56" s="85">
        <v>0</v>
      </c>
      <c r="F56" s="214">
        <f t="shared" si="0"/>
        <v>0</v>
      </c>
      <c r="G56" s="222"/>
      <c r="H56" s="85">
        <v>0</v>
      </c>
      <c r="I56" s="85">
        <v>0</v>
      </c>
      <c r="J56" s="85">
        <f t="shared" si="12"/>
        <v>0</v>
      </c>
    </row>
    <row r="57" spans="1:10" ht="15" customHeight="1" x14ac:dyDescent="0.25">
      <c r="A57" s="5" t="s">
        <v>476</v>
      </c>
      <c r="B57" s="6" t="s">
        <v>284</v>
      </c>
      <c r="C57" s="113">
        <v>2638463</v>
      </c>
      <c r="D57" s="85">
        <v>0</v>
      </c>
      <c r="E57" s="85">
        <v>0</v>
      </c>
      <c r="F57" s="214">
        <f>SUM(D57:E57)</f>
        <v>0</v>
      </c>
      <c r="G57" s="226">
        <v>2638463</v>
      </c>
      <c r="H57" s="85">
        <v>0</v>
      </c>
      <c r="I57" s="85">
        <v>0</v>
      </c>
      <c r="J57" s="85">
        <f>SUM(H57:I57)</f>
        <v>0</v>
      </c>
    </row>
    <row r="58" spans="1:10" s="88" customFormat="1" ht="15" customHeight="1" x14ac:dyDescent="0.25">
      <c r="A58" s="35" t="s">
        <v>511</v>
      </c>
      <c r="B58" s="43" t="s">
        <v>285</v>
      </c>
      <c r="C58" s="89">
        <f>SUM(C53:C57)</f>
        <v>2638463</v>
      </c>
      <c r="D58" s="89">
        <f t="shared" ref="D58:E58" si="19">SUM(D53:D57)</f>
        <v>0</v>
      </c>
      <c r="E58" s="89">
        <f t="shared" si="19"/>
        <v>0</v>
      </c>
      <c r="F58" s="215">
        <f t="shared" si="0"/>
        <v>2638463</v>
      </c>
      <c r="G58" s="223">
        <f>SUM(G53:G57)</f>
        <v>2638463</v>
      </c>
      <c r="H58" s="89">
        <f t="shared" ref="H58:I58" si="20">SUM(H53:H57)</f>
        <v>0</v>
      </c>
      <c r="I58" s="89">
        <f t="shared" si="20"/>
        <v>0</v>
      </c>
      <c r="J58" s="89">
        <f t="shared" ref="J58:J70" si="21">SUM(G58:I58)</f>
        <v>2638463</v>
      </c>
    </row>
    <row r="59" spans="1:10" ht="15" customHeight="1" x14ac:dyDescent="0.25">
      <c r="A59" s="13" t="s">
        <v>493</v>
      </c>
      <c r="B59" s="6" t="s">
        <v>324</v>
      </c>
      <c r="C59" s="85"/>
      <c r="D59" s="85">
        <v>0</v>
      </c>
      <c r="E59" s="85">
        <v>0</v>
      </c>
      <c r="F59" s="214">
        <f t="shared" si="0"/>
        <v>0</v>
      </c>
      <c r="G59" s="222"/>
      <c r="H59" s="85">
        <v>0</v>
      </c>
      <c r="I59" s="85">
        <v>0</v>
      </c>
      <c r="J59" s="85">
        <f t="shared" si="21"/>
        <v>0</v>
      </c>
    </row>
    <row r="60" spans="1:10" ht="15" customHeight="1" x14ac:dyDescent="0.25">
      <c r="A60" s="13" t="s">
        <v>494</v>
      </c>
      <c r="B60" s="6" t="s">
        <v>325</v>
      </c>
      <c r="C60" s="85"/>
      <c r="D60" s="85">
        <v>0</v>
      </c>
      <c r="E60" s="85">
        <v>0</v>
      </c>
      <c r="F60" s="214">
        <f t="shared" si="0"/>
        <v>0</v>
      </c>
      <c r="G60" s="222"/>
      <c r="H60" s="85">
        <v>0</v>
      </c>
      <c r="I60" s="85">
        <v>0</v>
      </c>
      <c r="J60" s="85">
        <f t="shared" si="21"/>
        <v>0</v>
      </c>
    </row>
    <row r="61" spans="1:10" ht="15" customHeight="1" x14ac:dyDescent="0.25">
      <c r="A61" s="13" t="s">
        <v>326</v>
      </c>
      <c r="B61" s="6" t="s">
        <v>327</v>
      </c>
      <c r="C61" s="85"/>
      <c r="D61" s="85">
        <v>0</v>
      </c>
      <c r="E61" s="85">
        <v>0</v>
      </c>
      <c r="F61" s="214">
        <f t="shared" si="0"/>
        <v>0</v>
      </c>
      <c r="G61" s="222"/>
      <c r="H61" s="85">
        <v>0</v>
      </c>
      <c r="I61" s="85">
        <v>0</v>
      </c>
      <c r="J61" s="85">
        <f t="shared" si="21"/>
        <v>0</v>
      </c>
    </row>
    <row r="62" spans="1:10" ht="15" customHeight="1" x14ac:dyDescent="0.25">
      <c r="A62" s="13" t="s">
        <v>495</v>
      </c>
      <c r="B62" s="6" t="s">
        <v>328</v>
      </c>
      <c r="C62" s="85"/>
      <c r="D62" s="85">
        <v>0</v>
      </c>
      <c r="E62" s="85">
        <v>0</v>
      </c>
      <c r="F62" s="214">
        <f t="shared" si="0"/>
        <v>0</v>
      </c>
      <c r="G62" s="222"/>
      <c r="H62" s="85">
        <v>0</v>
      </c>
      <c r="I62" s="85">
        <v>0</v>
      </c>
      <c r="J62" s="85">
        <f t="shared" si="21"/>
        <v>0</v>
      </c>
    </row>
    <row r="63" spans="1:10" ht="15" customHeight="1" x14ac:dyDescent="0.25">
      <c r="A63" s="13" t="s">
        <v>329</v>
      </c>
      <c r="B63" s="6" t="s">
        <v>330</v>
      </c>
      <c r="C63" s="89"/>
      <c r="D63" s="85">
        <v>0</v>
      </c>
      <c r="E63" s="85">
        <v>0</v>
      </c>
      <c r="F63" s="214">
        <f t="shared" si="0"/>
        <v>0</v>
      </c>
      <c r="G63" s="223"/>
      <c r="H63" s="85">
        <v>0</v>
      </c>
      <c r="I63" s="85">
        <v>0</v>
      </c>
      <c r="J63" s="85">
        <f t="shared" si="21"/>
        <v>0</v>
      </c>
    </row>
    <row r="64" spans="1:10" s="88" customFormat="1" ht="15" customHeight="1" x14ac:dyDescent="0.25">
      <c r="A64" s="35" t="s">
        <v>516</v>
      </c>
      <c r="B64" s="43" t="s">
        <v>331</v>
      </c>
      <c r="C64" s="85">
        <v>0</v>
      </c>
      <c r="D64" s="89">
        <f t="shared" ref="D64:E64" si="22">SUM(D59:D63)</f>
        <v>0</v>
      </c>
      <c r="E64" s="89">
        <f t="shared" si="22"/>
        <v>0</v>
      </c>
      <c r="F64" s="215">
        <f t="shared" si="0"/>
        <v>0</v>
      </c>
      <c r="G64" s="222">
        <v>0</v>
      </c>
      <c r="H64" s="89">
        <f t="shared" ref="H64:I64" si="23">SUM(H59:H63)</f>
        <v>0</v>
      </c>
      <c r="I64" s="89">
        <f t="shared" si="23"/>
        <v>0</v>
      </c>
      <c r="J64" s="89">
        <f t="shared" si="21"/>
        <v>0</v>
      </c>
    </row>
    <row r="65" spans="1:10" ht="15" customHeight="1" x14ac:dyDescent="0.25">
      <c r="A65" s="13" t="s">
        <v>336</v>
      </c>
      <c r="B65" s="6" t="s">
        <v>337</v>
      </c>
      <c r="C65" s="85"/>
      <c r="D65" s="85">
        <v>0</v>
      </c>
      <c r="E65" s="85">
        <v>0</v>
      </c>
      <c r="F65" s="214">
        <f t="shared" si="0"/>
        <v>0</v>
      </c>
      <c r="G65" s="222"/>
      <c r="H65" s="85">
        <v>0</v>
      </c>
      <c r="I65" s="85">
        <v>0</v>
      </c>
      <c r="J65" s="85">
        <f t="shared" si="21"/>
        <v>0</v>
      </c>
    </row>
    <row r="66" spans="1:10" ht="15" customHeight="1" x14ac:dyDescent="0.25">
      <c r="A66" s="5" t="s">
        <v>498</v>
      </c>
      <c r="B66" s="6" t="s">
        <v>338</v>
      </c>
      <c r="C66" s="85"/>
      <c r="D66" s="85">
        <v>0</v>
      </c>
      <c r="E66" s="85">
        <v>0</v>
      </c>
      <c r="F66" s="214">
        <f t="shared" si="0"/>
        <v>0</v>
      </c>
      <c r="G66" s="222"/>
      <c r="H66" s="85">
        <v>0</v>
      </c>
      <c r="I66" s="85">
        <v>0</v>
      </c>
      <c r="J66" s="85">
        <f t="shared" si="21"/>
        <v>0</v>
      </c>
    </row>
    <row r="67" spans="1:10" ht="15" customHeight="1" x14ac:dyDescent="0.25">
      <c r="A67" s="13" t="s">
        <v>499</v>
      </c>
      <c r="B67" s="6" t="s">
        <v>339</v>
      </c>
      <c r="C67" s="85"/>
      <c r="D67" s="85">
        <v>0</v>
      </c>
      <c r="E67" s="85">
        <v>0</v>
      </c>
      <c r="F67" s="214">
        <f t="shared" si="0"/>
        <v>0</v>
      </c>
      <c r="G67" s="222"/>
      <c r="H67" s="85">
        <v>0</v>
      </c>
      <c r="I67" s="85">
        <v>0</v>
      </c>
      <c r="J67" s="85">
        <f t="shared" si="21"/>
        <v>0</v>
      </c>
    </row>
    <row r="68" spans="1:10" s="88" customFormat="1" ht="15" customHeight="1" x14ac:dyDescent="0.25">
      <c r="A68" s="35" t="s">
        <v>519</v>
      </c>
      <c r="B68" s="43" t="s">
        <v>340</v>
      </c>
      <c r="C68" s="89"/>
      <c r="D68" s="89">
        <f t="shared" ref="D68:E68" si="24">SUM(D65:D67)</f>
        <v>0</v>
      </c>
      <c r="E68" s="89">
        <f t="shared" si="24"/>
        <v>0</v>
      </c>
      <c r="F68" s="215">
        <f t="shared" si="0"/>
        <v>0</v>
      </c>
      <c r="G68" s="223"/>
      <c r="H68" s="89">
        <f t="shared" ref="H68:I68" si="25">SUM(H65:H67)</f>
        <v>0</v>
      </c>
      <c r="I68" s="89">
        <f t="shared" si="25"/>
        <v>0</v>
      </c>
      <c r="J68" s="89">
        <f t="shared" si="21"/>
        <v>0</v>
      </c>
    </row>
    <row r="69" spans="1:10" s="88" customFormat="1" ht="15" customHeight="1" x14ac:dyDescent="0.25">
      <c r="A69" s="174" t="s">
        <v>41</v>
      </c>
      <c r="B69" s="178"/>
      <c r="C69" s="180">
        <f>C58+C64+C68</f>
        <v>2638463</v>
      </c>
      <c r="D69" s="180">
        <f t="shared" ref="D69:E69" si="26">D58+D64+D68</f>
        <v>0</v>
      </c>
      <c r="E69" s="180">
        <f t="shared" si="26"/>
        <v>0</v>
      </c>
      <c r="F69" s="217">
        <f t="shared" si="0"/>
        <v>2638463</v>
      </c>
      <c r="G69" s="225">
        <f>G58+G64+G68</f>
        <v>2638463</v>
      </c>
      <c r="H69" s="180">
        <f t="shared" ref="H69:I69" si="27">H58+H64+H68</f>
        <v>0</v>
      </c>
      <c r="I69" s="180">
        <f t="shared" si="27"/>
        <v>0</v>
      </c>
      <c r="J69" s="179">
        <f t="shared" si="21"/>
        <v>2638463</v>
      </c>
    </row>
    <row r="70" spans="1:10" s="88" customFormat="1" ht="15.75" x14ac:dyDescent="0.25">
      <c r="A70" s="130" t="s">
        <v>518</v>
      </c>
      <c r="B70" s="124" t="s">
        <v>341</v>
      </c>
      <c r="C70" s="126">
        <f>C52+C69</f>
        <v>21841514</v>
      </c>
      <c r="D70" s="126">
        <f t="shared" ref="D70:E70" si="28">D21+D35+D47+D51+D58+D64+D68</f>
        <v>100000</v>
      </c>
      <c r="E70" s="126">
        <f t="shared" si="28"/>
        <v>10000</v>
      </c>
      <c r="F70" s="218">
        <f t="shared" si="0"/>
        <v>21951514</v>
      </c>
      <c r="G70" s="227">
        <f>G52+G69</f>
        <v>21580131</v>
      </c>
      <c r="H70" s="126">
        <f t="shared" ref="H70:I70" si="29">H21+H35+H47+H51+H58+H64+H68</f>
        <v>100000</v>
      </c>
      <c r="I70" s="126">
        <f t="shared" si="29"/>
        <v>10000</v>
      </c>
      <c r="J70" s="126">
        <f t="shared" si="21"/>
        <v>21690131</v>
      </c>
    </row>
    <row r="71" spans="1:10" s="88" customFormat="1" ht="15.75" x14ac:dyDescent="0.25">
      <c r="A71" s="181" t="s">
        <v>42</v>
      </c>
      <c r="B71" s="182"/>
      <c r="C71" s="183">
        <f>C52-'2. melléklet'!C76</f>
        <v>-7021670</v>
      </c>
      <c r="D71" s="183">
        <f>D52-'2. melléklet'!D76</f>
        <v>-170000</v>
      </c>
      <c r="E71" s="183">
        <f>E52-'2. melléklet'!E76</f>
        <v>-10000</v>
      </c>
      <c r="F71" s="219">
        <f>SUM(C71:E71)</f>
        <v>-7201670</v>
      </c>
      <c r="G71" s="228">
        <f>G52-'2. melléklet'!G76</f>
        <v>-5501263</v>
      </c>
      <c r="H71" s="183">
        <f>H52-'2. melléklet'!H76</f>
        <v>-170000</v>
      </c>
      <c r="I71" s="183">
        <f>I52-'2. melléklet'!I76</f>
        <v>-10000</v>
      </c>
      <c r="J71" s="183">
        <f>SUM(G71:I71)</f>
        <v>-5681263</v>
      </c>
    </row>
    <row r="72" spans="1:10" s="88" customFormat="1" ht="15.75" x14ac:dyDescent="0.25">
      <c r="A72" s="181" t="s">
        <v>43</v>
      </c>
      <c r="B72" s="182"/>
      <c r="C72" s="183">
        <f>C69-'2. melléklet'!C100</f>
        <v>-10602997</v>
      </c>
      <c r="D72" s="183">
        <f>D69-'2. melléklet'!D100</f>
        <v>0</v>
      </c>
      <c r="E72" s="183">
        <f>E69-'2. melléklet'!E100</f>
        <v>0</v>
      </c>
      <c r="F72" s="219">
        <f>SUM(C72:E72)</f>
        <v>-10602997</v>
      </c>
      <c r="G72" s="228">
        <f>G69-'2. melléklet'!G100</f>
        <v>-11642497</v>
      </c>
      <c r="H72" s="183">
        <f>H69-'2. melléklet'!H100</f>
        <v>0</v>
      </c>
      <c r="I72" s="183">
        <f>I69-'2. melléklet'!I100</f>
        <v>0</v>
      </c>
      <c r="J72" s="183">
        <f>SUM(G72:I72)</f>
        <v>-11642497</v>
      </c>
    </row>
    <row r="73" spans="1:10" x14ac:dyDescent="0.25">
      <c r="A73" s="33" t="s">
        <v>500</v>
      </c>
      <c r="B73" s="5" t="s">
        <v>342</v>
      </c>
      <c r="C73" s="85"/>
      <c r="D73" s="85">
        <v>0</v>
      </c>
      <c r="E73" s="85">
        <v>0</v>
      </c>
      <c r="F73" s="214">
        <f t="shared" si="0"/>
        <v>0</v>
      </c>
      <c r="G73" s="222"/>
      <c r="H73" s="85">
        <v>0</v>
      </c>
      <c r="I73" s="85">
        <v>0</v>
      </c>
      <c r="J73" s="85">
        <f t="shared" ref="J73:J74" si="30">SUM(G73:I73)</f>
        <v>0</v>
      </c>
    </row>
    <row r="74" spans="1:10" x14ac:dyDescent="0.25">
      <c r="A74" s="13" t="s">
        <v>343</v>
      </c>
      <c r="B74" s="5" t="s">
        <v>344</v>
      </c>
      <c r="C74" s="85"/>
      <c r="D74" s="85">
        <v>0</v>
      </c>
      <c r="E74" s="85">
        <v>0</v>
      </c>
      <c r="F74" s="214">
        <f t="shared" si="0"/>
        <v>0</v>
      </c>
      <c r="G74" s="222"/>
      <c r="H74" s="85">
        <v>0</v>
      </c>
      <c r="I74" s="85">
        <v>0</v>
      </c>
      <c r="J74" s="85">
        <f t="shared" si="30"/>
        <v>0</v>
      </c>
    </row>
    <row r="75" spans="1:10" x14ac:dyDescent="0.25">
      <c r="A75" s="33" t="s">
        <v>501</v>
      </c>
      <c r="B75" s="5" t="s">
        <v>345</v>
      </c>
      <c r="C75" s="85"/>
      <c r="D75" s="85">
        <v>0</v>
      </c>
      <c r="E75" s="85">
        <v>0</v>
      </c>
      <c r="F75" s="214">
        <f t="shared" ref="F75:F100" si="31">SUM(C75:E75)</f>
        <v>0</v>
      </c>
      <c r="G75" s="222"/>
      <c r="H75" s="85">
        <v>0</v>
      </c>
      <c r="I75" s="85">
        <v>0</v>
      </c>
      <c r="J75" s="85">
        <f t="shared" ref="J75:J100" si="32">SUM(G75:I75)</f>
        <v>0</v>
      </c>
    </row>
    <row r="76" spans="1:10" s="88" customFormat="1" x14ac:dyDescent="0.25">
      <c r="A76" s="15" t="s">
        <v>520</v>
      </c>
      <c r="B76" s="7" t="s">
        <v>346</v>
      </c>
      <c r="C76" s="89"/>
      <c r="D76" s="89">
        <f t="shared" ref="D76:E76" si="33">SUM(D73:D75)</f>
        <v>0</v>
      </c>
      <c r="E76" s="89">
        <f t="shared" si="33"/>
        <v>0</v>
      </c>
      <c r="F76" s="215">
        <f t="shared" si="31"/>
        <v>0</v>
      </c>
      <c r="G76" s="223"/>
      <c r="H76" s="89">
        <f t="shared" ref="H76:I76" si="34">SUM(H73:H75)</f>
        <v>0</v>
      </c>
      <c r="I76" s="89">
        <f t="shared" si="34"/>
        <v>0</v>
      </c>
      <c r="J76" s="89">
        <f t="shared" si="32"/>
        <v>0</v>
      </c>
    </row>
    <row r="77" spans="1:10" x14ac:dyDescent="0.25">
      <c r="A77" s="13" t="s">
        <v>502</v>
      </c>
      <c r="B77" s="5" t="s">
        <v>347</v>
      </c>
      <c r="C77" s="85"/>
      <c r="D77" s="85">
        <v>0</v>
      </c>
      <c r="E77" s="85">
        <v>0</v>
      </c>
      <c r="F77" s="214">
        <f t="shared" si="31"/>
        <v>0</v>
      </c>
      <c r="G77" s="222"/>
      <c r="H77" s="85">
        <v>0</v>
      </c>
      <c r="I77" s="85">
        <v>0</v>
      </c>
      <c r="J77" s="85">
        <f t="shared" si="32"/>
        <v>0</v>
      </c>
    </row>
    <row r="78" spans="1:10" x14ac:dyDescent="0.25">
      <c r="A78" s="33" t="s">
        <v>348</v>
      </c>
      <c r="B78" s="5" t="s">
        <v>349</v>
      </c>
      <c r="C78" s="85"/>
      <c r="D78" s="85">
        <v>0</v>
      </c>
      <c r="E78" s="85">
        <v>0</v>
      </c>
      <c r="F78" s="214">
        <f t="shared" si="31"/>
        <v>0</v>
      </c>
      <c r="G78" s="222"/>
      <c r="H78" s="85">
        <v>0</v>
      </c>
      <c r="I78" s="85">
        <v>0</v>
      </c>
      <c r="J78" s="85">
        <f t="shared" si="32"/>
        <v>0</v>
      </c>
    </row>
    <row r="79" spans="1:10" x14ac:dyDescent="0.25">
      <c r="A79" s="13" t="s">
        <v>503</v>
      </c>
      <c r="B79" s="5" t="s">
        <v>350</v>
      </c>
      <c r="C79" s="85">
        <v>0</v>
      </c>
      <c r="D79" s="85">
        <v>0</v>
      </c>
      <c r="E79" s="85">
        <v>0</v>
      </c>
      <c r="F79" s="214">
        <f t="shared" si="31"/>
        <v>0</v>
      </c>
      <c r="G79" s="222">
        <v>0</v>
      </c>
      <c r="H79" s="85">
        <v>0</v>
      </c>
      <c r="I79" s="85">
        <v>0</v>
      </c>
      <c r="J79" s="85">
        <f t="shared" si="32"/>
        <v>0</v>
      </c>
    </row>
    <row r="80" spans="1:10" x14ac:dyDescent="0.25">
      <c r="A80" s="33" t="s">
        <v>351</v>
      </c>
      <c r="B80" s="5" t="s">
        <v>352</v>
      </c>
      <c r="C80" s="85"/>
      <c r="D80" s="85">
        <v>0</v>
      </c>
      <c r="E80" s="85">
        <v>0</v>
      </c>
      <c r="F80" s="214">
        <f t="shared" si="31"/>
        <v>0</v>
      </c>
      <c r="G80" s="222"/>
      <c r="H80" s="85">
        <v>0</v>
      </c>
      <c r="I80" s="85">
        <v>0</v>
      </c>
      <c r="J80" s="85">
        <f t="shared" si="32"/>
        <v>0</v>
      </c>
    </row>
    <row r="81" spans="1:10" s="88" customFormat="1" x14ac:dyDescent="0.25">
      <c r="A81" s="14" t="s">
        <v>521</v>
      </c>
      <c r="B81" s="7" t="s">
        <v>353</v>
      </c>
      <c r="C81" s="89"/>
      <c r="D81" s="89">
        <f t="shared" ref="D81:E81" si="35">SUM(D77:D80)</f>
        <v>0</v>
      </c>
      <c r="E81" s="89">
        <f t="shared" si="35"/>
        <v>0</v>
      </c>
      <c r="F81" s="215">
        <f t="shared" si="31"/>
        <v>0</v>
      </c>
      <c r="G81" s="223"/>
      <c r="H81" s="89">
        <f t="shared" ref="H81:I81" si="36">SUM(H77:H80)</f>
        <v>0</v>
      </c>
      <c r="I81" s="89">
        <f t="shared" si="36"/>
        <v>0</v>
      </c>
      <c r="J81" s="89">
        <f t="shared" si="32"/>
        <v>0</v>
      </c>
    </row>
    <row r="82" spans="1:10" x14ac:dyDescent="0.25">
      <c r="A82" s="5" t="s">
        <v>628</v>
      </c>
      <c r="B82" s="5" t="s">
        <v>354</v>
      </c>
      <c r="C82" s="85">
        <v>18462109</v>
      </c>
      <c r="D82" s="85">
        <v>0</v>
      </c>
      <c r="E82" s="85">
        <v>0</v>
      </c>
      <c r="F82" s="214">
        <f t="shared" si="31"/>
        <v>18462109</v>
      </c>
      <c r="G82" s="230">
        <v>17981202</v>
      </c>
      <c r="H82" s="85">
        <v>0</v>
      </c>
      <c r="I82" s="85">
        <v>0</v>
      </c>
      <c r="J82" s="85">
        <f t="shared" si="32"/>
        <v>17981202</v>
      </c>
    </row>
    <row r="83" spans="1:10" x14ac:dyDescent="0.25">
      <c r="A83" s="5" t="s">
        <v>629</v>
      </c>
      <c r="B83" s="5" t="s">
        <v>354</v>
      </c>
      <c r="C83" s="85"/>
      <c r="D83" s="85">
        <v>0</v>
      </c>
      <c r="E83" s="85">
        <v>0</v>
      </c>
      <c r="F83" s="214">
        <f t="shared" si="31"/>
        <v>0</v>
      </c>
      <c r="G83" s="222"/>
      <c r="H83" s="85">
        <v>0</v>
      </c>
      <c r="I83" s="85">
        <v>0</v>
      </c>
      <c r="J83" s="85">
        <f t="shared" si="32"/>
        <v>0</v>
      </c>
    </row>
    <row r="84" spans="1:10" x14ac:dyDescent="0.25">
      <c r="A84" s="5" t="s">
        <v>626</v>
      </c>
      <c r="B84" s="5" t="s">
        <v>355</v>
      </c>
      <c r="C84" s="85"/>
      <c r="D84" s="85">
        <v>0</v>
      </c>
      <c r="E84" s="85">
        <v>0</v>
      </c>
      <c r="F84" s="214">
        <f t="shared" si="31"/>
        <v>0</v>
      </c>
      <c r="G84" s="222"/>
      <c r="H84" s="85">
        <v>0</v>
      </c>
      <c r="I84" s="85">
        <v>0</v>
      </c>
      <c r="J84" s="85">
        <f t="shared" si="32"/>
        <v>0</v>
      </c>
    </row>
    <row r="85" spans="1:10" x14ac:dyDescent="0.25">
      <c r="A85" s="5" t="s">
        <v>627</v>
      </c>
      <c r="B85" s="5" t="s">
        <v>355</v>
      </c>
      <c r="C85" s="85"/>
      <c r="D85" s="85">
        <v>0</v>
      </c>
      <c r="E85" s="85">
        <v>0</v>
      </c>
      <c r="F85" s="214">
        <f t="shared" si="31"/>
        <v>0</v>
      </c>
      <c r="G85" s="222"/>
      <c r="H85" s="85">
        <v>0</v>
      </c>
      <c r="I85" s="85">
        <v>0</v>
      </c>
      <c r="J85" s="85">
        <f t="shared" si="32"/>
        <v>0</v>
      </c>
    </row>
    <row r="86" spans="1:10" s="88" customFormat="1" x14ac:dyDescent="0.25">
      <c r="A86" s="7" t="s">
        <v>522</v>
      </c>
      <c r="B86" s="7" t="s">
        <v>356</v>
      </c>
      <c r="C86" s="89">
        <f>SUM(C82:C85)</f>
        <v>18462109</v>
      </c>
      <c r="D86" s="89">
        <f t="shared" ref="D86:E86" si="37">SUM(D82:D85)</f>
        <v>0</v>
      </c>
      <c r="E86" s="89">
        <f t="shared" si="37"/>
        <v>0</v>
      </c>
      <c r="F86" s="215">
        <f t="shared" si="31"/>
        <v>18462109</v>
      </c>
      <c r="G86" s="223">
        <f>SUM(G82:G85)</f>
        <v>17981202</v>
      </c>
      <c r="H86" s="89">
        <f t="shared" ref="H86:I86" si="38">SUM(H82:H85)</f>
        <v>0</v>
      </c>
      <c r="I86" s="89">
        <f t="shared" si="38"/>
        <v>0</v>
      </c>
      <c r="J86" s="89">
        <f t="shared" si="32"/>
        <v>17981202</v>
      </c>
    </row>
    <row r="87" spans="1:10" s="88" customFormat="1" x14ac:dyDescent="0.25">
      <c r="A87" s="14" t="s">
        <v>357</v>
      </c>
      <c r="B87" s="7" t="s">
        <v>358</v>
      </c>
      <c r="C87" s="89"/>
      <c r="D87" s="89">
        <v>0</v>
      </c>
      <c r="E87" s="89">
        <v>0</v>
      </c>
      <c r="F87" s="215">
        <f t="shared" si="31"/>
        <v>0</v>
      </c>
      <c r="G87" s="223"/>
      <c r="H87" s="89">
        <v>0</v>
      </c>
      <c r="I87" s="89">
        <v>0</v>
      </c>
      <c r="J87" s="89">
        <f t="shared" si="32"/>
        <v>0</v>
      </c>
    </row>
    <row r="88" spans="1:10" s="88" customFormat="1" x14ac:dyDescent="0.25">
      <c r="A88" s="14" t="s">
        <v>359</v>
      </c>
      <c r="B88" s="7" t="s">
        <v>360</v>
      </c>
      <c r="C88" s="89"/>
      <c r="D88" s="89">
        <v>0</v>
      </c>
      <c r="E88" s="89">
        <v>0</v>
      </c>
      <c r="F88" s="215">
        <f t="shared" si="31"/>
        <v>0</v>
      </c>
      <c r="G88" s="223"/>
      <c r="H88" s="89">
        <v>0</v>
      </c>
      <c r="I88" s="89">
        <v>0</v>
      </c>
      <c r="J88" s="89">
        <f t="shared" si="32"/>
        <v>0</v>
      </c>
    </row>
    <row r="89" spans="1:10" s="88" customFormat="1" x14ac:dyDescent="0.25">
      <c r="A89" s="14" t="s">
        <v>361</v>
      </c>
      <c r="B89" s="7" t="s">
        <v>362</v>
      </c>
      <c r="C89" s="89"/>
      <c r="D89" s="89">
        <v>0</v>
      </c>
      <c r="E89" s="89">
        <v>0</v>
      </c>
      <c r="F89" s="215">
        <f t="shared" si="31"/>
        <v>0</v>
      </c>
      <c r="G89" s="223"/>
      <c r="H89" s="89">
        <v>0</v>
      </c>
      <c r="I89" s="89">
        <v>0</v>
      </c>
      <c r="J89" s="89">
        <f t="shared" si="32"/>
        <v>0</v>
      </c>
    </row>
    <row r="90" spans="1:10" s="88" customFormat="1" x14ac:dyDescent="0.25">
      <c r="A90" s="14" t="s">
        <v>363</v>
      </c>
      <c r="B90" s="7" t="s">
        <v>364</v>
      </c>
      <c r="C90" s="89"/>
      <c r="D90" s="89">
        <v>0</v>
      </c>
      <c r="E90" s="89">
        <v>0</v>
      </c>
      <c r="F90" s="215">
        <f t="shared" si="31"/>
        <v>0</v>
      </c>
      <c r="G90" s="223"/>
      <c r="H90" s="89">
        <v>0</v>
      </c>
      <c r="I90" s="89">
        <v>0</v>
      </c>
      <c r="J90" s="89">
        <f t="shared" si="32"/>
        <v>0</v>
      </c>
    </row>
    <row r="91" spans="1:10" s="88" customFormat="1" x14ac:dyDescent="0.25">
      <c r="A91" s="15" t="s">
        <v>504</v>
      </c>
      <c r="B91" s="7" t="s">
        <v>365</v>
      </c>
      <c r="C91" s="89"/>
      <c r="D91" s="89">
        <v>0</v>
      </c>
      <c r="E91" s="89">
        <v>0</v>
      </c>
      <c r="F91" s="215">
        <f t="shared" si="31"/>
        <v>0</v>
      </c>
      <c r="G91" s="223"/>
      <c r="H91" s="89">
        <v>0</v>
      </c>
      <c r="I91" s="89">
        <v>0</v>
      </c>
      <c r="J91" s="89">
        <f t="shared" si="32"/>
        <v>0</v>
      </c>
    </row>
    <row r="92" spans="1:10" s="88" customFormat="1" ht="15.75" x14ac:dyDescent="0.25">
      <c r="A92" s="42" t="s">
        <v>523</v>
      </c>
      <c r="B92" s="35" t="s">
        <v>367</v>
      </c>
      <c r="C92" s="116">
        <f>SUM(C86)</f>
        <v>18462109</v>
      </c>
      <c r="D92" s="116">
        <f t="shared" ref="D92:E92" si="39">D76+D81+D86+D87+D89+D88+D90+D91</f>
        <v>0</v>
      </c>
      <c r="E92" s="116">
        <f t="shared" si="39"/>
        <v>0</v>
      </c>
      <c r="F92" s="216">
        <f t="shared" si="31"/>
        <v>18462109</v>
      </c>
      <c r="G92" s="224">
        <f>SUM(G86)</f>
        <v>17981202</v>
      </c>
      <c r="H92" s="116">
        <f t="shared" ref="H92:I92" si="40">H76+H81+H86+H87+H89+H88+H90+H91</f>
        <v>0</v>
      </c>
      <c r="I92" s="116">
        <f t="shared" si="40"/>
        <v>0</v>
      </c>
      <c r="J92" s="116">
        <f t="shared" si="32"/>
        <v>17981202</v>
      </c>
    </row>
    <row r="93" spans="1:10" x14ac:dyDescent="0.25">
      <c r="A93" s="13" t="s">
        <v>368</v>
      </c>
      <c r="B93" s="5" t="s">
        <v>369</v>
      </c>
      <c r="C93" s="85"/>
      <c r="D93" s="85">
        <v>0</v>
      </c>
      <c r="E93" s="85">
        <v>0</v>
      </c>
      <c r="F93" s="214">
        <f t="shared" si="31"/>
        <v>0</v>
      </c>
      <c r="G93" s="222"/>
      <c r="H93" s="85">
        <v>0</v>
      </c>
      <c r="I93" s="85">
        <v>0</v>
      </c>
      <c r="J93" s="85">
        <f t="shared" si="32"/>
        <v>0</v>
      </c>
    </row>
    <row r="94" spans="1:10" x14ac:dyDescent="0.25">
      <c r="A94" s="13" t="s">
        <v>370</v>
      </c>
      <c r="B94" s="5" t="s">
        <v>371</v>
      </c>
      <c r="C94" s="85"/>
      <c r="D94" s="85">
        <v>0</v>
      </c>
      <c r="E94" s="85">
        <v>0</v>
      </c>
      <c r="F94" s="214">
        <f t="shared" si="31"/>
        <v>0</v>
      </c>
      <c r="G94" s="222"/>
      <c r="H94" s="85">
        <v>0</v>
      </c>
      <c r="I94" s="85">
        <v>0</v>
      </c>
      <c r="J94" s="85">
        <f t="shared" si="32"/>
        <v>0</v>
      </c>
    </row>
    <row r="95" spans="1:10" x14ac:dyDescent="0.25">
      <c r="A95" s="33" t="s">
        <v>372</v>
      </c>
      <c r="B95" s="5" t="s">
        <v>373</v>
      </c>
      <c r="C95" s="85"/>
      <c r="D95" s="85">
        <v>0</v>
      </c>
      <c r="E95" s="85">
        <v>0</v>
      </c>
      <c r="F95" s="214">
        <f t="shared" si="31"/>
        <v>0</v>
      </c>
      <c r="G95" s="222"/>
      <c r="H95" s="85">
        <v>0</v>
      </c>
      <c r="I95" s="85">
        <v>0</v>
      </c>
      <c r="J95" s="85">
        <f t="shared" si="32"/>
        <v>0</v>
      </c>
    </row>
    <row r="96" spans="1:10" x14ac:dyDescent="0.25">
      <c r="A96" s="33" t="s">
        <v>505</v>
      </c>
      <c r="B96" s="5" t="s">
        <v>374</v>
      </c>
      <c r="C96" s="85"/>
      <c r="D96" s="85">
        <v>0</v>
      </c>
      <c r="E96" s="85">
        <v>0</v>
      </c>
      <c r="F96" s="214">
        <f t="shared" si="31"/>
        <v>0</v>
      </c>
      <c r="G96" s="222"/>
      <c r="H96" s="85">
        <v>0</v>
      </c>
      <c r="I96" s="85">
        <v>0</v>
      </c>
      <c r="J96" s="85">
        <f t="shared" si="32"/>
        <v>0</v>
      </c>
    </row>
    <row r="97" spans="1:10" s="88" customFormat="1" x14ac:dyDescent="0.25">
      <c r="A97" s="14" t="s">
        <v>524</v>
      </c>
      <c r="B97" s="7" t="s">
        <v>375</v>
      </c>
      <c r="C97" s="89"/>
      <c r="D97" s="89">
        <v>0</v>
      </c>
      <c r="E97" s="89">
        <v>0</v>
      </c>
      <c r="F97" s="215">
        <f t="shared" si="31"/>
        <v>0</v>
      </c>
      <c r="G97" s="223"/>
      <c r="H97" s="89">
        <v>0</v>
      </c>
      <c r="I97" s="89">
        <v>0</v>
      </c>
      <c r="J97" s="89">
        <f t="shared" si="32"/>
        <v>0</v>
      </c>
    </row>
    <row r="98" spans="1:10" s="88" customFormat="1" x14ac:dyDescent="0.25">
      <c r="A98" s="15" t="s">
        <v>376</v>
      </c>
      <c r="B98" s="7" t="s">
        <v>377</v>
      </c>
      <c r="C98" s="89"/>
      <c r="D98" s="89">
        <v>0</v>
      </c>
      <c r="E98" s="89">
        <v>0</v>
      </c>
      <c r="F98" s="215">
        <f t="shared" si="31"/>
        <v>0</v>
      </c>
      <c r="G98" s="223"/>
      <c r="H98" s="89">
        <v>0</v>
      </c>
      <c r="I98" s="89">
        <v>0</v>
      </c>
      <c r="J98" s="89">
        <f t="shared" si="32"/>
        <v>0</v>
      </c>
    </row>
    <row r="99" spans="1:10" s="88" customFormat="1" ht="15.75" x14ac:dyDescent="0.25">
      <c r="A99" s="127" t="s">
        <v>525</v>
      </c>
      <c r="B99" s="128" t="s">
        <v>378</v>
      </c>
      <c r="C99" s="126">
        <f>C92+C97+C98</f>
        <v>18462109</v>
      </c>
      <c r="D99" s="126">
        <f t="shared" ref="D99:E99" si="41">D92+D97+D98</f>
        <v>0</v>
      </c>
      <c r="E99" s="126">
        <f t="shared" si="41"/>
        <v>0</v>
      </c>
      <c r="F99" s="218">
        <f t="shared" si="31"/>
        <v>18462109</v>
      </c>
      <c r="G99" s="227">
        <f>G92+G97+G98</f>
        <v>17981202</v>
      </c>
      <c r="H99" s="126">
        <f t="shared" ref="H99:I99" si="42">H92+H97+H98</f>
        <v>0</v>
      </c>
      <c r="I99" s="126">
        <f t="shared" si="42"/>
        <v>0</v>
      </c>
      <c r="J99" s="126">
        <f t="shared" si="32"/>
        <v>17981202</v>
      </c>
    </row>
    <row r="100" spans="1:10" s="88" customFormat="1" ht="17.25" x14ac:dyDescent="0.3">
      <c r="A100" s="129" t="s">
        <v>507</v>
      </c>
      <c r="B100" s="129"/>
      <c r="C100" s="131">
        <f>C21+C35+C47+C51+C58+C64+C68+C99</f>
        <v>40303623</v>
      </c>
      <c r="D100" s="131">
        <f t="shared" ref="D100:E100" si="43">D70+D99</f>
        <v>100000</v>
      </c>
      <c r="E100" s="131">
        <f t="shared" si="43"/>
        <v>10000</v>
      </c>
      <c r="F100" s="220">
        <f t="shared" si="31"/>
        <v>40413623</v>
      </c>
      <c r="G100" s="229">
        <f>G21+G35+G47+G51+G58+G64+G68+G99</f>
        <v>39561333</v>
      </c>
      <c r="H100" s="131">
        <f t="shared" ref="H100:I100" si="44">H70+H99</f>
        <v>100000</v>
      </c>
      <c r="I100" s="131">
        <f t="shared" si="44"/>
        <v>10000</v>
      </c>
      <c r="J100" s="132">
        <f t="shared" si="32"/>
        <v>39671333</v>
      </c>
    </row>
  </sheetData>
  <mergeCells count="5"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E93"/>
  <sheetViews>
    <sheetView workbookViewId="0">
      <selection sqref="A1:E1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117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238" t="s">
        <v>713</v>
      </c>
      <c r="B1" s="238"/>
      <c r="C1" s="238"/>
      <c r="D1" s="238"/>
      <c r="E1" s="238"/>
    </row>
    <row r="3" spans="1:5" ht="21.75" customHeight="1" x14ac:dyDescent="0.25">
      <c r="A3" s="234" t="s">
        <v>700</v>
      </c>
      <c r="B3" s="242"/>
      <c r="C3" s="242"/>
      <c r="D3" s="242"/>
      <c r="E3" s="242"/>
    </row>
    <row r="4" spans="1:5" ht="26.25" customHeight="1" x14ac:dyDescent="0.25">
      <c r="A4" s="237" t="s">
        <v>663</v>
      </c>
      <c r="B4" s="235"/>
      <c r="C4" s="235"/>
      <c r="D4" s="235"/>
      <c r="E4" s="235"/>
    </row>
    <row r="6" spans="1:5" ht="30" x14ac:dyDescent="0.3">
      <c r="A6" s="2" t="s">
        <v>80</v>
      </c>
      <c r="B6" s="3" t="s">
        <v>81</v>
      </c>
      <c r="C6" s="99" t="s">
        <v>1</v>
      </c>
      <c r="D6" s="101" t="s">
        <v>3</v>
      </c>
    </row>
    <row r="7" spans="1:5" x14ac:dyDescent="0.25">
      <c r="A7" s="25"/>
      <c r="B7" s="25"/>
      <c r="C7" s="85"/>
      <c r="D7" s="85"/>
    </row>
    <row r="8" spans="1:5" x14ac:dyDescent="0.25">
      <c r="A8" s="25"/>
      <c r="B8" s="25"/>
      <c r="C8" s="85"/>
      <c r="D8" s="85"/>
    </row>
    <row r="9" spans="1:5" x14ac:dyDescent="0.25">
      <c r="A9" s="25"/>
      <c r="B9" s="25"/>
      <c r="C9" s="85"/>
      <c r="D9" s="85"/>
    </row>
    <row r="10" spans="1:5" x14ac:dyDescent="0.25">
      <c r="A10" s="25"/>
      <c r="B10" s="25"/>
      <c r="C10" s="85"/>
      <c r="D10" s="85"/>
    </row>
    <row r="11" spans="1:5" x14ac:dyDescent="0.25">
      <c r="A11" s="13" t="s">
        <v>183</v>
      </c>
      <c r="B11" s="6" t="s">
        <v>184</v>
      </c>
      <c r="C11" s="85">
        <v>0</v>
      </c>
      <c r="D11" s="85">
        <f>C11</f>
        <v>0</v>
      </c>
    </row>
    <row r="12" spans="1:5" x14ac:dyDescent="0.25">
      <c r="A12" s="13"/>
      <c r="B12" s="6"/>
      <c r="C12" s="85"/>
      <c r="D12" s="85"/>
    </row>
    <row r="13" spans="1:5" x14ac:dyDescent="0.25">
      <c r="A13" s="13"/>
      <c r="B13" s="6"/>
      <c r="C13" s="85"/>
      <c r="D13" s="85"/>
    </row>
    <row r="14" spans="1:5" x14ac:dyDescent="0.25">
      <c r="A14" s="13"/>
      <c r="B14" s="6"/>
      <c r="C14" s="85"/>
      <c r="D14" s="85"/>
    </row>
    <row r="15" spans="1:5" x14ac:dyDescent="0.25">
      <c r="A15" s="13"/>
      <c r="B15" s="6"/>
      <c r="C15" s="85"/>
      <c r="D15" s="85"/>
    </row>
    <row r="16" spans="1:5" x14ac:dyDescent="0.25">
      <c r="A16" s="13" t="s">
        <v>421</v>
      </c>
      <c r="B16" s="6" t="s">
        <v>185</v>
      </c>
      <c r="C16" s="85">
        <v>0</v>
      </c>
      <c r="D16" s="85">
        <f>C16</f>
        <v>0</v>
      </c>
    </row>
    <row r="17" spans="1:4" x14ac:dyDescent="0.25">
      <c r="A17" s="13"/>
      <c r="B17" s="6"/>
      <c r="C17" s="85"/>
      <c r="D17" s="85"/>
    </row>
    <row r="18" spans="1:4" x14ac:dyDescent="0.25">
      <c r="A18" s="13"/>
      <c r="B18" s="6"/>
      <c r="C18" s="85"/>
      <c r="D18" s="85"/>
    </row>
    <row r="19" spans="1:4" x14ac:dyDescent="0.25">
      <c r="A19" s="13"/>
      <c r="B19" s="6"/>
      <c r="C19" s="85"/>
      <c r="D19" s="85"/>
    </row>
    <row r="20" spans="1:4" x14ac:dyDescent="0.25">
      <c r="A20" s="13"/>
      <c r="B20" s="6"/>
      <c r="C20" s="85"/>
      <c r="D20" s="85"/>
    </row>
    <row r="21" spans="1:4" x14ac:dyDescent="0.25">
      <c r="A21" s="5" t="s">
        <v>186</v>
      </c>
      <c r="B21" s="6" t="s">
        <v>187</v>
      </c>
      <c r="C21" s="85">
        <v>0</v>
      </c>
      <c r="D21" s="85">
        <f>C21</f>
        <v>0</v>
      </c>
    </row>
    <row r="22" spans="1:4" x14ac:dyDescent="0.25">
      <c r="A22" s="5"/>
      <c r="B22" s="6"/>
      <c r="C22" s="85"/>
      <c r="D22" s="85"/>
    </row>
    <row r="23" spans="1:4" x14ac:dyDescent="0.25">
      <c r="A23" s="5"/>
      <c r="B23" s="6"/>
      <c r="C23" s="85"/>
      <c r="D23" s="107"/>
    </row>
    <row r="24" spans="1:4" x14ac:dyDescent="0.25">
      <c r="A24" s="13" t="s">
        <v>188</v>
      </c>
      <c r="B24" s="6" t="s">
        <v>189</v>
      </c>
      <c r="C24" s="85">
        <v>200000</v>
      </c>
      <c r="D24" s="108">
        <f>C24</f>
        <v>200000</v>
      </c>
    </row>
    <row r="25" spans="1:4" x14ac:dyDescent="0.25">
      <c r="A25" s="133" t="s">
        <v>673</v>
      </c>
      <c r="B25" s="6"/>
      <c r="C25" s="85"/>
      <c r="D25" s="85"/>
    </row>
    <row r="26" spans="1:4" x14ac:dyDescent="0.25">
      <c r="A26" s="13"/>
      <c r="B26" s="6"/>
      <c r="C26" s="85"/>
      <c r="D26" s="85"/>
    </row>
    <row r="27" spans="1:4" x14ac:dyDescent="0.25">
      <c r="A27" s="13" t="s">
        <v>190</v>
      </c>
      <c r="B27" s="6" t="s">
        <v>191</v>
      </c>
      <c r="C27" s="85">
        <v>0</v>
      </c>
      <c r="D27" s="85">
        <f>C27</f>
        <v>0</v>
      </c>
    </row>
    <row r="28" spans="1:4" x14ac:dyDescent="0.25">
      <c r="A28" s="13"/>
      <c r="B28" s="6"/>
      <c r="C28" s="85"/>
      <c r="D28" s="85"/>
    </row>
    <row r="29" spans="1:4" x14ac:dyDescent="0.25">
      <c r="A29" s="13"/>
      <c r="B29" s="6"/>
      <c r="C29" s="85"/>
      <c r="D29" s="85"/>
    </row>
    <row r="30" spans="1:4" x14ac:dyDescent="0.25">
      <c r="A30" s="5" t="s">
        <v>192</v>
      </c>
      <c r="B30" s="6" t="s">
        <v>193</v>
      </c>
      <c r="C30" s="85">
        <v>0</v>
      </c>
      <c r="D30" s="85">
        <f>C30</f>
        <v>0</v>
      </c>
    </row>
    <row r="31" spans="1:4" x14ac:dyDescent="0.25">
      <c r="A31" s="5" t="s">
        <v>194</v>
      </c>
      <c r="B31" s="6" t="s">
        <v>195</v>
      </c>
      <c r="C31" s="108">
        <v>50000</v>
      </c>
      <c r="D31" s="108">
        <f>C31</f>
        <v>50000</v>
      </c>
    </row>
    <row r="32" spans="1:4" s="88" customFormat="1" ht="15.75" x14ac:dyDescent="0.25">
      <c r="A32" s="20" t="s">
        <v>422</v>
      </c>
      <c r="B32" s="9" t="s">
        <v>196</v>
      </c>
      <c r="C32" s="121">
        <f>SUM(C11+C16+C21+C24+C27+C30+C31)</f>
        <v>250000</v>
      </c>
      <c r="D32" s="121">
        <f>C32</f>
        <v>250000</v>
      </c>
    </row>
    <row r="33" spans="1:4" ht="15.75" x14ac:dyDescent="0.25">
      <c r="A33" s="23"/>
      <c r="B33" s="8"/>
      <c r="C33" s="85"/>
      <c r="D33" s="85"/>
    </row>
    <row r="34" spans="1:4" ht="15.75" x14ac:dyDescent="0.25">
      <c r="A34" s="87"/>
      <c r="B34" s="8"/>
      <c r="C34" s="85"/>
      <c r="D34" s="85"/>
    </row>
    <row r="35" spans="1:4" ht="15.75" x14ac:dyDescent="0.25">
      <c r="A35" s="23"/>
      <c r="B35" s="8"/>
      <c r="C35" s="85"/>
      <c r="D35" s="85"/>
    </row>
    <row r="36" spans="1:4" ht="15.75" x14ac:dyDescent="0.25">
      <c r="A36" s="23"/>
      <c r="B36" s="8"/>
      <c r="C36" s="85"/>
      <c r="D36" s="85"/>
    </row>
    <row r="37" spans="1:4" x14ac:dyDescent="0.25">
      <c r="A37" s="13" t="s">
        <v>197</v>
      </c>
      <c r="B37" s="6" t="s">
        <v>198</v>
      </c>
      <c r="C37" s="108">
        <v>11048000</v>
      </c>
      <c r="D37" s="85">
        <f>C37</f>
        <v>11048000</v>
      </c>
    </row>
    <row r="38" spans="1:4" x14ac:dyDescent="0.25">
      <c r="A38" s="133" t="s">
        <v>701</v>
      </c>
      <c r="B38" s="135"/>
      <c r="C38" s="136"/>
      <c r="D38" s="136"/>
    </row>
    <row r="39" spans="1:4" x14ac:dyDescent="0.25">
      <c r="A39" s="13"/>
      <c r="B39" s="6"/>
      <c r="C39" s="85"/>
      <c r="D39" s="85"/>
    </row>
    <row r="40" spans="1:4" x14ac:dyDescent="0.25">
      <c r="A40" s="13"/>
      <c r="B40" s="6"/>
      <c r="C40" s="85"/>
      <c r="D40" s="85"/>
    </row>
    <row r="41" spans="1:4" x14ac:dyDescent="0.25">
      <c r="A41" s="13"/>
      <c r="B41" s="6"/>
      <c r="C41" s="85"/>
      <c r="D41" s="85"/>
    </row>
    <row r="42" spans="1:4" x14ac:dyDescent="0.25">
      <c r="A42" s="13" t="s">
        <v>199</v>
      </c>
      <c r="B42" s="6" t="s">
        <v>200</v>
      </c>
      <c r="C42" s="85">
        <v>0</v>
      </c>
      <c r="D42" s="85">
        <f>C42</f>
        <v>0</v>
      </c>
    </row>
    <row r="43" spans="1:4" x14ac:dyDescent="0.25">
      <c r="A43" s="13"/>
      <c r="B43" s="6"/>
      <c r="C43" s="85"/>
      <c r="D43" s="85"/>
    </row>
    <row r="44" spans="1:4" x14ac:dyDescent="0.25">
      <c r="A44" s="13"/>
      <c r="B44" s="6"/>
      <c r="C44" s="85"/>
      <c r="D44" s="85"/>
    </row>
    <row r="45" spans="1:4" x14ac:dyDescent="0.25">
      <c r="A45" s="13"/>
      <c r="B45" s="6"/>
      <c r="C45" s="85"/>
      <c r="D45" s="85"/>
    </row>
    <row r="46" spans="1:4" x14ac:dyDescent="0.25">
      <c r="A46" s="13"/>
      <c r="B46" s="6"/>
      <c r="C46" s="85"/>
      <c r="D46" s="85"/>
    </row>
    <row r="47" spans="1:4" x14ac:dyDescent="0.25">
      <c r="A47" s="13" t="s">
        <v>201</v>
      </c>
      <c r="B47" s="6" t="s">
        <v>202</v>
      </c>
      <c r="C47" s="85">
        <v>0</v>
      </c>
      <c r="D47" s="85">
        <f>C47</f>
        <v>0</v>
      </c>
    </row>
    <row r="48" spans="1:4" x14ac:dyDescent="0.25">
      <c r="A48" s="13" t="s">
        <v>203</v>
      </c>
      <c r="B48" s="6" t="s">
        <v>204</v>
      </c>
      <c r="C48" s="85">
        <v>2982960</v>
      </c>
      <c r="D48" s="85">
        <f>C48</f>
        <v>2982960</v>
      </c>
    </row>
    <row r="49" spans="1:5" s="88" customFormat="1" ht="15.75" x14ac:dyDescent="0.25">
      <c r="A49" s="20" t="s">
        <v>423</v>
      </c>
      <c r="B49" s="9" t="s">
        <v>205</v>
      </c>
      <c r="C49" s="116">
        <f>C37+C42+C47+C48</f>
        <v>14030960</v>
      </c>
      <c r="D49" s="116">
        <f>C49</f>
        <v>14030960</v>
      </c>
    </row>
    <row r="52" spans="1:5" x14ac:dyDescent="0.25">
      <c r="A52" s="91" t="s">
        <v>631</v>
      </c>
      <c r="B52" s="91" t="s">
        <v>647</v>
      </c>
      <c r="C52" s="91" t="s">
        <v>632</v>
      </c>
      <c r="D52" s="91" t="s">
        <v>633</v>
      </c>
      <c r="E52" s="119" t="s">
        <v>634</v>
      </c>
    </row>
    <row r="53" spans="1:5" x14ac:dyDescent="0.25">
      <c r="A53" s="102"/>
      <c r="B53" s="102"/>
      <c r="C53" s="112"/>
      <c r="D53" s="112"/>
      <c r="E53" s="113"/>
    </row>
    <row r="54" spans="1:5" x14ac:dyDescent="0.25">
      <c r="A54" s="102"/>
      <c r="B54" s="102"/>
      <c r="C54" s="112"/>
      <c r="D54" s="112"/>
      <c r="E54" s="113"/>
    </row>
    <row r="55" spans="1:5" x14ac:dyDescent="0.25">
      <c r="A55" s="102"/>
      <c r="B55" s="102"/>
      <c r="C55" s="112"/>
      <c r="D55" s="112"/>
      <c r="E55" s="113"/>
    </row>
    <row r="56" spans="1:5" x14ac:dyDescent="0.25">
      <c r="A56" s="102"/>
      <c r="B56" s="102"/>
      <c r="C56" s="112"/>
      <c r="D56" s="112"/>
      <c r="E56" s="113"/>
    </row>
    <row r="57" spans="1:5" x14ac:dyDescent="0.25">
      <c r="A57" s="13" t="s">
        <v>183</v>
      </c>
      <c r="B57" s="6" t="s">
        <v>184</v>
      </c>
      <c r="C57" s="112">
        <v>0</v>
      </c>
      <c r="D57" s="112">
        <v>0</v>
      </c>
      <c r="E57" s="113">
        <f>SUM(C57:D57)</f>
        <v>0</v>
      </c>
    </row>
    <row r="58" spans="1:5" x14ac:dyDescent="0.25">
      <c r="A58" s="13"/>
      <c r="B58" s="6"/>
      <c r="C58" s="112"/>
      <c r="D58" s="112"/>
      <c r="E58" s="113"/>
    </row>
    <row r="59" spans="1:5" x14ac:dyDescent="0.25">
      <c r="A59" s="13"/>
      <c r="B59" s="6"/>
      <c r="C59" s="112"/>
      <c r="D59" s="112"/>
      <c r="E59" s="113"/>
    </row>
    <row r="60" spans="1:5" x14ac:dyDescent="0.25">
      <c r="A60" s="13"/>
      <c r="B60" s="6"/>
      <c r="C60" s="112"/>
      <c r="D60" s="112"/>
      <c r="E60" s="113"/>
    </row>
    <row r="61" spans="1:5" x14ac:dyDescent="0.25">
      <c r="A61" s="13"/>
      <c r="B61" s="6"/>
      <c r="C61" s="112"/>
      <c r="D61" s="112"/>
      <c r="E61" s="113"/>
    </row>
    <row r="62" spans="1:5" x14ac:dyDescent="0.25">
      <c r="A62" s="13" t="s">
        <v>421</v>
      </c>
      <c r="B62" s="6" t="s">
        <v>185</v>
      </c>
      <c r="C62" s="112">
        <v>0</v>
      </c>
      <c r="D62" s="112">
        <v>0</v>
      </c>
      <c r="E62" s="113">
        <f>SUM(C62:D62)</f>
        <v>0</v>
      </c>
    </row>
    <row r="63" spans="1:5" x14ac:dyDescent="0.25">
      <c r="A63" s="13"/>
      <c r="B63" s="6"/>
      <c r="C63" s="112"/>
      <c r="D63" s="112"/>
      <c r="E63" s="113"/>
    </row>
    <row r="64" spans="1:5" x14ac:dyDescent="0.25">
      <c r="A64" s="13"/>
      <c r="B64" s="6"/>
      <c r="C64" s="112"/>
      <c r="D64" s="112"/>
      <c r="E64" s="113"/>
    </row>
    <row r="65" spans="1:5" x14ac:dyDescent="0.25">
      <c r="A65" s="13"/>
      <c r="B65" s="6"/>
      <c r="C65" s="112"/>
      <c r="D65" s="112"/>
      <c r="E65" s="113"/>
    </row>
    <row r="66" spans="1:5" x14ac:dyDescent="0.25">
      <c r="A66" s="13"/>
      <c r="B66" s="6"/>
      <c r="C66" s="112"/>
      <c r="D66" s="112"/>
      <c r="E66" s="113"/>
    </row>
    <row r="67" spans="1:5" x14ac:dyDescent="0.25">
      <c r="A67" s="5" t="s">
        <v>186</v>
      </c>
      <c r="B67" s="6" t="s">
        <v>187</v>
      </c>
      <c r="C67" s="112">
        <v>0</v>
      </c>
      <c r="D67" s="112">
        <v>0</v>
      </c>
      <c r="E67" s="113">
        <f>SUM(C67:D67)</f>
        <v>0</v>
      </c>
    </row>
    <row r="68" spans="1:5" x14ac:dyDescent="0.25">
      <c r="A68" s="5"/>
      <c r="B68" s="6"/>
      <c r="C68" s="112"/>
      <c r="D68" s="112"/>
      <c r="E68" s="113"/>
    </row>
    <row r="69" spans="1:5" x14ac:dyDescent="0.25">
      <c r="A69" s="5"/>
      <c r="B69" s="6"/>
      <c r="C69" s="134"/>
      <c r="D69" s="134"/>
      <c r="E69" s="134"/>
    </row>
    <row r="70" spans="1:5" x14ac:dyDescent="0.25">
      <c r="A70" s="13" t="s">
        <v>188</v>
      </c>
      <c r="B70" s="6" t="s">
        <v>189</v>
      </c>
      <c r="C70" s="108">
        <v>200000</v>
      </c>
      <c r="D70" s="108">
        <v>50000</v>
      </c>
      <c r="E70" s="108">
        <f>SUM(C70:D70)</f>
        <v>250000</v>
      </c>
    </row>
    <row r="71" spans="1:5" s="88" customFormat="1" ht="15.75" x14ac:dyDescent="0.25">
      <c r="A71" s="20" t="s">
        <v>422</v>
      </c>
      <c r="B71" s="9" t="s">
        <v>196</v>
      </c>
      <c r="C71" s="114">
        <f>C57+C62+C67+C70</f>
        <v>200000</v>
      </c>
      <c r="D71" s="114">
        <f>D57+D62+D67+D70</f>
        <v>50000</v>
      </c>
      <c r="E71" s="114">
        <f>SUM(C71:D71)</f>
        <v>250000</v>
      </c>
    </row>
    <row r="72" spans="1:5" ht="15.75" x14ac:dyDescent="0.25">
      <c r="A72" s="23"/>
      <c r="B72" s="8"/>
      <c r="C72" s="112"/>
      <c r="D72" s="112"/>
      <c r="E72" s="113"/>
    </row>
    <row r="73" spans="1:5" ht="15.75" x14ac:dyDescent="0.25">
      <c r="A73" s="23"/>
      <c r="B73" s="8"/>
      <c r="C73" s="112"/>
      <c r="D73" s="112"/>
      <c r="E73" s="113"/>
    </row>
    <row r="74" spans="1:5" s="118" customFormat="1" x14ac:dyDescent="0.25">
      <c r="A74" s="13"/>
      <c r="B74" s="6"/>
      <c r="C74" s="112"/>
      <c r="D74" s="112"/>
      <c r="E74" s="113"/>
    </row>
    <row r="75" spans="1:5" ht="15.75" x14ac:dyDescent="0.25">
      <c r="A75" s="23"/>
      <c r="B75" s="8"/>
      <c r="C75" s="112"/>
      <c r="D75" s="112"/>
      <c r="E75" s="113"/>
    </row>
    <row r="76" spans="1:5" x14ac:dyDescent="0.25">
      <c r="A76" s="13" t="s">
        <v>197</v>
      </c>
      <c r="B76" s="6" t="s">
        <v>198</v>
      </c>
      <c r="C76" s="112">
        <v>11048000</v>
      </c>
      <c r="D76" s="112">
        <v>2982960</v>
      </c>
      <c r="E76" s="113">
        <f>SUM(C76:D76)</f>
        <v>14030960</v>
      </c>
    </row>
    <row r="77" spans="1:5" x14ac:dyDescent="0.25">
      <c r="A77" s="133"/>
      <c r="B77" s="135"/>
      <c r="C77" s="137"/>
      <c r="D77" s="137"/>
      <c r="E77" s="136"/>
    </row>
    <row r="78" spans="1:5" x14ac:dyDescent="0.25">
      <c r="A78" s="13"/>
      <c r="B78" s="6"/>
      <c r="C78" s="112"/>
      <c r="D78" s="112"/>
      <c r="E78" s="113"/>
    </row>
    <row r="79" spans="1:5" x14ac:dyDescent="0.25">
      <c r="A79" s="13"/>
      <c r="B79" s="6"/>
      <c r="C79" s="112"/>
      <c r="D79" s="112"/>
      <c r="E79" s="113"/>
    </row>
    <row r="80" spans="1:5" x14ac:dyDescent="0.25">
      <c r="A80" s="13"/>
      <c r="B80" s="6"/>
      <c r="C80" s="112"/>
      <c r="D80" s="112"/>
      <c r="E80" s="113"/>
    </row>
    <row r="81" spans="1:5" x14ac:dyDescent="0.25">
      <c r="A81" s="13" t="s">
        <v>199</v>
      </c>
      <c r="B81" s="6" t="s">
        <v>200</v>
      </c>
      <c r="C81" s="112">
        <v>0</v>
      </c>
      <c r="D81" s="112">
        <v>0</v>
      </c>
      <c r="E81" s="113">
        <f>SUM(C81:D81)</f>
        <v>0</v>
      </c>
    </row>
    <row r="82" spans="1:5" x14ac:dyDescent="0.25">
      <c r="A82" s="13"/>
      <c r="B82" s="6"/>
      <c r="C82" s="112"/>
      <c r="D82" s="112"/>
      <c r="E82" s="113"/>
    </row>
    <row r="83" spans="1:5" x14ac:dyDescent="0.25">
      <c r="A83" s="13"/>
      <c r="B83" s="6"/>
      <c r="C83" s="112"/>
      <c r="D83" s="112"/>
      <c r="E83" s="113"/>
    </row>
    <row r="84" spans="1:5" x14ac:dyDescent="0.25">
      <c r="A84" s="13"/>
      <c r="B84" s="6"/>
      <c r="C84" s="112"/>
      <c r="D84" s="112"/>
      <c r="E84" s="113"/>
    </row>
    <row r="85" spans="1:5" x14ac:dyDescent="0.25">
      <c r="A85" s="13"/>
      <c r="B85" s="6"/>
      <c r="C85" s="112"/>
      <c r="D85" s="112"/>
      <c r="E85" s="113"/>
    </row>
    <row r="86" spans="1:5" x14ac:dyDescent="0.25">
      <c r="A86" s="13" t="s">
        <v>201</v>
      </c>
      <c r="B86" s="6" t="s">
        <v>202</v>
      </c>
      <c r="C86" s="112">
        <v>0</v>
      </c>
      <c r="D86" s="112">
        <v>0</v>
      </c>
      <c r="E86" s="113">
        <f>SUM(C86:D86)</f>
        <v>0</v>
      </c>
    </row>
    <row r="87" spans="1:5" s="88" customFormat="1" ht="15.75" x14ac:dyDescent="0.25">
      <c r="A87" s="20" t="s">
        <v>423</v>
      </c>
      <c r="B87" s="9" t="s">
        <v>205</v>
      </c>
      <c r="C87" s="115">
        <f>C76+C81+C86</f>
        <v>11048000</v>
      </c>
      <c r="D87" s="115">
        <f>D76+D81+D86</f>
        <v>2982960</v>
      </c>
      <c r="E87" s="116">
        <f>SUM(C87:D87)</f>
        <v>14030960</v>
      </c>
    </row>
    <row r="88" spans="1:5" x14ac:dyDescent="0.25">
      <c r="A88" s="86"/>
      <c r="B88" s="86"/>
      <c r="C88" s="86"/>
      <c r="D88" s="86"/>
    </row>
    <row r="89" spans="1:5" x14ac:dyDescent="0.25">
      <c r="A89" s="86"/>
      <c r="B89" s="86"/>
      <c r="C89" s="86"/>
      <c r="D89" s="86"/>
    </row>
    <row r="90" spans="1:5" x14ac:dyDescent="0.25">
      <c r="A90" s="86"/>
      <c r="B90" s="86"/>
      <c r="C90" s="86"/>
      <c r="D90" s="86"/>
    </row>
    <row r="91" spans="1:5" x14ac:dyDescent="0.25">
      <c r="A91" s="86"/>
      <c r="B91" s="86"/>
      <c r="C91" s="86"/>
      <c r="D91" s="86"/>
    </row>
    <row r="92" spans="1:5" x14ac:dyDescent="0.25">
      <c r="A92" s="86"/>
      <c r="B92" s="86"/>
      <c r="C92" s="86"/>
      <c r="D92" s="86"/>
    </row>
    <row r="93" spans="1:5" x14ac:dyDescent="0.25">
      <c r="A93" s="86"/>
      <c r="B93" s="86"/>
      <c r="C93" s="86"/>
      <c r="D93" s="86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C36"/>
  <sheetViews>
    <sheetView zoomScaleNormal="100" workbookViewId="0">
      <selection activeCell="B2" sqref="B2"/>
    </sheetView>
  </sheetViews>
  <sheetFormatPr defaultRowHeight="15" x14ac:dyDescent="0.25"/>
  <cols>
    <col min="1" max="1" width="86.28515625" customWidth="1"/>
    <col min="2" max="2" width="28.28515625" customWidth="1"/>
    <col min="3" max="3" width="18.42578125" customWidth="1"/>
  </cols>
  <sheetData>
    <row r="1" spans="1:3" x14ac:dyDescent="0.25">
      <c r="C1" s="122"/>
    </row>
    <row r="2" spans="1:3" x14ac:dyDescent="0.25">
      <c r="B2" t="s">
        <v>714</v>
      </c>
    </row>
    <row r="3" spans="1:3" ht="25.5" customHeight="1" x14ac:dyDescent="0.25">
      <c r="A3" s="234" t="s">
        <v>700</v>
      </c>
      <c r="B3" s="242"/>
      <c r="C3" s="242"/>
    </row>
    <row r="4" spans="1:3" ht="23.25" customHeight="1" x14ac:dyDescent="0.25">
      <c r="A4" s="247" t="s">
        <v>579</v>
      </c>
      <c r="B4" s="248"/>
      <c r="C4" s="248"/>
    </row>
    <row r="5" spans="1:3" x14ac:dyDescent="0.25">
      <c r="A5" s="1"/>
    </row>
    <row r="6" spans="1:3" x14ac:dyDescent="0.25">
      <c r="A6" s="1"/>
    </row>
    <row r="7" spans="1:3" ht="51" customHeight="1" x14ac:dyDescent="0.25">
      <c r="A7" s="143" t="s">
        <v>578</v>
      </c>
      <c r="B7" s="144" t="s">
        <v>625</v>
      </c>
      <c r="C7" s="145" t="s">
        <v>3</v>
      </c>
    </row>
    <row r="8" spans="1:3" ht="15" customHeight="1" x14ac:dyDescent="0.25">
      <c r="A8" s="50" t="s">
        <v>552</v>
      </c>
      <c r="B8" s="138">
        <v>0</v>
      </c>
      <c r="C8" s="140">
        <f t="shared" ref="C8:C34" si="0">SUM(B8:B8)</f>
        <v>0</v>
      </c>
    </row>
    <row r="9" spans="1:3" ht="15" customHeight="1" x14ac:dyDescent="0.25">
      <c r="A9" s="50" t="s">
        <v>553</v>
      </c>
      <c r="B9" s="138">
        <v>0</v>
      </c>
      <c r="C9" s="140">
        <f t="shared" si="0"/>
        <v>0</v>
      </c>
    </row>
    <row r="10" spans="1:3" ht="15" customHeight="1" x14ac:dyDescent="0.25">
      <c r="A10" s="50" t="s">
        <v>554</v>
      </c>
      <c r="B10" s="138">
        <v>0</v>
      </c>
      <c r="C10" s="140">
        <f t="shared" si="0"/>
        <v>0</v>
      </c>
    </row>
    <row r="11" spans="1:3" ht="15" customHeight="1" x14ac:dyDescent="0.25">
      <c r="A11" s="50" t="s">
        <v>555</v>
      </c>
      <c r="B11" s="138">
        <v>0</v>
      </c>
      <c r="C11" s="140">
        <f t="shared" si="0"/>
        <v>0</v>
      </c>
    </row>
    <row r="12" spans="1:3" s="88" customFormat="1" ht="15" customHeight="1" x14ac:dyDescent="0.25">
      <c r="A12" s="49" t="s">
        <v>573</v>
      </c>
      <c r="B12" s="139">
        <f>SUM(B8:B11)</f>
        <v>0</v>
      </c>
      <c r="C12" s="141">
        <f t="shared" si="0"/>
        <v>0</v>
      </c>
    </row>
    <row r="13" spans="1:3" ht="15" customHeight="1" x14ac:dyDescent="0.25">
      <c r="A13" s="50" t="s">
        <v>556</v>
      </c>
      <c r="B13" s="138">
        <v>0</v>
      </c>
      <c r="C13" s="140">
        <f t="shared" si="0"/>
        <v>0</v>
      </c>
    </row>
    <row r="14" spans="1:3" ht="33" customHeight="1" x14ac:dyDescent="0.25">
      <c r="A14" s="50" t="s">
        <v>557</v>
      </c>
      <c r="B14" s="138">
        <v>0</v>
      </c>
      <c r="C14" s="140">
        <f t="shared" si="0"/>
        <v>0</v>
      </c>
    </row>
    <row r="15" spans="1:3" ht="15" customHeight="1" x14ac:dyDescent="0.25">
      <c r="A15" s="50" t="s">
        <v>558</v>
      </c>
      <c r="B15" s="138">
        <v>0</v>
      </c>
      <c r="C15" s="140">
        <f t="shared" si="0"/>
        <v>0</v>
      </c>
    </row>
    <row r="16" spans="1:3" ht="15" customHeight="1" x14ac:dyDescent="0.25">
      <c r="A16" s="50" t="s">
        <v>559</v>
      </c>
      <c r="B16" s="138">
        <v>0</v>
      </c>
      <c r="C16" s="160">
        <f t="shared" si="0"/>
        <v>0</v>
      </c>
    </row>
    <row r="17" spans="1:3" ht="15" customHeight="1" x14ac:dyDescent="0.25">
      <c r="A17" s="50" t="s">
        <v>560</v>
      </c>
      <c r="B17" s="138">
        <v>1</v>
      </c>
      <c r="C17" s="140">
        <f t="shared" si="0"/>
        <v>1</v>
      </c>
    </row>
    <row r="18" spans="1:3" ht="15" customHeight="1" x14ac:dyDescent="0.25">
      <c r="A18" s="50" t="s">
        <v>561</v>
      </c>
      <c r="B18" s="138">
        <v>0</v>
      </c>
      <c r="C18" s="140">
        <f t="shared" si="0"/>
        <v>0</v>
      </c>
    </row>
    <row r="19" spans="1:3" ht="15" customHeight="1" x14ac:dyDescent="0.25">
      <c r="A19" s="50" t="s">
        <v>562</v>
      </c>
      <c r="B19" s="138">
        <v>0</v>
      </c>
      <c r="C19" s="140">
        <f t="shared" si="0"/>
        <v>0</v>
      </c>
    </row>
    <row r="20" spans="1:3" s="88" customFormat="1" ht="15" customHeight="1" x14ac:dyDescent="0.25">
      <c r="A20" s="49" t="s">
        <v>574</v>
      </c>
      <c r="B20" s="139">
        <f>SUM(B13:B19)</f>
        <v>1</v>
      </c>
      <c r="C20" s="141">
        <f t="shared" si="0"/>
        <v>1</v>
      </c>
    </row>
    <row r="21" spans="1:3" ht="15" customHeight="1" x14ac:dyDescent="0.25">
      <c r="A21" s="50" t="s">
        <v>563</v>
      </c>
      <c r="B21" s="138">
        <v>1</v>
      </c>
      <c r="C21" s="140">
        <f t="shared" si="0"/>
        <v>1</v>
      </c>
    </row>
    <row r="22" spans="1:3" ht="15" customHeight="1" x14ac:dyDescent="0.25">
      <c r="A22" s="50" t="s">
        <v>564</v>
      </c>
      <c r="B22" s="138">
        <v>0</v>
      </c>
      <c r="C22" s="140">
        <f t="shared" si="0"/>
        <v>0</v>
      </c>
    </row>
    <row r="23" spans="1:3" ht="15" customHeight="1" x14ac:dyDescent="0.25">
      <c r="A23" s="50" t="s">
        <v>565</v>
      </c>
      <c r="B23" s="138">
        <v>1</v>
      </c>
      <c r="C23" s="140">
        <f t="shared" si="0"/>
        <v>1</v>
      </c>
    </row>
    <row r="24" spans="1:3" s="88" customFormat="1" ht="15" customHeight="1" x14ac:dyDescent="0.25">
      <c r="A24" s="49" t="s">
        <v>575</v>
      </c>
      <c r="B24" s="139">
        <f>SUM(B21:B23)</f>
        <v>2</v>
      </c>
      <c r="C24" s="141">
        <f t="shared" si="0"/>
        <v>2</v>
      </c>
    </row>
    <row r="25" spans="1:3" ht="15" customHeight="1" x14ac:dyDescent="0.25">
      <c r="A25" s="50" t="s">
        <v>566</v>
      </c>
      <c r="B25" s="138">
        <v>1</v>
      </c>
      <c r="C25" s="140">
        <f t="shared" si="0"/>
        <v>1</v>
      </c>
    </row>
    <row r="26" spans="1:3" ht="15" customHeight="1" x14ac:dyDescent="0.25">
      <c r="A26" s="50" t="s">
        <v>567</v>
      </c>
      <c r="B26" s="138">
        <v>3</v>
      </c>
      <c r="C26" s="140">
        <f t="shared" si="0"/>
        <v>3</v>
      </c>
    </row>
    <row r="27" spans="1:3" ht="15" customHeight="1" x14ac:dyDescent="0.25">
      <c r="A27" s="50" t="s">
        <v>568</v>
      </c>
      <c r="B27" s="138">
        <v>1</v>
      </c>
      <c r="C27" s="140">
        <f t="shared" si="0"/>
        <v>1</v>
      </c>
    </row>
    <row r="28" spans="1:3" s="88" customFormat="1" ht="15" customHeight="1" x14ac:dyDescent="0.25">
      <c r="A28" s="49" t="s">
        <v>576</v>
      </c>
      <c r="B28" s="139">
        <f>SUM(B25:B27)</f>
        <v>5</v>
      </c>
      <c r="C28" s="141">
        <f t="shared" si="0"/>
        <v>5</v>
      </c>
    </row>
    <row r="29" spans="1:3" s="88" customFormat="1" ht="37.5" customHeight="1" x14ac:dyDescent="0.25">
      <c r="A29" s="49" t="s">
        <v>577</v>
      </c>
      <c r="B29" s="66">
        <f>SUM(B28,B24,B20,B12)</f>
        <v>8</v>
      </c>
      <c r="C29" s="141">
        <f t="shared" si="0"/>
        <v>8</v>
      </c>
    </row>
    <row r="30" spans="1:3" ht="30" x14ac:dyDescent="0.25">
      <c r="A30" s="50" t="s">
        <v>569</v>
      </c>
      <c r="B30" s="138">
        <v>0</v>
      </c>
      <c r="C30" s="140">
        <f t="shared" si="0"/>
        <v>0</v>
      </c>
    </row>
    <row r="31" spans="1:3" ht="43.5" customHeight="1" x14ac:dyDescent="0.25">
      <c r="A31" s="50" t="s">
        <v>570</v>
      </c>
      <c r="B31" s="138">
        <v>0</v>
      </c>
      <c r="C31" s="140">
        <f t="shared" si="0"/>
        <v>0</v>
      </c>
    </row>
    <row r="32" spans="1:3" ht="33.75" customHeight="1" x14ac:dyDescent="0.25">
      <c r="A32" s="50" t="s">
        <v>571</v>
      </c>
      <c r="B32" s="138">
        <v>0</v>
      </c>
      <c r="C32" s="140">
        <f t="shared" si="0"/>
        <v>0</v>
      </c>
    </row>
    <row r="33" spans="1:3" ht="18.75" customHeight="1" x14ac:dyDescent="0.25">
      <c r="A33" s="50" t="s">
        <v>572</v>
      </c>
      <c r="B33" s="138">
        <v>0</v>
      </c>
      <c r="C33" s="140">
        <f t="shared" si="0"/>
        <v>0</v>
      </c>
    </row>
    <row r="34" spans="1:3" s="88" customFormat="1" ht="33" customHeight="1" x14ac:dyDescent="0.25">
      <c r="A34" s="49" t="s">
        <v>44</v>
      </c>
      <c r="B34" s="139">
        <f>SUM(B30:B33)</f>
        <v>0</v>
      </c>
      <c r="C34" s="141">
        <f t="shared" si="0"/>
        <v>0</v>
      </c>
    </row>
    <row r="35" spans="1:3" x14ac:dyDescent="0.25">
      <c r="A35" s="244"/>
      <c r="B35" s="245"/>
    </row>
    <row r="36" spans="1:3" x14ac:dyDescent="0.25">
      <c r="A36" s="246"/>
      <c r="B36" s="245"/>
    </row>
  </sheetData>
  <mergeCells count="4">
    <mergeCell ref="A35:B35"/>
    <mergeCell ref="A36:B36"/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G24"/>
  <sheetViews>
    <sheetView workbookViewId="0">
      <selection sqref="A1:B1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238" t="s">
        <v>715</v>
      </c>
      <c r="B1" s="238"/>
    </row>
    <row r="3" spans="1:7" ht="27" customHeight="1" x14ac:dyDescent="0.25">
      <c r="A3" s="234" t="s">
        <v>700</v>
      </c>
      <c r="B3" s="242"/>
    </row>
    <row r="4" spans="1:7" ht="71.25" customHeight="1" x14ac:dyDescent="0.25">
      <c r="A4" s="237" t="s">
        <v>664</v>
      </c>
      <c r="B4" s="247"/>
      <c r="C4" s="59"/>
      <c r="D4" s="59"/>
      <c r="E4" s="59"/>
      <c r="F4" s="59"/>
      <c r="G4" s="59"/>
    </row>
    <row r="5" spans="1:7" ht="24" customHeight="1" x14ac:dyDescent="0.25">
      <c r="A5" s="55"/>
      <c r="B5" s="55"/>
      <c r="C5" s="59"/>
      <c r="D5" s="59"/>
      <c r="E5" s="59"/>
      <c r="F5" s="59"/>
      <c r="G5" s="59"/>
    </row>
    <row r="6" spans="1:7" ht="22.5" customHeight="1" x14ac:dyDescent="0.25">
      <c r="A6" s="4" t="s">
        <v>1</v>
      </c>
    </row>
    <row r="7" spans="1:7" ht="18" x14ac:dyDescent="0.25">
      <c r="A7" s="38" t="s">
        <v>702</v>
      </c>
      <c r="B7" s="37" t="s">
        <v>9</v>
      </c>
    </row>
    <row r="8" spans="1:7" x14ac:dyDescent="0.25">
      <c r="A8" s="36" t="s">
        <v>62</v>
      </c>
      <c r="B8" s="189"/>
    </row>
    <row r="9" spans="1:7" x14ac:dyDescent="0.25">
      <c r="A9" s="60" t="s">
        <v>63</v>
      </c>
      <c r="B9" s="189"/>
    </row>
    <row r="10" spans="1:7" x14ac:dyDescent="0.25">
      <c r="A10" s="36" t="s">
        <v>64</v>
      </c>
      <c r="B10" s="190">
        <v>2000000</v>
      </c>
    </row>
    <row r="11" spans="1:7" x14ac:dyDescent="0.25">
      <c r="A11" s="36" t="s">
        <v>65</v>
      </c>
      <c r="B11" s="190"/>
    </row>
    <row r="12" spans="1:7" x14ac:dyDescent="0.25">
      <c r="A12" s="36" t="s">
        <v>66</v>
      </c>
      <c r="B12" s="190"/>
    </row>
    <row r="13" spans="1:7" x14ac:dyDescent="0.25">
      <c r="A13" s="36" t="s">
        <v>67</v>
      </c>
      <c r="B13" s="190"/>
    </row>
    <row r="14" spans="1:7" x14ac:dyDescent="0.25">
      <c r="A14" s="36" t="s">
        <v>68</v>
      </c>
      <c r="B14" s="190">
        <v>12991460</v>
      </c>
    </row>
    <row r="15" spans="1:7" x14ac:dyDescent="0.25">
      <c r="A15" s="36" t="s">
        <v>69</v>
      </c>
      <c r="B15" s="190"/>
    </row>
    <row r="16" spans="1:7" s="88" customFormat="1" x14ac:dyDescent="0.25">
      <c r="A16" s="93" t="s">
        <v>12</v>
      </c>
      <c r="B16" s="191">
        <f>SUM(B8:B15)</f>
        <v>14991460</v>
      </c>
    </row>
    <row r="17" spans="1:2" ht="30" x14ac:dyDescent="0.25">
      <c r="A17" s="61" t="s">
        <v>4</v>
      </c>
      <c r="B17" s="190"/>
    </row>
    <row r="18" spans="1:2" ht="30" x14ac:dyDescent="0.25">
      <c r="A18" s="61" t="s">
        <v>5</v>
      </c>
      <c r="B18" s="190"/>
    </row>
    <row r="19" spans="1:2" x14ac:dyDescent="0.25">
      <c r="A19" s="62" t="s">
        <v>6</v>
      </c>
      <c r="B19" s="189"/>
    </row>
    <row r="20" spans="1:2" x14ac:dyDescent="0.25">
      <c r="A20" s="62" t="s">
        <v>7</v>
      </c>
      <c r="B20" s="189"/>
    </row>
    <row r="21" spans="1:2" x14ac:dyDescent="0.25">
      <c r="A21" s="36" t="s">
        <v>10</v>
      </c>
      <c r="B21" s="189"/>
    </row>
    <row r="22" spans="1:2" s="88" customFormat="1" x14ac:dyDescent="0.25">
      <c r="A22" s="42" t="s">
        <v>8</v>
      </c>
      <c r="B22" s="192"/>
    </row>
    <row r="23" spans="1:2" s="88" customFormat="1" ht="31.5" x14ac:dyDescent="0.25">
      <c r="A23" s="63" t="s">
        <v>11</v>
      </c>
      <c r="B23" s="188">
        <v>14991460</v>
      </c>
    </row>
    <row r="24" spans="1:2" s="88" customFormat="1" ht="15.75" x14ac:dyDescent="0.25">
      <c r="A24" s="90" t="s">
        <v>551</v>
      </c>
      <c r="B24" s="193">
        <f>SUM(B23)</f>
        <v>14991460</v>
      </c>
    </row>
  </sheetData>
  <mergeCells count="3">
    <mergeCell ref="A4:B4"/>
    <mergeCell ref="A3:B3"/>
    <mergeCell ref="A1:B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L65"/>
  <sheetViews>
    <sheetView zoomScaleNormal="100" workbookViewId="0">
      <selection activeCell="H1" sqref="H1:J1"/>
    </sheetView>
  </sheetViews>
  <sheetFormatPr defaultRowHeight="15" x14ac:dyDescent="0.25"/>
  <cols>
    <col min="1" max="1" width="64.28515625" customWidth="1"/>
    <col min="2" max="2" width="7.5703125" bestFit="1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  <col min="257" max="257" width="64.28515625" customWidth="1"/>
    <col min="259" max="259" width="18.140625" customWidth="1"/>
    <col min="260" max="260" width="21.5703125" customWidth="1"/>
    <col min="261" max="261" width="21.85546875" customWidth="1"/>
    <col min="262" max="263" width="19.5703125" customWidth="1"/>
    <col min="264" max="264" width="16.42578125" customWidth="1"/>
    <col min="265" max="265" width="16.28515625" customWidth="1"/>
    <col min="266" max="266" width="30.140625" customWidth="1"/>
    <col min="513" max="513" width="64.28515625" customWidth="1"/>
    <col min="515" max="515" width="18.140625" customWidth="1"/>
    <col min="516" max="516" width="21.5703125" customWidth="1"/>
    <col min="517" max="517" width="21.85546875" customWidth="1"/>
    <col min="518" max="519" width="19.5703125" customWidth="1"/>
    <col min="520" max="520" width="16.42578125" customWidth="1"/>
    <col min="521" max="521" width="16.28515625" customWidth="1"/>
    <col min="522" max="522" width="30.140625" customWidth="1"/>
    <col min="769" max="769" width="64.28515625" customWidth="1"/>
    <col min="771" max="771" width="18.140625" customWidth="1"/>
    <col min="772" max="772" width="21.5703125" customWidth="1"/>
    <col min="773" max="773" width="21.85546875" customWidth="1"/>
    <col min="774" max="775" width="19.5703125" customWidth="1"/>
    <col min="776" max="776" width="16.42578125" customWidth="1"/>
    <col min="777" max="777" width="16.28515625" customWidth="1"/>
    <col min="778" max="778" width="30.140625" customWidth="1"/>
    <col min="1025" max="1025" width="64.28515625" customWidth="1"/>
    <col min="1027" max="1027" width="18.140625" customWidth="1"/>
    <col min="1028" max="1028" width="21.5703125" customWidth="1"/>
    <col min="1029" max="1029" width="21.85546875" customWidth="1"/>
    <col min="1030" max="1031" width="19.5703125" customWidth="1"/>
    <col min="1032" max="1032" width="16.42578125" customWidth="1"/>
    <col min="1033" max="1033" width="16.28515625" customWidth="1"/>
    <col min="1034" max="1034" width="30.140625" customWidth="1"/>
    <col min="1281" max="1281" width="64.28515625" customWidth="1"/>
    <col min="1283" max="1283" width="18.140625" customWidth="1"/>
    <col min="1284" max="1284" width="21.5703125" customWidth="1"/>
    <col min="1285" max="1285" width="21.85546875" customWidth="1"/>
    <col min="1286" max="1287" width="19.5703125" customWidth="1"/>
    <col min="1288" max="1288" width="16.42578125" customWidth="1"/>
    <col min="1289" max="1289" width="16.28515625" customWidth="1"/>
    <col min="1290" max="1290" width="30.140625" customWidth="1"/>
    <col min="1537" max="1537" width="64.28515625" customWidth="1"/>
    <col min="1539" max="1539" width="18.140625" customWidth="1"/>
    <col min="1540" max="1540" width="21.5703125" customWidth="1"/>
    <col min="1541" max="1541" width="21.85546875" customWidth="1"/>
    <col min="1542" max="1543" width="19.5703125" customWidth="1"/>
    <col min="1544" max="1544" width="16.42578125" customWidth="1"/>
    <col min="1545" max="1545" width="16.28515625" customWidth="1"/>
    <col min="1546" max="1546" width="30.140625" customWidth="1"/>
    <col min="1793" max="1793" width="64.28515625" customWidth="1"/>
    <col min="1795" max="1795" width="18.140625" customWidth="1"/>
    <col min="1796" max="1796" width="21.5703125" customWidth="1"/>
    <col min="1797" max="1797" width="21.85546875" customWidth="1"/>
    <col min="1798" max="1799" width="19.5703125" customWidth="1"/>
    <col min="1800" max="1800" width="16.42578125" customWidth="1"/>
    <col min="1801" max="1801" width="16.28515625" customWidth="1"/>
    <col min="1802" max="1802" width="30.140625" customWidth="1"/>
    <col min="2049" max="2049" width="64.28515625" customWidth="1"/>
    <col min="2051" max="2051" width="18.140625" customWidth="1"/>
    <col min="2052" max="2052" width="21.5703125" customWidth="1"/>
    <col min="2053" max="2053" width="21.85546875" customWidth="1"/>
    <col min="2054" max="2055" width="19.5703125" customWidth="1"/>
    <col min="2056" max="2056" width="16.42578125" customWidth="1"/>
    <col min="2057" max="2057" width="16.28515625" customWidth="1"/>
    <col min="2058" max="2058" width="30.140625" customWidth="1"/>
    <col min="2305" max="2305" width="64.28515625" customWidth="1"/>
    <col min="2307" max="2307" width="18.140625" customWidth="1"/>
    <col min="2308" max="2308" width="21.5703125" customWidth="1"/>
    <col min="2309" max="2309" width="21.85546875" customWidth="1"/>
    <col min="2310" max="2311" width="19.5703125" customWidth="1"/>
    <col min="2312" max="2312" width="16.42578125" customWidth="1"/>
    <col min="2313" max="2313" width="16.28515625" customWidth="1"/>
    <col min="2314" max="2314" width="30.140625" customWidth="1"/>
    <col min="2561" max="2561" width="64.28515625" customWidth="1"/>
    <col min="2563" max="2563" width="18.140625" customWidth="1"/>
    <col min="2564" max="2564" width="21.5703125" customWidth="1"/>
    <col min="2565" max="2565" width="21.85546875" customWidth="1"/>
    <col min="2566" max="2567" width="19.5703125" customWidth="1"/>
    <col min="2568" max="2568" width="16.42578125" customWidth="1"/>
    <col min="2569" max="2569" width="16.28515625" customWidth="1"/>
    <col min="2570" max="2570" width="30.140625" customWidth="1"/>
    <col min="2817" max="2817" width="64.28515625" customWidth="1"/>
    <col min="2819" max="2819" width="18.140625" customWidth="1"/>
    <col min="2820" max="2820" width="21.5703125" customWidth="1"/>
    <col min="2821" max="2821" width="21.85546875" customWidth="1"/>
    <col min="2822" max="2823" width="19.5703125" customWidth="1"/>
    <col min="2824" max="2824" width="16.42578125" customWidth="1"/>
    <col min="2825" max="2825" width="16.28515625" customWidth="1"/>
    <col min="2826" max="2826" width="30.140625" customWidth="1"/>
    <col min="3073" max="3073" width="64.28515625" customWidth="1"/>
    <col min="3075" max="3075" width="18.140625" customWidth="1"/>
    <col min="3076" max="3076" width="21.5703125" customWidth="1"/>
    <col min="3077" max="3077" width="21.85546875" customWidth="1"/>
    <col min="3078" max="3079" width="19.5703125" customWidth="1"/>
    <col min="3080" max="3080" width="16.42578125" customWidth="1"/>
    <col min="3081" max="3081" width="16.28515625" customWidth="1"/>
    <col min="3082" max="3082" width="30.140625" customWidth="1"/>
    <col min="3329" max="3329" width="64.28515625" customWidth="1"/>
    <col min="3331" max="3331" width="18.140625" customWidth="1"/>
    <col min="3332" max="3332" width="21.5703125" customWidth="1"/>
    <col min="3333" max="3333" width="21.85546875" customWidth="1"/>
    <col min="3334" max="3335" width="19.5703125" customWidth="1"/>
    <col min="3336" max="3336" width="16.42578125" customWidth="1"/>
    <col min="3337" max="3337" width="16.28515625" customWidth="1"/>
    <col min="3338" max="3338" width="30.140625" customWidth="1"/>
    <col min="3585" max="3585" width="64.28515625" customWidth="1"/>
    <col min="3587" max="3587" width="18.140625" customWidth="1"/>
    <col min="3588" max="3588" width="21.5703125" customWidth="1"/>
    <col min="3589" max="3589" width="21.85546875" customWidth="1"/>
    <col min="3590" max="3591" width="19.5703125" customWidth="1"/>
    <col min="3592" max="3592" width="16.42578125" customWidth="1"/>
    <col min="3593" max="3593" width="16.28515625" customWidth="1"/>
    <col min="3594" max="3594" width="30.140625" customWidth="1"/>
    <col min="3841" max="3841" width="64.28515625" customWidth="1"/>
    <col min="3843" max="3843" width="18.140625" customWidth="1"/>
    <col min="3844" max="3844" width="21.5703125" customWidth="1"/>
    <col min="3845" max="3845" width="21.85546875" customWidth="1"/>
    <col min="3846" max="3847" width="19.5703125" customWidth="1"/>
    <col min="3848" max="3848" width="16.42578125" customWidth="1"/>
    <col min="3849" max="3849" width="16.28515625" customWidth="1"/>
    <col min="3850" max="3850" width="30.140625" customWidth="1"/>
    <col min="4097" max="4097" width="64.28515625" customWidth="1"/>
    <col min="4099" max="4099" width="18.140625" customWidth="1"/>
    <col min="4100" max="4100" width="21.5703125" customWidth="1"/>
    <col min="4101" max="4101" width="21.85546875" customWidth="1"/>
    <col min="4102" max="4103" width="19.5703125" customWidth="1"/>
    <col min="4104" max="4104" width="16.42578125" customWidth="1"/>
    <col min="4105" max="4105" width="16.28515625" customWidth="1"/>
    <col min="4106" max="4106" width="30.140625" customWidth="1"/>
    <col min="4353" max="4353" width="64.28515625" customWidth="1"/>
    <col min="4355" max="4355" width="18.140625" customWidth="1"/>
    <col min="4356" max="4356" width="21.5703125" customWidth="1"/>
    <col min="4357" max="4357" width="21.85546875" customWidth="1"/>
    <col min="4358" max="4359" width="19.5703125" customWidth="1"/>
    <col min="4360" max="4360" width="16.42578125" customWidth="1"/>
    <col min="4361" max="4361" width="16.28515625" customWidth="1"/>
    <col min="4362" max="4362" width="30.140625" customWidth="1"/>
    <col min="4609" max="4609" width="64.28515625" customWidth="1"/>
    <col min="4611" max="4611" width="18.140625" customWidth="1"/>
    <col min="4612" max="4612" width="21.5703125" customWidth="1"/>
    <col min="4613" max="4613" width="21.85546875" customWidth="1"/>
    <col min="4614" max="4615" width="19.5703125" customWidth="1"/>
    <col min="4616" max="4616" width="16.42578125" customWidth="1"/>
    <col min="4617" max="4617" width="16.28515625" customWidth="1"/>
    <col min="4618" max="4618" width="30.140625" customWidth="1"/>
    <col min="4865" max="4865" width="64.28515625" customWidth="1"/>
    <col min="4867" max="4867" width="18.140625" customWidth="1"/>
    <col min="4868" max="4868" width="21.5703125" customWidth="1"/>
    <col min="4869" max="4869" width="21.85546875" customWidth="1"/>
    <col min="4870" max="4871" width="19.5703125" customWidth="1"/>
    <col min="4872" max="4872" width="16.42578125" customWidth="1"/>
    <col min="4873" max="4873" width="16.28515625" customWidth="1"/>
    <col min="4874" max="4874" width="30.140625" customWidth="1"/>
    <col min="5121" max="5121" width="64.28515625" customWidth="1"/>
    <col min="5123" max="5123" width="18.140625" customWidth="1"/>
    <col min="5124" max="5124" width="21.5703125" customWidth="1"/>
    <col min="5125" max="5125" width="21.85546875" customWidth="1"/>
    <col min="5126" max="5127" width="19.5703125" customWidth="1"/>
    <col min="5128" max="5128" width="16.42578125" customWidth="1"/>
    <col min="5129" max="5129" width="16.28515625" customWidth="1"/>
    <col min="5130" max="5130" width="30.140625" customWidth="1"/>
    <col min="5377" max="5377" width="64.28515625" customWidth="1"/>
    <col min="5379" max="5379" width="18.140625" customWidth="1"/>
    <col min="5380" max="5380" width="21.5703125" customWidth="1"/>
    <col min="5381" max="5381" width="21.85546875" customWidth="1"/>
    <col min="5382" max="5383" width="19.5703125" customWidth="1"/>
    <col min="5384" max="5384" width="16.42578125" customWidth="1"/>
    <col min="5385" max="5385" width="16.28515625" customWidth="1"/>
    <col min="5386" max="5386" width="30.140625" customWidth="1"/>
    <col min="5633" max="5633" width="64.28515625" customWidth="1"/>
    <col min="5635" max="5635" width="18.140625" customWidth="1"/>
    <col min="5636" max="5636" width="21.5703125" customWidth="1"/>
    <col min="5637" max="5637" width="21.85546875" customWidth="1"/>
    <col min="5638" max="5639" width="19.5703125" customWidth="1"/>
    <col min="5640" max="5640" width="16.42578125" customWidth="1"/>
    <col min="5641" max="5641" width="16.28515625" customWidth="1"/>
    <col min="5642" max="5642" width="30.140625" customWidth="1"/>
    <col min="5889" max="5889" width="64.28515625" customWidth="1"/>
    <col min="5891" max="5891" width="18.140625" customWidth="1"/>
    <col min="5892" max="5892" width="21.5703125" customWidth="1"/>
    <col min="5893" max="5893" width="21.85546875" customWidth="1"/>
    <col min="5894" max="5895" width="19.5703125" customWidth="1"/>
    <col min="5896" max="5896" width="16.42578125" customWidth="1"/>
    <col min="5897" max="5897" width="16.28515625" customWidth="1"/>
    <col min="5898" max="5898" width="30.140625" customWidth="1"/>
    <col min="6145" max="6145" width="64.28515625" customWidth="1"/>
    <col min="6147" max="6147" width="18.140625" customWidth="1"/>
    <col min="6148" max="6148" width="21.5703125" customWidth="1"/>
    <col min="6149" max="6149" width="21.85546875" customWidth="1"/>
    <col min="6150" max="6151" width="19.5703125" customWidth="1"/>
    <col min="6152" max="6152" width="16.42578125" customWidth="1"/>
    <col min="6153" max="6153" width="16.28515625" customWidth="1"/>
    <col min="6154" max="6154" width="30.140625" customWidth="1"/>
    <col min="6401" max="6401" width="64.28515625" customWidth="1"/>
    <col min="6403" max="6403" width="18.140625" customWidth="1"/>
    <col min="6404" max="6404" width="21.5703125" customWidth="1"/>
    <col min="6405" max="6405" width="21.85546875" customWidth="1"/>
    <col min="6406" max="6407" width="19.5703125" customWidth="1"/>
    <col min="6408" max="6408" width="16.42578125" customWidth="1"/>
    <col min="6409" max="6409" width="16.28515625" customWidth="1"/>
    <col min="6410" max="6410" width="30.140625" customWidth="1"/>
    <col min="6657" max="6657" width="64.28515625" customWidth="1"/>
    <col min="6659" max="6659" width="18.140625" customWidth="1"/>
    <col min="6660" max="6660" width="21.5703125" customWidth="1"/>
    <col min="6661" max="6661" width="21.85546875" customWidth="1"/>
    <col min="6662" max="6663" width="19.5703125" customWidth="1"/>
    <col min="6664" max="6664" width="16.42578125" customWidth="1"/>
    <col min="6665" max="6665" width="16.28515625" customWidth="1"/>
    <col min="6666" max="6666" width="30.140625" customWidth="1"/>
    <col min="6913" max="6913" width="64.28515625" customWidth="1"/>
    <col min="6915" max="6915" width="18.140625" customWidth="1"/>
    <col min="6916" max="6916" width="21.5703125" customWidth="1"/>
    <col min="6917" max="6917" width="21.85546875" customWidth="1"/>
    <col min="6918" max="6919" width="19.5703125" customWidth="1"/>
    <col min="6920" max="6920" width="16.42578125" customWidth="1"/>
    <col min="6921" max="6921" width="16.28515625" customWidth="1"/>
    <col min="6922" max="6922" width="30.140625" customWidth="1"/>
    <col min="7169" max="7169" width="64.28515625" customWidth="1"/>
    <col min="7171" max="7171" width="18.140625" customWidth="1"/>
    <col min="7172" max="7172" width="21.5703125" customWidth="1"/>
    <col min="7173" max="7173" width="21.85546875" customWidth="1"/>
    <col min="7174" max="7175" width="19.5703125" customWidth="1"/>
    <col min="7176" max="7176" width="16.42578125" customWidth="1"/>
    <col min="7177" max="7177" width="16.28515625" customWidth="1"/>
    <col min="7178" max="7178" width="30.140625" customWidth="1"/>
    <col min="7425" max="7425" width="64.28515625" customWidth="1"/>
    <col min="7427" max="7427" width="18.140625" customWidth="1"/>
    <col min="7428" max="7428" width="21.5703125" customWidth="1"/>
    <col min="7429" max="7429" width="21.85546875" customWidth="1"/>
    <col min="7430" max="7431" width="19.5703125" customWidth="1"/>
    <col min="7432" max="7432" width="16.42578125" customWidth="1"/>
    <col min="7433" max="7433" width="16.28515625" customWidth="1"/>
    <col min="7434" max="7434" width="30.140625" customWidth="1"/>
    <col min="7681" max="7681" width="64.28515625" customWidth="1"/>
    <col min="7683" max="7683" width="18.140625" customWidth="1"/>
    <col min="7684" max="7684" width="21.5703125" customWidth="1"/>
    <col min="7685" max="7685" width="21.85546875" customWidth="1"/>
    <col min="7686" max="7687" width="19.5703125" customWidth="1"/>
    <col min="7688" max="7688" width="16.42578125" customWidth="1"/>
    <col min="7689" max="7689" width="16.28515625" customWidth="1"/>
    <col min="7690" max="7690" width="30.140625" customWidth="1"/>
    <col min="7937" max="7937" width="64.28515625" customWidth="1"/>
    <col min="7939" max="7939" width="18.140625" customWidth="1"/>
    <col min="7940" max="7940" width="21.5703125" customWidth="1"/>
    <col min="7941" max="7941" width="21.85546875" customWidth="1"/>
    <col min="7942" max="7943" width="19.5703125" customWidth="1"/>
    <col min="7944" max="7944" width="16.42578125" customWidth="1"/>
    <col min="7945" max="7945" width="16.28515625" customWidth="1"/>
    <col min="7946" max="7946" width="30.140625" customWidth="1"/>
    <col min="8193" max="8193" width="64.28515625" customWidth="1"/>
    <col min="8195" max="8195" width="18.140625" customWidth="1"/>
    <col min="8196" max="8196" width="21.5703125" customWidth="1"/>
    <col min="8197" max="8197" width="21.85546875" customWidth="1"/>
    <col min="8198" max="8199" width="19.5703125" customWidth="1"/>
    <col min="8200" max="8200" width="16.42578125" customWidth="1"/>
    <col min="8201" max="8201" width="16.28515625" customWidth="1"/>
    <col min="8202" max="8202" width="30.140625" customWidth="1"/>
    <col min="8449" max="8449" width="64.28515625" customWidth="1"/>
    <col min="8451" max="8451" width="18.140625" customWidth="1"/>
    <col min="8452" max="8452" width="21.5703125" customWidth="1"/>
    <col min="8453" max="8453" width="21.85546875" customWidth="1"/>
    <col min="8454" max="8455" width="19.5703125" customWidth="1"/>
    <col min="8456" max="8456" width="16.42578125" customWidth="1"/>
    <col min="8457" max="8457" width="16.28515625" customWidth="1"/>
    <col min="8458" max="8458" width="30.140625" customWidth="1"/>
    <col min="8705" max="8705" width="64.28515625" customWidth="1"/>
    <col min="8707" max="8707" width="18.140625" customWidth="1"/>
    <col min="8708" max="8708" width="21.5703125" customWidth="1"/>
    <col min="8709" max="8709" width="21.85546875" customWidth="1"/>
    <col min="8710" max="8711" width="19.5703125" customWidth="1"/>
    <col min="8712" max="8712" width="16.42578125" customWidth="1"/>
    <col min="8713" max="8713" width="16.28515625" customWidth="1"/>
    <col min="8714" max="8714" width="30.140625" customWidth="1"/>
    <col min="8961" max="8961" width="64.28515625" customWidth="1"/>
    <col min="8963" max="8963" width="18.140625" customWidth="1"/>
    <col min="8964" max="8964" width="21.5703125" customWidth="1"/>
    <col min="8965" max="8965" width="21.85546875" customWidth="1"/>
    <col min="8966" max="8967" width="19.5703125" customWidth="1"/>
    <col min="8968" max="8968" width="16.42578125" customWidth="1"/>
    <col min="8969" max="8969" width="16.28515625" customWidth="1"/>
    <col min="8970" max="8970" width="30.140625" customWidth="1"/>
    <col min="9217" max="9217" width="64.28515625" customWidth="1"/>
    <col min="9219" max="9219" width="18.140625" customWidth="1"/>
    <col min="9220" max="9220" width="21.5703125" customWidth="1"/>
    <col min="9221" max="9221" width="21.85546875" customWidth="1"/>
    <col min="9222" max="9223" width="19.5703125" customWidth="1"/>
    <col min="9224" max="9224" width="16.42578125" customWidth="1"/>
    <col min="9225" max="9225" width="16.28515625" customWidth="1"/>
    <col min="9226" max="9226" width="30.140625" customWidth="1"/>
    <col min="9473" max="9473" width="64.28515625" customWidth="1"/>
    <col min="9475" max="9475" width="18.140625" customWidth="1"/>
    <col min="9476" max="9476" width="21.5703125" customWidth="1"/>
    <col min="9477" max="9477" width="21.85546875" customWidth="1"/>
    <col min="9478" max="9479" width="19.5703125" customWidth="1"/>
    <col min="9480" max="9480" width="16.42578125" customWidth="1"/>
    <col min="9481" max="9481" width="16.28515625" customWidth="1"/>
    <col min="9482" max="9482" width="30.140625" customWidth="1"/>
    <col min="9729" max="9729" width="64.28515625" customWidth="1"/>
    <col min="9731" max="9731" width="18.140625" customWidth="1"/>
    <col min="9732" max="9732" width="21.5703125" customWidth="1"/>
    <col min="9733" max="9733" width="21.85546875" customWidth="1"/>
    <col min="9734" max="9735" width="19.5703125" customWidth="1"/>
    <col min="9736" max="9736" width="16.42578125" customWidth="1"/>
    <col min="9737" max="9737" width="16.28515625" customWidth="1"/>
    <col min="9738" max="9738" width="30.140625" customWidth="1"/>
    <col min="9985" max="9985" width="64.28515625" customWidth="1"/>
    <col min="9987" max="9987" width="18.140625" customWidth="1"/>
    <col min="9988" max="9988" width="21.5703125" customWidth="1"/>
    <col min="9989" max="9989" width="21.85546875" customWidth="1"/>
    <col min="9990" max="9991" width="19.5703125" customWidth="1"/>
    <col min="9992" max="9992" width="16.42578125" customWidth="1"/>
    <col min="9993" max="9993" width="16.28515625" customWidth="1"/>
    <col min="9994" max="9994" width="30.140625" customWidth="1"/>
    <col min="10241" max="10241" width="64.28515625" customWidth="1"/>
    <col min="10243" max="10243" width="18.140625" customWidth="1"/>
    <col min="10244" max="10244" width="21.5703125" customWidth="1"/>
    <col min="10245" max="10245" width="21.85546875" customWidth="1"/>
    <col min="10246" max="10247" width="19.5703125" customWidth="1"/>
    <col min="10248" max="10248" width="16.42578125" customWidth="1"/>
    <col min="10249" max="10249" width="16.28515625" customWidth="1"/>
    <col min="10250" max="10250" width="30.140625" customWidth="1"/>
    <col min="10497" max="10497" width="64.28515625" customWidth="1"/>
    <col min="10499" max="10499" width="18.140625" customWidth="1"/>
    <col min="10500" max="10500" width="21.5703125" customWidth="1"/>
    <col min="10501" max="10501" width="21.85546875" customWidth="1"/>
    <col min="10502" max="10503" width="19.5703125" customWidth="1"/>
    <col min="10504" max="10504" width="16.42578125" customWidth="1"/>
    <col min="10505" max="10505" width="16.28515625" customWidth="1"/>
    <col min="10506" max="10506" width="30.140625" customWidth="1"/>
    <col min="10753" max="10753" width="64.28515625" customWidth="1"/>
    <col min="10755" max="10755" width="18.140625" customWidth="1"/>
    <col min="10756" max="10756" width="21.5703125" customWidth="1"/>
    <col min="10757" max="10757" width="21.85546875" customWidth="1"/>
    <col min="10758" max="10759" width="19.5703125" customWidth="1"/>
    <col min="10760" max="10760" width="16.42578125" customWidth="1"/>
    <col min="10761" max="10761" width="16.28515625" customWidth="1"/>
    <col min="10762" max="10762" width="30.140625" customWidth="1"/>
    <col min="11009" max="11009" width="64.28515625" customWidth="1"/>
    <col min="11011" max="11011" width="18.140625" customWidth="1"/>
    <col min="11012" max="11012" width="21.5703125" customWidth="1"/>
    <col min="11013" max="11013" width="21.85546875" customWidth="1"/>
    <col min="11014" max="11015" width="19.5703125" customWidth="1"/>
    <col min="11016" max="11016" width="16.42578125" customWidth="1"/>
    <col min="11017" max="11017" width="16.28515625" customWidth="1"/>
    <col min="11018" max="11018" width="30.140625" customWidth="1"/>
    <col min="11265" max="11265" width="64.28515625" customWidth="1"/>
    <col min="11267" max="11267" width="18.140625" customWidth="1"/>
    <col min="11268" max="11268" width="21.5703125" customWidth="1"/>
    <col min="11269" max="11269" width="21.85546875" customWidth="1"/>
    <col min="11270" max="11271" width="19.5703125" customWidth="1"/>
    <col min="11272" max="11272" width="16.42578125" customWidth="1"/>
    <col min="11273" max="11273" width="16.28515625" customWidth="1"/>
    <col min="11274" max="11274" width="30.140625" customWidth="1"/>
    <col min="11521" max="11521" width="64.28515625" customWidth="1"/>
    <col min="11523" max="11523" width="18.140625" customWidth="1"/>
    <col min="11524" max="11524" width="21.5703125" customWidth="1"/>
    <col min="11525" max="11525" width="21.85546875" customWidth="1"/>
    <col min="11526" max="11527" width="19.5703125" customWidth="1"/>
    <col min="11528" max="11528" width="16.42578125" customWidth="1"/>
    <col min="11529" max="11529" width="16.28515625" customWidth="1"/>
    <col min="11530" max="11530" width="30.140625" customWidth="1"/>
    <col min="11777" max="11777" width="64.28515625" customWidth="1"/>
    <col min="11779" max="11779" width="18.140625" customWidth="1"/>
    <col min="11780" max="11780" width="21.5703125" customWidth="1"/>
    <col min="11781" max="11781" width="21.85546875" customWidth="1"/>
    <col min="11782" max="11783" width="19.5703125" customWidth="1"/>
    <col min="11784" max="11784" width="16.42578125" customWidth="1"/>
    <col min="11785" max="11785" width="16.28515625" customWidth="1"/>
    <col min="11786" max="11786" width="30.140625" customWidth="1"/>
    <col min="12033" max="12033" width="64.28515625" customWidth="1"/>
    <col min="12035" max="12035" width="18.140625" customWidth="1"/>
    <col min="12036" max="12036" width="21.5703125" customWidth="1"/>
    <col min="12037" max="12037" width="21.85546875" customWidth="1"/>
    <col min="12038" max="12039" width="19.5703125" customWidth="1"/>
    <col min="12040" max="12040" width="16.42578125" customWidth="1"/>
    <col min="12041" max="12041" width="16.28515625" customWidth="1"/>
    <col min="12042" max="12042" width="30.140625" customWidth="1"/>
    <col min="12289" max="12289" width="64.28515625" customWidth="1"/>
    <col min="12291" max="12291" width="18.140625" customWidth="1"/>
    <col min="12292" max="12292" width="21.5703125" customWidth="1"/>
    <col min="12293" max="12293" width="21.85546875" customWidth="1"/>
    <col min="12294" max="12295" width="19.5703125" customWidth="1"/>
    <col min="12296" max="12296" width="16.42578125" customWidth="1"/>
    <col min="12297" max="12297" width="16.28515625" customWidth="1"/>
    <col min="12298" max="12298" width="30.140625" customWidth="1"/>
    <col min="12545" max="12545" width="64.28515625" customWidth="1"/>
    <col min="12547" max="12547" width="18.140625" customWidth="1"/>
    <col min="12548" max="12548" width="21.5703125" customWidth="1"/>
    <col min="12549" max="12549" width="21.85546875" customWidth="1"/>
    <col min="12550" max="12551" width="19.5703125" customWidth="1"/>
    <col min="12552" max="12552" width="16.42578125" customWidth="1"/>
    <col min="12553" max="12553" width="16.28515625" customWidth="1"/>
    <col min="12554" max="12554" width="30.140625" customWidth="1"/>
    <col min="12801" max="12801" width="64.28515625" customWidth="1"/>
    <col min="12803" max="12803" width="18.140625" customWidth="1"/>
    <col min="12804" max="12804" width="21.5703125" customWidth="1"/>
    <col min="12805" max="12805" width="21.85546875" customWidth="1"/>
    <col min="12806" max="12807" width="19.5703125" customWidth="1"/>
    <col min="12808" max="12808" width="16.42578125" customWidth="1"/>
    <col min="12809" max="12809" width="16.28515625" customWidth="1"/>
    <col min="12810" max="12810" width="30.140625" customWidth="1"/>
    <col min="13057" max="13057" width="64.28515625" customWidth="1"/>
    <col min="13059" max="13059" width="18.140625" customWidth="1"/>
    <col min="13060" max="13060" width="21.5703125" customWidth="1"/>
    <col min="13061" max="13061" width="21.85546875" customWidth="1"/>
    <col min="13062" max="13063" width="19.5703125" customWidth="1"/>
    <col min="13064" max="13064" width="16.42578125" customWidth="1"/>
    <col min="13065" max="13065" width="16.28515625" customWidth="1"/>
    <col min="13066" max="13066" width="30.140625" customWidth="1"/>
    <col min="13313" max="13313" width="64.28515625" customWidth="1"/>
    <col min="13315" max="13315" width="18.140625" customWidth="1"/>
    <col min="13316" max="13316" width="21.5703125" customWidth="1"/>
    <col min="13317" max="13317" width="21.85546875" customWidth="1"/>
    <col min="13318" max="13319" width="19.5703125" customWidth="1"/>
    <col min="13320" max="13320" width="16.42578125" customWidth="1"/>
    <col min="13321" max="13321" width="16.28515625" customWidth="1"/>
    <col min="13322" max="13322" width="30.140625" customWidth="1"/>
    <col min="13569" max="13569" width="64.28515625" customWidth="1"/>
    <col min="13571" max="13571" width="18.140625" customWidth="1"/>
    <col min="13572" max="13572" width="21.5703125" customWidth="1"/>
    <col min="13573" max="13573" width="21.85546875" customWidth="1"/>
    <col min="13574" max="13575" width="19.5703125" customWidth="1"/>
    <col min="13576" max="13576" width="16.42578125" customWidth="1"/>
    <col min="13577" max="13577" width="16.28515625" customWidth="1"/>
    <col min="13578" max="13578" width="30.140625" customWidth="1"/>
    <col min="13825" max="13825" width="64.28515625" customWidth="1"/>
    <col min="13827" max="13827" width="18.140625" customWidth="1"/>
    <col min="13828" max="13828" width="21.5703125" customWidth="1"/>
    <col min="13829" max="13829" width="21.85546875" customWidth="1"/>
    <col min="13830" max="13831" width="19.5703125" customWidth="1"/>
    <col min="13832" max="13832" width="16.42578125" customWidth="1"/>
    <col min="13833" max="13833" width="16.28515625" customWidth="1"/>
    <col min="13834" max="13834" width="30.140625" customWidth="1"/>
    <col min="14081" max="14081" width="64.28515625" customWidth="1"/>
    <col min="14083" max="14083" width="18.140625" customWidth="1"/>
    <col min="14084" max="14084" width="21.5703125" customWidth="1"/>
    <col min="14085" max="14085" width="21.85546875" customWidth="1"/>
    <col min="14086" max="14087" width="19.5703125" customWidth="1"/>
    <col min="14088" max="14088" width="16.42578125" customWidth="1"/>
    <col min="14089" max="14089" width="16.28515625" customWidth="1"/>
    <col min="14090" max="14090" width="30.140625" customWidth="1"/>
    <col min="14337" max="14337" width="64.28515625" customWidth="1"/>
    <col min="14339" max="14339" width="18.140625" customWidth="1"/>
    <col min="14340" max="14340" width="21.5703125" customWidth="1"/>
    <col min="14341" max="14341" width="21.85546875" customWidth="1"/>
    <col min="14342" max="14343" width="19.5703125" customWidth="1"/>
    <col min="14344" max="14344" width="16.42578125" customWidth="1"/>
    <col min="14345" max="14345" width="16.28515625" customWidth="1"/>
    <col min="14346" max="14346" width="30.140625" customWidth="1"/>
    <col min="14593" max="14593" width="64.28515625" customWidth="1"/>
    <col min="14595" max="14595" width="18.140625" customWidth="1"/>
    <col min="14596" max="14596" width="21.5703125" customWidth="1"/>
    <col min="14597" max="14597" width="21.85546875" customWidth="1"/>
    <col min="14598" max="14599" width="19.5703125" customWidth="1"/>
    <col min="14600" max="14600" width="16.42578125" customWidth="1"/>
    <col min="14601" max="14601" width="16.28515625" customWidth="1"/>
    <col min="14602" max="14602" width="30.140625" customWidth="1"/>
    <col min="14849" max="14849" width="64.28515625" customWidth="1"/>
    <col min="14851" max="14851" width="18.140625" customWidth="1"/>
    <col min="14852" max="14852" width="21.5703125" customWidth="1"/>
    <col min="14853" max="14853" width="21.85546875" customWidth="1"/>
    <col min="14854" max="14855" width="19.5703125" customWidth="1"/>
    <col min="14856" max="14856" width="16.42578125" customWidth="1"/>
    <col min="14857" max="14857" width="16.28515625" customWidth="1"/>
    <col min="14858" max="14858" width="30.140625" customWidth="1"/>
    <col min="15105" max="15105" width="64.28515625" customWidth="1"/>
    <col min="15107" max="15107" width="18.140625" customWidth="1"/>
    <col min="15108" max="15108" width="21.5703125" customWidth="1"/>
    <col min="15109" max="15109" width="21.85546875" customWidth="1"/>
    <col min="15110" max="15111" width="19.5703125" customWidth="1"/>
    <col min="15112" max="15112" width="16.42578125" customWidth="1"/>
    <col min="15113" max="15113" width="16.28515625" customWidth="1"/>
    <col min="15114" max="15114" width="30.140625" customWidth="1"/>
    <col min="15361" max="15361" width="64.28515625" customWidth="1"/>
    <col min="15363" max="15363" width="18.140625" customWidth="1"/>
    <col min="15364" max="15364" width="21.5703125" customWidth="1"/>
    <col min="15365" max="15365" width="21.85546875" customWidth="1"/>
    <col min="15366" max="15367" width="19.5703125" customWidth="1"/>
    <col min="15368" max="15368" width="16.42578125" customWidth="1"/>
    <col min="15369" max="15369" width="16.28515625" customWidth="1"/>
    <col min="15370" max="15370" width="30.140625" customWidth="1"/>
    <col min="15617" max="15617" width="64.28515625" customWidth="1"/>
    <col min="15619" max="15619" width="18.140625" customWidth="1"/>
    <col min="15620" max="15620" width="21.5703125" customWidth="1"/>
    <col min="15621" max="15621" width="21.85546875" customWidth="1"/>
    <col min="15622" max="15623" width="19.5703125" customWidth="1"/>
    <col min="15624" max="15624" width="16.42578125" customWidth="1"/>
    <col min="15625" max="15625" width="16.28515625" customWidth="1"/>
    <col min="15626" max="15626" width="30.140625" customWidth="1"/>
    <col min="15873" max="15873" width="64.28515625" customWidth="1"/>
    <col min="15875" max="15875" width="18.140625" customWidth="1"/>
    <col min="15876" max="15876" width="21.5703125" customWidth="1"/>
    <col min="15877" max="15877" width="21.85546875" customWidth="1"/>
    <col min="15878" max="15879" width="19.5703125" customWidth="1"/>
    <col min="15880" max="15880" width="16.42578125" customWidth="1"/>
    <col min="15881" max="15881" width="16.28515625" customWidth="1"/>
    <col min="15882" max="15882" width="30.140625" customWidth="1"/>
    <col min="16129" max="16129" width="64.28515625" customWidth="1"/>
    <col min="16131" max="16131" width="18.140625" customWidth="1"/>
    <col min="16132" max="16132" width="21.5703125" customWidth="1"/>
    <col min="16133" max="16133" width="21.85546875" customWidth="1"/>
    <col min="16134" max="16135" width="19.5703125" customWidth="1"/>
    <col min="16136" max="16136" width="16.42578125" customWidth="1"/>
    <col min="16137" max="16137" width="16.28515625" customWidth="1"/>
    <col min="16138" max="16138" width="30.140625" customWidth="1"/>
  </cols>
  <sheetData>
    <row r="1" spans="1:12" ht="30" customHeight="1" x14ac:dyDescent="0.25">
      <c r="C1" s="1"/>
      <c r="D1" s="1"/>
      <c r="H1" s="241" t="s">
        <v>716</v>
      </c>
      <c r="I1" s="241"/>
      <c r="J1" s="241"/>
    </row>
    <row r="2" spans="1:12" ht="46.5" customHeight="1" x14ac:dyDescent="0.25">
      <c r="A2" s="234" t="s">
        <v>700</v>
      </c>
      <c r="B2" s="242"/>
      <c r="C2" s="242"/>
      <c r="D2" s="242"/>
      <c r="E2" s="242"/>
      <c r="F2" s="242"/>
      <c r="G2" s="242"/>
      <c r="H2" s="242"/>
      <c r="I2" s="242"/>
      <c r="J2" s="242"/>
    </row>
    <row r="3" spans="1:12" ht="16.5" customHeight="1" x14ac:dyDescent="0.25">
      <c r="A3" s="237" t="s">
        <v>45</v>
      </c>
      <c r="B3" s="235"/>
      <c r="C3" s="235"/>
      <c r="D3" s="235"/>
      <c r="E3" s="235"/>
      <c r="F3" s="235"/>
      <c r="G3" s="235"/>
      <c r="H3" s="235"/>
      <c r="I3" s="235"/>
      <c r="J3" s="235"/>
    </row>
    <row r="4" spans="1:12" ht="18" x14ac:dyDescent="0.25">
      <c r="A4" s="97"/>
      <c r="B4" s="96"/>
      <c r="C4" s="96"/>
      <c r="D4" s="96"/>
      <c r="E4" s="96"/>
      <c r="F4" s="96"/>
      <c r="G4" s="96"/>
      <c r="H4" s="96"/>
      <c r="I4" s="96"/>
      <c r="J4" s="96"/>
    </row>
    <row r="5" spans="1:12" ht="61.5" customHeight="1" x14ac:dyDescent="0.25">
      <c r="A5" s="86" t="s">
        <v>1</v>
      </c>
    </row>
    <row r="6" spans="1:12" ht="60" x14ac:dyDescent="0.3">
      <c r="A6" s="2" t="s">
        <v>80</v>
      </c>
      <c r="B6" s="3" t="s">
        <v>81</v>
      </c>
      <c r="C6" s="83" t="s">
        <v>635</v>
      </c>
      <c r="D6" s="83" t="s">
        <v>638</v>
      </c>
      <c r="E6" s="83" t="s">
        <v>639</v>
      </c>
      <c r="F6" s="83" t="s">
        <v>640</v>
      </c>
      <c r="G6" s="83" t="s">
        <v>643</v>
      </c>
      <c r="H6" s="83" t="s">
        <v>636</v>
      </c>
      <c r="I6" s="83" t="s">
        <v>637</v>
      </c>
      <c r="J6" s="83" t="s">
        <v>641</v>
      </c>
    </row>
    <row r="7" spans="1:12" ht="25.5" x14ac:dyDescent="0.25">
      <c r="A7" s="102"/>
      <c r="B7" s="102"/>
      <c r="C7" s="102"/>
      <c r="D7" s="102"/>
      <c r="E7" s="102"/>
      <c r="F7" s="53" t="s">
        <v>644</v>
      </c>
      <c r="G7" s="52"/>
      <c r="H7" s="102"/>
      <c r="I7" s="102"/>
      <c r="J7" s="102"/>
    </row>
    <row r="8" spans="1:12" x14ac:dyDescent="0.25">
      <c r="A8" s="102"/>
      <c r="B8" s="102"/>
      <c r="C8" s="102"/>
      <c r="D8" s="102"/>
      <c r="E8" s="102"/>
      <c r="F8" s="102"/>
      <c r="G8" s="102"/>
      <c r="H8" s="102"/>
      <c r="I8" s="102"/>
      <c r="J8" s="102"/>
    </row>
    <row r="9" spans="1:12" x14ac:dyDescent="0.25">
      <c r="A9" s="102"/>
      <c r="B9" s="102"/>
      <c r="C9" s="102"/>
      <c r="D9" s="102"/>
      <c r="E9" s="102"/>
      <c r="F9" s="102"/>
      <c r="G9" s="102"/>
      <c r="H9" s="102"/>
      <c r="I9" s="102"/>
      <c r="J9" s="102"/>
    </row>
    <row r="10" spans="1:12" x14ac:dyDescent="0.25">
      <c r="A10" s="102"/>
      <c r="B10" s="102"/>
      <c r="C10" s="102"/>
      <c r="D10" s="102"/>
      <c r="E10" s="102"/>
      <c r="F10" s="102"/>
      <c r="G10" s="102"/>
      <c r="H10" s="102"/>
      <c r="I10" s="102"/>
      <c r="J10" s="102"/>
      <c r="L10" s="110"/>
    </row>
    <row r="11" spans="1:12" x14ac:dyDescent="0.25">
      <c r="A11" s="13" t="s">
        <v>183</v>
      </c>
      <c r="B11" s="6" t="s">
        <v>184</v>
      </c>
      <c r="C11" s="102">
        <v>0</v>
      </c>
      <c r="D11" s="102"/>
      <c r="E11" s="102"/>
      <c r="F11" s="102"/>
      <c r="G11" s="102"/>
      <c r="H11" s="102"/>
      <c r="I11" s="102"/>
      <c r="J11" s="102"/>
    </row>
    <row r="12" spans="1:12" x14ac:dyDescent="0.25">
      <c r="A12" s="13"/>
      <c r="B12" s="6"/>
      <c r="C12" s="102"/>
      <c r="D12" s="102"/>
      <c r="E12" s="102"/>
      <c r="F12" s="102"/>
      <c r="G12" s="102"/>
      <c r="H12" s="102"/>
      <c r="I12" s="102"/>
      <c r="J12" s="102"/>
    </row>
    <row r="13" spans="1:12" x14ac:dyDescent="0.25">
      <c r="A13" s="13"/>
      <c r="B13" s="6"/>
      <c r="C13" s="102"/>
      <c r="D13" s="102"/>
      <c r="E13" s="102"/>
      <c r="F13" s="102"/>
      <c r="G13" s="102"/>
      <c r="H13" s="102"/>
      <c r="I13" s="102"/>
      <c r="J13" s="102"/>
    </row>
    <row r="14" spans="1:12" x14ac:dyDescent="0.25">
      <c r="A14" s="13"/>
      <c r="B14" s="6"/>
      <c r="C14" s="102"/>
      <c r="D14" s="102"/>
      <c r="E14" s="102"/>
      <c r="F14" s="102"/>
      <c r="G14" s="102"/>
      <c r="H14" s="102"/>
      <c r="I14" s="102"/>
      <c r="J14" s="102"/>
    </row>
    <row r="15" spans="1:12" x14ac:dyDescent="0.25">
      <c r="A15" s="13"/>
      <c r="B15" s="6"/>
      <c r="C15" s="102"/>
      <c r="D15" s="102"/>
      <c r="E15" s="102"/>
      <c r="F15" s="102"/>
      <c r="G15" s="102"/>
      <c r="H15" s="102"/>
      <c r="I15" s="102"/>
      <c r="J15" s="102"/>
    </row>
    <row r="16" spans="1:12" x14ac:dyDescent="0.25">
      <c r="A16" s="13" t="s">
        <v>421</v>
      </c>
      <c r="B16" s="6" t="s">
        <v>185</v>
      </c>
      <c r="C16" s="102">
        <v>0</v>
      </c>
      <c r="D16" s="102"/>
      <c r="E16" s="102"/>
      <c r="F16" s="102"/>
      <c r="G16" s="102"/>
      <c r="H16" s="102"/>
      <c r="I16" s="102"/>
      <c r="J16" s="102"/>
    </row>
    <row r="17" spans="1:10" x14ac:dyDescent="0.25">
      <c r="A17" s="13"/>
      <c r="B17" s="6"/>
      <c r="C17" s="102"/>
      <c r="D17" s="102"/>
      <c r="E17" s="102"/>
      <c r="F17" s="102"/>
      <c r="G17" s="102"/>
      <c r="H17" s="102"/>
      <c r="I17" s="102"/>
      <c r="J17" s="102"/>
    </row>
    <row r="18" spans="1:10" x14ac:dyDescent="0.25">
      <c r="A18" s="13"/>
      <c r="B18" s="6"/>
      <c r="C18" s="102"/>
      <c r="D18" s="102"/>
      <c r="E18" s="102"/>
      <c r="F18" s="102"/>
      <c r="G18" s="102"/>
      <c r="H18" s="102"/>
      <c r="I18" s="102"/>
      <c r="J18" s="102"/>
    </row>
    <row r="19" spans="1:10" x14ac:dyDescent="0.25">
      <c r="A19" s="13"/>
      <c r="B19" s="6"/>
      <c r="C19" s="102"/>
      <c r="D19" s="102"/>
      <c r="E19" s="102"/>
      <c r="F19" s="102"/>
      <c r="G19" s="102"/>
      <c r="H19" s="102"/>
      <c r="I19" s="102"/>
      <c r="J19" s="102"/>
    </row>
    <row r="20" spans="1:10" x14ac:dyDescent="0.25">
      <c r="A20" s="13"/>
      <c r="B20" s="6"/>
      <c r="C20" s="102"/>
      <c r="D20" s="102"/>
      <c r="E20" s="102"/>
      <c r="F20" s="102"/>
      <c r="G20" s="102"/>
      <c r="H20" s="102"/>
      <c r="I20" s="102"/>
      <c r="J20" s="102"/>
    </row>
    <row r="21" spans="1:10" x14ac:dyDescent="0.25">
      <c r="A21" s="5" t="s">
        <v>186</v>
      </c>
      <c r="B21" s="6" t="s">
        <v>187</v>
      </c>
      <c r="C21" s="102">
        <v>0</v>
      </c>
      <c r="D21" s="102"/>
      <c r="E21" s="102"/>
      <c r="F21" s="102"/>
      <c r="G21" s="102"/>
      <c r="H21" s="102"/>
      <c r="I21" s="102"/>
      <c r="J21" s="102"/>
    </row>
    <row r="22" spans="1:10" x14ac:dyDescent="0.25">
      <c r="A22" s="5"/>
      <c r="B22" s="6"/>
      <c r="C22" s="102"/>
      <c r="D22" s="102"/>
      <c r="E22" s="102"/>
      <c r="F22" s="102"/>
      <c r="G22" s="102"/>
      <c r="H22" s="103"/>
      <c r="I22" s="103"/>
      <c r="J22" s="109"/>
    </row>
    <row r="23" spans="1:10" x14ac:dyDescent="0.25">
      <c r="A23" s="5"/>
      <c r="B23" s="6"/>
      <c r="C23" s="102"/>
      <c r="D23" s="102"/>
      <c r="E23" s="102"/>
      <c r="F23" s="102"/>
      <c r="G23" s="102"/>
      <c r="H23" s="103"/>
      <c r="I23" s="103"/>
      <c r="J23" s="109"/>
    </row>
    <row r="24" spans="1:10" x14ac:dyDescent="0.25">
      <c r="A24" s="13" t="s">
        <v>188</v>
      </c>
      <c r="B24" s="6" t="s">
        <v>189</v>
      </c>
      <c r="C24" s="102">
        <v>0</v>
      </c>
      <c r="D24" s="102"/>
      <c r="E24" s="102"/>
      <c r="F24" s="102"/>
      <c r="G24" s="102"/>
      <c r="H24" s="102"/>
      <c r="I24" s="102"/>
      <c r="J24" s="109"/>
    </row>
    <row r="25" spans="1:10" x14ac:dyDescent="0.25">
      <c r="A25" s="13"/>
      <c r="B25" s="6"/>
      <c r="C25" s="102"/>
      <c r="D25" s="102"/>
      <c r="E25" s="102"/>
      <c r="F25" s="102"/>
      <c r="G25" s="102"/>
      <c r="H25" s="102"/>
      <c r="I25" s="102"/>
      <c r="J25" s="102"/>
    </row>
    <row r="26" spans="1:10" x14ac:dyDescent="0.25">
      <c r="A26" s="13"/>
      <c r="B26" s="6"/>
      <c r="C26" s="102"/>
      <c r="D26" s="102"/>
      <c r="E26" s="102"/>
      <c r="F26" s="102"/>
      <c r="G26" s="102"/>
      <c r="H26" s="102"/>
      <c r="I26" s="102"/>
      <c r="J26" s="102"/>
    </row>
    <row r="27" spans="1:10" x14ac:dyDescent="0.25">
      <c r="A27" s="13" t="s">
        <v>190</v>
      </c>
      <c r="B27" s="6" t="s">
        <v>191</v>
      </c>
      <c r="C27" s="102"/>
      <c r="D27" s="102"/>
      <c r="E27" s="102"/>
      <c r="F27" s="102"/>
      <c r="G27" s="102"/>
      <c r="H27" s="102"/>
      <c r="I27" s="102"/>
      <c r="J27" s="102"/>
    </row>
    <row r="28" spans="1:10" x14ac:dyDescent="0.25">
      <c r="A28" s="13"/>
      <c r="B28" s="6"/>
      <c r="C28" s="102"/>
      <c r="D28" s="102"/>
      <c r="E28" s="102"/>
      <c r="F28" s="102"/>
      <c r="G28" s="102"/>
      <c r="H28" s="102"/>
      <c r="I28" s="102"/>
      <c r="J28" s="102"/>
    </row>
    <row r="29" spans="1:10" x14ac:dyDescent="0.25">
      <c r="A29" s="13"/>
      <c r="B29" s="6"/>
      <c r="C29" s="102"/>
      <c r="D29" s="102"/>
      <c r="E29" s="102"/>
      <c r="F29" s="102"/>
      <c r="G29" s="102"/>
      <c r="H29" s="102"/>
      <c r="I29" s="102"/>
      <c r="J29" s="102"/>
    </row>
    <row r="30" spans="1:10" x14ac:dyDescent="0.25">
      <c r="A30" s="5" t="s">
        <v>192</v>
      </c>
      <c r="B30" s="6" t="s">
        <v>193</v>
      </c>
      <c r="C30" s="102">
        <v>0</v>
      </c>
      <c r="D30" s="102"/>
      <c r="E30" s="102"/>
      <c r="F30" s="102"/>
      <c r="G30" s="102"/>
      <c r="H30" s="102"/>
      <c r="I30" s="102"/>
      <c r="J30" s="102"/>
    </row>
    <row r="31" spans="1:10" s="88" customFormat="1" x14ac:dyDescent="0.25">
      <c r="A31" s="5" t="s">
        <v>194</v>
      </c>
      <c r="B31" s="6" t="s">
        <v>195</v>
      </c>
      <c r="C31" s="102">
        <v>0</v>
      </c>
      <c r="D31" s="102"/>
      <c r="E31" s="102"/>
      <c r="F31" s="102"/>
      <c r="G31" s="102"/>
      <c r="H31" s="102"/>
      <c r="I31" s="102"/>
      <c r="J31" s="102"/>
    </row>
    <row r="32" spans="1:10" ht="15.75" x14ac:dyDescent="0.25">
      <c r="A32" s="20" t="s">
        <v>422</v>
      </c>
      <c r="B32" s="9" t="s">
        <v>196</v>
      </c>
      <c r="C32" s="91">
        <f>SUM(C11,C16,C21,C24,C27,C30,C31,)</f>
        <v>0</v>
      </c>
      <c r="D32" s="91">
        <f t="shared" ref="D32:J32" si="0">SUM(D11,D16,D21,D24,D27,D30,D31,)</f>
        <v>0</v>
      </c>
      <c r="E32" s="91">
        <f t="shared" si="0"/>
        <v>0</v>
      </c>
      <c r="F32" s="91">
        <f t="shared" si="0"/>
        <v>0</v>
      </c>
      <c r="G32" s="91">
        <f t="shared" si="0"/>
        <v>0</v>
      </c>
      <c r="H32" s="91">
        <f t="shared" si="0"/>
        <v>0</v>
      </c>
      <c r="I32" s="91">
        <f t="shared" si="0"/>
        <v>0</v>
      </c>
      <c r="J32" s="91">
        <f t="shared" si="0"/>
        <v>0</v>
      </c>
    </row>
    <row r="33" spans="1:10" ht="15.75" x14ac:dyDescent="0.25">
      <c r="A33" s="23"/>
      <c r="B33" s="8"/>
      <c r="C33" s="102"/>
      <c r="D33" s="102"/>
      <c r="E33" s="102"/>
      <c r="F33" s="102"/>
      <c r="G33" s="102"/>
      <c r="H33" s="102"/>
      <c r="I33" s="102"/>
      <c r="J33" s="102"/>
    </row>
    <row r="34" spans="1:10" ht="15.75" x14ac:dyDescent="0.25">
      <c r="A34" s="23"/>
      <c r="B34" s="8"/>
      <c r="C34" s="102"/>
      <c r="D34" s="102"/>
      <c r="E34" s="102"/>
      <c r="F34" s="102"/>
      <c r="G34" s="102"/>
      <c r="H34" s="102"/>
      <c r="I34" s="102"/>
      <c r="J34" s="102"/>
    </row>
    <row r="35" spans="1:10" ht="15.75" x14ac:dyDescent="0.25">
      <c r="A35" s="23"/>
      <c r="B35" s="8"/>
      <c r="C35" s="102"/>
      <c r="D35" s="102"/>
      <c r="E35" s="102"/>
      <c r="F35" s="102"/>
      <c r="G35" s="102"/>
      <c r="H35" s="102"/>
      <c r="I35" s="102"/>
      <c r="J35" s="102"/>
    </row>
    <row r="36" spans="1:10" ht="15.75" x14ac:dyDescent="0.25">
      <c r="A36" s="23"/>
      <c r="B36" s="8"/>
      <c r="C36" s="102"/>
      <c r="D36" s="102"/>
      <c r="E36" s="102"/>
      <c r="F36" s="102"/>
      <c r="G36" s="102"/>
      <c r="H36" s="102"/>
      <c r="I36" s="102"/>
      <c r="J36" s="102"/>
    </row>
    <row r="37" spans="1:10" x14ac:dyDescent="0.25">
      <c r="A37" s="13" t="s">
        <v>197</v>
      </c>
      <c r="B37" s="6" t="s">
        <v>198</v>
      </c>
      <c r="C37" s="102">
        <v>0</v>
      </c>
      <c r="D37" s="102"/>
      <c r="E37" s="102"/>
      <c r="F37" s="102"/>
      <c r="G37" s="102"/>
      <c r="H37" s="102"/>
      <c r="I37" s="102"/>
      <c r="J37" s="102"/>
    </row>
    <row r="38" spans="1:10" x14ac:dyDescent="0.25">
      <c r="A38" s="13"/>
      <c r="B38" s="6"/>
      <c r="C38" s="102"/>
      <c r="D38" s="102"/>
      <c r="E38" s="102"/>
      <c r="F38" s="102"/>
      <c r="G38" s="102"/>
      <c r="H38" s="102"/>
      <c r="I38" s="102"/>
      <c r="J38" s="102"/>
    </row>
    <row r="39" spans="1:10" x14ac:dyDescent="0.25">
      <c r="A39" s="13"/>
      <c r="B39" s="6"/>
      <c r="C39" s="102"/>
      <c r="D39" s="102"/>
      <c r="E39" s="102"/>
      <c r="F39" s="102"/>
      <c r="G39" s="102"/>
      <c r="H39" s="102"/>
      <c r="I39" s="102"/>
      <c r="J39" s="102"/>
    </row>
    <row r="40" spans="1:10" x14ac:dyDescent="0.25">
      <c r="A40" s="13"/>
      <c r="B40" s="6"/>
      <c r="C40" s="102"/>
      <c r="D40" s="102"/>
      <c r="E40" s="102"/>
      <c r="F40" s="102"/>
      <c r="G40" s="102"/>
      <c r="H40" s="102"/>
      <c r="I40" s="102"/>
      <c r="J40" s="102"/>
    </row>
    <row r="41" spans="1:10" x14ac:dyDescent="0.25">
      <c r="A41" s="13"/>
      <c r="B41" s="6"/>
      <c r="C41" s="102"/>
      <c r="D41" s="102"/>
      <c r="E41" s="102"/>
      <c r="F41" s="102"/>
      <c r="G41" s="102"/>
      <c r="H41" s="102"/>
      <c r="I41" s="102"/>
      <c r="J41" s="102"/>
    </row>
    <row r="42" spans="1:10" x14ac:dyDescent="0.25">
      <c r="A42" s="13" t="s">
        <v>199</v>
      </c>
      <c r="B42" s="6" t="s">
        <v>200</v>
      </c>
      <c r="C42" s="102">
        <v>0</v>
      </c>
      <c r="D42" s="102"/>
      <c r="E42" s="102"/>
      <c r="F42" s="102"/>
      <c r="G42" s="102"/>
      <c r="H42" s="102"/>
      <c r="I42" s="102"/>
      <c r="J42" s="102"/>
    </row>
    <row r="43" spans="1:10" x14ac:dyDescent="0.25">
      <c r="A43" s="13"/>
      <c r="B43" s="6"/>
      <c r="C43" s="102"/>
      <c r="D43" s="102"/>
      <c r="E43" s="102"/>
      <c r="F43" s="102"/>
      <c r="G43" s="102"/>
      <c r="H43" s="102"/>
      <c r="I43" s="102"/>
      <c r="J43" s="102"/>
    </row>
    <row r="44" spans="1:10" x14ac:dyDescent="0.25">
      <c r="A44" s="13"/>
      <c r="B44" s="6"/>
      <c r="C44" s="102"/>
      <c r="D44" s="102"/>
      <c r="E44" s="102"/>
      <c r="F44" s="102"/>
      <c r="G44" s="102"/>
      <c r="H44" s="102"/>
      <c r="I44" s="102"/>
      <c r="J44" s="102"/>
    </row>
    <row r="45" spans="1:10" x14ac:dyDescent="0.25">
      <c r="A45" s="13"/>
      <c r="B45" s="6"/>
      <c r="C45" s="102"/>
      <c r="D45" s="102"/>
      <c r="E45" s="102"/>
      <c r="F45" s="102"/>
      <c r="G45" s="102"/>
      <c r="H45" s="102"/>
      <c r="I45" s="102"/>
      <c r="J45" s="102"/>
    </row>
    <row r="46" spans="1:10" x14ac:dyDescent="0.25">
      <c r="A46" s="13"/>
      <c r="B46" s="6"/>
      <c r="C46" s="102"/>
      <c r="D46" s="102"/>
      <c r="E46" s="102"/>
      <c r="F46" s="102"/>
      <c r="G46" s="102"/>
      <c r="H46" s="102"/>
      <c r="I46" s="102"/>
      <c r="J46" s="102"/>
    </row>
    <row r="47" spans="1:10" x14ac:dyDescent="0.25">
      <c r="A47" s="13" t="s">
        <v>201</v>
      </c>
      <c r="B47" s="6" t="s">
        <v>202</v>
      </c>
      <c r="C47" s="102">
        <v>0</v>
      </c>
      <c r="D47" s="102"/>
      <c r="E47" s="102"/>
      <c r="F47" s="102"/>
      <c r="G47" s="102"/>
      <c r="H47" s="102"/>
      <c r="I47" s="102"/>
      <c r="J47" s="102"/>
    </row>
    <row r="48" spans="1:10" s="88" customFormat="1" x14ac:dyDescent="0.25">
      <c r="A48" s="13" t="s">
        <v>203</v>
      </c>
      <c r="B48" s="6" t="s">
        <v>204</v>
      </c>
      <c r="C48" s="102">
        <v>0</v>
      </c>
      <c r="D48" s="102"/>
      <c r="E48" s="102"/>
      <c r="F48" s="102"/>
      <c r="G48" s="102"/>
      <c r="H48" s="102"/>
      <c r="I48" s="102"/>
      <c r="J48" s="102"/>
    </row>
    <row r="49" spans="1:10" s="88" customFormat="1" ht="15.75" x14ac:dyDescent="0.25">
      <c r="A49" s="20" t="s">
        <v>423</v>
      </c>
      <c r="B49" s="9" t="s">
        <v>205</v>
      </c>
      <c r="C49" s="91">
        <f>SUM(C37,C42,C47,C48,)</f>
        <v>0</v>
      </c>
      <c r="D49" s="91">
        <f t="shared" ref="D49:J49" si="1">SUM(D37,D42,D47,D48,)</f>
        <v>0</v>
      </c>
      <c r="E49" s="91">
        <f t="shared" si="1"/>
        <v>0</v>
      </c>
      <c r="F49" s="91">
        <f t="shared" si="1"/>
        <v>0</v>
      </c>
      <c r="G49" s="91">
        <f t="shared" si="1"/>
        <v>0</v>
      </c>
      <c r="H49" s="91">
        <f t="shared" si="1"/>
        <v>0</v>
      </c>
      <c r="I49" s="91">
        <f t="shared" si="1"/>
        <v>0</v>
      </c>
      <c r="J49" s="91">
        <f t="shared" si="1"/>
        <v>0</v>
      </c>
    </row>
    <row r="50" spans="1:10" ht="78.75" x14ac:dyDescent="0.25">
      <c r="A50" s="94" t="s">
        <v>52</v>
      </c>
      <c r="B50" s="92"/>
      <c r="C50" s="92"/>
      <c r="D50" s="92"/>
      <c r="E50" s="92"/>
      <c r="F50" s="92"/>
      <c r="G50" s="92"/>
      <c r="H50" s="92"/>
      <c r="I50" s="92"/>
      <c r="J50" s="92"/>
    </row>
    <row r="51" spans="1:10" ht="15.75" x14ac:dyDescent="0.3">
      <c r="A51" s="83" t="s">
        <v>53</v>
      </c>
      <c r="B51" s="25"/>
      <c r="C51" s="25"/>
      <c r="D51" s="25"/>
      <c r="E51" s="25"/>
      <c r="F51" s="25"/>
      <c r="G51" s="25"/>
      <c r="H51" s="25"/>
      <c r="I51" s="25"/>
      <c r="J51" s="25"/>
    </row>
    <row r="52" spans="1:10" ht="15.75" x14ac:dyDescent="0.3">
      <c r="A52" s="83" t="s">
        <v>53</v>
      </c>
      <c r="B52" s="25"/>
      <c r="C52" s="25"/>
      <c r="D52" s="25"/>
      <c r="E52" s="25"/>
      <c r="F52" s="25"/>
      <c r="G52" s="25"/>
      <c r="H52" s="25"/>
      <c r="I52" s="25"/>
      <c r="J52" s="25"/>
    </row>
    <row r="53" spans="1:10" ht="15.75" x14ac:dyDescent="0.3">
      <c r="A53" s="83" t="s">
        <v>53</v>
      </c>
      <c r="B53" s="25"/>
      <c r="C53" s="25"/>
      <c r="D53" s="25"/>
      <c r="E53" s="25"/>
      <c r="F53" s="25"/>
      <c r="G53" s="25"/>
      <c r="H53" s="25"/>
      <c r="I53" s="25"/>
      <c r="J53" s="25"/>
    </row>
    <row r="54" spans="1:10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24"/>
    </row>
    <row r="55" spans="1:10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4"/>
    </row>
    <row r="56" spans="1:10" x14ac:dyDescent="0.25">
      <c r="A56" s="80" t="s">
        <v>51</v>
      </c>
    </row>
    <row r="57" spans="1:10" x14ac:dyDescent="0.25">
      <c r="A57" s="82"/>
    </row>
    <row r="58" spans="1:10" ht="25.5" x14ac:dyDescent="0.25">
      <c r="A58" s="81" t="s">
        <v>58</v>
      </c>
    </row>
    <row r="59" spans="1:10" ht="51" x14ac:dyDescent="0.25">
      <c r="A59" s="81" t="s">
        <v>46</v>
      </c>
    </row>
    <row r="60" spans="1:10" ht="25.5" x14ac:dyDescent="0.25">
      <c r="A60" s="81" t="s">
        <v>47</v>
      </c>
    </row>
    <row r="61" spans="1:10" ht="25.5" x14ac:dyDescent="0.25">
      <c r="A61" s="81" t="s">
        <v>48</v>
      </c>
    </row>
    <row r="62" spans="1:10" ht="38.25" x14ac:dyDescent="0.25">
      <c r="A62" s="81" t="s">
        <v>49</v>
      </c>
    </row>
    <row r="63" spans="1:10" ht="25.5" x14ac:dyDescent="0.25">
      <c r="A63" s="81" t="s">
        <v>50</v>
      </c>
    </row>
    <row r="64" spans="1:10" ht="38.25" x14ac:dyDescent="0.25">
      <c r="A64" s="81" t="s">
        <v>59</v>
      </c>
    </row>
    <row r="65" spans="1:1" ht="51" x14ac:dyDescent="0.25">
      <c r="A65" s="104" t="s">
        <v>60</v>
      </c>
    </row>
  </sheetData>
  <mergeCells count="3">
    <mergeCell ref="H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  <pageSetUpPr fitToPage="1"/>
  </sheetPr>
  <dimension ref="A1:I44"/>
  <sheetViews>
    <sheetView workbookViewId="0">
      <selection activeCell="E1" sqref="E1:H1"/>
    </sheetView>
  </sheetViews>
  <sheetFormatPr defaultRowHeight="15" x14ac:dyDescent="0.25"/>
  <cols>
    <col min="1" max="1" width="64.140625" customWidth="1"/>
    <col min="2" max="2" width="12.5703125" bestFit="1" customWidth="1"/>
    <col min="3" max="3" width="14.7109375" customWidth="1"/>
    <col min="4" max="4" width="13.28515625" customWidth="1"/>
    <col min="5" max="5" width="21.85546875" customWidth="1"/>
    <col min="6" max="6" width="14.28515625" customWidth="1"/>
    <col min="7" max="7" width="15.28515625" customWidth="1"/>
    <col min="8" max="8" width="17" customWidth="1"/>
    <col min="9" max="9" width="16.28515625" customWidth="1"/>
    <col min="257" max="257" width="64.140625" customWidth="1"/>
    <col min="258" max="258" width="15.42578125" customWidth="1"/>
    <col min="259" max="259" width="14.7109375" customWidth="1"/>
    <col min="260" max="260" width="13.28515625" customWidth="1"/>
    <col min="261" max="261" width="23.140625" customWidth="1"/>
    <col min="262" max="262" width="14.28515625" customWidth="1"/>
    <col min="263" max="263" width="15.28515625" customWidth="1"/>
    <col min="264" max="264" width="17" customWidth="1"/>
    <col min="265" max="265" width="16.28515625" customWidth="1"/>
    <col min="513" max="513" width="64.140625" customWidth="1"/>
    <col min="514" max="514" width="15.42578125" customWidth="1"/>
    <col min="515" max="515" width="14.7109375" customWidth="1"/>
    <col min="516" max="516" width="13.28515625" customWidth="1"/>
    <col min="517" max="517" width="23.140625" customWidth="1"/>
    <col min="518" max="518" width="14.28515625" customWidth="1"/>
    <col min="519" max="519" width="15.28515625" customWidth="1"/>
    <col min="520" max="520" width="17" customWidth="1"/>
    <col min="521" max="521" width="16.28515625" customWidth="1"/>
    <col min="769" max="769" width="64.140625" customWidth="1"/>
    <col min="770" max="770" width="15.42578125" customWidth="1"/>
    <col min="771" max="771" width="14.7109375" customWidth="1"/>
    <col min="772" max="772" width="13.28515625" customWidth="1"/>
    <col min="773" max="773" width="23.140625" customWidth="1"/>
    <col min="774" max="774" width="14.28515625" customWidth="1"/>
    <col min="775" max="775" width="15.28515625" customWidth="1"/>
    <col min="776" max="776" width="17" customWidth="1"/>
    <col min="777" max="777" width="16.28515625" customWidth="1"/>
    <col min="1025" max="1025" width="64.140625" customWidth="1"/>
    <col min="1026" max="1026" width="15.42578125" customWidth="1"/>
    <col min="1027" max="1027" width="14.7109375" customWidth="1"/>
    <col min="1028" max="1028" width="13.28515625" customWidth="1"/>
    <col min="1029" max="1029" width="23.140625" customWidth="1"/>
    <col min="1030" max="1030" width="14.28515625" customWidth="1"/>
    <col min="1031" max="1031" width="15.28515625" customWidth="1"/>
    <col min="1032" max="1032" width="17" customWidth="1"/>
    <col min="1033" max="1033" width="16.28515625" customWidth="1"/>
    <col min="1281" max="1281" width="64.140625" customWidth="1"/>
    <col min="1282" max="1282" width="15.42578125" customWidth="1"/>
    <col min="1283" max="1283" width="14.7109375" customWidth="1"/>
    <col min="1284" max="1284" width="13.28515625" customWidth="1"/>
    <col min="1285" max="1285" width="23.140625" customWidth="1"/>
    <col min="1286" max="1286" width="14.28515625" customWidth="1"/>
    <col min="1287" max="1287" width="15.28515625" customWidth="1"/>
    <col min="1288" max="1288" width="17" customWidth="1"/>
    <col min="1289" max="1289" width="16.28515625" customWidth="1"/>
    <col min="1537" max="1537" width="64.140625" customWidth="1"/>
    <col min="1538" max="1538" width="15.42578125" customWidth="1"/>
    <col min="1539" max="1539" width="14.7109375" customWidth="1"/>
    <col min="1540" max="1540" width="13.28515625" customWidth="1"/>
    <col min="1541" max="1541" width="23.140625" customWidth="1"/>
    <col min="1542" max="1542" width="14.28515625" customWidth="1"/>
    <col min="1543" max="1543" width="15.28515625" customWidth="1"/>
    <col min="1544" max="1544" width="17" customWidth="1"/>
    <col min="1545" max="1545" width="16.28515625" customWidth="1"/>
    <col min="1793" max="1793" width="64.140625" customWidth="1"/>
    <col min="1794" max="1794" width="15.42578125" customWidth="1"/>
    <col min="1795" max="1795" width="14.7109375" customWidth="1"/>
    <col min="1796" max="1796" width="13.28515625" customWidth="1"/>
    <col min="1797" max="1797" width="23.140625" customWidth="1"/>
    <col min="1798" max="1798" width="14.28515625" customWidth="1"/>
    <col min="1799" max="1799" width="15.28515625" customWidth="1"/>
    <col min="1800" max="1800" width="17" customWidth="1"/>
    <col min="1801" max="1801" width="16.28515625" customWidth="1"/>
    <col min="2049" max="2049" width="64.140625" customWidth="1"/>
    <col min="2050" max="2050" width="15.42578125" customWidth="1"/>
    <col min="2051" max="2051" width="14.7109375" customWidth="1"/>
    <col min="2052" max="2052" width="13.28515625" customWidth="1"/>
    <col min="2053" max="2053" width="23.140625" customWidth="1"/>
    <col min="2054" max="2054" width="14.28515625" customWidth="1"/>
    <col min="2055" max="2055" width="15.28515625" customWidth="1"/>
    <col min="2056" max="2056" width="17" customWidth="1"/>
    <col min="2057" max="2057" width="16.28515625" customWidth="1"/>
    <col min="2305" max="2305" width="64.140625" customWidth="1"/>
    <col min="2306" max="2306" width="15.42578125" customWidth="1"/>
    <col min="2307" max="2307" width="14.7109375" customWidth="1"/>
    <col min="2308" max="2308" width="13.28515625" customWidth="1"/>
    <col min="2309" max="2309" width="23.140625" customWidth="1"/>
    <col min="2310" max="2310" width="14.28515625" customWidth="1"/>
    <col min="2311" max="2311" width="15.28515625" customWidth="1"/>
    <col min="2312" max="2312" width="17" customWidth="1"/>
    <col min="2313" max="2313" width="16.28515625" customWidth="1"/>
    <col min="2561" max="2561" width="64.140625" customWidth="1"/>
    <col min="2562" max="2562" width="15.42578125" customWidth="1"/>
    <col min="2563" max="2563" width="14.7109375" customWidth="1"/>
    <col min="2564" max="2564" width="13.28515625" customWidth="1"/>
    <col min="2565" max="2565" width="23.140625" customWidth="1"/>
    <col min="2566" max="2566" width="14.28515625" customWidth="1"/>
    <col min="2567" max="2567" width="15.28515625" customWidth="1"/>
    <col min="2568" max="2568" width="17" customWidth="1"/>
    <col min="2569" max="2569" width="16.28515625" customWidth="1"/>
    <col min="2817" max="2817" width="64.140625" customWidth="1"/>
    <col min="2818" max="2818" width="15.42578125" customWidth="1"/>
    <col min="2819" max="2819" width="14.7109375" customWidth="1"/>
    <col min="2820" max="2820" width="13.28515625" customWidth="1"/>
    <col min="2821" max="2821" width="23.140625" customWidth="1"/>
    <col min="2822" max="2822" width="14.28515625" customWidth="1"/>
    <col min="2823" max="2823" width="15.28515625" customWidth="1"/>
    <col min="2824" max="2824" width="17" customWidth="1"/>
    <col min="2825" max="2825" width="16.28515625" customWidth="1"/>
    <col min="3073" max="3073" width="64.140625" customWidth="1"/>
    <col min="3074" max="3074" width="15.42578125" customWidth="1"/>
    <col min="3075" max="3075" width="14.7109375" customWidth="1"/>
    <col min="3076" max="3076" width="13.28515625" customWidth="1"/>
    <col min="3077" max="3077" width="23.140625" customWidth="1"/>
    <col min="3078" max="3078" width="14.28515625" customWidth="1"/>
    <col min="3079" max="3079" width="15.28515625" customWidth="1"/>
    <col min="3080" max="3080" width="17" customWidth="1"/>
    <col min="3081" max="3081" width="16.28515625" customWidth="1"/>
    <col min="3329" max="3329" width="64.140625" customWidth="1"/>
    <col min="3330" max="3330" width="15.42578125" customWidth="1"/>
    <col min="3331" max="3331" width="14.7109375" customWidth="1"/>
    <col min="3332" max="3332" width="13.28515625" customWidth="1"/>
    <col min="3333" max="3333" width="23.140625" customWidth="1"/>
    <col min="3334" max="3334" width="14.28515625" customWidth="1"/>
    <col min="3335" max="3335" width="15.28515625" customWidth="1"/>
    <col min="3336" max="3336" width="17" customWidth="1"/>
    <col min="3337" max="3337" width="16.28515625" customWidth="1"/>
    <col min="3585" max="3585" width="64.140625" customWidth="1"/>
    <col min="3586" max="3586" width="15.42578125" customWidth="1"/>
    <col min="3587" max="3587" width="14.7109375" customWidth="1"/>
    <col min="3588" max="3588" width="13.28515625" customWidth="1"/>
    <col min="3589" max="3589" width="23.140625" customWidth="1"/>
    <col min="3590" max="3590" width="14.28515625" customWidth="1"/>
    <col min="3591" max="3591" width="15.28515625" customWidth="1"/>
    <col min="3592" max="3592" width="17" customWidth="1"/>
    <col min="3593" max="3593" width="16.28515625" customWidth="1"/>
    <col min="3841" max="3841" width="64.140625" customWidth="1"/>
    <col min="3842" max="3842" width="15.42578125" customWidth="1"/>
    <col min="3843" max="3843" width="14.7109375" customWidth="1"/>
    <col min="3844" max="3844" width="13.28515625" customWidth="1"/>
    <col min="3845" max="3845" width="23.140625" customWidth="1"/>
    <col min="3846" max="3846" width="14.28515625" customWidth="1"/>
    <col min="3847" max="3847" width="15.28515625" customWidth="1"/>
    <col min="3848" max="3848" width="17" customWidth="1"/>
    <col min="3849" max="3849" width="16.28515625" customWidth="1"/>
    <col min="4097" max="4097" width="64.140625" customWidth="1"/>
    <col min="4098" max="4098" width="15.42578125" customWidth="1"/>
    <col min="4099" max="4099" width="14.7109375" customWidth="1"/>
    <col min="4100" max="4100" width="13.28515625" customWidth="1"/>
    <col min="4101" max="4101" width="23.140625" customWidth="1"/>
    <col min="4102" max="4102" width="14.28515625" customWidth="1"/>
    <col min="4103" max="4103" width="15.28515625" customWidth="1"/>
    <col min="4104" max="4104" width="17" customWidth="1"/>
    <col min="4105" max="4105" width="16.28515625" customWidth="1"/>
    <col min="4353" max="4353" width="64.140625" customWidth="1"/>
    <col min="4354" max="4354" width="15.42578125" customWidth="1"/>
    <col min="4355" max="4355" width="14.7109375" customWidth="1"/>
    <col min="4356" max="4356" width="13.28515625" customWidth="1"/>
    <col min="4357" max="4357" width="23.140625" customWidth="1"/>
    <col min="4358" max="4358" width="14.28515625" customWidth="1"/>
    <col min="4359" max="4359" width="15.28515625" customWidth="1"/>
    <col min="4360" max="4360" width="17" customWidth="1"/>
    <col min="4361" max="4361" width="16.28515625" customWidth="1"/>
    <col min="4609" max="4609" width="64.140625" customWidth="1"/>
    <col min="4610" max="4610" width="15.42578125" customWidth="1"/>
    <col min="4611" max="4611" width="14.7109375" customWidth="1"/>
    <col min="4612" max="4612" width="13.28515625" customWidth="1"/>
    <col min="4613" max="4613" width="23.140625" customWidth="1"/>
    <col min="4614" max="4614" width="14.28515625" customWidth="1"/>
    <col min="4615" max="4615" width="15.28515625" customWidth="1"/>
    <col min="4616" max="4616" width="17" customWidth="1"/>
    <col min="4617" max="4617" width="16.28515625" customWidth="1"/>
    <col min="4865" max="4865" width="64.140625" customWidth="1"/>
    <col min="4866" max="4866" width="15.42578125" customWidth="1"/>
    <col min="4867" max="4867" width="14.7109375" customWidth="1"/>
    <col min="4868" max="4868" width="13.28515625" customWidth="1"/>
    <col min="4869" max="4869" width="23.140625" customWidth="1"/>
    <col min="4870" max="4870" width="14.28515625" customWidth="1"/>
    <col min="4871" max="4871" width="15.28515625" customWidth="1"/>
    <col min="4872" max="4872" width="17" customWidth="1"/>
    <col min="4873" max="4873" width="16.28515625" customWidth="1"/>
    <col min="5121" max="5121" width="64.140625" customWidth="1"/>
    <col min="5122" max="5122" width="15.42578125" customWidth="1"/>
    <col min="5123" max="5123" width="14.7109375" customWidth="1"/>
    <col min="5124" max="5124" width="13.28515625" customWidth="1"/>
    <col min="5125" max="5125" width="23.140625" customWidth="1"/>
    <col min="5126" max="5126" width="14.28515625" customWidth="1"/>
    <col min="5127" max="5127" width="15.28515625" customWidth="1"/>
    <col min="5128" max="5128" width="17" customWidth="1"/>
    <col min="5129" max="5129" width="16.28515625" customWidth="1"/>
    <col min="5377" max="5377" width="64.140625" customWidth="1"/>
    <col min="5378" max="5378" width="15.42578125" customWidth="1"/>
    <col min="5379" max="5379" width="14.7109375" customWidth="1"/>
    <col min="5380" max="5380" width="13.28515625" customWidth="1"/>
    <col min="5381" max="5381" width="23.140625" customWidth="1"/>
    <col min="5382" max="5382" width="14.28515625" customWidth="1"/>
    <col min="5383" max="5383" width="15.28515625" customWidth="1"/>
    <col min="5384" max="5384" width="17" customWidth="1"/>
    <col min="5385" max="5385" width="16.28515625" customWidth="1"/>
    <col min="5633" max="5633" width="64.140625" customWidth="1"/>
    <col min="5634" max="5634" width="15.42578125" customWidth="1"/>
    <col min="5635" max="5635" width="14.7109375" customWidth="1"/>
    <col min="5636" max="5636" width="13.28515625" customWidth="1"/>
    <col min="5637" max="5637" width="23.140625" customWidth="1"/>
    <col min="5638" max="5638" width="14.28515625" customWidth="1"/>
    <col min="5639" max="5639" width="15.28515625" customWidth="1"/>
    <col min="5640" max="5640" width="17" customWidth="1"/>
    <col min="5641" max="5641" width="16.28515625" customWidth="1"/>
    <col min="5889" max="5889" width="64.140625" customWidth="1"/>
    <col min="5890" max="5890" width="15.42578125" customWidth="1"/>
    <col min="5891" max="5891" width="14.7109375" customWidth="1"/>
    <col min="5892" max="5892" width="13.28515625" customWidth="1"/>
    <col min="5893" max="5893" width="23.140625" customWidth="1"/>
    <col min="5894" max="5894" width="14.28515625" customWidth="1"/>
    <col min="5895" max="5895" width="15.28515625" customWidth="1"/>
    <col min="5896" max="5896" width="17" customWidth="1"/>
    <col min="5897" max="5897" width="16.28515625" customWidth="1"/>
    <col min="6145" max="6145" width="64.140625" customWidth="1"/>
    <col min="6146" max="6146" width="15.42578125" customWidth="1"/>
    <col min="6147" max="6147" width="14.7109375" customWidth="1"/>
    <col min="6148" max="6148" width="13.28515625" customWidth="1"/>
    <col min="6149" max="6149" width="23.140625" customWidth="1"/>
    <col min="6150" max="6150" width="14.28515625" customWidth="1"/>
    <col min="6151" max="6151" width="15.28515625" customWidth="1"/>
    <col min="6152" max="6152" width="17" customWidth="1"/>
    <col min="6153" max="6153" width="16.28515625" customWidth="1"/>
    <col min="6401" max="6401" width="64.140625" customWidth="1"/>
    <col min="6402" max="6402" width="15.42578125" customWidth="1"/>
    <col min="6403" max="6403" width="14.7109375" customWidth="1"/>
    <col min="6404" max="6404" width="13.28515625" customWidth="1"/>
    <col min="6405" max="6405" width="23.140625" customWidth="1"/>
    <col min="6406" max="6406" width="14.28515625" customWidth="1"/>
    <col min="6407" max="6407" width="15.28515625" customWidth="1"/>
    <col min="6408" max="6408" width="17" customWidth="1"/>
    <col min="6409" max="6409" width="16.28515625" customWidth="1"/>
    <col min="6657" max="6657" width="64.140625" customWidth="1"/>
    <col min="6658" max="6658" width="15.42578125" customWidth="1"/>
    <col min="6659" max="6659" width="14.7109375" customWidth="1"/>
    <col min="6660" max="6660" width="13.28515625" customWidth="1"/>
    <col min="6661" max="6661" width="23.140625" customWidth="1"/>
    <col min="6662" max="6662" width="14.28515625" customWidth="1"/>
    <col min="6663" max="6663" width="15.28515625" customWidth="1"/>
    <col min="6664" max="6664" width="17" customWidth="1"/>
    <col min="6665" max="6665" width="16.28515625" customWidth="1"/>
    <col min="6913" max="6913" width="64.140625" customWidth="1"/>
    <col min="6914" max="6914" width="15.42578125" customWidth="1"/>
    <col min="6915" max="6915" width="14.7109375" customWidth="1"/>
    <col min="6916" max="6916" width="13.28515625" customWidth="1"/>
    <col min="6917" max="6917" width="23.140625" customWidth="1"/>
    <col min="6918" max="6918" width="14.28515625" customWidth="1"/>
    <col min="6919" max="6919" width="15.28515625" customWidth="1"/>
    <col min="6920" max="6920" width="17" customWidth="1"/>
    <col min="6921" max="6921" width="16.28515625" customWidth="1"/>
    <col min="7169" max="7169" width="64.140625" customWidth="1"/>
    <col min="7170" max="7170" width="15.42578125" customWidth="1"/>
    <col min="7171" max="7171" width="14.7109375" customWidth="1"/>
    <col min="7172" max="7172" width="13.28515625" customWidth="1"/>
    <col min="7173" max="7173" width="23.140625" customWidth="1"/>
    <col min="7174" max="7174" width="14.28515625" customWidth="1"/>
    <col min="7175" max="7175" width="15.28515625" customWidth="1"/>
    <col min="7176" max="7176" width="17" customWidth="1"/>
    <col min="7177" max="7177" width="16.28515625" customWidth="1"/>
    <col min="7425" max="7425" width="64.140625" customWidth="1"/>
    <col min="7426" max="7426" width="15.42578125" customWidth="1"/>
    <col min="7427" max="7427" width="14.7109375" customWidth="1"/>
    <col min="7428" max="7428" width="13.28515625" customWidth="1"/>
    <col min="7429" max="7429" width="23.140625" customWidth="1"/>
    <col min="7430" max="7430" width="14.28515625" customWidth="1"/>
    <col min="7431" max="7431" width="15.28515625" customWidth="1"/>
    <col min="7432" max="7432" width="17" customWidth="1"/>
    <col min="7433" max="7433" width="16.28515625" customWidth="1"/>
    <col min="7681" max="7681" width="64.140625" customWidth="1"/>
    <col min="7682" max="7682" width="15.42578125" customWidth="1"/>
    <col min="7683" max="7683" width="14.7109375" customWidth="1"/>
    <col min="7684" max="7684" width="13.28515625" customWidth="1"/>
    <col min="7685" max="7685" width="23.140625" customWidth="1"/>
    <col min="7686" max="7686" width="14.28515625" customWidth="1"/>
    <col min="7687" max="7687" width="15.28515625" customWidth="1"/>
    <col min="7688" max="7688" width="17" customWidth="1"/>
    <col min="7689" max="7689" width="16.28515625" customWidth="1"/>
    <col min="7937" max="7937" width="64.140625" customWidth="1"/>
    <col min="7938" max="7938" width="15.42578125" customWidth="1"/>
    <col min="7939" max="7939" width="14.7109375" customWidth="1"/>
    <col min="7940" max="7940" width="13.28515625" customWidth="1"/>
    <col min="7941" max="7941" width="23.140625" customWidth="1"/>
    <col min="7942" max="7942" width="14.28515625" customWidth="1"/>
    <col min="7943" max="7943" width="15.28515625" customWidth="1"/>
    <col min="7944" max="7944" width="17" customWidth="1"/>
    <col min="7945" max="7945" width="16.28515625" customWidth="1"/>
    <col min="8193" max="8193" width="64.140625" customWidth="1"/>
    <col min="8194" max="8194" width="15.42578125" customWidth="1"/>
    <col min="8195" max="8195" width="14.7109375" customWidth="1"/>
    <col min="8196" max="8196" width="13.28515625" customWidth="1"/>
    <col min="8197" max="8197" width="23.140625" customWidth="1"/>
    <col min="8198" max="8198" width="14.28515625" customWidth="1"/>
    <col min="8199" max="8199" width="15.28515625" customWidth="1"/>
    <col min="8200" max="8200" width="17" customWidth="1"/>
    <col min="8201" max="8201" width="16.28515625" customWidth="1"/>
    <col min="8449" max="8449" width="64.140625" customWidth="1"/>
    <col min="8450" max="8450" width="15.42578125" customWidth="1"/>
    <col min="8451" max="8451" width="14.7109375" customWidth="1"/>
    <col min="8452" max="8452" width="13.28515625" customWidth="1"/>
    <col min="8453" max="8453" width="23.140625" customWidth="1"/>
    <col min="8454" max="8454" width="14.28515625" customWidth="1"/>
    <col min="8455" max="8455" width="15.28515625" customWidth="1"/>
    <col min="8456" max="8456" width="17" customWidth="1"/>
    <col min="8457" max="8457" width="16.28515625" customWidth="1"/>
    <col min="8705" max="8705" width="64.140625" customWidth="1"/>
    <col min="8706" max="8706" width="15.42578125" customWidth="1"/>
    <col min="8707" max="8707" width="14.7109375" customWidth="1"/>
    <col min="8708" max="8708" width="13.28515625" customWidth="1"/>
    <col min="8709" max="8709" width="23.140625" customWidth="1"/>
    <col min="8710" max="8710" width="14.28515625" customWidth="1"/>
    <col min="8711" max="8711" width="15.28515625" customWidth="1"/>
    <col min="8712" max="8712" width="17" customWidth="1"/>
    <col min="8713" max="8713" width="16.28515625" customWidth="1"/>
    <col min="8961" max="8961" width="64.140625" customWidth="1"/>
    <col min="8962" max="8962" width="15.42578125" customWidth="1"/>
    <col min="8963" max="8963" width="14.7109375" customWidth="1"/>
    <col min="8964" max="8964" width="13.28515625" customWidth="1"/>
    <col min="8965" max="8965" width="23.140625" customWidth="1"/>
    <col min="8966" max="8966" width="14.28515625" customWidth="1"/>
    <col min="8967" max="8967" width="15.28515625" customWidth="1"/>
    <col min="8968" max="8968" width="17" customWidth="1"/>
    <col min="8969" max="8969" width="16.28515625" customWidth="1"/>
    <col min="9217" max="9217" width="64.140625" customWidth="1"/>
    <col min="9218" max="9218" width="15.42578125" customWidth="1"/>
    <col min="9219" max="9219" width="14.7109375" customWidth="1"/>
    <col min="9220" max="9220" width="13.28515625" customWidth="1"/>
    <col min="9221" max="9221" width="23.140625" customWidth="1"/>
    <col min="9222" max="9222" width="14.28515625" customWidth="1"/>
    <col min="9223" max="9223" width="15.28515625" customWidth="1"/>
    <col min="9224" max="9224" width="17" customWidth="1"/>
    <col min="9225" max="9225" width="16.28515625" customWidth="1"/>
    <col min="9473" max="9473" width="64.140625" customWidth="1"/>
    <col min="9474" max="9474" width="15.42578125" customWidth="1"/>
    <col min="9475" max="9475" width="14.7109375" customWidth="1"/>
    <col min="9476" max="9476" width="13.28515625" customWidth="1"/>
    <col min="9477" max="9477" width="23.140625" customWidth="1"/>
    <col min="9478" max="9478" width="14.28515625" customWidth="1"/>
    <col min="9479" max="9479" width="15.28515625" customWidth="1"/>
    <col min="9480" max="9480" width="17" customWidth="1"/>
    <col min="9481" max="9481" width="16.28515625" customWidth="1"/>
    <col min="9729" max="9729" width="64.140625" customWidth="1"/>
    <col min="9730" max="9730" width="15.42578125" customWidth="1"/>
    <col min="9731" max="9731" width="14.7109375" customWidth="1"/>
    <col min="9732" max="9732" width="13.28515625" customWidth="1"/>
    <col min="9733" max="9733" width="23.140625" customWidth="1"/>
    <col min="9734" max="9734" width="14.28515625" customWidth="1"/>
    <col min="9735" max="9735" width="15.28515625" customWidth="1"/>
    <col min="9736" max="9736" width="17" customWidth="1"/>
    <col min="9737" max="9737" width="16.28515625" customWidth="1"/>
    <col min="9985" max="9985" width="64.140625" customWidth="1"/>
    <col min="9986" max="9986" width="15.42578125" customWidth="1"/>
    <col min="9987" max="9987" width="14.7109375" customWidth="1"/>
    <col min="9988" max="9988" width="13.28515625" customWidth="1"/>
    <col min="9989" max="9989" width="23.140625" customWidth="1"/>
    <col min="9990" max="9990" width="14.28515625" customWidth="1"/>
    <col min="9991" max="9991" width="15.28515625" customWidth="1"/>
    <col min="9992" max="9992" width="17" customWidth="1"/>
    <col min="9993" max="9993" width="16.28515625" customWidth="1"/>
    <col min="10241" max="10241" width="64.140625" customWidth="1"/>
    <col min="10242" max="10242" width="15.42578125" customWidth="1"/>
    <col min="10243" max="10243" width="14.7109375" customWidth="1"/>
    <col min="10244" max="10244" width="13.28515625" customWidth="1"/>
    <col min="10245" max="10245" width="23.140625" customWidth="1"/>
    <col min="10246" max="10246" width="14.28515625" customWidth="1"/>
    <col min="10247" max="10247" width="15.28515625" customWidth="1"/>
    <col min="10248" max="10248" width="17" customWidth="1"/>
    <col min="10249" max="10249" width="16.28515625" customWidth="1"/>
    <col min="10497" max="10497" width="64.140625" customWidth="1"/>
    <col min="10498" max="10498" width="15.42578125" customWidth="1"/>
    <col min="10499" max="10499" width="14.7109375" customWidth="1"/>
    <col min="10500" max="10500" width="13.28515625" customWidth="1"/>
    <col min="10501" max="10501" width="23.140625" customWidth="1"/>
    <col min="10502" max="10502" width="14.28515625" customWidth="1"/>
    <col min="10503" max="10503" width="15.28515625" customWidth="1"/>
    <col min="10504" max="10504" width="17" customWidth="1"/>
    <col min="10505" max="10505" width="16.28515625" customWidth="1"/>
    <col min="10753" max="10753" width="64.140625" customWidth="1"/>
    <col min="10754" max="10754" width="15.42578125" customWidth="1"/>
    <col min="10755" max="10755" width="14.7109375" customWidth="1"/>
    <col min="10756" max="10756" width="13.28515625" customWidth="1"/>
    <col min="10757" max="10757" width="23.140625" customWidth="1"/>
    <col min="10758" max="10758" width="14.28515625" customWidth="1"/>
    <col min="10759" max="10759" width="15.28515625" customWidth="1"/>
    <col min="10760" max="10760" width="17" customWidth="1"/>
    <col min="10761" max="10761" width="16.28515625" customWidth="1"/>
    <col min="11009" max="11009" width="64.140625" customWidth="1"/>
    <col min="11010" max="11010" width="15.42578125" customWidth="1"/>
    <col min="11011" max="11011" width="14.7109375" customWidth="1"/>
    <col min="11012" max="11012" width="13.28515625" customWidth="1"/>
    <col min="11013" max="11013" width="23.140625" customWidth="1"/>
    <col min="11014" max="11014" width="14.28515625" customWidth="1"/>
    <col min="11015" max="11015" width="15.28515625" customWidth="1"/>
    <col min="11016" max="11016" width="17" customWidth="1"/>
    <col min="11017" max="11017" width="16.28515625" customWidth="1"/>
    <col min="11265" max="11265" width="64.140625" customWidth="1"/>
    <col min="11266" max="11266" width="15.42578125" customWidth="1"/>
    <col min="11267" max="11267" width="14.7109375" customWidth="1"/>
    <col min="11268" max="11268" width="13.28515625" customWidth="1"/>
    <col min="11269" max="11269" width="23.140625" customWidth="1"/>
    <col min="11270" max="11270" width="14.28515625" customWidth="1"/>
    <col min="11271" max="11271" width="15.28515625" customWidth="1"/>
    <col min="11272" max="11272" width="17" customWidth="1"/>
    <col min="11273" max="11273" width="16.28515625" customWidth="1"/>
    <col min="11521" max="11521" width="64.140625" customWidth="1"/>
    <col min="11522" max="11522" width="15.42578125" customWidth="1"/>
    <col min="11523" max="11523" width="14.7109375" customWidth="1"/>
    <col min="11524" max="11524" width="13.28515625" customWidth="1"/>
    <col min="11525" max="11525" width="23.140625" customWidth="1"/>
    <col min="11526" max="11526" width="14.28515625" customWidth="1"/>
    <col min="11527" max="11527" width="15.28515625" customWidth="1"/>
    <col min="11528" max="11528" width="17" customWidth="1"/>
    <col min="11529" max="11529" width="16.28515625" customWidth="1"/>
    <col min="11777" max="11777" width="64.140625" customWidth="1"/>
    <col min="11778" max="11778" width="15.42578125" customWidth="1"/>
    <col min="11779" max="11779" width="14.7109375" customWidth="1"/>
    <col min="11780" max="11780" width="13.28515625" customWidth="1"/>
    <col min="11781" max="11781" width="23.140625" customWidth="1"/>
    <col min="11782" max="11782" width="14.28515625" customWidth="1"/>
    <col min="11783" max="11783" width="15.28515625" customWidth="1"/>
    <col min="11784" max="11784" width="17" customWidth="1"/>
    <col min="11785" max="11785" width="16.28515625" customWidth="1"/>
    <col min="12033" max="12033" width="64.140625" customWidth="1"/>
    <col min="12034" max="12034" width="15.42578125" customWidth="1"/>
    <col min="12035" max="12035" width="14.7109375" customWidth="1"/>
    <col min="12036" max="12036" width="13.28515625" customWidth="1"/>
    <col min="12037" max="12037" width="23.140625" customWidth="1"/>
    <col min="12038" max="12038" width="14.28515625" customWidth="1"/>
    <col min="12039" max="12039" width="15.28515625" customWidth="1"/>
    <col min="12040" max="12040" width="17" customWidth="1"/>
    <col min="12041" max="12041" width="16.28515625" customWidth="1"/>
    <col min="12289" max="12289" width="64.140625" customWidth="1"/>
    <col min="12290" max="12290" width="15.42578125" customWidth="1"/>
    <col min="12291" max="12291" width="14.7109375" customWidth="1"/>
    <col min="12292" max="12292" width="13.28515625" customWidth="1"/>
    <col min="12293" max="12293" width="23.140625" customWidth="1"/>
    <col min="12294" max="12294" width="14.28515625" customWidth="1"/>
    <col min="12295" max="12295" width="15.28515625" customWidth="1"/>
    <col min="12296" max="12296" width="17" customWidth="1"/>
    <col min="12297" max="12297" width="16.28515625" customWidth="1"/>
    <col min="12545" max="12545" width="64.140625" customWidth="1"/>
    <col min="12546" max="12546" width="15.42578125" customWidth="1"/>
    <col min="12547" max="12547" width="14.7109375" customWidth="1"/>
    <col min="12548" max="12548" width="13.28515625" customWidth="1"/>
    <col min="12549" max="12549" width="23.140625" customWidth="1"/>
    <col min="12550" max="12550" width="14.28515625" customWidth="1"/>
    <col min="12551" max="12551" width="15.28515625" customWidth="1"/>
    <col min="12552" max="12552" width="17" customWidth="1"/>
    <col min="12553" max="12553" width="16.28515625" customWidth="1"/>
    <col min="12801" max="12801" width="64.140625" customWidth="1"/>
    <col min="12802" max="12802" width="15.42578125" customWidth="1"/>
    <col min="12803" max="12803" width="14.7109375" customWidth="1"/>
    <col min="12804" max="12804" width="13.28515625" customWidth="1"/>
    <col min="12805" max="12805" width="23.140625" customWidth="1"/>
    <col min="12806" max="12806" width="14.28515625" customWidth="1"/>
    <col min="12807" max="12807" width="15.28515625" customWidth="1"/>
    <col min="12808" max="12808" width="17" customWidth="1"/>
    <col min="12809" max="12809" width="16.28515625" customWidth="1"/>
    <col min="13057" max="13057" width="64.140625" customWidth="1"/>
    <col min="13058" max="13058" width="15.42578125" customWidth="1"/>
    <col min="13059" max="13059" width="14.7109375" customWidth="1"/>
    <col min="13060" max="13060" width="13.28515625" customWidth="1"/>
    <col min="13061" max="13061" width="23.140625" customWidth="1"/>
    <col min="13062" max="13062" width="14.28515625" customWidth="1"/>
    <col min="13063" max="13063" width="15.28515625" customWidth="1"/>
    <col min="13064" max="13064" width="17" customWidth="1"/>
    <col min="13065" max="13065" width="16.28515625" customWidth="1"/>
    <col min="13313" max="13313" width="64.140625" customWidth="1"/>
    <col min="13314" max="13314" width="15.42578125" customWidth="1"/>
    <col min="13315" max="13315" width="14.7109375" customWidth="1"/>
    <col min="13316" max="13316" width="13.28515625" customWidth="1"/>
    <col min="13317" max="13317" width="23.140625" customWidth="1"/>
    <col min="13318" max="13318" width="14.28515625" customWidth="1"/>
    <col min="13319" max="13319" width="15.28515625" customWidth="1"/>
    <col min="13320" max="13320" width="17" customWidth="1"/>
    <col min="13321" max="13321" width="16.28515625" customWidth="1"/>
    <col min="13569" max="13569" width="64.140625" customWidth="1"/>
    <col min="13570" max="13570" width="15.42578125" customWidth="1"/>
    <col min="13571" max="13571" width="14.7109375" customWidth="1"/>
    <col min="13572" max="13572" width="13.28515625" customWidth="1"/>
    <col min="13573" max="13573" width="23.140625" customWidth="1"/>
    <col min="13574" max="13574" width="14.28515625" customWidth="1"/>
    <col min="13575" max="13575" width="15.28515625" customWidth="1"/>
    <col min="13576" max="13576" width="17" customWidth="1"/>
    <col min="13577" max="13577" width="16.28515625" customWidth="1"/>
    <col min="13825" max="13825" width="64.140625" customWidth="1"/>
    <col min="13826" max="13826" width="15.42578125" customWidth="1"/>
    <col min="13827" max="13827" width="14.7109375" customWidth="1"/>
    <col min="13828" max="13828" width="13.28515625" customWidth="1"/>
    <col min="13829" max="13829" width="23.140625" customWidth="1"/>
    <col min="13830" max="13830" width="14.28515625" customWidth="1"/>
    <col min="13831" max="13831" width="15.28515625" customWidth="1"/>
    <col min="13832" max="13832" width="17" customWidth="1"/>
    <col min="13833" max="13833" width="16.28515625" customWidth="1"/>
    <col min="14081" max="14081" width="64.140625" customWidth="1"/>
    <col min="14082" max="14082" width="15.42578125" customWidth="1"/>
    <col min="14083" max="14083" width="14.7109375" customWidth="1"/>
    <col min="14084" max="14084" width="13.28515625" customWidth="1"/>
    <col min="14085" max="14085" width="23.140625" customWidth="1"/>
    <col min="14086" max="14086" width="14.28515625" customWidth="1"/>
    <col min="14087" max="14087" width="15.28515625" customWidth="1"/>
    <col min="14088" max="14088" width="17" customWidth="1"/>
    <col min="14089" max="14089" width="16.28515625" customWidth="1"/>
    <col min="14337" max="14337" width="64.140625" customWidth="1"/>
    <col min="14338" max="14338" width="15.42578125" customWidth="1"/>
    <col min="14339" max="14339" width="14.7109375" customWidth="1"/>
    <col min="14340" max="14340" width="13.28515625" customWidth="1"/>
    <col min="14341" max="14341" width="23.140625" customWidth="1"/>
    <col min="14342" max="14342" width="14.28515625" customWidth="1"/>
    <col min="14343" max="14343" width="15.28515625" customWidth="1"/>
    <col min="14344" max="14344" width="17" customWidth="1"/>
    <col min="14345" max="14345" width="16.28515625" customWidth="1"/>
    <col min="14593" max="14593" width="64.140625" customWidth="1"/>
    <col min="14594" max="14594" width="15.42578125" customWidth="1"/>
    <col min="14595" max="14595" width="14.7109375" customWidth="1"/>
    <col min="14596" max="14596" width="13.28515625" customWidth="1"/>
    <col min="14597" max="14597" width="23.140625" customWidth="1"/>
    <col min="14598" max="14598" width="14.28515625" customWidth="1"/>
    <col min="14599" max="14599" width="15.28515625" customWidth="1"/>
    <col min="14600" max="14600" width="17" customWidth="1"/>
    <col min="14601" max="14601" width="16.28515625" customWidth="1"/>
    <col min="14849" max="14849" width="64.140625" customWidth="1"/>
    <col min="14850" max="14850" width="15.42578125" customWidth="1"/>
    <col min="14851" max="14851" width="14.7109375" customWidth="1"/>
    <col min="14852" max="14852" width="13.28515625" customWidth="1"/>
    <col min="14853" max="14853" width="23.140625" customWidth="1"/>
    <col min="14854" max="14854" width="14.28515625" customWidth="1"/>
    <col min="14855" max="14855" width="15.28515625" customWidth="1"/>
    <col min="14856" max="14856" width="17" customWidth="1"/>
    <col min="14857" max="14857" width="16.28515625" customWidth="1"/>
    <col min="15105" max="15105" width="64.140625" customWidth="1"/>
    <col min="15106" max="15106" width="15.42578125" customWidth="1"/>
    <col min="15107" max="15107" width="14.7109375" customWidth="1"/>
    <col min="15108" max="15108" width="13.28515625" customWidth="1"/>
    <col min="15109" max="15109" width="23.140625" customWidth="1"/>
    <col min="15110" max="15110" width="14.28515625" customWidth="1"/>
    <col min="15111" max="15111" width="15.28515625" customWidth="1"/>
    <col min="15112" max="15112" width="17" customWidth="1"/>
    <col min="15113" max="15113" width="16.28515625" customWidth="1"/>
    <col min="15361" max="15361" width="64.140625" customWidth="1"/>
    <col min="15362" max="15362" width="15.42578125" customWidth="1"/>
    <col min="15363" max="15363" width="14.7109375" customWidth="1"/>
    <col min="15364" max="15364" width="13.28515625" customWidth="1"/>
    <col min="15365" max="15365" width="23.140625" customWidth="1"/>
    <col min="15366" max="15366" width="14.28515625" customWidth="1"/>
    <col min="15367" max="15367" width="15.28515625" customWidth="1"/>
    <col min="15368" max="15368" width="17" customWidth="1"/>
    <col min="15369" max="15369" width="16.28515625" customWidth="1"/>
    <col min="15617" max="15617" width="64.140625" customWidth="1"/>
    <col min="15618" max="15618" width="15.42578125" customWidth="1"/>
    <col min="15619" max="15619" width="14.7109375" customWidth="1"/>
    <col min="15620" max="15620" width="13.28515625" customWidth="1"/>
    <col min="15621" max="15621" width="23.140625" customWidth="1"/>
    <col min="15622" max="15622" width="14.28515625" customWidth="1"/>
    <col min="15623" max="15623" width="15.28515625" customWidth="1"/>
    <col min="15624" max="15624" width="17" customWidth="1"/>
    <col min="15625" max="15625" width="16.28515625" customWidth="1"/>
    <col min="15873" max="15873" width="64.140625" customWidth="1"/>
    <col min="15874" max="15874" width="15.42578125" customWidth="1"/>
    <col min="15875" max="15875" width="14.7109375" customWidth="1"/>
    <col min="15876" max="15876" width="13.28515625" customWidth="1"/>
    <col min="15877" max="15877" width="23.140625" customWidth="1"/>
    <col min="15878" max="15878" width="14.28515625" customWidth="1"/>
    <col min="15879" max="15879" width="15.28515625" customWidth="1"/>
    <col min="15880" max="15880" width="17" customWidth="1"/>
    <col min="15881" max="15881" width="16.28515625" customWidth="1"/>
    <col min="16129" max="16129" width="64.140625" customWidth="1"/>
    <col min="16130" max="16130" width="15.42578125" customWidth="1"/>
    <col min="16131" max="16131" width="14.7109375" customWidth="1"/>
    <col min="16132" max="16132" width="13.28515625" customWidth="1"/>
    <col min="16133" max="16133" width="23.140625" customWidth="1"/>
    <col min="16134" max="16134" width="14.28515625" customWidth="1"/>
    <col min="16135" max="16135" width="15.28515625" customWidth="1"/>
    <col min="16136" max="16136" width="17" customWidth="1"/>
    <col min="16137" max="16137" width="16.28515625" customWidth="1"/>
  </cols>
  <sheetData>
    <row r="1" spans="1:9" x14ac:dyDescent="0.25">
      <c r="C1" s="1"/>
      <c r="D1" s="1"/>
      <c r="E1" s="241" t="s">
        <v>717</v>
      </c>
      <c r="F1" s="241"/>
      <c r="G1" s="241"/>
      <c r="H1" s="241"/>
    </row>
    <row r="3" spans="1:9" ht="25.5" customHeight="1" x14ac:dyDescent="0.25">
      <c r="A3" s="234" t="s">
        <v>700</v>
      </c>
      <c r="B3" s="242"/>
      <c r="C3" s="242"/>
      <c r="D3" s="242"/>
      <c r="E3" s="242"/>
      <c r="F3" s="242"/>
      <c r="G3" s="242"/>
      <c r="H3" s="242"/>
    </row>
    <row r="4" spans="1:9" ht="82.5" customHeight="1" x14ac:dyDescent="0.25">
      <c r="A4" s="237" t="s">
        <v>665</v>
      </c>
      <c r="B4" s="237"/>
      <c r="C4" s="237"/>
      <c r="D4" s="237"/>
      <c r="E4" s="237"/>
      <c r="F4" s="237"/>
      <c r="G4" s="237"/>
      <c r="H4" s="237"/>
    </row>
    <row r="5" spans="1:9" ht="20.25" customHeight="1" x14ac:dyDescent="0.25">
      <c r="A5" s="54"/>
      <c r="B5" s="105"/>
      <c r="C5" s="105"/>
      <c r="D5" s="105"/>
      <c r="E5" s="105"/>
      <c r="F5" s="105"/>
      <c r="G5" s="105"/>
      <c r="H5" s="105"/>
    </row>
    <row r="6" spans="1:9" x14ac:dyDescent="0.25">
      <c r="A6" s="86" t="s">
        <v>1</v>
      </c>
      <c r="F6" s="233" t="s">
        <v>648</v>
      </c>
      <c r="G6" s="249"/>
      <c r="H6" s="249"/>
      <c r="I6" s="250"/>
    </row>
    <row r="7" spans="1:9" ht="86.25" customHeight="1" x14ac:dyDescent="0.3">
      <c r="A7" s="2" t="s">
        <v>80</v>
      </c>
      <c r="B7" s="3" t="s">
        <v>81</v>
      </c>
      <c r="C7" s="83" t="s">
        <v>636</v>
      </c>
      <c r="D7" s="83" t="s">
        <v>637</v>
      </c>
      <c r="E7" s="83" t="s">
        <v>642</v>
      </c>
      <c r="F7" s="106">
        <v>2019</v>
      </c>
      <c r="G7" s="106">
        <v>2020</v>
      </c>
      <c r="H7" s="106">
        <v>2021</v>
      </c>
      <c r="I7" s="106">
        <v>2022</v>
      </c>
    </row>
    <row r="8" spans="1:9" x14ac:dyDescent="0.25">
      <c r="A8" s="21" t="s">
        <v>500</v>
      </c>
      <c r="B8" s="5" t="s">
        <v>342</v>
      </c>
      <c r="C8" s="103"/>
      <c r="D8" s="103"/>
      <c r="E8" s="52"/>
      <c r="F8" s="102"/>
      <c r="G8" s="102"/>
      <c r="H8" s="102"/>
      <c r="I8" s="102"/>
    </row>
    <row r="9" spans="1:9" x14ac:dyDescent="0.25">
      <c r="A9" s="46" t="s">
        <v>219</v>
      </c>
      <c r="B9" s="46" t="s">
        <v>342</v>
      </c>
      <c r="C9" s="102"/>
      <c r="D9" s="102"/>
      <c r="E9" s="102"/>
      <c r="F9" s="102"/>
      <c r="G9" s="102"/>
      <c r="H9" s="102"/>
      <c r="I9" s="102"/>
    </row>
    <row r="10" spans="1:9" ht="30" x14ac:dyDescent="0.25">
      <c r="A10" s="12" t="s">
        <v>343</v>
      </c>
      <c r="B10" s="5" t="s">
        <v>344</v>
      </c>
      <c r="C10" s="102"/>
      <c r="D10" s="102"/>
      <c r="E10" s="102"/>
      <c r="F10" s="102"/>
      <c r="G10" s="102"/>
      <c r="H10" s="102"/>
      <c r="I10" s="102"/>
    </row>
    <row r="11" spans="1:9" x14ac:dyDescent="0.25">
      <c r="A11" s="21" t="s">
        <v>548</v>
      </c>
      <c r="B11" s="5" t="s">
        <v>345</v>
      </c>
      <c r="C11" s="103"/>
      <c r="D11" s="103"/>
      <c r="E11" s="111"/>
      <c r="F11" s="102"/>
      <c r="G11" s="102"/>
      <c r="H11" s="102"/>
      <c r="I11" s="102"/>
    </row>
    <row r="12" spans="1:9" x14ac:dyDescent="0.25">
      <c r="A12" s="46" t="s">
        <v>219</v>
      </c>
      <c r="B12" s="46" t="s">
        <v>345</v>
      </c>
      <c r="C12" s="102"/>
      <c r="D12" s="102"/>
      <c r="E12" s="102"/>
      <c r="F12" s="102"/>
      <c r="G12" s="102"/>
      <c r="H12" s="102"/>
      <c r="I12" s="102"/>
    </row>
    <row r="13" spans="1:9" s="88" customFormat="1" x14ac:dyDescent="0.25">
      <c r="A13" s="11" t="s">
        <v>520</v>
      </c>
      <c r="B13" s="7" t="s">
        <v>346</v>
      </c>
      <c r="C13" s="91"/>
      <c r="D13" s="91"/>
      <c r="E13" s="91"/>
      <c r="F13" s="91"/>
      <c r="G13" s="91"/>
      <c r="H13" s="91"/>
      <c r="I13" s="91"/>
    </row>
    <row r="14" spans="1:9" x14ac:dyDescent="0.25">
      <c r="A14" s="12" t="s">
        <v>549</v>
      </c>
      <c r="B14" s="5" t="s">
        <v>347</v>
      </c>
      <c r="C14" s="102"/>
      <c r="D14" s="102"/>
      <c r="E14" s="102"/>
      <c r="F14" s="102"/>
      <c r="G14" s="102"/>
      <c r="H14" s="102"/>
      <c r="I14" s="102"/>
    </row>
    <row r="15" spans="1:9" x14ac:dyDescent="0.25">
      <c r="A15" s="46" t="s">
        <v>227</v>
      </c>
      <c r="B15" s="46" t="s">
        <v>347</v>
      </c>
      <c r="C15" s="102"/>
      <c r="D15" s="102"/>
      <c r="E15" s="102"/>
      <c r="F15" s="102"/>
      <c r="G15" s="102"/>
      <c r="H15" s="102"/>
      <c r="I15" s="102"/>
    </row>
    <row r="16" spans="1:9" x14ac:dyDescent="0.25">
      <c r="A16" s="21" t="s">
        <v>348</v>
      </c>
      <c r="B16" s="5" t="s">
        <v>349</v>
      </c>
      <c r="C16" s="102"/>
      <c r="D16" s="102"/>
      <c r="E16" s="102"/>
      <c r="F16" s="102"/>
      <c r="G16" s="102"/>
      <c r="H16" s="102"/>
      <c r="I16" s="102"/>
    </row>
    <row r="17" spans="1:9" x14ac:dyDescent="0.25">
      <c r="A17" s="13" t="s">
        <v>550</v>
      </c>
      <c r="B17" s="5" t="s">
        <v>350</v>
      </c>
      <c r="C17" s="25"/>
      <c r="D17" s="25"/>
      <c r="E17" s="25"/>
      <c r="F17" s="25"/>
      <c r="G17" s="25"/>
      <c r="H17" s="25"/>
      <c r="I17" s="25"/>
    </row>
    <row r="18" spans="1:9" x14ac:dyDescent="0.25">
      <c r="A18" s="46" t="s">
        <v>228</v>
      </c>
      <c r="B18" s="46" t="s">
        <v>350</v>
      </c>
      <c r="C18" s="25"/>
      <c r="D18" s="25"/>
      <c r="E18" s="25"/>
      <c r="F18" s="25"/>
      <c r="G18" s="25"/>
      <c r="H18" s="25"/>
      <c r="I18" s="25"/>
    </row>
    <row r="19" spans="1:9" x14ac:dyDescent="0.25">
      <c r="A19" s="21" t="s">
        <v>351</v>
      </c>
      <c r="B19" s="5" t="s">
        <v>352</v>
      </c>
      <c r="C19" s="25"/>
      <c r="D19" s="25"/>
      <c r="E19" s="25"/>
      <c r="F19" s="25"/>
      <c r="G19" s="25"/>
      <c r="H19" s="25"/>
      <c r="I19" s="25"/>
    </row>
    <row r="20" spans="1:9" s="88" customFormat="1" x14ac:dyDescent="0.25">
      <c r="A20" s="22" t="s">
        <v>521</v>
      </c>
      <c r="B20" s="7" t="s">
        <v>353</v>
      </c>
      <c r="C20" s="92"/>
      <c r="D20" s="92"/>
      <c r="E20" s="92"/>
      <c r="F20" s="92"/>
      <c r="G20" s="92"/>
      <c r="H20" s="92"/>
      <c r="I20" s="92"/>
    </row>
    <row r="21" spans="1:9" x14ac:dyDescent="0.25">
      <c r="A21" s="12" t="s">
        <v>368</v>
      </c>
      <c r="B21" s="5" t="s">
        <v>369</v>
      </c>
      <c r="C21" s="25"/>
      <c r="D21" s="25"/>
      <c r="E21" s="25"/>
      <c r="F21" s="25"/>
      <c r="G21" s="25"/>
      <c r="H21" s="25"/>
      <c r="I21" s="25"/>
    </row>
    <row r="22" spans="1:9" x14ac:dyDescent="0.25">
      <c r="A22" s="13" t="s">
        <v>370</v>
      </c>
      <c r="B22" s="5" t="s">
        <v>371</v>
      </c>
      <c r="C22" s="25"/>
      <c r="D22" s="25"/>
      <c r="E22" s="25"/>
      <c r="F22" s="25"/>
      <c r="G22" s="25"/>
      <c r="H22" s="25"/>
      <c r="I22" s="25"/>
    </row>
    <row r="23" spans="1:9" x14ac:dyDescent="0.25">
      <c r="A23" s="21" t="s">
        <v>372</v>
      </c>
      <c r="B23" s="5" t="s">
        <v>373</v>
      </c>
      <c r="C23" s="25"/>
      <c r="D23" s="25"/>
      <c r="E23" s="25"/>
      <c r="F23" s="25"/>
      <c r="G23" s="25"/>
      <c r="H23" s="25"/>
      <c r="I23" s="25"/>
    </row>
    <row r="24" spans="1:9" x14ac:dyDescent="0.25">
      <c r="A24" s="21" t="s">
        <v>505</v>
      </c>
      <c r="B24" s="5" t="s">
        <v>374</v>
      </c>
      <c r="C24" s="25"/>
      <c r="D24" s="25"/>
      <c r="E24" s="25"/>
      <c r="F24" s="25"/>
      <c r="G24" s="25"/>
      <c r="H24" s="25"/>
      <c r="I24" s="25"/>
    </row>
    <row r="25" spans="1:9" x14ac:dyDescent="0.25">
      <c r="A25" s="46" t="s">
        <v>253</v>
      </c>
      <c r="B25" s="46" t="s">
        <v>374</v>
      </c>
      <c r="C25" s="25"/>
      <c r="D25" s="25"/>
      <c r="E25" s="25"/>
      <c r="F25" s="25"/>
      <c r="G25" s="25"/>
      <c r="H25" s="25"/>
      <c r="I25" s="25"/>
    </row>
    <row r="26" spans="1:9" x14ac:dyDescent="0.25">
      <c r="A26" s="46" t="s">
        <v>254</v>
      </c>
      <c r="B26" s="46" t="s">
        <v>374</v>
      </c>
      <c r="C26" s="25"/>
      <c r="D26" s="25"/>
      <c r="E26" s="25"/>
      <c r="F26" s="25"/>
      <c r="G26" s="25"/>
      <c r="H26" s="25"/>
      <c r="I26" s="25"/>
    </row>
    <row r="27" spans="1:9" x14ac:dyDescent="0.25">
      <c r="A27" s="47" t="s">
        <v>255</v>
      </c>
      <c r="B27" s="47" t="s">
        <v>374</v>
      </c>
      <c r="C27" s="25"/>
      <c r="D27" s="25"/>
      <c r="E27" s="25"/>
      <c r="F27" s="25"/>
      <c r="G27" s="25"/>
      <c r="H27" s="25"/>
      <c r="I27" s="25"/>
    </row>
    <row r="28" spans="1:9" s="88" customFormat="1" x14ac:dyDescent="0.25">
      <c r="A28" s="48" t="s">
        <v>524</v>
      </c>
      <c r="B28" s="35" t="s">
        <v>375</v>
      </c>
      <c r="C28" s="92"/>
      <c r="D28" s="92"/>
      <c r="E28" s="92"/>
      <c r="F28" s="92"/>
      <c r="G28" s="92"/>
      <c r="H28" s="92"/>
      <c r="I28" s="92"/>
    </row>
    <row r="29" spans="1:9" x14ac:dyDescent="0.25">
      <c r="A29" s="78"/>
      <c r="B29" s="79"/>
    </row>
    <row r="30" spans="1:9" ht="47.25" customHeight="1" x14ac:dyDescent="0.25">
      <c r="A30" s="2" t="s">
        <v>80</v>
      </c>
      <c r="B30" s="3" t="s">
        <v>81</v>
      </c>
      <c r="C30" s="106" t="s">
        <v>698</v>
      </c>
      <c r="D30" s="106" t="s">
        <v>696</v>
      </c>
      <c r="E30" s="146" t="s">
        <v>697</v>
      </c>
      <c r="F30" s="106" t="s">
        <v>703</v>
      </c>
      <c r="G30" s="147"/>
      <c r="H30" s="24"/>
    </row>
    <row r="31" spans="1:9" s="88" customFormat="1" ht="26.25" x14ac:dyDescent="0.25">
      <c r="A31" s="152" t="s">
        <v>36</v>
      </c>
      <c r="B31" s="153"/>
      <c r="C31" s="154"/>
      <c r="D31" s="154"/>
      <c r="E31" s="154"/>
      <c r="F31" s="154"/>
      <c r="G31" s="148"/>
      <c r="H31" s="149"/>
    </row>
    <row r="32" spans="1:9" ht="15.75" x14ac:dyDescent="0.3">
      <c r="A32" s="83" t="s">
        <v>56</v>
      </c>
      <c r="B32" s="35"/>
      <c r="C32" s="194">
        <v>1711875</v>
      </c>
      <c r="D32" s="155">
        <v>2015000</v>
      </c>
      <c r="E32" s="155">
        <v>2025000</v>
      </c>
      <c r="F32" s="155">
        <v>2050000</v>
      </c>
      <c r="G32" s="150"/>
      <c r="H32" s="151"/>
    </row>
    <row r="33" spans="1:8" ht="45" x14ac:dyDescent="0.3">
      <c r="A33" s="83" t="s">
        <v>33</v>
      </c>
      <c r="B33" s="35"/>
      <c r="C33" s="194"/>
      <c r="D33" s="155"/>
      <c r="E33" s="155"/>
      <c r="F33" s="155"/>
      <c r="G33" s="150"/>
      <c r="H33" s="151"/>
    </row>
    <row r="34" spans="1:8" ht="15.75" x14ac:dyDescent="0.3">
      <c r="A34" s="83" t="s">
        <v>34</v>
      </c>
      <c r="B34" s="35"/>
      <c r="C34" s="194"/>
      <c r="D34" s="155"/>
      <c r="E34" s="155"/>
      <c r="F34" s="155"/>
      <c r="G34" s="150"/>
      <c r="H34" s="151"/>
    </row>
    <row r="35" spans="1:8" ht="30.75" customHeight="1" x14ac:dyDescent="0.3">
      <c r="A35" s="83" t="s">
        <v>35</v>
      </c>
      <c r="B35" s="35"/>
      <c r="C35" s="194"/>
      <c r="D35" s="155"/>
      <c r="E35" s="155"/>
      <c r="F35" s="155"/>
      <c r="G35" s="150"/>
      <c r="H35" s="151"/>
    </row>
    <row r="36" spans="1:8" ht="15.75" x14ac:dyDescent="0.3">
      <c r="A36" s="83" t="s">
        <v>57</v>
      </c>
      <c r="B36" s="35"/>
      <c r="C36" s="194">
        <v>7043</v>
      </c>
      <c r="D36" s="155">
        <v>10000</v>
      </c>
      <c r="E36" s="155">
        <v>10000</v>
      </c>
      <c r="F36" s="155">
        <v>10000</v>
      </c>
      <c r="G36" s="150"/>
      <c r="H36" s="151"/>
    </row>
    <row r="37" spans="1:8" ht="21" customHeight="1" x14ac:dyDescent="0.3">
      <c r="A37" s="83" t="s">
        <v>55</v>
      </c>
      <c r="B37" s="35"/>
      <c r="C37" s="194"/>
      <c r="D37" s="155"/>
      <c r="E37" s="155"/>
      <c r="F37" s="155"/>
      <c r="G37" s="150"/>
      <c r="H37" s="151"/>
    </row>
    <row r="38" spans="1:8" s="88" customFormat="1" x14ac:dyDescent="0.25">
      <c r="A38" s="22" t="s">
        <v>24</v>
      </c>
      <c r="B38" s="35"/>
      <c r="C38" s="195">
        <f>SUM(C32:C37)</f>
        <v>1718918</v>
      </c>
      <c r="D38" s="156">
        <f t="shared" ref="D38:F38" si="0">SUM(D32:D37)</f>
        <v>2025000</v>
      </c>
      <c r="E38" s="156">
        <f t="shared" si="0"/>
        <v>2035000</v>
      </c>
      <c r="F38" s="156">
        <f t="shared" si="0"/>
        <v>2060000</v>
      </c>
      <c r="G38" s="148"/>
      <c r="H38" s="149"/>
    </row>
    <row r="39" spans="1:8" x14ac:dyDescent="0.25">
      <c r="A39" s="78"/>
      <c r="B39" s="79"/>
    </row>
    <row r="40" spans="1:8" x14ac:dyDescent="0.25">
      <c r="A40" s="78"/>
      <c r="B40" s="79"/>
    </row>
    <row r="41" spans="1:8" x14ac:dyDescent="0.25">
      <c r="A41" s="251" t="s">
        <v>54</v>
      </c>
      <c r="B41" s="251"/>
      <c r="C41" s="251"/>
      <c r="D41" s="251"/>
      <c r="E41" s="251"/>
    </row>
    <row r="42" spans="1:8" x14ac:dyDescent="0.25">
      <c r="A42" s="251"/>
      <c r="B42" s="251"/>
      <c r="C42" s="251"/>
      <c r="D42" s="251"/>
      <c r="E42" s="251"/>
    </row>
    <row r="43" spans="1:8" ht="27.75" customHeight="1" x14ac:dyDescent="0.25">
      <c r="A43" s="251"/>
      <c r="B43" s="251"/>
      <c r="C43" s="251"/>
      <c r="D43" s="251"/>
      <c r="E43" s="251"/>
    </row>
    <row r="44" spans="1:8" x14ac:dyDescent="0.25">
      <c r="A44" s="78"/>
      <c r="B44" s="79"/>
    </row>
  </sheetData>
  <mergeCells count="5">
    <mergeCell ref="E1:H1"/>
    <mergeCell ref="A3:H3"/>
    <mergeCell ref="A4:H4"/>
    <mergeCell ref="F6:I6"/>
    <mergeCell ref="A41:E43"/>
  </mergeCells>
  <hyperlinks>
    <hyperlink ref="A20" r:id="rId1" location="foot4" display="http://njt.hu/cgi_bin/njt_doc.cgi?docid=142896.245143 - foot4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E10"/>
  <sheetViews>
    <sheetView workbookViewId="0">
      <selection activeCell="D2" sqref="D2"/>
    </sheetView>
  </sheetViews>
  <sheetFormatPr defaultRowHeight="15" x14ac:dyDescent="0.25"/>
  <cols>
    <col min="1" max="1" width="36.42578125" customWidth="1"/>
    <col min="2" max="2" width="7.5703125" bestFit="1" customWidth="1"/>
    <col min="3" max="3" width="18.85546875" customWidth="1"/>
    <col min="4" max="4" width="17.28515625" customWidth="1"/>
    <col min="5" max="5" width="17.7109375" customWidth="1"/>
  </cols>
  <sheetData>
    <row r="1" spans="1:5" x14ac:dyDescent="0.25">
      <c r="C1" s="1"/>
      <c r="D1" s="1"/>
      <c r="E1" s="123"/>
    </row>
    <row r="2" spans="1:5" x14ac:dyDescent="0.25">
      <c r="D2" t="s">
        <v>718</v>
      </c>
    </row>
    <row r="3" spans="1:5" ht="24" customHeight="1" x14ac:dyDescent="0.25">
      <c r="A3" s="234" t="s">
        <v>700</v>
      </c>
      <c r="B3" s="242"/>
      <c r="C3" s="242"/>
      <c r="D3" s="242"/>
      <c r="E3" s="242"/>
    </row>
    <row r="4" spans="1:5" ht="23.25" customHeight="1" x14ac:dyDescent="0.25">
      <c r="A4" s="237" t="s">
        <v>666</v>
      </c>
      <c r="B4" s="235"/>
      <c r="C4" s="235"/>
      <c r="D4" s="235"/>
      <c r="E4" s="235"/>
    </row>
    <row r="5" spans="1:5" ht="18" x14ac:dyDescent="0.25">
      <c r="A5" s="41"/>
    </row>
    <row r="7" spans="1:5" ht="30" x14ac:dyDescent="0.3">
      <c r="A7" s="2" t="s">
        <v>80</v>
      </c>
      <c r="B7" s="3" t="s">
        <v>81</v>
      </c>
      <c r="C7" s="51" t="s">
        <v>1</v>
      </c>
      <c r="D7" s="51" t="s">
        <v>2</v>
      </c>
      <c r="E7" s="57" t="s">
        <v>3</v>
      </c>
    </row>
    <row r="8" spans="1:5" x14ac:dyDescent="0.25">
      <c r="A8" s="25"/>
      <c r="B8" s="25"/>
      <c r="C8" s="85"/>
      <c r="D8" s="85"/>
      <c r="E8" s="85"/>
    </row>
    <row r="9" spans="1:5" s="88" customFormat="1" x14ac:dyDescent="0.25">
      <c r="A9" s="15" t="s">
        <v>630</v>
      </c>
      <c r="B9" s="8" t="s">
        <v>653</v>
      </c>
      <c r="C9" s="231">
        <v>4662975</v>
      </c>
      <c r="D9" s="121"/>
      <c r="E9" s="121">
        <f>SUM(C9:D9)</f>
        <v>4662975</v>
      </c>
    </row>
    <row r="10" spans="1:5" s="88" customFormat="1" x14ac:dyDescent="0.25">
      <c r="A10" s="15" t="s">
        <v>651</v>
      </c>
      <c r="B10" s="8" t="s">
        <v>653</v>
      </c>
      <c r="C10" s="89"/>
      <c r="D10" s="89"/>
      <c r="E10" s="89"/>
    </row>
  </sheetData>
  <mergeCells count="2">
    <mergeCell ref="A3:E3"/>
    <mergeCell ref="A4:E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'10.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2019-01-17T10:12:09Z</cp:lastPrinted>
  <dcterms:created xsi:type="dcterms:W3CDTF">2014-01-03T21:48:14Z</dcterms:created>
  <dcterms:modified xsi:type="dcterms:W3CDTF">2020-05-28T12:01:34Z</dcterms:modified>
</cp:coreProperties>
</file>