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8"/>
  </bookViews>
  <sheets>
    <sheet name="1B" sheetId="1" r:id="rId1"/>
    <sheet name="1" sheetId="2" r:id="rId2"/>
    <sheet name="1.2." sheetId="3" r:id="rId3"/>
    <sheet name="1A" sheetId="4" r:id="rId4"/>
    <sheet name="2" sheetId="5" r:id="rId5"/>
    <sheet name="3" sheetId="6" r:id="rId6"/>
    <sheet name="3A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<sst xmlns="http://schemas.openxmlformats.org/spreadsheetml/2006/main" count="1832" uniqueCount="986">
  <si>
    <t>Emeltszintű bentlakás</t>
  </si>
  <si>
    <t xml:space="preserve">Iskolai ellátás                     8 hó   </t>
  </si>
  <si>
    <t>Iskolai ellátás                     4 hó</t>
  </si>
  <si>
    <t>Zeneiskola egyéni               8 hó</t>
  </si>
  <si>
    <t>Zeneiskola csoport.             8 hó</t>
  </si>
  <si>
    <t>Zeneiskola egyéni               4 hó</t>
  </si>
  <si>
    <t>Zeneiskola csoport.             4 hó</t>
  </si>
  <si>
    <t>Nemzetiségi óvoda</t>
  </si>
  <si>
    <t xml:space="preserve">      8 hó</t>
  </si>
  <si>
    <t xml:space="preserve">      4 hó</t>
  </si>
  <si>
    <t>Nemzetiségi iskola</t>
  </si>
  <si>
    <t xml:space="preserve">     8 hó</t>
  </si>
  <si>
    <t xml:space="preserve">     4 hó</t>
  </si>
  <si>
    <t>Étkezés Óvoda                 12 hó</t>
  </si>
  <si>
    <t>Étkezés Iskola                  12 hó</t>
  </si>
  <si>
    <t>Tanuló tankönyv tám.</t>
  </si>
  <si>
    <t>Sajátos nevelési igényű      8 hó</t>
  </si>
  <si>
    <t>Iskola</t>
  </si>
  <si>
    <t>4 hó</t>
  </si>
  <si>
    <t>Óvoda</t>
  </si>
  <si>
    <t>Szociális szakkép. Otthon</t>
  </si>
  <si>
    <t>Szociális szakkép. Bölcsőde</t>
  </si>
  <si>
    <t>Napközi                             8 hó</t>
  </si>
  <si>
    <t>Napközi                             4 hó</t>
  </si>
  <si>
    <t>Intézm.társ. kieg. Óvoda 8 hó</t>
  </si>
  <si>
    <t xml:space="preserve">    4 hó</t>
  </si>
  <si>
    <t>Intézm.társ. kieg. Iskola  8 hó</t>
  </si>
  <si>
    <t xml:space="preserve">   4 hó</t>
  </si>
  <si>
    <t>Szakmai, informatikai feladatok</t>
  </si>
  <si>
    <t>*Módosította a 11/2013. (IX.24.) önkormányzati rendelet 14. melléklete.</t>
  </si>
  <si>
    <t>*Módosította a 11/2013. (IX.24.) önkormányzati rendelet 1. melléklete.</t>
  </si>
  <si>
    <t>*Módosította a 11/2013. (IX.24.) önkormányzati rendelet 2. melléklete.</t>
  </si>
  <si>
    <t>*Módosította a 11/2013. (IX.24.) önkormányzati rendelet 3. melléklete.</t>
  </si>
  <si>
    <t>*Módosította a 11/2013. (IX.24.) önkormányzati rendelet 4. melléklete.</t>
  </si>
  <si>
    <t>*Módosította a 11/2013. (IX.24.) önkormányzati rendelet 5. melléklete.</t>
  </si>
  <si>
    <t>*Módosította a 11/2013. (IX.24.) önkormányzati rendelet 6. melléklete</t>
  </si>
  <si>
    <t>*Módosította a 11/2013. (IX.24.) önkormányzati rendelet 7. melléklete.</t>
  </si>
  <si>
    <t>*Módosította a 11/2013. (IX.24.) önkormányzati rendelet 8. melléklete.</t>
  </si>
  <si>
    <t>*Módosította a 11/2013. (IX.24.) önkormányzati rendelet 10. melléklete.</t>
  </si>
  <si>
    <t>*Módosította a 11/2013. (IX.24.) önkormányzati rendelet 11. melléklete.</t>
  </si>
  <si>
    <t>*Módosította a 11/2013. (IX.24.) önkormányzati rendelet 12. melléklete..</t>
  </si>
  <si>
    <t>*Módosította a 11/2013. (IX.24.) önkormányzati rendelet 13. melléklete.</t>
  </si>
  <si>
    <t>385/395</t>
  </si>
  <si>
    <t>Osztályfőnöki pótlék</t>
  </si>
  <si>
    <t>Pedagógus továbbképzés Iskola</t>
  </si>
  <si>
    <t>Zeneiskola</t>
  </si>
  <si>
    <t>EURÓPAI UNIÓS FORRÁSBÓL FINANSZÍROZOTT TÁMOGATÁSSAL MEGVALÓSULÓ PROGRAMOK</t>
  </si>
  <si>
    <t>Devizanem: HUF</t>
  </si>
  <si>
    <t xml:space="preserve">Tevékenységek </t>
  </si>
  <si>
    <t xml:space="preserve">Költség </t>
  </si>
  <si>
    <t xml:space="preserve">ÁFA </t>
  </si>
  <si>
    <t>Támogatás</t>
  </si>
  <si>
    <t>Saját forrás</t>
  </si>
  <si>
    <t xml:space="preserve">Összesen: </t>
  </si>
  <si>
    <t>2015.</t>
  </si>
  <si>
    <t>2015. után</t>
  </si>
  <si>
    <t>2013. évi előirányzat</t>
  </si>
  <si>
    <t>Önkormányzati feladatok</t>
  </si>
  <si>
    <t>Családsegítő szolgálat kieg.</t>
  </si>
  <si>
    <t>Gyermekjóléti szolgálat kieg.</t>
  </si>
  <si>
    <t>Házi segítségnyújtás</t>
  </si>
  <si>
    <t>Szakmai dolgozók bértám.</t>
  </si>
  <si>
    <t>Intézmény-üzemelt. tám.</t>
  </si>
  <si>
    <t>Bölcsődei ellátás kiegészítés</t>
  </si>
  <si>
    <t>Óvodai ellátás/ Ped. bértám.8 hó</t>
  </si>
  <si>
    <t>Óvodai ellátás/Ped. bértám. 4 hó</t>
  </si>
  <si>
    <t>Közvetlem segítők bértám. 4 hó</t>
  </si>
  <si>
    <t>Közvetlem segítők bértám. 8 hó</t>
  </si>
  <si>
    <t>Óvodaműködtetési támogatás</t>
  </si>
  <si>
    <t>2013. eredeti össz.             ( E Ft )</t>
  </si>
  <si>
    <t>2013. eredeti</t>
  </si>
  <si>
    <t>Egyes szoc. feladatok támogatása ( segély, FHT, ápolási)</t>
  </si>
  <si>
    <t>Egyéb központi támogatás ( bérkompenzáció)</t>
  </si>
  <si>
    <t>2013. eredeti össz.                  ( E Ft )</t>
  </si>
  <si>
    <t>Felhalmozási célú-KDOP-4.1.1./E-10-2010-0013</t>
  </si>
  <si>
    <t>Felhalmozási célú-KEOP-4.9.0./11-2011-0210</t>
  </si>
  <si>
    <t>Felhalmozási célra átvett -önkormányzat</t>
  </si>
  <si>
    <t>2013.  össz.             ( E Ft )</t>
  </si>
  <si>
    <t>2013. eredeti ( e Ft )</t>
  </si>
  <si>
    <t>2013. eredeti      ( e Ft )</t>
  </si>
  <si>
    <t>Iskola energetikai korszerűsítés önrész</t>
  </si>
  <si>
    <t>1.6.12 Társulási támogatás</t>
  </si>
  <si>
    <t>*Módosította a .../2013. (IX.24.) önkormányzati rendelet 9. melléklete.</t>
  </si>
  <si>
    <t>önkormányzati rendelethez*</t>
  </si>
  <si>
    <t>1.6.12.</t>
  </si>
  <si>
    <t>TÁRSULÁS FINANSZÍROZÁSA</t>
  </si>
  <si>
    <t>12. Társulás finanszírozása</t>
  </si>
  <si>
    <t>13. Támogatások</t>
  </si>
  <si>
    <t>2.1.13.</t>
  </si>
  <si>
    <t xml:space="preserve">Közvilágítás </t>
  </si>
  <si>
    <t>Járda</t>
  </si>
  <si>
    <t>Kultúr beruházás</t>
  </si>
  <si>
    <t>Iskola felújítás</t>
  </si>
  <si>
    <t>Vis maior</t>
  </si>
  <si>
    <t xml:space="preserve">Kultúrház </t>
  </si>
  <si>
    <t>Társulás finanszírozása</t>
  </si>
  <si>
    <t>(0 fő)</t>
  </si>
  <si>
    <t>(2 fő)1,5</t>
  </si>
  <si>
    <t>(86 fő)</t>
  </si>
  <si>
    <t>Iskola energetikai korszerűsítés tető saját forrás</t>
  </si>
  <si>
    <t>Iskola energetikai korszerűsítés gondnoki lakás</t>
  </si>
  <si>
    <t>Iskola energetikai pályázat támogatás</t>
  </si>
  <si>
    <t>Pályázati önrész (szobor)</t>
  </si>
  <si>
    <t>Sportöltöző felújítása</t>
  </si>
  <si>
    <t>ÉDV Zrt. Vagyonkezelési szerződés szerint (2907/2012.)</t>
  </si>
  <si>
    <t>2013. eredeti        ( E Ft )</t>
  </si>
  <si>
    <t xml:space="preserve">Önkormányzati Napk. Óvoda </t>
  </si>
  <si>
    <t>Mogyorósbánya partfal támogatása (16/2012.)</t>
  </si>
  <si>
    <t>Egyes szoc. feladatok támogatása</t>
  </si>
  <si>
    <t>IX. Finanszírozási célú pénzügyi műv. bevételei (12.1.)</t>
  </si>
  <si>
    <t>2013. eredeti előirányzat</t>
  </si>
  <si>
    <t>Házi segítségnyújtás összesen</t>
  </si>
  <si>
    <t>Önkormányzati jogalkotás összesen</t>
  </si>
  <si>
    <t>Alsós oktatás</t>
  </si>
  <si>
    <t>Alsós oktatás összesen</t>
  </si>
  <si>
    <t>Felsős oktatás</t>
  </si>
  <si>
    <t>Felsős oktatás összesen</t>
  </si>
  <si>
    <t>Zeneiskolai oktatás összesen</t>
  </si>
  <si>
    <t>Támogatások - Műk. c. pénzeátadás</t>
  </si>
  <si>
    <t>INTÉZMÉNY-MŰKÖDTETÉS ÖSSZESEN</t>
  </si>
  <si>
    <t xml:space="preserve"> Igazgatási tevékenység</t>
  </si>
  <si>
    <t>Igazgatási tevékenység összesen</t>
  </si>
  <si>
    <t>Orvosi szolg. közüzemi díj továbbszámlázás</t>
  </si>
  <si>
    <t>Igazgatás és adó összesen</t>
  </si>
  <si>
    <t>Intézményműködtetés</t>
  </si>
  <si>
    <t>MINDÖSSZESEN</t>
  </si>
  <si>
    <t>2013. évben</t>
  </si>
  <si>
    <t>Előző évi fejlesztési pénzmaradvány energetikai korszerűs</t>
  </si>
  <si>
    <t>Energetikai korszerűsítés önrész</t>
  </si>
  <si>
    <t>Kultúr tetőfelújítás</t>
  </si>
  <si>
    <t>1. KULTÚRHÁZ ÉS KÖNYVTÁR</t>
  </si>
  <si>
    <t>2. SZENT GYÖRGY OTTHON</t>
  </si>
  <si>
    <t>3. POLGÁRMESTERI HIVATAL</t>
  </si>
  <si>
    <t>4. TÁTI KÖZÖS ÖNKORMÁNYZATI HIVATAL</t>
  </si>
  <si>
    <t>Projekt azonosító száma: KEOP-4.9.0/11-2011-0210</t>
  </si>
  <si>
    <t>Projekt címe: "III. Béla Általános Iskola energetikai korszerűsítése"</t>
  </si>
  <si>
    <t>Kivitelezés - építés</t>
  </si>
  <si>
    <t>Napelemes rendszer telepítése</t>
  </si>
  <si>
    <t>Energetikai felmérés,elemzés,tervezés</t>
  </si>
  <si>
    <t>Energetikai kivitelezés tervezés</t>
  </si>
  <si>
    <t>Műszaki ellenőr</t>
  </si>
  <si>
    <t>Könyvvizsgálat</t>
  </si>
  <si>
    <t>Nyilvánosság</t>
  </si>
  <si>
    <t>Megvalósíthatósági tanulmány</t>
  </si>
  <si>
    <t>Közbeszerzés</t>
  </si>
  <si>
    <t xml:space="preserve">Nem támogatott költség 2012. évben:      </t>
  </si>
  <si>
    <t>2013. 06.   módosított össz.             ( E Ft )</t>
  </si>
  <si>
    <t>2013. 09.   módosított össz.             ( E Ft )</t>
  </si>
  <si>
    <t>2013. 06. módosított össz.                        ( E Ft )</t>
  </si>
  <si>
    <t>2013. 09. módosított össz.                        ( E Ft )</t>
  </si>
  <si>
    <t>2013. 06. módosított előirányzat</t>
  </si>
  <si>
    <t>2013. 09. módosított előirányzat</t>
  </si>
  <si>
    <t>2013. 06.  módosított előirányzat</t>
  </si>
  <si>
    <t>2013. 09.  módosított előirányzat</t>
  </si>
  <si>
    <t>2013. 06. módosított össz.                  ( E Ft )</t>
  </si>
  <si>
    <t>2013. 09. módosított össz.                  ( E Ft )</t>
  </si>
  <si>
    <t>2013.06. módosított            ( E Ft )</t>
  </si>
  <si>
    <t>2013.09. módosított            ( E Ft )</t>
  </si>
  <si>
    <t>2013. 06.  módosított             ( E Ft )</t>
  </si>
  <si>
    <t>2013. 09.  módosított             ( E Ft )</t>
  </si>
  <si>
    <t>2013.06.  módosított             ( E Ft )</t>
  </si>
  <si>
    <t>2013.09.  módosított             ( E Ft )</t>
  </si>
  <si>
    <t>2013. 06. módosított         ( E Ft )</t>
  </si>
  <si>
    <t>2013. 09. módosított         ( E Ft )</t>
  </si>
  <si>
    <t>2013.06. módosított ( e Ft )</t>
  </si>
  <si>
    <t>2013.09. módosított      ( e Ft )</t>
  </si>
  <si>
    <t>2013.06. módosított     ( e Ft )</t>
  </si>
  <si>
    <t>2013.09. módosított     ( e Ft )</t>
  </si>
  <si>
    <t>2013.06. módosított      ( E Ft )</t>
  </si>
  <si>
    <t>2013.09. módosított      ( E Ft )</t>
  </si>
  <si>
    <t>2013.06. módosított       ( E Ft )</t>
  </si>
  <si>
    <t>2013.09. módosított       ( E Ft )</t>
  </si>
  <si>
    <t>Tát Város Önkormányzat</t>
  </si>
  <si>
    <t>Tát Város Önkormányzati Napköziotthonos Óvoda</t>
  </si>
  <si>
    <t>TÁT VÁROS ÖNKORMÁNYZAT ENGEDÉLYEZETT LÉTSZÁMADATOK ÉS ÁLLÁSHELYEK 2013.</t>
  </si>
  <si>
    <t xml:space="preserve">TÁT VÁROS ÖNKORMÁNYZATA                                                                                </t>
  </si>
  <si>
    <t>Tát Város Önkormányzat adósságot keletkeztető ügyletekből és kezességvállalásokból fennálló kötelezettségei</t>
  </si>
  <si>
    <t>Tát Város Önkormányzat 2013. évi adósságot keletkeztető fejlesztési céljai</t>
  </si>
  <si>
    <t>Tát Város Önkormányzat saját bevételeinek részletezése az adósságot keletkeztető ügyletből származó tárgyévi fizetési kötelezettség megállapításához</t>
  </si>
  <si>
    <t>TÁT VÁROS ÖNKORMÁNYZATA</t>
  </si>
  <si>
    <t>TÁT VÁROS ÖNKORMÁNYZAT</t>
  </si>
  <si>
    <t>TÁT VÁROS</t>
  </si>
  <si>
    <t>2011. évi számlák 25 %ÁFA</t>
  </si>
  <si>
    <t>0,5+0,75</t>
  </si>
  <si>
    <t xml:space="preserve">szoc. segítő </t>
  </si>
  <si>
    <t>Kulturális feladatok támogatása</t>
  </si>
  <si>
    <t>Közhatalmi bevételek</t>
  </si>
  <si>
    <t>Szociális étkeztetés, étkeztetés térítési díja</t>
  </si>
  <si>
    <t>(8 fő)</t>
  </si>
  <si>
    <t>(4 fő)</t>
  </si>
  <si>
    <t>(1 fő)</t>
  </si>
  <si>
    <t>(2 fő )1,5</t>
  </si>
  <si>
    <t>(2 fő)</t>
  </si>
  <si>
    <t>( 1 fő)</t>
  </si>
  <si>
    <t>( 5 fő )</t>
  </si>
  <si>
    <t>1.5.11.</t>
  </si>
  <si>
    <t>11. Intézményműködtetés</t>
  </si>
  <si>
    <t>Kötelező feladat</t>
  </si>
  <si>
    <t>Önként vállalt feladat</t>
  </si>
  <si>
    <t>Államigazgatási feladat</t>
  </si>
  <si>
    <t>Átlagos, demens bentlakás</t>
  </si>
  <si>
    <t>KIADÁS</t>
  </si>
  <si>
    <t>BEVÉTEL</t>
  </si>
  <si>
    <t>Kultúrház</t>
  </si>
  <si>
    <t>Csoportok támogatása</t>
  </si>
  <si>
    <t>Igazgatás</t>
  </si>
  <si>
    <t>Önkormányzat</t>
  </si>
  <si>
    <t>Szociális ágazat</t>
  </si>
  <si>
    <t>Igazgatás+ adó</t>
  </si>
  <si>
    <t>Beruházások</t>
  </si>
  <si>
    <t>Könyvtár, közművelődés</t>
  </si>
  <si>
    <t>Önkormányzati kereskedelmi telek értékesítése</t>
  </si>
  <si>
    <t xml:space="preserve">                                       </t>
  </si>
  <si>
    <t>Áfabevétel</t>
  </si>
  <si>
    <t>ZÁRÓ PÉNZKÉSZLET</t>
  </si>
  <si>
    <t>FÜGGŐ KIADÁS</t>
  </si>
  <si>
    <t>Működési célra átvett pénzeszköz</t>
  </si>
  <si>
    <t>X</t>
  </si>
  <si>
    <t>FÜGGŐ BEVÉTEL</t>
  </si>
  <si>
    <t xml:space="preserve">II. </t>
  </si>
  <si>
    <t>A helyi önkormányzat és az általa irányított költségvetési szerveknél végzett feladatok megbontása  kötelező, önként vállalt és államigazgatási feladatok szerint                                                                                 E Ft</t>
  </si>
  <si>
    <t>15. melléklet az 5/2013. (II.26.)</t>
  </si>
  <si>
    <t>önkormányzati rendelethez</t>
  </si>
  <si>
    <t>Tájékoztató a 2013. évi állami támogatásról                             14. melléklet az 5/2013. (II.26.)</t>
  </si>
  <si>
    <t>az 5/2013. (II.26.) önkormányzati rendelethez</t>
  </si>
  <si>
    <t>12. melléklet az 5/2013. (II.26.) önkormányzati rendelethez</t>
  </si>
  <si>
    <t>11. melléklet az 5/2013. (II. 26.) önkormányzati rendelethez</t>
  </si>
  <si>
    <t>CÍMREND</t>
  </si>
  <si>
    <t>1/B. melléklet</t>
  </si>
  <si>
    <t>CÍMREND MEGÁLLAPÍTÁSA</t>
  </si>
  <si>
    <t>CÍM               ALCÍM</t>
  </si>
  <si>
    <t>I. KÖLTSÉGVETÉSI SZERVEK</t>
  </si>
  <si>
    <t>TÁMOGATÁSOK  ÖSSZ ( Pénze. átad.)</t>
  </si>
  <si>
    <t>I. KÖLTSÉGVETÉSI SZERV ÖSSZESEN</t>
  </si>
  <si>
    <t>II. ÖNKORMÁNYZAT</t>
  </si>
  <si>
    <t>1. ÖNKORMÁNYZATI FELADATOK</t>
  </si>
  <si>
    <t>1.1.7. Kommunális, egyéb ágazat</t>
  </si>
  <si>
    <t>1.2.8. Szociális ágazat.</t>
  </si>
  <si>
    <t>1.3.9. Egészségügy</t>
  </si>
  <si>
    <t>1.4.10. Önkormányzati igazgatás</t>
  </si>
  <si>
    <t>1.5.11. Intézményműködtetés</t>
  </si>
  <si>
    <t>2.1.12. TÁMOGATÁSOK</t>
  </si>
  <si>
    <t>II. ÖNKORMÁNYZAT ÖSSZES</t>
  </si>
  <si>
    <t>I+II.= A. EGYÜTT</t>
  </si>
  <si>
    <t>B. FELHALMOZÁS</t>
  </si>
  <si>
    <t>C.TARTALÉKOK</t>
  </si>
  <si>
    <t>D. KÖLCSÖNÖK</t>
  </si>
  <si>
    <t>E. FINANSZÍROZÁSI CÉLÚ PÉNZÜGYI MŰVELETEK</t>
  </si>
  <si>
    <t>az 5/2013. (II.26.) önkormányzati rendelethez*</t>
  </si>
  <si>
    <t>I+II+III+IV+V+VI+VII+VIII+IX</t>
  </si>
  <si>
    <t>F.</t>
  </si>
  <si>
    <t>G.</t>
  </si>
  <si>
    <t>A+B+C+D+E+F+g</t>
  </si>
  <si>
    <t>Záró pénzkészlet</t>
  </si>
  <si>
    <t>Függő kiadás</t>
  </si>
  <si>
    <t>Előző évi fejlesztési pénzmaradvány igénybev. Kultúr tető</t>
  </si>
  <si>
    <t>Intézmények előző évi működési pénzm. igénybevétele</t>
  </si>
  <si>
    <t>Működési célú kamatbevételek</t>
  </si>
  <si>
    <t>6.1.2.1.</t>
  </si>
  <si>
    <t>Helyi önkormányzattól átvett pénzeszköz-Mogyorósb. Óvoda</t>
  </si>
  <si>
    <t>6.1.2.2.</t>
  </si>
  <si>
    <t>Helyi önkormányzattól átvett pénzeszköz-Mogyorósb. KÖH</t>
  </si>
  <si>
    <t>6.1.2.3.</t>
  </si>
  <si>
    <t>Helyi önkormányzattól átvett pénzeszköz-Mogyorósb. 2012. iskola</t>
  </si>
  <si>
    <t>6.1.2.4.</t>
  </si>
  <si>
    <t>Helyi önkormányzattól átvett pénzeszköz-Mogyorósb. 2012. társ.</t>
  </si>
  <si>
    <t>I/1. Közhatalmi bevételek (2.1.+…+.2.6.)</t>
  </si>
  <si>
    <t>Igazgatási díj</t>
  </si>
  <si>
    <t>Áru- és készletértékesítés, egyéb továbbszáml., kártérítés</t>
  </si>
  <si>
    <t>3.7.</t>
  </si>
  <si>
    <t>Lakbér</t>
  </si>
  <si>
    <t>Egyéb közhatalmi bevételek</t>
  </si>
  <si>
    <t>Szerkezetátalakítási tartalék</t>
  </si>
  <si>
    <t>Áfa visszatérülés</t>
  </si>
  <si>
    <t>7.5.</t>
  </si>
  <si>
    <t>Egyéb</t>
  </si>
  <si>
    <t>X. Átfutó, függő bevétel</t>
  </si>
  <si>
    <t>VII. Függő, átfutó kiadás</t>
  </si>
  <si>
    <t>VIII. Záró pénzkészelt</t>
  </si>
  <si>
    <t>III. Záró pénzkészlet</t>
  </si>
  <si>
    <t>IV. Függő kiadás</t>
  </si>
  <si>
    <t>Alkalmazottak térítése, kötbér</t>
  </si>
  <si>
    <t>VII. Függő bevétel</t>
  </si>
  <si>
    <t>Egyéb bevétel</t>
  </si>
  <si>
    <t>Iskolai étkeztetés, bérleti díj, továbszáml.</t>
  </si>
  <si>
    <t>Kártérítés, továbbszámlázás</t>
  </si>
  <si>
    <t>Lakóingatlan bérbeadása</t>
  </si>
  <si>
    <t>Intézményi beruh., beszerzések ÁFA-val</t>
  </si>
  <si>
    <t>Átengedett egyéb központi</t>
  </si>
  <si>
    <t>IX.</t>
  </si>
  <si>
    <t>Függő bevételek</t>
  </si>
  <si>
    <t>Egyéb sajátos bevételek</t>
  </si>
  <si>
    <t>Egyéb közhatalmi bevétel+igazgatási</t>
  </si>
  <si>
    <t>Munkaügyi Központtól átvett pénzeszköz</t>
  </si>
  <si>
    <t>Átvett pénzeszköz</t>
  </si>
  <si>
    <t>Munkaerőp.Alaptól - Önkormányzat</t>
  </si>
  <si>
    <t>Működési célú - Mogyorósbánya Önkorm. Iskola 2012-re</t>
  </si>
  <si>
    <t>Működési célú - Mogyorósbánya Önk. Gyermekj. 2012-re</t>
  </si>
  <si>
    <t>Felhalmozási célú-NKA szobor</t>
  </si>
  <si>
    <t>2013. módosított</t>
  </si>
  <si>
    <t>Közös Önkormányzati  Hivatal összesen</t>
  </si>
  <si>
    <t>Iskola/kultúrfelújítás</t>
  </si>
  <si>
    <t>Állami t.visszaf</t>
  </si>
  <si>
    <t>Szobor támogatás</t>
  </si>
  <si>
    <t>Lakóingatlan  felújítás</t>
  </si>
  <si>
    <t>Rendőrség</t>
  </si>
  <si>
    <t>9. melléklet a 5/2013. (II.26.) önkormányzati rendelethez</t>
  </si>
  <si>
    <t>óvodatitkár</t>
  </si>
  <si>
    <t>(118 fő)</t>
  </si>
  <si>
    <t>1/A. melléklet az 5/2013. (II.26.) önkormányzati rendelethez*</t>
  </si>
  <si>
    <t>ÖNKORMÁNYZATA</t>
  </si>
  <si>
    <t>A MŰKÖDÉSI ÉS FELHALMOZÁSI CÉLÚ BEVÉTELI ÉS KIADÁSI ELŐIRÁNYZATOK MÉRLEGSZERŰ BEMUTATÁSA</t>
  </si>
  <si>
    <t>10. melléklet az 5/2013. (II.26.) önkormányzati rendelethez</t>
  </si>
  <si>
    <t>10./2. melléklet az 5/2013. (II.26.) önkormányzati rendelethez</t>
  </si>
  <si>
    <t>Közös Önkormányzati Hivatal</t>
  </si>
  <si>
    <t>KÖZÖS ÖNKORMÁNYZATI HIVATAL ÖSSZ</t>
  </si>
  <si>
    <t>2013. eredeti             ( E Ft )</t>
  </si>
  <si>
    <t>2013. eredeti            ( E Ft )</t>
  </si>
  <si>
    <t>2013. mód.</t>
  </si>
  <si>
    <t>KÖZÖS ÖNKORMÁNYZATI HIVATAL</t>
  </si>
  <si>
    <t>(7 fő)</t>
  </si>
  <si>
    <t xml:space="preserve">Közgyógyellátás </t>
  </si>
  <si>
    <t>Polgárm. Hiv./Táti KÖH</t>
  </si>
  <si>
    <t>Működési célú - Mogyorósbánya Önkormányzattól óvoda</t>
  </si>
  <si>
    <t>Működési célú - Mogyorósbánya Önkormányzattól KÖH</t>
  </si>
  <si>
    <t>(15 fő)</t>
  </si>
  <si>
    <t xml:space="preserve">Adó, illeték kiszabása </t>
  </si>
  <si>
    <t>POLGÁRMESTERI HIVATAL</t>
  </si>
  <si>
    <t>ÖNKORMÁNYZAT</t>
  </si>
  <si>
    <t>(5 fő)</t>
  </si>
  <si>
    <t>Eredeti</t>
  </si>
  <si>
    <t>Módosított</t>
  </si>
  <si>
    <t>Táti Közös Önkormányzati HivatalHivatal</t>
  </si>
  <si>
    <t>Táti Közös Önkormányzati Hivatal</t>
  </si>
  <si>
    <t>ezen belül: idősek tartós bentlakásos ellátására fordított kiadás</t>
  </si>
  <si>
    <t>1.1.1.</t>
  </si>
  <si>
    <t>2013. eredeti össz.                 ( E Ft )</t>
  </si>
  <si>
    <t>KÖLTSÉGVETÉSI SZERVEK MŰKÖDÉSI BEVÉTELEI 2013</t>
  </si>
  <si>
    <t>2. melléklet az 5/2013. (II.26.) önkormányzati rendelethez*</t>
  </si>
  <si>
    <t>3/A. melléklet az 5/2013. (II.26.) önkormányzati rendelethez*</t>
  </si>
  <si>
    <t>Projekt azonosító száma: KEOP-5.5.0/B/12</t>
  </si>
  <si>
    <t>Előkészítés - Közbeszerzés</t>
  </si>
  <si>
    <t>Előkészítés - Tanulmányok, vizsgálatok</t>
  </si>
  <si>
    <t>Előkészítés - Tervezés</t>
  </si>
  <si>
    <t>Megvalósítás - Projektmenedzsment</t>
  </si>
  <si>
    <t>Megvalósítás - Műszaki ellenőr</t>
  </si>
  <si>
    <t>Megvalósítás - Nyilvánosság</t>
  </si>
  <si>
    <t>Megvalósítás - Építési munkák</t>
  </si>
  <si>
    <t>Projekt tartalék</t>
  </si>
  <si>
    <t>Projektmenedzsment</t>
  </si>
  <si>
    <t>Projekt címe: " Energetikai korszerűsítés a táti III.Béla Általános iskola "B" ép. és a Kultúrház és Könyvtár épületében</t>
  </si>
  <si>
    <t>4. Felhalmozási célú pénzeszközátadás: lakástámogatás</t>
  </si>
  <si>
    <t>6. Fejlesztési céltartalék</t>
  </si>
  <si>
    <t>5. Felhalmozási célú támogatásértékű kiadás</t>
  </si>
  <si>
    <t>3. Felújítások EU-s forrásból</t>
  </si>
  <si>
    <t>Fejlesztés várható kiadása</t>
  </si>
  <si>
    <t>-</t>
  </si>
  <si>
    <t>*Az adósságot keletkeztető ügyletekhez történő hozzájárulás részletes szabályairól szóló 353/2011. (XII.31.) Korm. Rendelet 2.§ (1) bekezdése alapján.</t>
  </si>
  <si>
    <t>Sorszám</t>
  </si>
  <si>
    <t>Ezer forint</t>
  </si>
  <si>
    <t>13. melléklet</t>
  </si>
  <si>
    <t>Ssz.</t>
  </si>
  <si>
    <t>BEVÉTELEK</t>
  </si>
  <si>
    <t>1.1.</t>
  </si>
  <si>
    <t xml:space="preserve">Iparűzési adó </t>
  </si>
  <si>
    <t>Idegenforgalmi adó</t>
  </si>
  <si>
    <t>1.2.1.</t>
  </si>
  <si>
    <t>Helyi adók működésre összesen</t>
  </si>
  <si>
    <t>Gépjárműadó</t>
  </si>
  <si>
    <t>1.2.2.</t>
  </si>
  <si>
    <t>Átengedett központi adók</t>
  </si>
  <si>
    <t>Talajterhelési díj</t>
  </si>
  <si>
    <t>Pótlék</t>
  </si>
  <si>
    <t>1.2.</t>
  </si>
  <si>
    <t>Önkormányzatok sajátos működési bevételei</t>
  </si>
  <si>
    <t>I.</t>
  </si>
  <si>
    <t>Tárgyi eszközök, immateriális javak értékesítése</t>
  </si>
  <si>
    <t>Önkormányzatok sajátos felhalmozási és tőkebevételei</t>
  </si>
  <si>
    <t>II.</t>
  </si>
  <si>
    <t>FELHALMOZÁSI ÉS TŐKEJELLEGŰ BEVÉTELEK</t>
  </si>
  <si>
    <t>Központ.előirányzat</t>
  </si>
  <si>
    <t>Normatív  hozzájárulások</t>
  </si>
  <si>
    <t>III.</t>
  </si>
  <si>
    <t>Támogatásértékű felhalmozási bevételek</t>
  </si>
  <si>
    <t>IV.</t>
  </si>
  <si>
    <t>TÁMOGATÁSÉRTÉKŰ BEVÉTELEK</t>
  </si>
  <si>
    <t>Működési célú pénzeszközátvétel</t>
  </si>
  <si>
    <t>Felhalmozási célú pénzeszközátvétel</t>
  </si>
  <si>
    <t>V.</t>
  </si>
  <si>
    <t>ÁTVETT PÉNZESZKÖZÖK</t>
  </si>
  <si>
    <t>VI.</t>
  </si>
  <si>
    <t>Előző évi működési pénzmaradvány  igénybevétele</t>
  </si>
  <si>
    <t>Előző évi fejlesztési pénzmaradvány igénybevétele</t>
  </si>
  <si>
    <t>1.3.</t>
  </si>
  <si>
    <t>1.4.</t>
  </si>
  <si>
    <t>VII.</t>
  </si>
  <si>
    <t>VIII.</t>
  </si>
  <si>
    <t>KIADÁSOK</t>
  </si>
  <si>
    <t>2.1.</t>
  </si>
  <si>
    <t>KÖLTSÉGVETÉSI SZERV ÖSSZESEN</t>
  </si>
  <si>
    <t>ÖNKORM. MŰKÖDÉS ÖSSZESEN</t>
  </si>
  <si>
    <t>Támogatásértékű működési kiadás</t>
  </si>
  <si>
    <t>Működési célú pénzeszközátadás</t>
  </si>
  <si>
    <t>Beruházások ÁFA-val</t>
  </si>
  <si>
    <t>15.</t>
  </si>
  <si>
    <t>16.</t>
  </si>
  <si>
    <t xml:space="preserve">Felhalmozási célú pénzeszközátadás </t>
  </si>
  <si>
    <t>17.</t>
  </si>
  <si>
    <t>Felújítások (intézményi is)</t>
  </si>
  <si>
    <t>B.</t>
  </si>
  <si>
    <t>C.</t>
  </si>
  <si>
    <t>D.</t>
  </si>
  <si>
    <t>INTÉZMÉNYEK</t>
  </si>
  <si>
    <t>Demens ellátás</t>
  </si>
  <si>
    <t>Szociális étkeztetés térítési díja</t>
  </si>
  <si>
    <t>Haszonbér, állategészségügy, közterület</t>
  </si>
  <si>
    <t>Temető</t>
  </si>
  <si>
    <t>Fogorvosi szolg. közüzemi díj továbbszámlázás</t>
  </si>
  <si>
    <t>Orvosi szolg. közüzemi díj+takarítás továbbszámlázás</t>
  </si>
  <si>
    <t>Bérleti díj, egyéb térítés</t>
  </si>
  <si>
    <t>ÁFA bevétel</t>
  </si>
  <si>
    <t>Kamat</t>
  </si>
  <si>
    <t xml:space="preserve">Hulladék szállítás </t>
  </si>
  <si>
    <t>I.1.1.</t>
  </si>
  <si>
    <t>Egyéb ingatlan eladás, kivásárlás ( iparterület)</t>
  </si>
  <si>
    <t>II.1.1.</t>
  </si>
  <si>
    <t>Önkormányzati lakások értékesítése</t>
  </si>
  <si>
    <t xml:space="preserve">Kommunális adó </t>
  </si>
  <si>
    <t>II.1.2.</t>
  </si>
  <si>
    <t>FELHALMOZÁSI ÉS TŐKEJELLEGŰ BEVÉTEL ÖSSZ.</t>
  </si>
  <si>
    <t>Tb.Alaptól - Védőnők</t>
  </si>
  <si>
    <t>IV.1.1.1.</t>
  </si>
  <si>
    <t xml:space="preserve"> TÁMOGATÁSÉ. MŰKÖDÉSI BEVÉTEL TB. ALAPTÓL</t>
  </si>
  <si>
    <t>IV.1.1.2.</t>
  </si>
  <si>
    <t xml:space="preserve">TÁMOGATÁSÉ. MŰK. BEVÉTEL MUNKAERŐP. ALAPTÓL </t>
  </si>
  <si>
    <t>IV.1.1.3.</t>
  </si>
  <si>
    <t xml:space="preserve"> TÁMOGATÁSÉRTÉKŰ MŰKÖDÉSI BEVÉT. KP., KIST., ÖNK.</t>
  </si>
  <si>
    <t>IV.1.1.</t>
  </si>
  <si>
    <t>TÁMOGATÁSÉRTÉKŰ MŰK. BEVÉTEL ÖSSZESEN</t>
  </si>
  <si>
    <t>IV.1.2.</t>
  </si>
  <si>
    <t>TÁMOGATÁSÉRTÉKŰ FELHALMOZÁSI  BEVÉTELEK</t>
  </si>
  <si>
    <t>TÁMOGATÁSÉRTÉKŰ  BEVÉTELEK ÖSSZESEN</t>
  </si>
  <si>
    <t>V.1.1.</t>
  </si>
  <si>
    <t>MŰKÖDÉSI CÉLÚ PÉNZESZKÖZÁTVÉTEL ÁH-N K.</t>
  </si>
  <si>
    <t>V.1.2.</t>
  </si>
  <si>
    <t>FELHALMOZÁSI CÉLÚ PÉNZESZKÖZÁTVÉTEL ÁH-N K.</t>
  </si>
  <si>
    <t>ÁTVETT PÉNZESZKÖZÖK ÖSSZESEN</t>
  </si>
  <si>
    <t>MEGNEVEZÉS</t>
  </si>
  <si>
    <t>KIEMELT ELŐIR.</t>
  </si>
  <si>
    <t>1.</t>
  </si>
  <si>
    <t>Személyi jutt.</t>
  </si>
  <si>
    <t>Dologi</t>
  </si>
  <si>
    <t>Iskolai étkeztetés</t>
  </si>
  <si>
    <t>Iskolai étkeztetés összesen</t>
  </si>
  <si>
    <t>Zeneiskolai oktatás</t>
  </si>
  <si>
    <t>2.</t>
  </si>
  <si>
    <t>Önkormányzati Napköziotthonos Óvoda</t>
  </si>
  <si>
    <t>Óvodai étkezés</t>
  </si>
  <si>
    <t>Óvodai étkezés összesen</t>
  </si>
  <si>
    <t>Óvodai nevelés</t>
  </si>
  <si>
    <t>Óvodai nevelés összesen</t>
  </si>
  <si>
    <t>Bölcsődei ellátás</t>
  </si>
  <si>
    <t>Bölcsődei ellátás összesen</t>
  </si>
  <si>
    <t>Nemzetiségi nevelés</t>
  </si>
  <si>
    <t>Nemzetiségi nevelés összesen</t>
  </si>
  <si>
    <t>Gyermekjóléti szolgálat</t>
  </si>
  <si>
    <t>Személyi jutt</t>
  </si>
  <si>
    <t>Gyermekjóléti szolgálat összesen</t>
  </si>
  <si>
    <t>Családsegítő szolgálat</t>
  </si>
  <si>
    <t>Családsegítő szolgálat összesen</t>
  </si>
  <si>
    <t>Közművelődés</t>
  </si>
  <si>
    <t>Könyvtár</t>
  </si>
  <si>
    <t>Teleház</t>
  </si>
  <si>
    <t>Művészeti csoportok</t>
  </si>
  <si>
    <t>Kultúrház intézmény összesen</t>
  </si>
  <si>
    <t>Szent György Otthon</t>
  </si>
  <si>
    <t>Bentlakásos ellátás</t>
  </si>
  <si>
    <t>Bentlakásos  ellátás</t>
  </si>
  <si>
    <t>Nappali Klub</t>
  </si>
  <si>
    <t>Nappali Klub összesen</t>
  </si>
  <si>
    <t>Szociális étkeztetés összesen</t>
  </si>
  <si>
    <t>Demens ellátás összesen</t>
  </si>
  <si>
    <t>Szent György Otthon intézmény összesen</t>
  </si>
  <si>
    <t>SZENT GYÖRGY OTTHON ÖSSZESEN</t>
  </si>
  <si>
    <t>KÖLTSÉGVETÉSI SZERVEK MŰKÖDÉSE ÖSSZESEN</t>
  </si>
  <si>
    <t>FELADATOK</t>
  </si>
  <si>
    <t>Útfenntartás</t>
  </si>
  <si>
    <t>Árvízvédelem, Belvíz</t>
  </si>
  <si>
    <t>Köztisztaság</t>
  </si>
  <si>
    <t>Lakóingatlan üzemeltetése</t>
  </si>
  <si>
    <t>Nem lakóingatlan üzemeltetése</t>
  </si>
  <si>
    <t>Közvilágítás</t>
  </si>
  <si>
    <t>Zöldterület-kezelés, park</t>
  </si>
  <si>
    <t>Szem.jutt.</t>
  </si>
  <si>
    <t>ZÖLDTERÜLET-KEZELÉS,PARK  ÖSSZESEN</t>
  </si>
  <si>
    <t>Szennyvíztisztító</t>
  </si>
  <si>
    <t>Átmeneti segély</t>
  </si>
  <si>
    <t>Szoc.ellátás</t>
  </si>
  <si>
    <t>Temetési segély</t>
  </si>
  <si>
    <t>Étkeztetés</t>
  </si>
  <si>
    <t>Ápolási díj méltányossági alapon</t>
  </si>
  <si>
    <t>Ápolási díj alanyi jogon</t>
  </si>
  <si>
    <t>Közgyógyellátás</t>
  </si>
  <si>
    <t>Közlekedési támogatás</t>
  </si>
  <si>
    <t>Nyugdíjbiztosítási járulék</t>
  </si>
  <si>
    <t>Járulék</t>
  </si>
  <si>
    <t>Szoc. ellátás</t>
  </si>
  <si>
    <t>Rendkívüli gyermekvédelmi tám.</t>
  </si>
  <si>
    <t>Lakásfenntartási támogatás</t>
  </si>
  <si>
    <t>Tám.ért.kiad</t>
  </si>
  <si>
    <t xml:space="preserve">Háziorvosok </t>
  </si>
  <si>
    <t>HÁZIORVOSOK ÖSSZESEN</t>
  </si>
  <si>
    <t xml:space="preserve">Fogászat </t>
  </si>
  <si>
    <t>FOGÁSZAT ÖSSZESEN</t>
  </si>
  <si>
    <t>Védőnők</t>
  </si>
  <si>
    <t>VÉDŐNŐK   ÖSSZESEN</t>
  </si>
  <si>
    <t>EGÉSZSÉGÜGY   ÖSSZESEN</t>
  </si>
  <si>
    <t>Önkormányzati jogalkotás</t>
  </si>
  <si>
    <t>Tám.ért.kiad.</t>
  </si>
  <si>
    <t>Adó, illeték kiszabása</t>
  </si>
  <si>
    <t>Polgármesteri  Hivatal összesen</t>
  </si>
  <si>
    <t>Pénze. átad.</t>
  </si>
  <si>
    <t>Önkormányzati feladatok összesen</t>
  </si>
  <si>
    <t>ÖNKORMÁNYZATI  FELADATOK ÖSSZESEN</t>
  </si>
  <si>
    <t>Telekelőkészítés, visszavásárlás</t>
  </si>
  <si>
    <t>Zöldterület-kezelés</t>
  </si>
  <si>
    <t>Polgármesteri Hivatal</t>
  </si>
  <si>
    <t>Kultúrház eszk. besz.</t>
  </si>
  <si>
    <t>Iskola eszközbeszerzés ( nem int. beszerzés)</t>
  </si>
  <si>
    <t>Családsegítő Szolgálat</t>
  </si>
  <si>
    <t>Falumúzeum felújítása</t>
  </si>
  <si>
    <t xml:space="preserve">Lakásépítési támogatás - Felhalm. c. pénze.átadás </t>
  </si>
  <si>
    <t>FELHALMOZÁSI C.PÉNZESZK.ÁTADÁS ÖSSZES</t>
  </si>
  <si>
    <t>Szent György Otthon felújítás</t>
  </si>
  <si>
    <t>FELÚJÍTÁS  ÖSSZES</t>
  </si>
  <si>
    <t>FELHALMOZÁS   ÖSSZESEN</t>
  </si>
  <si>
    <t>Nemzetiségi Kapcsolatok (Önkorm.)</t>
  </si>
  <si>
    <t>Pünkösdi Napok rendezvény</t>
  </si>
  <si>
    <t>Közüzemi díj</t>
  </si>
  <si>
    <t>Szent Gy.Otthon  hozzájár. visszafiz.</t>
  </si>
  <si>
    <t>Kultúrház, Teleház</t>
  </si>
  <si>
    <t>Felújítási feladatok</t>
  </si>
  <si>
    <t>Pályázati önrész</t>
  </si>
  <si>
    <t>Önkormányzat fejlesztési hosszútávú</t>
  </si>
  <si>
    <t>Szennyv.t.amort.megtérülés (fejlesztés)</t>
  </si>
  <si>
    <t>Szent György Otthon Fejlesztés</t>
  </si>
  <si>
    <t>Bérlakás bev. tartalék (fejlesztés)</t>
  </si>
  <si>
    <t xml:space="preserve">Szent György Otthon </t>
  </si>
  <si>
    <t>Óvoda - Kultúrház  köt. tart.</t>
  </si>
  <si>
    <t>Iskola  - Zeneiskola köt. tart.</t>
  </si>
  <si>
    <t>Önkorm. bevétel kiesés működési</t>
  </si>
  <si>
    <t>Katasztrófa helyzet</t>
  </si>
  <si>
    <t>Önkorm. feladatok elm. visszafizetése</t>
  </si>
  <si>
    <t>ÖSSZESEN</t>
  </si>
  <si>
    <t>SZERVEZETEK MEGNEVEZÉSE</t>
  </si>
  <si>
    <t>Mozgássérültek</t>
  </si>
  <si>
    <t>Zenekar</t>
  </si>
  <si>
    <t>Sportegyesület bérleti díj</t>
  </si>
  <si>
    <t>Sportegyesület</t>
  </si>
  <si>
    <t>Helytörténeti Alapítvány</t>
  </si>
  <si>
    <t>Tűzoltó Egyesület</t>
  </si>
  <si>
    <t>Polgárőrség Egyesülete</t>
  </si>
  <si>
    <t>Egyház              Katolikus</t>
  </si>
  <si>
    <t xml:space="preserve">                          Református</t>
  </si>
  <si>
    <t>Önkorm.Szövetség,  egyéb</t>
  </si>
  <si>
    <t>FELÜGYELET ALÁ TARTOZÓ INTÉZMÉNYEK FINANSZÍROZÁSA</t>
  </si>
  <si>
    <t>Ö  S  S  Z  E  S  E  N</t>
  </si>
  <si>
    <t>Felhalmozási célra átvett -Otthon</t>
  </si>
  <si>
    <t>TARTALÉKOK</t>
  </si>
  <si>
    <t>TARTALÉKOK  ÖSSZESEN</t>
  </si>
  <si>
    <t>10. sz. főút korszerűsítés (77/2010. ( XII. 14.) hat.)</t>
  </si>
  <si>
    <t>Útfelújítás</t>
  </si>
  <si>
    <t xml:space="preserve">Szent György Otthon eszközbeszerzés </t>
  </si>
  <si>
    <t>INTÉZMÉNYI BERUHÁZÁS</t>
  </si>
  <si>
    <t>BERUHÁZÁS  ÖSSZESEN</t>
  </si>
  <si>
    <t>Intézményi működési bevételek</t>
  </si>
  <si>
    <t>INTÉZMÉNYI MŰKÖDÉSI BEVÉTEL ÖSSZESEN</t>
  </si>
  <si>
    <t>KÖLTSÉGVETÉSI BEVÉTELEK ÖSSZESEN</t>
  </si>
  <si>
    <t>I+II+III+IV+V+VI.</t>
  </si>
  <si>
    <t>Ellátottak pénzbeli juttatásai - szociális ellátások</t>
  </si>
  <si>
    <t>Dologi jellegű kiadások</t>
  </si>
  <si>
    <t>Általános tartalék</t>
  </si>
  <si>
    <t>18.</t>
  </si>
  <si>
    <t>19.</t>
  </si>
  <si>
    <t>A.=I.+II.</t>
  </si>
  <si>
    <t>Személyi juttatások</t>
  </si>
  <si>
    <t>Állami támogatás visszafizetése</t>
  </si>
  <si>
    <t>B.16.</t>
  </si>
  <si>
    <t>B.17.</t>
  </si>
  <si>
    <t>B. 19.</t>
  </si>
  <si>
    <t>Céltartalék</t>
  </si>
  <si>
    <t>Ingatlanhasznosítás</t>
  </si>
  <si>
    <t>NAPKÖZIO. ÓVODA  ÖSSZESEN</t>
  </si>
  <si>
    <t>Kultúrház és Könyvtár</t>
  </si>
  <si>
    <t>KULTÚRHÁZ ÉS KÖNYVTÁR ÖSSZESEN</t>
  </si>
  <si>
    <t xml:space="preserve"> TÁMOGATÁSÉRT.  FELHALM. KIADÁS ÖSSZ</t>
  </si>
  <si>
    <t>ÁLTALÁNOS TARTALÉK ÖSSZESEN</t>
  </si>
  <si>
    <t>FEJLESZTÉSI CÉLTARTALÉK ÖSSZESEN</t>
  </si>
  <si>
    <t>MŰKÖDÉSI CÉLTARTALÉK ÖSSZESEN</t>
  </si>
  <si>
    <t>CÉLTARTALÉKOK ÖSSZESEN</t>
  </si>
  <si>
    <t>1.5.</t>
  </si>
  <si>
    <t>Önkormányzati Napköziotthonos Óvoda+Bölcsőde</t>
  </si>
  <si>
    <t>Sportlétesítmények üzemeltetése</t>
  </si>
  <si>
    <t>Rövid időtartamú közfoglalkoztatás</t>
  </si>
  <si>
    <t>RÖVID KÖZFOGLALKOZTATÁS ÖSSZESEN</t>
  </si>
  <si>
    <t>HOSSZABB KÖZFOGLALKOZTATÁS  ÖSSZES</t>
  </si>
  <si>
    <t>Közvilágítás terv</t>
  </si>
  <si>
    <t>3.</t>
  </si>
  <si>
    <t>4.</t>
  </si>
  <si>
    <t>5.</t>
  </si>
  <si>
    <t xml:space="preserve"> Napköziotthonos Óvoda</t>
  </si>
  <si>
    <t xml:space="preserve"> Kultúrház és Könyvtár</t>
  </si>
  <si>
    <t xml:space="preserve"> Szent György Otthon</t>
  </si>
  <si>
    <t>Újtelep csapadékvízelvezetés egyéb</t>
  </si>
  <si>
    <t>2012. eredeti      ( E Ft )</t>
  </si>
  <si>
    <t>2012. eredeti tagintézmény   ( E Ft )</t>
  </si>
  <si>
    <t>2012. eredeti           ( E Ft )</t>
  </si>
  <si>
    <t>2012. eredeti        ( E Ft )</t>
  </si>
  <si>
    <t xml:space="preserve">Munkaerőp.Alaptól - Kultúrház </t>
  </si>
  <si>
    <t>Járulékok, adók</t>
  </si>
  <si>
    <t>Munkaadót terhelő járulékok és adók</t>
  </si>
  <si>
    <t>2012. eredeti     ( E Ft )</t>
  </si>
  <si>
    <t>Óvoda intézmény összes</t>
  </si>
  <si>
    <t>Sajátos nevelési igényű nevelés összesen</t>
  </si>
  <si>
    <t>Sajátos nevelési igényű gyermekek nevelése</t>
  </si>
  <si>
    <t>Foglalkoztatást helyettesítő támogatásra  jogosultak hosszabb időtartamú közfoglalkoztatása</t>
  </si>
  <si>
    <t>ÖNKORMÁNYZATI MŰKÖDÉSI BEVÉTEL ÖSSZESEN</t>
  </si>
  <si>
    <t>Önkormányzat működési bevételei</t>
  </si>
  <si>
    <t xml:space="preserve">Költségvetési szervek működési bevételei </t>
  </si>
  <si>
    <t>6.</t>
  </si>
  <si>
    <t>Tám. ért. kiad</t>
  </si>
  <si>
    <t>7. Kommunális ágazat</t>
  </si>
  <si>
    <t>9. Egészségügy</t>
  </si>
  <si>
    <t>1.1.7.</t>
  </si>
  <si>
    <t>Költségvetési szervek  működése összesen</t>
  </si>
  <si>
    <t xml:space="preserve">POLGÁRMESTERI HIVATAL  ÖSSZESEN </t>
  </si>
  <si>
    <t>Adó, illeték kiszabása összesen</t>
  </si>
  <si>
    <t>KOMMUNÁLIS ÁGAZAT ÖSSZESEN</t>
  </si>
  <si>
    <t>2012. tagint.              ( E Ft )</t>
  </si>
  <si>
    <t>Közművelődés összesen</t>
  </si>
  <si>
    <t>Könyvtár összesen</t>
  </si>
  <si>
    <t>Szociális étkeztetés</t>
  </si>
  <si>
    <t>1.2.8.</t>
  </si>
  <si>
    <t>1.3.9.</t>
  </si>
  <si>
    <t>KIEMELT. ELŐIR.</t>
  </si>
  <si>
    <t>2012. eredeti            ( E Ft )</t>
  </si>
  <si>
    <t>Támogatásértékű működési bevételek</t>
  </si>
  <si>
    <t>TÁMOGATÁSOK, KIEGÉSZÍTÉSEK</t>
  </si>
  <si>
    <t>A+B+C+D</t>
  </si>
  <si>
    <t>2012. tagintézmény        ( E Ft )</t>
  </si>
  <si>
    <t xml:space="preserve">A. MŰKÖDÉSI KÖLTSÉGVETÉS </t>
  </si>
  <si>
    <t xml:space="preserve">FELHALMOZÁSI KÖLTSÉGVETÉS </t>
  </si>
  <si>
    <t>B. 18.</t>
  </si>
  <si>
    <t>B.15+...+18.</t>
  </si>
  <si>
    <t>B.15+…+19.</t>
  </si>
  <si>
    <t xml:space="preserve">KÖLTSÉGVETÉSI SZERVEK MŰKÖDÉSI BEVÉTEL </t>
  </si>
  <si>
    <t>Napköziotthonos Óvoda</t>
  </si>
  <si>
    <t>Áru- és készletért.</t>
  </si>
  <si>
    <t>Nyújtott szolg. ellenértéke</t>
  </si>
  <si>
    <t>Bérleti díj</t>
  </si>
  <si>
    <t>Intézményi ellátási díj</t>
  </si>
  <si>
    <t>Alkalmazottak térítése</t>
  </si>
  <si>
    <t>Osztelék, hozambevétel</t>
  </si>
  <si>
    <t>Kamatbevétel</t>
  </si>
  <si>
    <t>Bevételek összesen</t>
  </si>
  <si>
    <t>ÖNKORMÁNYZAT MŰKÖDÉSI BEVÉTELEI</t>
  </si>
  <si>
    <t>Alaptevékenység  bevétele</t>
  </si>
  <si>
    <t xml:space="preserve">B.15. </t>
  </si>
  <si>
    <t>BERUHÁZÁS ÁFÁ-VAL</t>
  </si>
  <si>
    <t>ELŐZŐ ÉVI PÉNZMARADVÁNY</t>
  </si>
  <si>
    <t>2012.</t>
  </si>
  <si>
    <t>Kommunális ágazat</t>
  </si>
  <si>
    <t>Egészségügy</t>
  </si>
  <si>
    <t>Támogatások</t>
  </si>
  <si>
    <t>Felújítások</t>
  </si>
  <si>
    <t>Sor-szám</t>
  </si>
  <si>
    <t>7.</t>
  </si>
  <si>
    <t>Ezer forintban !</t>
  </si>
  <si>
    <t>Helyi adók</t>
  </si>
  <si>
    <t>2013.</t>
  </si>
  <si>
    <t>Bevételi jogcímek</t>
  </si>
  <si>
    <t>Kezességvállalással kapcsolatos megtérülés</t>
  </si>
  <si>
    <t>Évek</t>
  </si>
  <si>
    <t>2014.</t>
  </si>
  <si>
    <t>Összesen
(7=3+4+5+6)</t>
  </si>
  <si>
    <t>ÖSSZES KÖTELEZETTSÉG</t>
  </si>
  <si>
    <t>Osztalékok, koncessziós díjak, hozam</t>
  </si>
  <si>
    <t>Díjak, pótlékok bírságok</t>
  </si>
  <si>
    <t>Részvények, részesedések értékesítése</t>
  </si>
  <si>
    <t>Vállalatértékesítésből, privatizációból származó bevételek</t>
  </si>
  <si>
    <t>SAJÁT BEVÉTELEK ÖSSZESEN*</t>
  </si>
  <si>
    <t>Tárgyi eszközök, immateriális javak, vagyoni értékű jog értékesítése, 
vagyonhasznosításból származó bevétel</t>
  </si>
  <si>
    <t>Fejlesztési cél leírása</t>
  </si>
  <si>
    <t>ADÓSSÁGOT KELETKEZTETŐ ÜGYLETEK VÁRHATÓ EGYÜTTES ÖSSZEGE</t>
  </si>
  <si>
    <t>8.</t>
  </si>
  <si>
    <t>9.</t>
  </si>
  <si>
    <t>10.</t>
  </si>
  <si>
    <t>11.</t>
  </si>
  <si>
    <t>12.</t>
  </si>
  <si>
    <t>13.</t>
  </si>
  <si>
    <t>14.</t>
  </si>
  <si>
    <t>Bevételek</t>
  </si>
  <si>
    <t>Kiadások</t>
  </si>
  <si>
    <t>Munkaadókat terhelő járulékok és szociális hozzájárulási adó</t>
  </si>
  <si>
    <t>SZOCIÁLIS SEGÉLYEZÉS, CSALÁDVÉDELEM ÖSSZ</t>
  </si>
  <si>
    <t>1.4.10.</t>
  </si>
  <si>
    <t>Rendszeres szociális segély</t>
  </si>
  <si>
    <t xml:space="preserve">Foglalkoztatást helyettesítő </t>
  </si>
  <si>
    <t>Kiegészítő gyermekvédelmi</t>
  </si>
  <si>
    <t>Rendszeres gyermekvédelmi</t>
  </si>
  <si>
    <t>Szociális segélyezes, családvédelem össz</t>
  </si>
  <si>
    <t>Végrehajtó igazgatás összesen</t>
  </si>
  <si>
    <t>10. Önkormányzati igazgatás</t>
  </si>
  <si>
    <t>ÖNKORMÁNYZATI IGAZGATÁS ÖSSZESEN</t>
  </si>
  <si>
    <t>8. Önkormányzati szociális ágazat</t>
  </si>
  <si>
    <t>KÖLCSÖNÖK VISSZATÉRÜLÉSE</t>
  </si>
  <si>
    <t>Összesen</t>
  </si>
  <si>
    <t>Önkormányzati igazgatás</t>
  </si>
  <si>
    <t>KÖLCSÖNÖK</t>
  </si>
  <si>
    <t>MŰKÖDÉSI BEVÉTELEK</t>
  </si>
  <si>
    <t>MŰKÖDÉSI KIADÁSOK</t>
  </si>
  <si>
    <t>1. Intézményi működési bevételek</t>
  </si>
  <si>
    <t>1. Személyi juttatások</t>
  </si>
  <si>
    <t>2. Önkormányzat sajátos működési bevételei</t>
  </si>
  <si>
    <t>2. Járulékok</t>
  </si>
  <si>
    <t>3. Támogatások</t>
  </si>
  <si>
    <t>3. Dologi kiadások</t>
  </si>
  <si>
    <t>4. Támogatásértékű működési bevételek</t>
  </si>
  <si>
    <t>4. Működési célú támogatásértékű kiadás</t>
  </si>
  <si>
    <t>5. Működési célú pénzeszközátadás</t>
  </si>
  <si>
    <t>6. Ellátottak pénzbeli juttatása</t>
  </si>
  <si>
    <t>FELHALMOZÁSI BEVÉTELEK</t>
  </si>
  <si>
    <t>FELHALMOZÁSI KIADÁSOK</t>
  </si>
  <si>
    <t>1. Felhalmozási és tőkejellegű bevételek</t>
  </si>
  <si>
    <t>1. Beruházások</t>
  </si>
  <si>
    <t>2. Támogatások</t>
  </si>
  <si>
    <t>2. Felújítások</t>
  </si>
  <si>
    <t xml:space="preserve">4. Felhalmozási célú pénzeszközátvétel </t>
  </si>
  <si>
    <t>5. Felhalmozási pénzmaradvány</t>
  </si>
  <si>
    <t>TÁRGYÉVI BEVÉTELEK ÖSSZESEN</t>
  </si>
  <si>
    <t>TÁRGYÉVI KIADÁSOK ÖSSZESEN</t>
  </si>
  <si>
    <t>KÖLTSÉGVETÉSI   KIADÁSOK ÖSSZESEN</t>
  </si>
  <si>
    <t>KÖLTSÉGVETÉSI BEVÉTELEK</t>
  </si>
  <si>
    <t>Működési célú támogatásértékű bevétel</t>
  </si>
  <si>
    <t>Felhalmozási célú támogatásértékű bevétel</t>
  </si>
  <si>
    <t>E Ft-ban</t>
  </si>
  <si>
    <t>KÖLTSÉGVETÉSI KIADÁSOK</t>
  </si>
  <si>
    <t>Egyéb működési célú kiadások</t>
  </si>
  <si>
    <t>Lakástámogatás</t>
  </si>
  <si>
    <t>BEVÉTELEK ÖSSZESEN</t>
  </si>
  <si>
    <t>KIADÁSOK ÖSSZESEN</t>
  </si>
  <si>
    <t>KÖLTSÉGVETÉSI SZERVEK BEVÉTELEI</t>
  </si>
  <si>
    <t>A.</t>
  </si>
  <si>
    <t xml:space="preserve">Működési célú támogatásértékű Munkaerőp.Alaptól - Kultúrház </t>
  </si>
  <si>
    <t>Működési célú támogatásértékű - Iskola, Diáksport</t>
  </si>
  <si>
    <t>Működési célú támogatásértékű - Óvoda, Kultúrház</t>
  </si>
  <si>
    <t xml:space="preserve">III. </t>
  </si>
  <si>
    <t>Működési célra átvett</t>
  </si>
  <si>
    <t>ÖNKORMÁNYZATOK SAJÁTOS MŰKÖDÉSI BEVÉTELEI</t>
  </si>
  <si>
    <t>TÁMOGATÁSOK</t>
  </si>
  <si>
    <t>ÖNKORMÁNYZATI BEVÉTELEK</t>
  </si>
  <si>
    <t>VIII</t>
  </si>
  <si>
    <t>ELŐZŐ ÉVI PÉNZMARADVÁNY IGÉNYBEVÉTELE</t>
  </si>
  <si>
    <t>IX</t>
  </si>
  <si>
    <t>FINANSZÍROZÁSI CÉLÚ PÉNZÜGYI MŰVELETEK</t>
  </si>
  <si>
    <t>ÖNKORMÁNYZAT BEVÉTELEI</t>
  </si>
  <si>
    <t>Önkormányzati szociális ágazat</t>
  </si>
  <si>
    <t xml:space="preserve">KÖLTSÉGVETÉSI SZERVEK MŰKÖDÉSI KIADÁSAI </t>
  </si>
  <si>
    <t xml:space="preserve">ÖNKORMÁNYZATI MŰKÖDÉSI FELADATOK </t>
  </si>
  <si>
    <t>KÖLTSÉGVETÉSI SZERVEK FELHALMOZÁSI KIADÁSAI</t>
  </si>
  <si>
    <t>Intézményi beruházási kiadások</t>
  </si>
  <si>
    <t>KÖLTSÉGVETÉSI SZERVEK KIADÁSAI</t>
  </si>
  <si>
    <t>ÖNKORMÁNYZATOK FELHALMOZÁSI KIADÁSAI</t>
  </si>
  <si>
    <t>Felhalmozási célú pénzeszközátadás - lakástámogatás</t>
  </si>
  <si>
    <t>Önkormányzati beruházások ÁFA-val</t>
  </si>
  <si>
    <t>ÖNKORMÁNYZAT KIADÁSAI</t>
  </si>
  <si>
    <t>IV</t>
  </si>
  <si>
    <t>Támogatásértékű felhalmozási kiadás</t>
  </si>
  <si>
    <t>Működési célra átvett- Óvoda, Kultúrház</t>
  </si>
  <si>
    <t>BEVÉTELEK FORRÁSONKÉNTI MEGOSZLÁSA</t>
  </si>
  <si>
    <t>FINANSZÍROZÁSI CÉLÚ PÉNZÜGYI MŰV. BEVÉTELEK ÖSSZESEN</t>
  </si>
  <si>
    <t>Működési célú pénzügyi műveletek bevételei</t>
  </si>
  <si>
    <t>Felhalmozási célú pénzügyi műveletek bevételei</t>
  </si>
  <si>
    <t>KIADÁSOK JOGCÍMENKÉNTI MEGOSZLÁSA</t>
  </si>
  <si>
    <t>E.</t>
  </si>
  <si>
    <t>FINANSZÍROZÁSI CÉLÚ PÉNZÜGYI MŰV. KIAD.</t>
  </si>
  <si>
    <t>Felhalmozási célú pénzügyi műveletek kiadásai</t>
  </si>
  <si>
    <t>Működési célú pénzügyi műveletek kiadásai</t>
  </si>
  <si>
    <t>KÖLTSÉGVETÉSI BEVÉTELEK ÉS KIADÁSOK EGYENLEGE</t>
  </si>
  <si>
    <t>Költségvetési hiány ( költségvetési bevételek - költségvetési kiadások )</t>
  </si>
  <si>
    <t>MŰKÖDÉSI CÉLÚ BEVÉTELEK ÖSSZESEN</t>
  </si>
  <si>
    <t>FELHALMOZÁSI CÉLÚ BEVÉTELEK ÖSSZESEN</t>
  </si>
  <si>
    <t>MŰKÖDÉSI CÉLÚ KIADÁSOK ÖSSZESEN</t>
  </si>
  <si>
    <t>FELHALMOZÁSI CÉLÚ KIADÁSOK ÖSSZESEN</t>
  </si>
  <si>
    <t>8. Általános tartalék</t>
  </si>
  <si>
    <t>7. EU-s forrásból fin. projektek kiadása ( szem.+jár+dol.)</t>
  </si>
  <si>
    <t>6. Működési célú pénzeszközátvétel</t>
  </si>
  <si>
    <t>7. Kölcsön visszatérülés</t>
  </si>
  <si>
    <t>8. Működési pénzmaradvány</t>
  </si>
  <si>
    <t>9. Finanszírozási célú bevételek</t>
  </si>
  <si>
    <t>6. Finanszírozási célú bevételek</t>
  </si>
  <si>
    <t>6. Finanszírozási célú kiadások</t>
  </si>
  <si>
    <t>8. Finanszírozási célú kiadások</t>
  </si>
  <si>
    <t>5. EU támogatás</t>
  </si>
  <si>
    <t>megnevezése</t>
  </si>
  <si>
    <t>Száma</t>
  </si>
  <si>
    <t>Előirányzat-csoport, kiemelt előirányzat megnevezése</t>
  </si>
  <si>
    <t>I. Önkormányzatok működési bevételei</t>
  </si>
  <si>
    <t>2.2.</t>
  </si>
  <si>
    <t>2.3.</t>
  </si>
  <si>
    <t>2.4.</t>
  </si>
  <si>
    <t>Bírságok, díjak, pótlékok</t>
  </si>
  <si>
    <t>2.5.</t>
  </si>
  <si>
    <t>2.6.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</si>
  <si>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</si>
  <si>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</si>
  <si>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</si>
  <si>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</si>
  <si>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</si>
  <si>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</si>
  <si>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3.4.</t>
  </si>
  <si>
    <t>Intézményi ellátási díjak</t>
  </si>
  <si>
    <t>3.5.</t>
  </si>
  <si>
    <t>3.6.</t>
  </si>
  <si>
    <t>Általános forgalmi adó bevétel</t>
  </si>
  <si>
    <t>II. Közhatalmi bevételek</t>
  </si>
  <si>
    <t>III. Támogatások,  kiegészítések (5.1.+…+5.8.)</t>
  </si>
  <si>
    <t>5.1.</t>
  </si>
  <si>
    <t>Normatív hozzájárulások</t>
  </si>
  <si>
    <t>5.2.</t>
  </si>
  <si>
    <t>5.3.</t>
  </si>
  <si>
    <t>Központosított előirányzatok</t>
  </si>
  <si>
    <t>5.4.</t>
  </si>
  <si>
    <t>IV. Támogatásértékű bevételek (6.1+6.2)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</si>
  <si>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</si>
  <si>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</si>
  <si>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</si>
  <si>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</si>
  <si>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6.1.3.</t>
  </si>
  <si>
    <t>6.2.</t>
  </si>
  <si>
    <t>Felhalmozási célú támogatásértékű bevétel (6.2.1.+…+6.2.5.)</t>
  </si>
  <si>
    <t>6.2.1.</t>
  </si>
  <si>
    <t>V. Felhalmozási célú bevételek (7.1.+…+.7.3.)</t>
  </si>
  <si>
    <t>7.1.</t>
  </si>
  <si>
    <t>7.2.</t>
  </si>
  <si>
    <t>7.3.</t>
  </si>
  <si>
    <t>VI. Átvett pénzeszközök (8.1.+8.2.)</t>
  </si>
  <si>
    <t>8.1.</t>
  </si>
  <si>
    <t>Működési célú pénzeszköz átvétel államháztartáson kívülről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</si>
  <si>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</si>
  <si>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</si>
  <si>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</si>
  <si>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</si>
  <si>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</si>
  <si>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</si>
  <si>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</si>
  <si>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BEVÉTELEK ÖSSZESEN (10+11+12)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</si>
  <si>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</si>
  <si>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</si>
  <si>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Dologi  kiadások</t>
  </si>
  <si>
    <t>Ellátottak pénzbeli juttatásai</t>
  </si>
  <si>
    <t>1.5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</si>
  <si>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</si>
  <si>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</si>
  <si>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</si>
  <si>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</si>
  <si>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</si>
  <si>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</si>
  <si>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</si>
  <si>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</si>
  <si>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</si>
  <si>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</si>
  <si>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</si>
  <si>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</si>
  <si>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</si>
  <si>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</si>
  <si>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</si>
  <si>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</si>
  <si>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</si>
  <si>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Lakásépítés</t>
  </si>
  <si>
    <t>EU-s forrásból finanszírozott támogatással megvalósuló programok, projektek kiadásai</t>
  </si>
  <si>
    <t>EU-s forrásból finansz. támogatással megv. pr., projektek önk.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</si>
  <si>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</si>
  <si>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</si>
  <si>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</si>
  <si>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</si>
  <si>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</si>
  <si>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</si>
  <si>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</si>
  <si>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</si>
  <si>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</si>
  <si>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</si>
  <si>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</si>
  <si>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</si>
  <si>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4.1.</t>
  </si>
  <si>
    <t>4.2.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</si>
  <si>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</si>
  <si>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</si>
  <si>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</si>
  <si>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</si>
  <si>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KIADÁSOK ÖSSZESEN: (6+7)</t>
  </si>
  <si>
    <t xml:space="preserve">ÖNKORMÁNYZAT MŰKÖDÉSI BEVÉTELEI </t>
  </si>
  <si>
    <t>7.4.</t>
  </si>
  <si>
    <t>Kommunális adó</t>
  </si>
  <si>
    <r>
      <t xml:space="preserve">I. Működési költségvetés kiadásai </t>
    </r>
    <r>
      <rPr>
        <sz val="10"/>
        <rFont val="Times New Roman CE"/>
        <family val="0"/>
      </rPr>
      <t>(1.1+…+1.5.)</t>
    </r>
  </si>
  <si>
    <t>Költségvetési szerv megnevezése</t>
  </si>
  <si>
    <t>I. Intézményi működési bevételek (1.1.+…+1.8.)</t>
  </si>
  <si>
    <t>Osztalék, hozambevétel</t>
  </si>
  <si>
    <t>Alaptevékenység bevétele</t>
  </si>
  <si>
    <t>II. Véglegesen átvett pénzeszközök (2.1.+…+2.4.)</t>
  </si>
  <si>
    <t>EU-s forrásból származó bevételek</t>
  </si>
  <si>
    <t>III. Felhalmozási célú egyéb bevételek</t>
  </si>
  <si>
    <t>IV. Közhatalmi bevételek</t>
  </si>
  <si>
    <t>V. Kölcsön</t>
  </si>
  <si>
    <t>VI. Pénzmaradvány, vállalk. tev. maradványa (6.1.+6.2.)</t>
  </si>
  <si>
    <t>Előző évi pénzmaradvány igénybevétele</t>
  </si>
  <si>
    <t>Előző évi vállalkozási maradvány igénybevétele</t>
  </si>
  <si>
    <t>VII. Önkormányzati támogatás</t>
  </si>
  <si>
    <t>BEVÉTELEK ÖSSZESEN (1+2+3+4+5+6+7)</t>
  </si>
  <si>
    <t>IV. Kölcsön</t>
  </si>
  <si>
    <t>V. Pénzmaradvány, vállalk. tev. maradványa (5.1.+5.2.)</t>
  </si>
  <si>
    <t>VI. Önkormányzati támogatás</t>
  </si>
  <si>
    <t>BEVÉTELEK ÖSSZESEN (1+2+3+4+5+6)</t>
  </si>
  <si>
    <r>
      <t xml:space="preserve">II. Felhalmozási költségvetés kiadásai </t>
    </r>
    <r>
      <rPr>
        <sz val="10"/>
        <rFont val="Times New Roman CE"/>
        <family val="0"/>
      </rPr>
      <t>(2.1+…+2.4)</t>
    </r>
  </si>
  <si>
    <t>Egyéb fejlesztési célú kiadások</t>
  </si>
  <si>
    <t>III. Kölcsön</t>
  </si>
  <si>
    <t>KIADÁSOK ÖSSZESEN: (1+2+3)</t>
  </si>
  <si>
    <t>Egyéb fizetési kötelezettségből származó bevételek-lakbér</t>
  </si>
  <si>
    <t>3. Támogatásértékű felhalmozási bevétel EU-s forrásból</t>
  </si>
  <si>
    <t>Tát</t>
  </si>
  <si>
    <t>Tagint.</t>
  </si>
  <si>
    <t>NAPKÖZIOTTHONOS ÓVODA</t>
  </si>
  <si>
    <t>óvodavezető</t>
  </si>
  <si>
    <t>vezető helyettes</t>
  </si>
  <si>
    <t>óvodapedagógus</t>
  </si>
  <si>
    <t>gyermekgondozó, dajka</t>
  </si>
  <si>
    <t>gazdasági dolgozó</t>
  </si>
  <si>
    <t>kisegítő dolgozó</t>
  </si>
  <si>
    <t>bölcsődei dolgozó</t>
  </si>
  <si>
    <t>gyermekjóléti, családsegítő</t>
  </si>
  <si>
    <t>közfoglalkoztatottak</t>
  </si>
  <si>
    <t>igazgató</t>
  </si>
  <si>
    <t>III. BÉLA ÁLTALÁNOS ISKOLA</t>
  </si>
  <si>
    <t>KULTÚRHÁZ ÉS KÖNYVTÁR</t>
  </si>
  <si>
    <t>számítógépkezelő</t>
  </si>
  <si>
    <t>könyvtáros</t>
  </si>
  <si>
    <t>SZENT GYÖRGY OTTHON</t>
  </si>
  <si>
    <t>gondnok</t>
  </si>
  <si>
    <t>eü-szociális admin.</t>
  </si>
  <si>
    <t>főnővér</t>
  </si>
  <si>
    <t>mentálhigiénés nővér</t>
  </si>
  <si>
    <t>osztályos nővér</t>
  </si>
  <si>
    <t>gondozó(nővér)</t>
  </si>
  <si>
    <t>szakács</t>
  </si>
  <si>
    <t>klubvezető</t>
  </si>
  <si>
    <t xml:space="preserve">szociális gondozó ( Nappali Klub ) </t>
  </si>
  <si>
    <t>szoc. segítő ( szoc. étk.)</t>
  </si>
  <si>
    <t>mosónő</t>
  </si>
  <si>
    <t>intézménytakarító</t>
  </si>
  <si>
    <t>polgármester</t>
  </si>
  <si>
    <t>jegyző</t>
  </si>
  <si>
    <t>köztisztviselő</t>
  </si>
  <si>
    <t>fizikai alkalmazott</t>
  </si>
  <si>
    <t>VÉDŐNŐI SZOLGÁLAT</t>
  </si>
  <si>
    <t>védőnő</t>
  </si>
  <si>
    <t>takarítónő</t>
  </si>
  <si>
    <t>ZÖLDTERÜLET-FENNTARTÁS</t>
  </si>
  <si>
    <t>Főfoglalkozású</t>
  </si>
  <si>
    <t>FŐFOGLALKOZÁSÚ ÖSSZESEN</t>
  </si>
  <si>
    <t>RÉSZFOGLALKOZÁSÚ ÖSSZESEN</t>
  </si>
  <si>
    <t>KÖZFOGLALKOZTATOTT ÖSSZESEN</t>
  </si>
  <si>
    <t>JOGCÍMEK  MEGNEVEZÉSE</t>
  </si>
  <si>
    <t>EREDETI</t>
  </si>
  <si>
    <t>E Ft</t>
  </si>
  <si>
    <t>Mutató</t>
  </si>
  <si>
    <t>Fajlagos</t>
  </si>
  <si>
    <t>Előirányz.</t>
  </si>
  <si>
    <t>Igazgatási feladatok</t>
  </si>
  <si>
    <t>Építésügyi feladatok</t>
  </si>
  <si>
    <t>Üdülőhelyi feladatok</t>
  </si>
  <si>
    <t>Lakott külterülettel kapcs.</t>
  </si>
  <si>
    <t>Pénzbeli szociális juttatás</t>
  </si>
  <si>
    <t>Szoc. étkeztetés</t>
  </si>
  <si>
    <t>Idősek klubja</t>
  </si>
  <si>
    <t>Demens bentlakás</t>
  </si>
  <si>
    <t>Átlagos ell.bentlakás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</si>
</sst>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</numFmts>
  <fonts count="75">
    <font>
      <sz val="10"/>
      <name val="MS Sans Serif"/>
      <family val="2"/>
    </font>
    <font>
      <sz val="10"/>
      <name val="Arial"/>
      <family val="0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name val="Arial"/>
      <family val="2"/>
    </font>
    <font>
      <i/>
      <sz val="11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2"/>
      <name val="MS Sans Serif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14"/>
      <name val="Arial CE"/>
      <family val="2"/>
    </font>
    <font>
      <sz val="14"/>
      <name val="MS Sans Serif"/>
      <family val="2"/>
    </font>
    <font>
      <sz val="8"/>
      <name val="MS Sans Serif"/>
      <family val="2"/>
    </font>
    <font>
      <b/>
      <sz val="11"/>
      <name val="MS Sans Serif"/>
      <family val="2"/>
    </font>
    <font>
      <b/>
      <sz val="9"/>
      <name val="Arial"/>
      <family val="2"/>
    </font>
    <font>
      <sz val="8.5"/>
      <name val="MS Sans Serif"/>
      <family val="2"/>
    </font>
    <font>
      <b/>
      <sz val="10"/>
      <name val="Arial"/>
      <family val="2"/>
    </font>
    <font>
      <sz val="9"/>
      <name val="MS Sans Serif"/>
      <family val="2"/>
    </font>
    <font>
      <sz val="10"/>
      <name val="Arial CE"/>
      <family val="2"/>
    </font>
    <font>
      <sz val="11"/>
      <name val="MS Sans Serif"/>
      <family val="2"/>
    </font>
    <font>
      <b/>
      <sz val="9"/>
      <name val="Arial CE"/>
      <family val="2"/>
    </font>
    <font>
      <b/>
      <sz val="13"/>
      <name val="Arial"/>
      <family val="2"/>
    </font>
    <font>
      <b/>
      <sz val="13"/>
      <name val="Arial CE"/>
      <family val="2"/>
    </font>
    <font>
      <sz val="2"/>
      <name val="MS Sans Serif"/>
      <family val="2"/>
    </font>
    <font>
      <b/>
      <sz val="8.5"/>
      <name val="MS Sans Serif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sz val="10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"/>
      <family val="1"/>
    </font>
    <font>
      <b/>
      <sz val="11"/>
      <color indexed="9"/>
      <name val="Arial"/>
      <family val="2"/>
    </font>
    <font>
      <b/>
      <sz val="11"/>
      <color indexed="9"/>
      <name val="Arial CE"/>
      <family val="2"/>
    </font>
    <font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3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/>
      <bottom style="medium"/>
    </border>
    <border>
      <left style="thin"/>
      <right style="hair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hair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/>
      <bottom style="thin"/>
    </border>
    <border>
      <left style="medium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 style="hair">
        <color indexed="8"/>
      </right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 style="medium"/>
      <bottom style="thin"/>
    </border>
    <border>
      <left style="hair">
        <color indexed="8"/>
      </left>
      <right>
        <color indexed="63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4" borderId="7" applyNumberFormat="0" applyFont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8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5" fillId="0" borderId="0">
      <alignment/>
      <protection/>
    </xf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1" fillId="0" borderId="0" applyFill="0" applyBorder="0" applyAlignment="0" applyProtection="0"/>
  </cellStyleXfs>
  <cellXfs count="1585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18" borderId="14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wrapText="1"/>
    </xf>
    <xf numFmtId="3" fontId="11" fillId="0" borderId="0" xfId="0" applyNumberFormat="1" applyFont="1" applyFill="1" applyBorder="1" applyAlignment="1">
      <alignment/>
    </xf>
    <xf numFmtId="3" fontId="3" fillId="19" borderId="0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/>
    </xf>
    <xf numFmtId="3" fontId="5" fillId="0" borderId="23" xfId="0" applyNumberFormat="1" applyFont="1" applyFill="1" applyBorder="1" applyAlignment="1">
      <alignment horizontal="right"/>
    </xf>
    <xf numFmtId="3" fontId="3" fillId="20" borderId="23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center"/>
    </xf>
    <xf numFmtId="3" fontId="3" fillId="20" borderId="25" xfId="0" applyNumberFormat="1" applyFont="1" applyFill="1" applyBorder="1" applyAlignment="1">
      <alignment horizontal="right"/>
    </xf>
    <xf numFmtId="3" fontId="0" fillId="0" borderId="22" xfId="0" applyNumberForma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3" fillId="20" borderId="26" xfId="0" applyNumberFormat="1" applyFont="1" applyFill="1" applyBorder="1" applyAlignment="1">
      <alignment horizontal="right"/>
    </xf>
    <xf numFmtId="3" fontId="9" fillId="18" borderId="26" xfId="0" applyNumberFormat="1" applyFont="1" applyFill="1" applyBorder="1" applyAlignment="1">
      <alignment horizontal="right"/>
    </xf>
    <xf numFmtId="3" fontId="5" fillId="21" borderId="27" xfId="0" applyNumberFormat="1" applyFont="1" applyFill="1" applyBorder="1" applyAlignment="1">
      <alignment/>
    </xf>
    <xf numFmtId="3" fontId="3" fillId="20" borderId="28" xfId="0" applyNumberFormat="1" applyFont="1" applyFill="1" applyBorder="1" applyAlignment="1">
      <alignment horizontal="right"/>
    </xf>
    <xf numFmtId="3" fontId="3" fillId="20" borderId="29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center"/>
    </xf>
    <xf numFmtId="3" fontId="0" fillId="0" borderId="31" xfId="0" applyNumberForma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3" fillId="20" borderId="33" xfId="0" applyNumberFormat="1" applyFont="1" applyFill="1" applyBorder="1" applyAlignment="1">
      <alignment horizontal="right" vertical="center"/>
    </xf>
    <xf numFmtId="3" fontId="12" fillId="0" borderId="3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5" fillId="21" borderId="36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3" fontId="5" fillId="21" borderId="40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 horizontal="center"/>
    </xf>
    <xf numFmtId="3" fontId="18" fillId="0" borderId="31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 horizontal="center"/>
    </xf>
    <xf numFmtId="3" fontId="0" fillId="0" borderId="44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11" fillId="0" borderId="31" xfId="0" applyNumberFormat="1" applyFont="1" applyFill="1" applyBorder="1" applyAlignment="1">
      <alignment horizontal="center"/>
    </xf>
    <xf numFmtId="3" fontId="3" fillId="20" borderId="33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 horizontal="center"/>
    </xf>
    <xf numFmtId="3" fontId="3" fillId="7" borderId="23" xfId="0" applyNumberFormat="1" applyFont="1" applyFill="1" applyBorder="1" applyAlignment="1">
      <alignment horizontal="right"/>
    </xf>
    <xf numFmtId="3" fontId="11" fillId="0" borderId="48" xfId="0" applyNumberFormat="1" applyFont="1" applyFill="1" applyBorder="1" applyAlignment="1" quotePrefix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50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 horizontal="center"/>
    </xf>
    <xf numFmtId="3" fontId="1" fillId="0" borderId="54" xfId="0" applyNumberFormat="1" applyFont="1" applyFill="1" applyBorder="1" applyAlignment="1">
      <alignment horizontal="center"/>
    </xf>
    <xf numFmtId="3" fontId="1" fillId="0" borderId="55" xfId="0" applyNumberFormat="1" applyFont="1" applyFill="1" applyBorder="1" applyAlignment="1">
      <alignment horizontal="center"/>
    </xf>
    <xf numFmtId="3" fontId="1" fillId="0" borderId="56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3" fontId="5" fillId="21" borderId="57" xfId="0" applyNumberFormat="1" applyFont="1" applyFill="1" applyBorder="1" applyAlignment="1">
      <alignment horizontal="right"/>
    </xf>
    <xf numFmtId="3" fontId="5" fillId="21" borderId="58" xfId="0" applyNumberFormat="1" applyFont="1" applyFill="1" applyBorder="1" applyAlignment="1">
      <alignment horizontal="right"/>
    </xf>
    <xf numFmtId="3" fontId="3" fillId="20" borderId="59" xfId="0" applyNumberFormat="1" applyFont="1" applyFill="1" applyBorder="1" applyAlignment="1">
      <alignment horizontal="right"/>
    </xf>
    <xf numFmtId="3" fontId="3" fillId="20" borderId="33" xfId="0" applyNumberFormat="1" applyFont="1" applyFill="1" applyBorder="1" applyAlignment="1">
      <alignment horizontal="right"/>
    </xf>
    <xf numFmtId="3" fontId="3" fillId="20" borderId="60" xfId="0" applyNumberFormat="1" applyFont="1" applyFill="1" applyBorder="1" applyAlignment="1">
      <alignment horizontal="right"/>
    </xf>
    <xf numFmtId="3" fontId="3" fillId="20" borderId="61" xfId="0" applyNumberFormat="1" applyFont="1" applyFill="1" applyBorder="1" applyAlignment="1">
      <alignment horizontal="right"/>
    </xf>
    <xf numFmtId="3" fontId="5" fillId="21" borderId="62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center" vertical="center" wrapText="1"/>
    </xf>
    <xf numFmtId="3" fontId="5" fillId="21" borderId="0" xfId="0" applyNumberFormat="1" applyFont="1" applyFill="1" applyBorder="1" applyAlignment="1">
      <alignment horizontal="right"/>
    </xf>
    <xf numFmtId="3" fontId="3" fillId="20" borderId="63" xfId="0" applyNumberFormat="1" applyFont="1" applyFill="1" applyBorder="1" applyAlignment="1">
      <alignment horizontal="right"/>
    </xf>
    <xf numFmtId="3" fontId="5" fillId="21" borderId="64" xfId="0" applyNumberFormat="1" applyFont="1" applyFill="1" applyBorder="1" applyAlignment="1">
      <alignment/>
    </xf>
    <xf numFmtId="3" fontId="9" fillId="18" borderId="65" xfId="0" applyNumberFormat="1" applyFont="1" applyFill="1" applyBorder="1" applyAlignment="1">
      <alignment horizontal="right"/>
    </xf>
    <xf numFmtId="3" fontId="3" fillId="0" borderId="66" xfId="0" applyNumberFormat="1" applyFont="1" applyFill="1" applyBorder="1" applyAlignment="1">
      <alignment horizontal="center" vertical="center" wrapText="1"/>
    </xf>
    <xf numFmtId="3" fontId="5" fillId="20" borderId="67" xfId="0" applyNumberFormat="1" applyFont="1" applyFill="1" applyBorder="1" applyAlignment="1">
      <alignment horizontal="right"/>
    </xf>
    <xf numFmtId="3" fontId="5" fillId="20" borderId="68" xfId="0" applyNumberFormat="1" applyFont="1" applyFill="1" applyBorder="1" applyAlignment="1">
      <alignment horizontal="right"/>
    </xf>
    <xf numFmtId="3" fontId="5" fillId="20" borderId="69" xfId="0" applyNumberFormat="1" applyFont="1" applyFill="1" applyBorder="1" applyAlignment="1">
      <alignment horizontal="right"/>
    </xf>
    <xf numFmtId="3" fontId="5" fillId="0" borderId="58" xfId="0" applyNumberFormat="1" applyFont="1" applyFill="1" applyBorder="1" applyAlignment="1">
      <alignment horizontal="right"/>
    </xf>
    <xf numFmtId="3" fontId="5" fillId="20" borderId="58" xfId="0" applyNumberFormat="1" applyFont="1" applyFill="1" applyBorder="1" applyAlignment="1">
      <alignment horizontal="right"/>
    </xf>
    <xf numFmtId="3" fontId="5" fillId="0" borderId="70" xfId="0" applyNumberFormat="1" applyFont="1" applyFill="1" applyBorder="1" applyAlignment="1">
      <alignment horizontal="right"/>
    </xf>
    <xf numFmtId="3" fontId="5" fillId="20" borderId="33" xfId="0" applyNumberFormat="1" applyFont="1" applyFill="1" applyBorder="1" applyAlignment="1">
      <alignment horizontal="right"/>
    </xf>
    <xf numFmtId="3" fontId="5" fillId="0" borderId="62" xfId="0" applyNumberFormat="1" applyFont="1" applyFill="1" applyBorder="1" applyAlignment="1">
      <alignment horizontal="right"/>
    </xf>
    <xf numFmtId="3" fontId="9" fillId="18" borderId="33" xfId="0" applyNumberFormat="1" applyFont="1" applyFill="1" applyBorder="1" applyAlignment="1">
      <alignment horizontal="right"/>
    </xf>
    <xf numFmtId="3" fontId="9" fillId="18" borderId="33" xfId="0" applyNumberFormat="1" applyFont="1" applyFill="1" applyBorder="1" applyAlignment="1">
      <alignment/>
    </xf>
    <xf numFmtId="3" fontId="5" fillId="21" borderId="62" xfId="0" applyNumberFormat="1" applyFont="1" applyFill="1" applyBorder="1" applyAlignment="1">
      <alignment/>
    </xf>
    <xf numFmtId="3" fontId="5" fillId="18" borderId="71" xfId="0" applyNumberFormat="1" applyFont="1" applyFill="1" applyBorder="1" applyAlignment="1">
      <alignment horizontal="right"/>
    </xf>
    <xf numFmtId="3" fontId="5" fillId="20" borderId="70" xfId="0" applyNumberFormat="1" applyFont="1" applyFill="1" applyBorder="1" applyAlignment="1">
      <alignment horizontal="right"/>
    </xf>
    <xf numFmtId="3" fontId="5" fillId="20" borderId="62" xfId="0" applyNumberFormat="1" applyFont="1" applyFill="1" applyBorder="1" applyAlignment="1">
      <alignment horizontal="right"/>
    </xf>
    <xf numFmtId="3" fontId="5" fillId="20" borderId="72" xfId="0" applyNumberFormat="1" applyFont="1" applyFill="1" applyBorder="1" applyAlignment="1">
      <alignment horizontal="right"/>
    </xf>
    <xf numFmtId="3" fontId="3" fillId="20" borderId="73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center" vertical="center" wrapText="1"/>
    </xf>
    <xf numFmtId="3" fontId="5" fillId="21" borderId="74" xfId="0" applyNumberFormat="1" applyFont="1" applyFill="1" applyBorder="1" applyAlignment="1">
      <alignment horizontal="right"/>
    </xf>
    <xf numFmtId="3" fontId="5" fillId="21" borderId="75" xfId="0" applyNumberFormat="1" applyFont="1" applyFill="1" applyBorder="1" applyAlignment="1">
      <alignment horizontal="right"/>
    </xf>
    <xf numFmtId="3" fontId="5" fillId="21" borderId="76" xfId="0" applyNumberFormat="1" applyFont="1" applyFill="1" applyBorder="1" applyAlignment="1">
      <alignment horizontal="right"/>
    </xf>
    <xf numFmtId="3" fontId="5" fillId="21" borderId="77" xfId="0" applyNumberFormat="1" applyFont="1" applyFill="1" applyBorder="1" applyAlignment="1">
      <alignment horizontal="right"/>
    </xf>
    <xf numFmtId="3" fontId="3" fillId="20" borderId="78" xfId="0" applyNumberFormat="1" applyFont="1" applyFill="1" applyBorder="1" applyAlignment="1">
      <alignment horizontal="right"/>
    </xf>
    <xf numFmtId="3" fontId="5" fillId="21" borderId="79" xfId="0" applyNumberFormat="1" applyFont="1" applyFill="1" applyBorder="1" applyAlignment="1">
      <alignment horizontal="right"/>
    </xf>
    <xf numFmtId="3" fontId="5" fillId="21" borderId="80" xfId="0" applyNumberFormat="1" applyFont="1" applyFill="1" applyBorder="1" applyAlignment="1">
      <alignment horizontal="right"/>
    </xf>
    <xf numFmtId="3" fontId="3" fillId="20" borderId="81" xfId="0" applyNumberFormat="1" applyFont="1" applyFill="1" applyBorder="1" applyAlignment="1">
      <alignment horizontal="right"/>
    </xf>
    <xf numFmtId="3" fontId="5" fillId="21" borderId="82" xfId="0" applyNumberFormat="1" applyFont="1" applyFill="1" applyBorder="1" applyAlignment="1">
      <alignment horizontal="right"/>
    </xf>
    <xf numFmtId="3" fontId="5" fillId="22" borderId="83" xfId="0" applyNumberFormat="1" applyFont="1" applyFill="1" applyBorder="1" applyAlignment="1">
      <alignment horizontal="right"/>
    </xf>
    <xf numFmtId="3" fontId="5" fillId="20" borderId="84" xfId="0" applyNumberFormat="1" applyFont="1" applyFill="1" applyBorder="1" applyAlignment="1">
      <alignment horizontal="right"/>
    </xf>
    <xf numFmtId="3" fontId="5" fillId="20" borderId="85" xfId="0" applyNumberFormat="1" applyFont="1" applyFill="1" applyBorder="1" applyAlignment="1">
      <alignment horizontal="right"/>
    </xf>
    <xf numFmtId="3" fontId="5" fillId="20" borderId="86" xfId="0" applyNumberFormat="1" applyFont="1" applyFill="1" applyBorder="1" applyAlignment="1">
      <alignment horizontal="right"/>
    </xf>
    <xf numFmtId="3" fontId="5" fillId="20" borderId="87" xfId="0" applyNumberFormat="1" applyFont="1" applyFill="1" applyBorder="1" applyAlignment="1">
      <alignment horizontal="right"/>
    </xf>
    <xf numFmtId="3" fontId="5" fillId="20" borderId="74" xfId="0" applyNumberFormat="1" applyFont="1" applyFill="1" applyBorder="1" applyAlignment="1">
      <alignment horizontal="right"/>
    </xf>
    <xf numFmtId="3" fontId="5" fillId="20" borderId="88" xfId="0" applyNumberFormat="1" applyFont="1" applyFill="1" applyBorder="1" applyAlignment="1">
      <alignment horizontal="right"/>
    </xf>
    <xf numFmtId="3" fontId="5" fillId="21" borderId="89" xfId="0" applyNumberFormat="1" applyFont="1" applyFill="1" applyBorder="1" applyAlignment="1">
      <alignment horizontal="right"/>
    </xf>
    <xf numFmtId="3" fontId="5" fillId="20" borderId="76" xfId="0" applyNumberFormat="1" applyFont="1" applyFill="1" applyBorder="1" applyAlignment="1">
      <alignment horizontal="right"/>
    </xf>
    <xf numFmtId="3" fontId="5" fillId="22" borderId="58" xfId="0" applyNumberFormat="1" applyFont="1" applyFill="1" applyBorder="1" applyAlignment="1">
      <alignment horizontal="right"/>
    </xf>
    <xf numFmtId="3" fontId="5" fillId="22" borderId="70" xfId="0" applyNumberFormat="1" applyFont="1" applyFill="1" applyBorder="1" applyAlignment="1">
      <alignment horizontal="right"/>
    </xf>
    <xf numFmtId="3" fontId="3" fillId="18" borderId="63" xfId="0" applyNumberFormat="1" applyFont="1" applyFill="1" applyBorder="1" applyAlignment="1">
      <alignment horizontal="right"/>
    </xf>
    <xf numFmtId="3" fontId="3" fillId="18" borderId="28" xfId="0" applyNumberFormat="1" applyFont="1" applyFill="1" applyBorder="1" applyAlignment="1">
      <alignment horizontal="right"/>
    </xf>
    <xf numFmtId="3" fontId="3" fillId="18" borderId="59" xfId="0" applyNumberFormat="1" applyFont="1" applyFill="1" applyBorder="1" applyAlignment="1">
      <alignment horizontal="right"/>
    </xf>
    <xf numFmtId="3" fontId="3" fillId="20" borderId="69" xfId="0" applyNumberFormat="1" applyFont="1" applyFill="1" applyBorder="1" applyAlignment="1">
      <alignment horizontal="right"/>
    </xf>
    <xf numFmtId="3" fontId="3" fillId="20" borderId="70" xfId="0" applyNumberFormat="1" applyFont="1" applyFill="1" applyBorder="1" applyAlignment="1">
      <alignment horizontal="right"/>
    </xf>
    <xf numFmtId="3" fontId="5" fillId="20" borderId="90" xfId="0" applyNumberFormat="1" applyFont="1" applyFill="1" applyBorder="1" applyAlignment="1">
      <alignment horizontal="right"/>
    </xf>
    <xf numFmtId="3" fontId="3" fillId="20" borderId="91" xfId="0" applyNumberFormat="1" applyFont="1" applyFill="1" applyBorder="1" applyAlignment="1">
      <alignment horizontal="right"/>
    </xf>
    <xf numFmtId="3" fontId="6" fillId="0" borderId="92" xfId="0" applyNumberFormat="1" applyFont="1" applyFill="1" applyBorder="1" applyAlignment="1">
      <alignment horizontal="center"/>
    </xf>
    <xf numFmtId="3" fontId="2" fillId="0" borderId="65" xfId="0" applyNumberFormat="1" applyFont="1" applyFill="1" applyBorder="1" applyAlignment="1">
      <alignment horizontal="center"/>
    </xf>
    <xf numFmtId="3" fontId="3" fillId="18" borderId="93" xfId="0" applyNumberFormat="1" applyFont="1" applyFill="1" applyBorder="1" applyAlignment="1">
      <alignment horizontal="right"/>
    </xf>
    <xf numFmtId="3" fontId="3" fillId="18" borderId="94" xfId="0" applyNumberFormat="1" applyFont="1" applyFill="1" applyBorder="1" applyAlignment="1">
      <alignment horizontal="right"/>
    </xf>
    <xf numFmtId="3" fontId="12" fillId="0" borderId="38" xfId="0" applyNumberFormat="1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center"/>
    </xf>
    <xf numFmtId="3" fontId="3" fillId="0" borderId="95" xfId="0" applyNumberFormat="1" applyFont="1" applyFill="1" applyBorder="1" applyAlignment="1">
      <alignment/>
    </xf>
    <xf numFmtId="3" fontId="2" fillId="0" borderId="96" xfId="0" applyNumberFormat="1" applyFont="1" applyFill="1" applyBorder="1" applyAlignment="1">
      <alignment horizontal="center"/>
    </xf>
    <xf numFmtId="3" fontId="2" fillId="0" borderId="97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9" fillId="20" borderId="33" xfId="0" applyNumberFormat="1" applyFont="1" applyFill="1" applyBorder="1" applyAlignment="1">
      <alignment horizontal="right"/>
    </xf>
    <xf numFmtId="3" fontId="19" fillId="20" borderId="34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19" fillId="20" borderId="76" xfId="0" applyNumberFormat="1" applyFont="1" applyFill="1" applyBorder="1" applyAlignment="1">
      <alignment horizontal="right"/>
    </xf>
    <xf numFmtId="3" fontId="19" fillId="0" borderId="98" xfId="0" applyNumberFormat="1" applyFont="1" applyFill="1" applyBorder="1" applyAlignment="1">
      <alignment/>
    </xf>
    <xf numFmtId="3" fontId="1" fillId="0" borderId="98" xfId="0" applyNumberFormat="1" applyFont="1" applyFill="1" applyBorder="1" applyAlignment="1">
      <alignment/>
    </xf>
    <xf numFmtId="3" fontId="19" fillId="0" borderId="99" xfId="0" applyNumberFormat="1" applyFont="1" applyFill="1" applyBorder="1" applyAlignment="1">
      <alignment/>
    </xf>
    <xf numFmtId="3" fontId="1" fillId="0" borderId="100" xfId="0" applyNumberFormat="1" applyFont="1" applyFill="1" applyBorder="1" applyAlignment="1">
      <alignment/>
    </xf>
    <xf numFmtId="3" fontId="19" fillId="20" borderId="78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9" fillId="0" borderId="34" xfId="0" applyNumberFormat="1" applyFont="1" applyFill="1" applyBorder="1" applyAlignment="1">
      <alignment horizontal="center"/>
    </xf>
    <xf numFmtId="3" fontId="1" fillId="7" borderId="101" xfId="0" applyNumberFormat="1" applyFont="1" applyFill="1" applyBorder="1" applyAlignment="1">
      <alignment/>
    </xf>
    <xf numFmtId="3" fontId="1" fillId="7" borderId="76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02" xfId="0" applyNumberFormat="1" applyFont="1" applyFill="1" applyBorder="1" applyAlignment="1">
      <alignment/>
    </xf>
    <xf numFmtId="3" fontId="1" fillId="0" borderId="99" xfId="0" applyNumberFormat="1" applyFont="1" applyFill="1" applyBorder="1" applyAlignment="1">
      <alignment/>
    </xf>
    <xf numFmtId="3" fontId="5" fillId="20" borderId="66" xfId="0" applyNumberFormat="1" applyFont="1" applyFill="1" applyBorder="1" applyAlignment="1">
      <alignment horizontal="right"/>
    </xf>
    <xf numFmtId="3" fontId="3" fillId="20" borderId="66" xfId="0" applyNumberFormat="1" applyFont="1" applyFill="1" applyBorder="1" applyAlignment="1">
      <alignment horizontal="right"/>
    </xf>
    <xf numFmtId="3" fontId="5" fillId="20" borderId="103" xfId="0" applyNumberFormat="1" applyFont="1" applyFill="1" applyBorder="1" applyAlignment="1">
      <alignment horizontal="right"/>
    </xf>
    <xf numFmtId="3" fontId="3" fillId="20" borderId="104" xfId="0" applyNumberFormat="1" applyFont="1" applyFill="1" applyBorder="1" applyAlignment="1">
      <alignment horizontal="right"/>
    </xf>
    <xf numFmtId="3" fontId="3" fillId="18" borderId="105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center" vertical="center" wrapText="1"/>
    </xf>
    <xf numFmtId="3" fontId="5" fillId="0" borderId="58" xfId="0" applyNumberFormat="1" applyFont="1" applyFill="1" applyBorder="1" applyAlignment="1">
      <alignment/>
    </xf>
    <xf numFmtId="3" fontId="5" fillId="0" borderId="80" xfId="0" applyNumberFormat="1" applyFont="1" applyFill="1" applyBorder="1" applyAlignment="1">
      <alignment/>
    </xf>
    <xf numFmtId="3" fontId="5" fillId="0" borderId="79" xfId="0" applyNumberFormat="1" applyFont="1" applyFill="1" applyBorder="1" applyAlignment="1">
      <alignment/>
    </xf>
    <xf numFmtId="3" fontId="5" fillId="20" borderId="36" xfId="0" applyNumberFormat="1" applyFont="1" applyFill="1" applyBorder="1" applyAlignment="1">
      <alignment horizontal="right"/>
    </xf>
    <xf numFmtId="3" fontId="3" fillId="20" borderId="106" xfId="0" applyNumberFormat="1" applyFont="1" applyFill="1" applyBorder="1" applyAlignment="1">
      <alignment horizontal="right"/>
    </xf>
    <xf numFmtId="3" fontId="3" fillId="20" borderId="107" xfId="0" applyNumberFormat="1" applyFont="1" applyFill="1" applyBorder="1" applyAlignment="1">
      <alignment horizontal="right"/>
    </xf>
    <xf numFmtId="3" fontId="5" fillId="21" borderId="108" xfId="0" applyNumberFormat="1" applyFont="1" applyFill="1" applyBorder="1" applyAlignment="1">
      <alignment horizontal="right" vertical="center" wrapText="1"/>
    </xf>
    <xf numFmtId="3" fontId="5" fillId="21" borderId="109" xfId="0" applyNumberFormat="1" applyFont="1" applyFill="1" applyBorder="1" applyAlignment="1">
      <alignment horizontal="right"/>
    </xf>
    <xf numFmtId="3" fontId="9" fillId="18" borderId="104" xfId="0" applyNumberFormat="1" applyFont="1" applyFill="1" applyBorder="1" applyAlignment="1">
      <alignment/>
    </xf>
    <xf numFmtId="0" fontId="2" fillId="0" borderId="110" xfId="0" applyNumberFormat="1" applyFont="1" applyFill="1" applyBorder="1" applyAlignment="1">
      <alignment horizontal="center"/>
    </xf>
    <xf numFmtId="3" fontId="5" fillId="21" borderId="111" xfId="0" applyNumberFormat="1" applyFont="1" applyFill="1" applyBorder="1" applyAlignment="1">
      <alignment/>
    </xf>
    <xf numFmtId="3" fontId="5" fillId="21" borderId="112" xfId="0" applyNumberFormat="1" applyFont="1" applyFill="1" applyBorder="1" applyAlignment="1">
      <alignment/>
    </xf>
    <xf numFmtId="3" fontId="2" fillId="0" borderId="113" xfId="0" applyNumberFormat="1" applyFont="1" applyFill="1" applyBorder="1" applyAlignment="1">
      <alignment horizontal="center"/>
    </xf>
    <xf numFmtId="3" fontId="19" fillId="7" borderId="33" xfId="0" applyNumberFormat="1" applyFont="1" applyFill="1" applyBorder="1" applyAlignment="1">
      <alignment horizontal="right"/>
    </xf>
    <xf numFmtId="3" fontId="1" fillId="7" borderId="85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 horizontal="right"/>
    </xf>
    <xf numFmtId="0" fontId="10" fillId="0" borderId="114" xfId="0" applyFont="1" applyBorder="1" applyAlignment="1">
      <alignment/>
    </xf>
    <xf numFmtId="0" fontId="0" fillId="0" borderId="115" xfId="0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116" xfId="0" applyNumberFormat="1" applyFill="1" applyBorder="1" applyAlignment="1">
      <alignment/>
    </xf>
    <xf numFmtId="3" fontId="0" fillId="0" borderId="117" xfId="0" applyNumberFormat="1" applyFill="1" applyBorder="1" applyAlignment="1">
      <alignment/>
    </xf>
    <xf numFmtId="3" fontId="19" fillId="20" borderId="101" xfId="0" applyNumberFormat="1" applyFont="1" applyFill="1" applyBorder="1" applyAlignment="1">
      <alignment horizontal="right"/>
    </xf>
    <xf numFmtId="3" fontId="21" fillId="0" borderId="118" xfId="0" applyNumberFormat="1" applyFont="1" applyFill="1" applyBorder="1" applyAlignment="1">
      <alignment vertical="center"/>
    </xf>
    <xf numFmtId="3" fontId="21" fillId="0" borderId="119" xfId="0" applyNumberFormat="1" applyFont="1" applyFill="1" applyBorder="1" applyAlignment="1">
      <alignment/>
    </xf>
    <xf numFmtId="3" fontId="4" fillId="0" borderId="99" xfId="0" applyNumberFormat="1" applyFont="1" applyFill="1" applyBorder="1" applyAlignment="1">
      <alignment/>
    </xf>
    <xf numFmtId="3" fontId="4" fillId="20" borderId="120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3" fontId="21" fillId="0" borderId="121" xfId="0" applyNumberFormat="1" applyFont="1" applyFill="1" applyBorder="1" applyAlignment="1">
      <alignment/>
    </xf>
    <xf numFmtId="3" fontId="6" fillId="0" borderId="122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 quotePrefix="1">
      <alignment horizontal="center"/>
    </xf>
    <xf numFmtId="3" fontId="21" fillId="0" borderId="123" xfId="0" applyNumberFormat="1" applyFont="1" applyFill="1" applyBorder="1" applyAlignment="1">
      <alignment/>
    </xf>
    <xf numFmtId="3" fontId="11" fillId="0" borderId="124" xfId="0" applyNumberFormat="1" applyFont="1" applyFill="1" applyBorder="1" applyAlignment="1" quotePrefix="1">
      <alignment horizontal="center"/>
    </xf>
    <xf numFmtId="3" fontId="11" fillId="0" borderId="116" xfId="0" applyNumberFormat="1" applyFont="1" applyFill="1" applyBorder="1" applyAlignment="1">
      <alignment horizontal="center"/>
    </xf>
    <xf numFmtId="3" fontId="1" fillId="0" borderId="49" xfId="0" applyNumberFormat="1" applyFont="1" applyFill="1" applyBorder="1" applyAlignment="1">
      <alignment horizontal="center"/>
    </xf>
    <xf numFmtId="3" fontId="4" fillId="0" borderId="125" xfId="0" applyNumberFormat="1" applyFont="1" applyFill="1" applyBorder="1" applyAlignment="1">
      <alignment vertical="center"/>
    </xf>
    <xf numFmtId="3" fontId="21" fillId="0" borderId="126" xfId="0" applyNumberFormat="1" applyFont="1" applyFill="1" applyBorder="1" applyAlignment="1">
      <alignment/>
    </xf>
    <xf numFmtId="3" fontId="21" fillId="0" borderId="58" xfId="0" applyNumberFormat="1" applyFont="1" applyFill="1" applyBorder="1" applyAlignment="1">
      <alignment/>
    </xf>
    <xf numFmtId="3" fontId="21" fillId="0" borderId="127" xfId="0" applyNumberFormat="1" applyFont="1" applyFill="1" applyBorder="1" applyAlignment="1">
      <alignment/>
    </xf>
    <xf numFmtId="3" fontId="21" fillId="19" borderId="58" xfId="0" applyNumberFormat="1" applyFont="1" applyFill="1" applyBorder="1" applyAlignment="1">
      <alignment/>
    </xf>
    <xf numFmtId="3" fontId="21" fillId="0" borderId="128" xfId="0" applyNumberFormat="1" applyFont="1" applyFill="1" applyBorder="1" applyAlignment="1">
      <alignment/>
    </xf>
    <xf numFmtId="3" fontId="21" fillId="0" borderId="129" xfId="0" applyNumberFormat="1" applyFont="1" applyFill="1" applyBorder="1" applyAlignment="1">
      <alignment/>
    </xf>
    <xf numFmtId="3" fontId="4" fillId="20" borderId="33" xfId="0" applyNumberFormat="1" applyFont="1" applyFill="1" applyBorder="1" applyAlignment="1">
      <alignment/>
    </xf>
    <xf numFmtId="3" fontId="4" fillId="20" borderId="26" xfId="0" applyNumberFormat="1" applyFont="1" applyFill="1" applyBorder="1" applyAlignment="1">
      <alignment/>
    </xf>
    <xf numFmtId="3" fontId="21" fillId="0" borderId="130" xfId="0" applyNumberFormat="1" applyFont="1" applyFill="1" applyBorder="1" applyAlignment="1">
      <alignment/>
    </xf>
    <xf numFmtId="3" fontId="4" fillId="20" borderId="58" xfId="0" applyNumberFormat="1" applyFont="1" applyFill="1" applyBorder="1" applyAlignment="1">
      <alignment/>
    </xf>
    <xf numFmtId="0" fontId="0" fillId="0" borderId="131" xfId="0" applyFont="1" applyBorder="1" applyAlignment="1">
      <alignment vertical="center"/>
    </xf>
    <xf numFmtId="3" fontId="4" fillId="20" borderId="132" xfId="0" applyNumberFormat="1" applyFont="1" applyFill="1" applyBorder="1" applyAlignment="1">
      <alignment/>
    </xf>
    <xf numFmtId="3" fontId="0" fillId="0" borderId="133" xfId="0" applyNumberFormat="1" applyFont="1" applyFill="1" applyBorder="1" applyAlignment="1">
      <alignment horizontal="center"/>
    </xf>
    <xf numFmtId="3" fontId="21" fillId="20" borderId="80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3" fontId="21" fillId="20" borderId="58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/>
    </xf>
    <xf numFmtId="3" fontId="19" fillId="20" borderId="23" xfId="0" applyNumberFormat="1" applyFont="1" applyFill="1" applyBorder="1" applyAlignment="1">
      <alignment horizontal="right"/>
    </xf>
    <xf numFmtId="3" fontId="1" fillId="0" borderId="134" xfId="0" applyNumberFormat="1" applyFont="1" applyFill="1" applyBorder="1" applyAlignment="1">
      <alignment horizontal="center"/>
    </xf>
    <xf numFmtId="3" fontId="19" fillId="0" borderId="61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115" xfId="0" applyFont="1" applyBorder="1" applyAlignment="1">
      <alignment/>
    </xf>
    <xf numFmtId="3" fontId="1" fillId="0" borderId="86" xfId="0" applyNumberFormat="1" applyFont="1" applyFill="1" applyBorder="1" applyAlignment="1">
      <alignment/>
    </xf>
    <xf numFmtId="3" fontId="1" fillId="0" borderId="135" xfId="0" applyNumberFormat="1" applyFont="1" applyFill="1" applyBorder="1" applyAlignment="1">
      <alignment/>
    </xf>
    <xf numFmtId="3" fontId="1" fillId="0" borderId="85" xfId="0" applyNumberFormat="1" applyFont="1" applyFill="1" applyBorder="1" applyAlignment="1">
      <alignment horizontal="left"/>
    </xf>
    <xf numFmtId="3" fontId="1" fillId="0" borderId="74" xfId="0" applyNumberFormat="1" applyFont="1" applyFill="1" applyBorder="1" applyAlignment="1">
      <alignment horizontal="center"/>
    </xf>
    <xf numFmtId="3" fontId="0" fillId="0" borderId="49" xfId="0" applyNumberFormat="1" applyFont="1" applyFill="1" applyBorder="1" applyAlignment="1">
      <alignment horizontal="center"/>
    </xf>
    <xf numFmtId="3" fontId="5" fillId="22" borderId="136" xfId="0" applyNumberFormat="1" applyFont="1" applyFill="1" applyBorder="1" applyAlignment="1">
      <alignment horizontal="right"/>
    </xf>
    <xf numFmtId="3" fontId="4" fillId="0" borderId="137" xfId="0" applyNumberFormat="1" applyFont="1" applyFill="1" applyBorder="1" applyAlignment="1">
      <alignment/>
    </xf>
    <xf numFmtId="3" fontId="19" fillId="0" borderId="138" xfId="0" applyNumberFormat="1" applyFont="1" applyFill="1" applyBorder="1" applyAlignment="1">
      <alignment/>
    </xf>
    <xf numFmtId="3" fontId="1" fillId="0" borderId="112" xfId="0" applyNumberFormat="1" applyFont="1" applyFill="1" applyBorder="1" applyAlignment="1">
      <alignment/>
    </xf>
    <xf numFmtId="3" fontId="1" fillId="0" borderId="10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139" xfId="0" applyNumberFormat="1" applyFont="1" applyFill="1" applyBorder="1" applyAlignment="1">
      <alignment/>
    </xf>
    <xf numFmtId="3" fontId="1" fillId="0" borderId="90" xfId="0" applyNumberFormat="1" applyFont="1" applyFill="1" applyBorder="1" applyAlignment="1">
      <alignment/>
    </xf>
    <xf numFmtId="3" fontId="1" fillId="0" borderId="76" xfId="0" applyNumberFormat="1" applyFont="1" applyFill="1" applyBorder="1" applyAlignment="1">
      <alignment/>
    </xf>
    <xf numFmtId="3" fontId="1" fillId="0" borderId="89" xfId="0" applyNumberFormat="1" applyFont="1" applyFill="1" applyBorder="1" applyAlignment="1">
      <alignment/>
    </xf>
    <xf numFmtId="3" fontId="1" fillId="0" borderId="101" xfId="0" applyNumberFormat="1" applyFont="1" applyFill="1" applyBorder="1" applyAlignment="1">
      <alignment horizontal="right"/>
    </xf>
    <xf numFmtId="3" fontId="1" fillId="0" borderId="140" xfId="0" applyNumberFormat="1" applyFont="1" applyFill="1" applyBorder="1" applyAlignment="1">
      <alignment/>
    </xf>
    <xf numFmtId="3" fontId="1" fillId="0" borderId="141" xfId="0" applyNumberFormat="1" applyFont="1" applyFill="1" applyBorder="1" applyAlignment="1">
      <alignment horizontal="right"/>
    </xf>
    <xf numFmtId="3" fontId="1" fillId="0" borderId="141" xfId="0" applyNumberFormat="1" applyFont="1" applyFill="1" applyBorder="1" applyAlignment="1">
      <alignment/>
    </xf>
    <xf numFmtId="3" fontId="1" fillId="0" borderId="142" xfId="0" applyNumberFormat="1" applyFont="1" applyFill="1" applyBorder="1" applyAlignment="1">
      <alignment/>
    </xf>
    <xf numFmtId="3" fontId="1" fillId="0" borderId="143" xfId="0" applyNumberFormat="1" applyFont="1" applyFill="1" applyBorder="1" applyAlignment="1">
      <alignment horizontal="right"/>
    </xf>
    <xf numFmtId="3" fontId="1" fillId="0" borderId="143" xfId="0" applyNumberFormat="1" applyFont="1" applyFill="1" applyBorder="1" applyAlignment="1">
      <alignment/>
    </xf>
    <xf numFmtId="3" fontId="21" fillId="0" borderId="144" xfId="0" applyNumberFormat="1" applyFont="1" applyFill="1" applyBorder="1" applyAlignment="1">
      <alignment/>
    </xf>
    <xf numFmtId="3" fontId="1" fillId="0" borderId="85" xfId="0" applyNumberFormat="1" applyFont="1" applyFill="1" applyBorder="1" applyAlignment="1">
      <alignment/>
    </xf>
    <xf numFmtId="3" fontId="21" fillId="0" borderId="102" xfId="0" applyNumberFormat="1" applyFont="1" applyFill="1" applyBorder="1" applyAlignment="1">
      <alignment/>
    </xf>
    <xf numFmtId="3" fontId="4" fillId="0" borderId="115" xfId="0" applyNumberFormat="1" applyFont="1" applyFill="1" applyBorder="1" applyAlignment="1">
      <alignment/>
    </xf>
    <xf numFmtId="3" fontId="21" fillId="0" borderId="145" xfId="0" applyNumberFormat="1" applyFont="1" applyFill="1" applyBorder="1" applyAlignment="1">
      <alignment/>
    </xf>
    <xf numFmtId="3" fontId="21" fillId="0" borderId="146" xfId="0" applyNumberFormat="1" applyFont="1" applyFill="1" applyBorder="1" applyAlignment="1">
      <alignment/>
    </xf>
    <xf numFmtId="3" fontId="21" fillId="0" borderId="99" xfId="0" applyNumberFormat="1" applyFont="1" applyFill="1" applyBorder="1" applyAlignment="1">
      <alignment/>
    </xf>
    <xf numFmtId="3" fontId="21" fillId="0" borderId="147" xfId="0" applyNumberFormat="1" applyFont="1" applyFill="1" applyBorder="1" applyAlignment="1">
      <alignment/>
    </xf>
    <xf numFmtId="3" fontId="21" fillId="0" borderId="148" xfId="0" applyNumberFormat="1" applyFont="1" applyFill="1" applyBorder="1" applyAlignment="1">
      <alignment/>
    </xf>
    <xf numFmtId="3" fontId="21" fillId="0" borderId="149" xfId="0" applyNumberFormat="1" applyFont="1" applyFill="1" applyBorder="1" applyAlignment="1">
      <alignment/>
    </xf>
    <xf numFmtId="3" fontId="4" fillId="20" borderId="150" xfId="0" applyNumberFormat="1" applyFont="1" applyFill="1" applyBorder="1" applyAlignment="1">
      <alignment/>
    </xf>
    <xf numFmtId="3" fontId="1" fillId="0" borderId="150" xfId="0" applyNumberFormat="1" applyFont="1" applyFill="1" applyBorder="1" applyAlignment="1">
      <alignment horizontal="right"/>
    </xf>
    <xf numFmtId="3" fontId="1" fillId="0" borderId="151" xfId="0" applyNumberFormat="1" applyFont="1" applyFill="1" applyBorder="1" applyAlignment="1">
      <alignment horizontal="right"/>
    </xf>
    <xf numFmtId="3" fontId="1" fillId="0" borderId="84" xfId="0" applyNumberFormat="1" applyFont="1" applyFill="1" applyBorder="1" applyAlignment="1">
      <alignment/>
    </xf>
    <xf numFmtId="3" fontId="19" fillId="20" borderId="85" xfId="0" applyNumberFormat="1" applyFont="1" applyFill="1" applyBorder="1" applyAlignment="1">
      <alignment horizontal="right"/>
    </xf>
    <xf numFmtId="3" fontId="1" fillId="0" borderId="115" xfId="0" applyNumberFormat="1" applyFont="1" applyFill="1" applyBorder="1" applyAlignment="1">
      <alignment horizontal="right"/>
    </xf>
    <xf numFmtId="3" fontId="1" fillId="0" borderId="146" xfId="0" applyNumberFormat="1" applyFont="1" applyFill="1" applyBorder="1" applyAlignment="1">
      <alignment/>
    </xf>
    <xf numFmtId="3" fontId="1" fillId="0" borderId="145" xfId="0" applyNumberFormat="1" applyFont="1" applyFill="1" applyBorder="1" applyAlignment="1">
      <alignment/>
    </xf>
    <xf numFmtId="3" fontId="1" fillId="0" borderId="152" xfId="0" applyNumberFormat="1" applyFont="1" applyFill="1" applyBorder="1" applyAlignment="1">
      <alignment horizontal="right"/>
    </xf>
    <xf numFmtId="3" fontId="1" fillId="0" borderId="153" xfId="0" applyNumberFormat="1" applyFont="1" applyFill="1" applyBorder="1" applyAlignment="1">
      <alignment horizontal="right"/>
    </xf>
    <xf numFmtId="3" fontId="19" fillId="20" borderId="154" xfId="0" applyNumberFormat="1" applyFont="1" applyFill="1" applyBorder="1" applyAlignment="1">
      <alignment horizontal="right"/>
    </xf>
    <xf numFmtId="3" fontId="19" fillId="20" borderId="155" xfId="0" applyNumberFormat="1" applyFont="1" applyFill="1" applyBorder="1" applyAlignment="1">
      <alignment horizontal="right"/>
    </xf>
    <xf numFmtId="3" fontId="19" fillId="7" borderId="85" xfId="0" applyNumberFormat="1" applyFont="1" applyFill="1" applyBorder="1" applyAlignment="1">
      <alignment/>
    </xf>
    <xf numFmtId="3" fontId="19" fillId="20" borderId="6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20" borderId="78" xfId="0" applyNumberFormat="1" applyFont="1" applyFill="1" applyBorder="1" applyAlignment="1">
      <alignment/>
    </xf>
    <xf numFmtId="3" fontId="21" fillId="0" borderId="112" xfId="0" applyNumberFormat="1" applyFont="1" applyFill="1" applyBorder="1" applyAlignment="1">
      <alignment/>
    </xf>
    <xf numFmtId="3" fontId="21" fillId="0" borderId="101" xfId="0" applyNumberFormat="1" applyFont="1" applyFill="1" applyBorder="1" applyAlignment="1">
      <alignment/>
    </xf>
    <xf numFmtId="3" fontId="21" fillId="0" borderId="141" xfId="0" applyNumberFormat="1" applyFont="1" applyFill="1" applyBorder="1" applyAlignment="1">
      <alignment/>
    </xf>
    <xf numFmtId="3" fontId="21" fillId="0" borderId="139" xfId="0" applyNumberFormat="1" applyFont="1" applyFill="1" applyBorder="1" applyAlignment="1">
      <alignment/>
    </xf>
    <xf numFmtId="3" fontId="4" fillId="20" borderId="155" xfId="0" applyNumberFormat="1" applyFont="1" applyFill="1" applyBorder="1" applyAlignment="1">
      <alignment/>
    </xf>
    <xf numFmtId="3" fontId="1" fillId="0" borderId="156" xfId="0" applyNumberFormat="1" applyFont="1" applyFill="1" applyBorder="1" applyAlignment="1">
      <alignment horizontal="right"/>
    </xf>
    <xf numFmtId="3" fontId="1" fillId="0" borderId="148" xfId="0" applyNumberFormat="1" applyFont="1" applyFill="1" applyBorder="1" applyAlignment="1">
      <alignment/>
    </xf>
    <xf numFmtId="3" fontId="1" fillId="0" borderId="157" xfId="0" applyNumberFormat="1" applyFont="1" applyFill="1" applyBorder="1" applyAlignment="1">
      <alignment horizontal="right"/>
    </xf>
    <xf numFmtId="3" fontId="1" fillId="0" borderId="158" xfId="0" applyNumberFormat="1" applyFont="1" applyFill="1" applyBorder="1" applyAlignment="1">
      <alignment horizontal="right"/>
    </xf>
    <xf numFmtId="3" fontId="2" fillId="0" borderId="155" xfId="0" applyNumberFormat="1" applyFont="1" applyFill="1" applyBorder="1" applyAlignment="1">
      <alignment/>
    </xf>
    <xf numFmtId="3" fontId="2" fillId="19" borderId="84" xfId="0" applyNumberFormat="1" applyFont="1" applyFill="1" applyBorder="1" applyAlignment="1">
      <alignment horizontal="right"/>
    </xf>
    <xf numFmtId="3" fontId="2" fillId="19" borderId="62" xfId="0" applyNumberFormat="1" applyFont="1" applyFill="1" applyBorder="1" applyAlignment="1">
      <alignment horizontal="right"/>
    </xf>
    <xf numFmtId="3" fontId="2" fillId="19" borderId="70" xfId="0" applyNumberFormat="1" applyFont="1" applyFill="1" applyBorder="1" applyAlignment="1">
      <alignment horizontal="right"/>
    </xf>
    <xf numFmtId="3" fontId="2" fillId="19" borderId="86" xfId="0" applyNumberFormat="1" applyFont="1" applyFill="1" applyBorder="1" applyAlignment="1">
      <alignment horizontal="right"/>
    </xf>
    <xf numFmtId="3" fontId="1" fillId="0" borderId="68" xfId="0" applyNumberFormat="1" applyFont="1" applyFill="1" applyBorder="1" applyAlignment="1">
      <alignment/>
    </xf>
    <xf numFmtId="3" fontId="2" fillId="7" borderId="33" xfId="0" applyNumberFormat="1" applyFont="1" applyFill="1" applyBorder="1" applyAlignment="1">
      <alignment/>
    </xf>
    <xf numFmtId="3" fontId="11" fillId="7" borderId="80" xfId="0" applyNumberFormat="1" applyFont="1" applyFill="1" applyBorder="1" applyAlignment="1">
      <alignment/>
    </xf>
    <xf numFmtId="3" fontId="11" fillId="7" borderId="70" xfId="0" applyNumberFormat="1" applyFont="1" applyFill="1" applyBorder="1" applyAlignment="1">
      <alignment/>
    </xf>
    <xf numFmtId="3" fontId="11" fillId="7" borderId="86" xfId="0" applyNumberFormat="1" applyFont="1" applyFill="1" applyBorder="1" applyAlignment="1">
      <alignment/>
    </xf>
    <xf numFmtId="3" fontId="11" fillId="7" borderId="159" xfId="0" applyNumberFormat="1" applyFont="1" applyFill="1" applyBorder="1" applyAlignment="1">
      <alignment/>
    </xf>
    <xf numFmtId="3" fontId="24" fillId="20" borderId="132" xfId="0" applyNumberFormat="1" applyFont="1" applyFill="1" applyBorder="1" applyAlignment="1">
      <alignment horizontal="right"/>
    </xf>
    <xf numFmtId="3" fontId="25" fillId="20" borderId="33" xfId="0" applyNumberFormat="1" applyFont="1" applyFill="1" applyBorder="1" applyAlignment="1">
      <alignment/>
    </xf>
    <xf numFmtId="3" fontId="23" fillId="0" borderId="8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5" fillId="20" borderId="58" xfId="0" applyNumberFormat="1" applyFont="1" applyFill="1" applyBorder="1" applyAlignment="1">
      <alignment horizontal="right"/>
    </xf>
    <xf numFmtId="3" fontId="0" fillId="0" borderId="89" xfId="0" applyNumberFormat="1" applyFill="1" applyBorder="1" applyAlignment="1">
      <alignment/>
    </xf>
    <xf numFmtId="3" fontId="2" fillId="0" borderId="110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/>
    </xf>
    <xf numFmtId="3" fontId="23" fillId="0" borderId="89" xfId="0" applyNumberFormat="1" applyFont="1" applyFill="1" applyBorder="1" applyAlignment="1">
      <alignment horizontal="center" vertical="center" wrapText="1"/>
    </xf>
    <xf numFmtId="3" fontId="5" fillId="20" borderId="77" xfId="0" applyNumberFormat="1" applyFont="1" applyFill="1" applyBorder="1" applyAlignment="1">
      <alignment horizontal="right"/>
    </xf>
    <xf numFmtId="3" fontId="5" fillId="20" borderId="7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3" fontId="0" fillId="0" borderId="155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160" xfId="0" applyNumberFormat="1" applyBorder="1" applyAlignment="1">
      <alignment/>
    </xf>
    <xf numFmtId="3" fontId="0" fillId="0" borderId="112" xfId="0" applyNumberFormat="1" applyBorder="1" applyAlignment="1">
      <alignment/>
    </xf>
    <xf numFmtId="3" fontId="0" fillId="0" borderId="161" xfId="0" applyNumberFormat="1" applyBorder="1" applyAlignment="1">
      <alignment/>
    </xf>
    <xf numFmtId="3" fontId="0" fillId="0" borderId="162" xfId="0" applyNumberFormat="1" applyBorder="1" applyAlignment="1">
      <alignment/>
    </xf>
    <xf numFmtId="3" fontId="11" fillId="0" borderId="154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80" xfId="0" applyNumberFormat="1" applyFont="1" applyBorder="1" applyAlignment="1">
      <alignment/>
    </xf>
    <xf numFmtId="3" fontId="5" fillId="0" borderId="21" xfId="0" applyNumberFormat="1" applyFont="1" applyFill="1" applyBorder="1" applyAlignment="1">
      <alignment horizontal="right"/>
    </xf>
    <xf numFmtId="3" fontId="3" fillId="0" borderId="99" xfId="0" applyNumberFormat="1" applyFont="1" applyFill="1" applyBorder="1" applyAlignment="1">
      <alignment/>
    </xf>
    <xf numFmtId="3" fontId="0" fillId="0" borderId="163" xfId="0" applyNumberFormat="1" applyFill="1" applyBorder="1" applyAlignment="1">
      <alignment/>
    </xf>
    <xf numFmtId="3" fontId="5" fillId="21" borderId="70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>
      <alignment horizontal="center"/>
    </xf>
    <xf numFmtId="3" fontId="8" fillId="0" borderId="96" xfId="0" applyNumberFormat="1" applyFont="1" applyFill="1" applyBorder="1" applyAlignment="1">
      <alignment horizontal="center"/>
    </xf>
    <xf numFmtId="3" fontId="8" fillId="0" borderId="97" xfId="0" applyNumberFormat="1" applyFont="1" applyFill="1" applyBorder="1" applyAlignment="1">
      <alignment horizontal="center"/>
    </xf>
    <xf numFmtId="3" fontId="2" fillId="0" borderId="39" xfId="0" applyNumberFormat="1" applyFont="1" applyFill="1" applyBorder="1" applyAlignment="1" quotePrefix="1">
      <alignment horizontal="center"/>
    </xf>
    <xf numFmtId="3" fontId="6" fillId="0" borderId="64" xfId="0" applyNumberFormat="1" applyFont="1" applyFill="1" applyBorder="1" applyAlignment="1">
      <alignment horizontal="center"/>
    </xf>
    <xf numFmtId="3" fontId="6" fillId="0" borderId="164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50" fillId="0" borderId="0" xfId="62" applyNumberFormat="1" applyFont="1" applyFill="1" applyBorder="1" applyAlignment="1" applyProtection="1">
      <alignment horizontal="center" vertical="center" wrapText="1"/>
      <protection/>
    </xf>
    <xf numFmtId="165" fontId="50" fillId="0" borderId="0" xfId="62" applyNumberFormat="1" applyFont="1" applyFill="1" applyBorder="1" applyAlignment="1" applyProtection="1">
      <alignment horizontal="centerContinuous" vertical="center"/>
      <protection/>
    </xf>
    <xf numFmtId="0" fontId="53" fillId="0" borderId="139" xfId="62" applyFont="1" applyFill="1" applyBorder="1" applyAlignment="1">
      <alignment horizontal="center" vertical="center" wrapText="1"/>
      <protection/>
    </xf>
    <xf numFmtId="0" fontId="37" fillId="0" borderId="165" xfId="62" applyFont="1" applyFill="1" applyBorder="1" applyAlignment="1">
      <alignment horizontal="center" vertical="center"/>
      <protection/>
    </xf>
    <xf numFmtId="0" fontId="37" fillId="0" borderId="155" xfId="62" applyFont="1" applyFill="1" applyBorder="1" applyAlignment="1">
      <alignment horizontal="center" vertical="center"/>
      <protection/>
    </xf>
    <xf numFmtId="0" fontId="37" fillId="0" borderId="154" xfId="62" applyFont="1" applyFill="1" applyBorder="1" applyAlignment="1">
      <alignment horizontal="center" vertical="center"/>
      <protection/>
    </xf>
    <xf numFmtId="0" fontId="37" fillId="0" borderId="166" xfId="62" applyFont="1" applyFill="1" applyBorder="1" applyAlignment="1">
      <alignment horizontal="center" vertical="center"/>
      <protection/>
    </xf>
    <xf numFmtId="166" fontId="37" fillId="0" borderId="142" xfId="42" applyNumberFormat="1" applyFont="1" applyFill="1" applyBorder="1" applyAlignment="1">
      <alignment/>
    </xf>
    <xf numFmtId="0" fontId="37" fillId="0" borderId="22" xfId="62" applyFont="1" applyFill="1" applyBorder="1" applyAlignment="1">
      <alignment horizontal="center" vertical="center"/>
      <protection/>
    </xf>
    <xf numFmtId="0" fontId="37" fillId="0" borderId="101" xfId="62" applyFont="1" applyFill="1" applyBorder="1" applyProtection="1">
      <alignment/>
      <protection locked="0"/>
    </xf>
    <xf numFmtId="166" fontId="37" fillId="0" borderId="101" xfId="42" applyNumberFormat="1" applyFont="1" applyFill="1" applyBorder="1" applyAlignment="1" applyProtection="1">
      <alignment/>
      <protection locked="0"/>
    </xf>
    <xf numFmtId="166" fontId="37" fillId="0" borderId="23" xfId="42" applyNumberFormat="1" applyFont="1" applyFill="1" applyBorder="1" applyAlignment="1">
      <alignment/>
    </xf>
    <xf numFmtId="0" fontId="37" fillId="0" borderId="42" xfId="62" applyFont="1" applyFill="1" applyBorder="1" applyAlignment="1">
      <alignment horizontal="center" vertical="center"/>
      <protection/>
    </xf>
    <xf numFmtId="0" fontId="37" fillId="0" borderId="139" xfId="62" applyFont="1" applyFill="1" applyBorder="1" applyProtection="1">
      <alignment/>
      <protection locked="0"/>
    </xf>
    <xf numFmtId="166" fontId="37" fillId="0" borderId="139" xfId="42" applyNumberFormat="1" applyFont="1" applyFill="1" applyBorder="1" applyAlignment="1" applyProtection="1">
      <alignment/>
      <protection locked="0"/>
    </xf>
    <xf numFmtId="0" fontId="53" fillId="0" borderId="155" xfId="62" applyFont="1" applyFill="1" applyBorder="1">
      <alignment/>
      <protection/>
    </xf>
    <xf numFmtId="166" fontId="37" fillId="0" borderId="155" xfId="62" applyNumberFormat="1" applyFont="1" applyFill="1" applyBorder="1">
      <alignment/>
      <protection/>
    </xf>
    <xf numFmtId="166" fontId="37" fillId="0" borderId="154" xfId="62" applyNumberFormat="1" applyFont="1" applyFill="1" applyBorder="1">
      <alignment/>
      <protection/>
    </xf>
    <xf numFmtId="0" fontId="0" fillId="0" borderId="0" xfId="0" applyAlignment="1">
      <alignment horizontal="center" vertical="center" wrapText="1"/>
    </xf>
    <xf numFmtId="0" fontId="54" fillId="0" borderId="0" xfId="62" applyFont="1" applyFill="1">
      <alignment/>
      <protection/>
    </xf>
    <xf numFmtId="0" fontId="55" fillId="0" borderId="0" xfId="60" applyFont="1" applyFill="1" applyBorder="1" applyAlignment="1" applyProtection="1">
      <alignment horizontal="right"/>
      <protection/>
    </xf>
    <xf numFmtId="0" fontId="51" fillId="0" borderId="0" xfId="60" applyFont="1" applyFill="1" applyBorder="1" applyAlignment="1" applyProtection="1">
      <alignment/>
      <protection/>
    </xf>
    <xf numFmtId="0" fontId="55" fillId="0" borderId="0" xfId="61" applyFont="1" applyFill="1" applyBorder="1" applyAlignment="1" applyProtection="1">
      <alignment horizontal="right"/>
      <protection/>
    </xf>
    <xf numFmtId="0" fontId="37" fillId="0" borderId="112" xfId="62" applyFont="1" applyFill="1" applyBorder="1" applyProtection="1">
      <alignment/>
      <protection/>
    </xf>
    <xf numFmtId="0" fontId="37" fillId="0" borderId="101" xfId="62" applyFont="1" applyFill="1" applyBorder="1" applyProtection="1">
      <alignment/>
      <protection/>
    </xf>
    <xf numFmtId="0" fontId="37" fillId="0" borderId="101" xfId="62" applyFont="1" applyFill="1" applyBorder="1" applyAlignment="1" applyProtection="1">
      <alignment wrapText="1"/>
      <protection/>
    </xf>
    <xf numFmtId="0" fontId="37" fillId="0" borderId="139" xfId="62" applyFont="1" applyFill="1" applyBorder="1" applyProtection="1">
      <alignment/>
      <protection/>
    </xf>
    <xf numFmtId="0" fontId="53" fillId="0" borderId="20" xfId="62" applyFont="1" applyFill="1" applyBorder="1" applyAlignment="1" applyProtection="1">
      <alignment horizontal="center" vertical="center" wrapText="1"/>
      <protection/>
    </xf>
    <xf numFmtId="0" fontId="53" fillId="0" borderId="112" xfId="62" applyFont="1" applyFill="1" applyBorder="1" applyAlignment="1" applyProtection="1">
      <alignment horizontal="center" vertical="center" wrapText="1"/>
      <protection/>
    </xf>
    <xf numFmtId="0" fontId="53" fillId="0" borderId="21" xfId="62" applyFont="1" applyFill="1" applyBorder="1" applyAlignment="1" applyProtection="1">
      <alignment horizontal="center" vertical="center" wrapText="1"/>
      <protection/>
    </xf>
    <xf numFmtId="0" fontId="37" fillId="0" borderId="165" xfId="62" applyFont="1" applyFill="1" applyBorder="1" applyAlignment="1" applyProtection="1">
      <alignment horizontal="center" vertical="center"/>
      <protection/>
    </xf>
    <xf numFmtId="0" fontId="37" fillId="0" borderId="155" xfId="62" applyFont="1" applyFill="1" applyBorder="1" applyAlignment="1" applyProtection="1">
      <alignment horizontal="center" vertical="center"/>
      <protection/>
    </xf>
    <xf numFmtId="0" fontId="37" fillId="0" borderId="154" xfId="62" applyFont="1" applyFill="1" applyBorder="1" applyAlignment="1" applyProtection="1">
      <alignment horizontal="center" vertical="center"/>
      <protection/>
    </xf>
    <xf numFmtId="0" fontId="37" fillId="0" borderId="20" xfId="62" applyFont="1" applyFill="1" applyBorder="1" applyAlignment="1" applyProtection="1">
      <alignment horizontal="center" vertical="center"/>
      <protection/>
    </xf>
    <xf numFmtId="166" fontId="37" fillId="0" borderId="21" xfId="44" applyNumberFormat="1" applyFont="1" applyFill="1" applyBorder="1" applyAlignment="1" applyProtection="1">
      <alignment/>
      <protection locked="0"/>
    </xf>
    <xf numFmtId="0" fontId="37" fillId="0" borderId="22" xfId="62" applyFont="1" applyFill="1" applyBorder="1" applyAlignment="1" applyProtection="1">
      <alignment horizontal="center" vertical="center"/>
      <protection/>
    </xf>
    <xf numFmtId="166" fontId="37" fillId="0" borderId="23" xfId="44" applyNumberFormat="1" applyFont="1" applyFill="1" applyBorder="1" applyAlignment="1" applyProtection="1">
      <alignment/>
      <protection locked="0"/>
    </xf>
    <xf numFmtId="0" fontId="37" fillId="0" borderId="42" xfId="62" applyFont="1" applyFill="1" applyBorder="1" applyAlignment="1" applyProtection="1">
      <alignment horizontal="center" vertical="center"/>
      <protection/>
    </xf>
    <xf numFmtId="166" fontId="37" fillId="0" borderId="140" xfId="44" applyNumberFormat="1" applyFont="1" applyFill="1" applyBorder="1" applyAlignment="1" applyProtection="1">
      <alignment/>
      <protection locked="0"/>
    </xf>
    <xf numFmtId="166" fontId="53" fillId="0" borderId="154" xfId="44" applyNumberFormat="1" applyFont="1" applyFill="1" applyBorder="1" applyAlignment="1" applyProtection="1">
      <alignment/>
      <protection/>
    </xf>
    <xf numFmtId="0" fontId="50" fillId="0" borderId="20" xfId="62" applyFont="1" applyFill="1" applyBorder="1" applyAlignment="1" applyProtection="1">
      <alignment horizontal="center" vertical="center" wrapText="1"/>
      <protection/>
    </xf>
    <xf numFmtId="0" fontId="50" fillId="0" borderId="112" xfId="62" applyFont="1" applyFill="1" applyBorder="1" applyAlignment="1" applyProtection="1">
      <alignment horizontal="center" vertical="center" wrapText="1"/>
      <protection/>
    </xf>
    <xf numFmtId="0" fontId="50" fillId="0" borderId="21" xfId="62" applyFont="1" applyFill="1" applyBorder="1" applyAlignment="1" applyProtection="1">
      <alignment horizontal="center" vertical="center" wrapText="1"/>
      <protection/>
    </xf>
    <xf numFmtId="0" fontId="54" fillId="0" borderId="165" xfId="62" applyFont="1" applyFill="1" applyBorder="1" applyAlignment="1" applyProtection="1">
      <alignment horizontal="center" vertical="center"/>
      <protection/>
    </xf>
    <xf numFmtId="0" fontId="54" fillId="0" borderId="155" xfId="62" applyFont="1" applyFill="1" applyBorder="1" applyAlignment="1" applyProtection="1">
      <alignment horizontal="center" vertical="center"/>
      <protection/>
    </xf>
    <xf numFmtId="0" fontId="54" fillId="0" borderId="154" xfId="62" applyFont="1" applyFill="1" applyBorder="1" applyAlignment="1" applyProtection="1">
      <alignment horizontal="center" vertical="center"/>
      <protection/>
    </xf>
    <xf numFmtId="0" fontId="54" fillId="0" borderId="20" xfId="62" applyFont="1" applyFill="1" applyBorder="1" applyAlignment="1" applyProtection="1">
      <alignment horizontal="center" vertical="center"/>
      <protection/>
    </xf>
    <xf numFmtId="0" fontId="54" fillId="0" borderId="22" xfId="62" applyFont="1" applyFill="1" applyBorder="1" applyAlignment="1" applyProtection="1">
      <alignment horizontal="center" vertical="center"/>
      <protection/>
    </xf>
    <xf numFmtId="0" fontId="54" fillId="0" borderId="101" xfId="62" applyFont="1" applyFill="1" applyBorder="1" applyProtection="1">
      <alignment/>
      <protection locked="0"/>
    </xf>
    <xf numFmtId="166" fontId="54" fillId="0" borderId="23" xfId="43" applyNumberFormat="1" applyFont="1" applyFill="1" applyBorder="1" applyAlignment="1" applyProtection="1">
      <alignment/>
      <protection locked="0"/>
    </xf>
    <xf numFmtId="0" fontId="54" fillId="0" borderId="42" xfId="62" applyFont="1" applyFill="1" applyBorder="1" applyAlignment="1" applyProtection="1">
      <alignment horizontal="center" vertical="center"/>
      <protection/>
    </xf>
    <xf numFmtId="0" fontId="54" fillId="0" borderId="139" xfId="62" applyFont="1" applyFill="1" applyBorder="1" applyProtection="1">
      <alignment/>
      <protection locked="0"/>
    </xf>
    <xf numFmtId="166" fontId="54" fillId="0" borderId="140" xfId="43" applyNumberFormat="1" applyFont="1" applyFill="1" applyBorder="1" applyAlignment="1" applyProtection="1">
      <alignment/>
      <protection locked="0"/>
    </xf>
    <xf numFmtId="0" fontId="50" fillId="0" borderId="155" xfId="62" applyFont="1" applyFill="1" applyBorder="1" applyAlignment="1" applyProtection="1">
      <alignment horizontal="left" vertical="center" wrapText="1"/>
      <protection/>
    </xf>
    <xf numFmtId="166" fontId="54" fillId="0" borderId="154" xfId="43" applyNumberFormat="1" applyFont="1" applyFill="1" applyBorder="1" applyAlignment="1" applyProtection="1">
      <alignment/>
      <protection/>
    </xf>
    <xf numFmtId="0" fontId="54" fillId="0" borderId="112" xfId="62" applyFont="1" applyFill="1" applyBorder="1" applyProtection="1" quotePrefix="1">
      <alignment/>
      <protection locked="0"/>
    </xf>
    <xf numFmtId="166" fontId="54" fillId="0" borderId="21" xfId="43" applyNumberFormat="1" applyFont="1" applyFill="1" applyBorder="1" applyAlignment="1" applyProtection="1" quotePrefix="1">
      <alignment/>
      <protection locked="0"/>
    </xf>
    <xf numFmtId="0" fontId="37" fillId="0" borderId="141" xfId="62" applyFont="1" applyFill="1" applyBorder="1" applyProtection="1" quotePrefix="1">
      <alignment/>
      <protection locked="0"/>
    </xf>
    <xf numFmtId="166" fontId="37" fillId="0" borderId="141" xfId="42" applyNumberFormat="1" applyFont="1" applyFill="1" applyBorder="1" applyAlignment="1" applyProtection="1" quotePrefix="1">
      <alignment/>
      <protection locked="0"/>
    </xf>
    <xf numFmtId="3" fontId="4" fillId="0" borderId="167" xfId="0" applyNumberFormat="1" applyFont="1" applyFill="1" applyBorder="1" applyAlignment="1">
      <alignment/>
    </xf>
    <xf numFmtId="3" fontId="11" fillId="0" borderId="117" xfId="0" applyNumberFormat="1" applyFont="1" applyFill="1" applyBorder="1" applyAlignment="1" quotePrefix="1">
      <alignment horizontal="center"/>
    </xf>
    <xf numFmtId="3" fontId="2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21" fillId="0" borderId="80" xfId="0" applyNumberFormat="1" applyFont="1" applyFill="1" applyBorder="1" applyAlignment="1">
      <alignment/>
    </xf>
    <xf numFmtId="3" fontId="1" fillId="0" borderId="58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 horizontal="center" vertical="center" wrapText="1"/>
    </xf>
    <xf numFmtId="3" fontId="4" fillId="0" borderId="168" xfId="0" applyNumberFormat="1" applyFont="1" applyFill="1" applyBorder="1" applyAlignment="1">
      <alignment horizontal="center" vertical="center" wrapText="1"/>
    </xf>
    <xf numFmtId="3" fontId="0" fillId="0" borderId="169" xfId="0" applyNumberFormat="1" applyFont="1" applyBorder="1" applyAlignment="1">
      <alignment horizontal="center" vertical="center" wrapText="1"/>
    </xf>
    <xf numFmtId="3" fontId="0" fillId="0" borderId="45" xfId="0" applyNumberFormat="1" applyFont="1" applyFill="1" applyBorder="1" applyAlignment="1">
      <alignment horizontal="center"/>
    </xf>
    <xf numFmtId="3" fontId="0" fillId="0" borderId="116" xfId="0" applyNumberFormat="1" applyFont="1" applyFill="1" applyBorder="1" applyAlignment="1">
      <alignment horizontal="center"/>
    </xf>
    <xf numFmtId="3" fontId="0" fillId="0" borderId="170" xfId="0" applyNumberFormat="1" applyFont="1" applyFill="1" applyBorder="1" applyAlignment="1">
      <alignment horizontal="center"/>
    </xf>
    <xf numFmtId="3" fontId="21" fillId="0" borderId="171" xfId="0" applyNumberFormat="1" applyFont="1" applyFill="1" applyBorder="1" applyAlignment="1">
      <alignment/>
    </xf>
    <xf numFmtId="3" fontId="11" fillId="0" borderId="34" xfId="0" applyNumberFormat="1" applyFont="1" applyFill="1" applyBorder="1" applyAlignment="1" quotePrefix="1">
      <alignment horizontal="center"/>
    </xf>
    <xf numFmtId="3" fontId="4" fillId="0" borderId="68" xfId="0" applyNumberFormat="1" applyFont="1" applyFill="1" applyBorder="1" applyAlignment="1">
      <alignment/>
    </xf>
    <xf numFmtId="0" fontId="0" fillId="0" borderId="61" xfId="0" applyFont="1" applyBorder="1" applyAlignment="1">
      <alignment/>
    </xf>
    <xf numFmtId="3" fontId="21" fillId="20" borderId="79" xfId="0" applyNumberFormat="1" applyFont="1" applyFill="1" applyBorder="1" applyAlignment="1">
      <alignment/>
    </xf>
    <xf numFmtId="3" fontId="21" fillId="0" borderId="98" xfId="0" applyNumberFormat="1" applyFont="1" applyFill="1" applyBorder="1" applyAlignment="1">
      <alignment/>
    </xf>
    <xf numFmtId="3" fontId="21" fillId="0" borderId="172" xfId="0" applyNumberFormat="1" applyFont="1" applyFill="1" applyBorder="1" applyAlignment="1">
      <alignment/>
    </xf>
    <xf numFmtId="3" fontId="21" fillId="0" borderId="173" xfId="0" applyNumberFormat="1" applyFont="1" applyFill="1" applyBorder="1" applyAlignment="1">
      <alignment/>
    </xf>
    <xf numFmtId="3" fontId="4" fillId="0" borderId="173" xfId="0" applyNumberFormat="1" applyFont="1" applyFill="1" applyBorder="1" applyAlignment="1">
      <alignment/>
    </xf>
    <xf numFmtId="3" fontId="4" fillId="7" borderId="101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3" fillId="20" borderId="71" xfId="0" applyNumberFormat="1" applyFont="1" applyFill="1" applyBorder="1" applyAlignment="1">
      <alignment horizontal="right"/>
    </xf>
    <xf numFmtId="3" fontId="3" fillId="20" borderId="132" xfId="0" applyNumberFormat="1" applyFont="1" applyFill="1" applyBorder="1" applyAlignment="1">
      <alignment horizontal="right"/>
    </xf>
    <xf numFmtId="3" fontId="3" fillId="20" borderId="174" xfId="0" applyNumberFormat="1" applyFont="1" applyFill="1" applyBorder="1" applyAlignment="1">
      <alignment horizontal="right"/>
    </xf>
    <xf numFmtId="3" fontId="6" fillId="0" borderId="110" xfId="0" applyNumberFormat="1" applyFont="1" applyFill="1" applyBorder="1" applyAlignment="1">
      <alignment horizontal="center"/>
    </xf>
    <xf numFmtId="3" fontId="5" fillId="21" borderId="83" xfId="0" applyNumberFormat="1" applyFont="1" applyFill="1" applyBorder="1" applyAlignment="1">
      <alignment horizontal="right"/>
    </xf>
    <xf numFmtId="3" fontId="5" fillId="21" borderId="175" xfId="0" applyNumberFormat="1" applyFont="1" applyFill="1" applyBorder="1" applyAlignment="1">
      <alignment horizontal="right"/>
    </xf>
    <xf numFmtId="3" fontId="0" fillId="0" borderId="42" xfId="0" applyNumberFormat="1" applyFill="1" applyBorder="1" applyAlignment="1">
      <alignment/>
    </xf>
    <xf numFmtId="3" fontId="5" fillId="0" borderId="140" xfId="0" applyNumberFormat="1" applyFont="1" applyFill="1" applyBorder="1" applyAlignment="1">
      <alignment/>
    </xf>
    <xf numFmtId="3" fontId="19" fillId="0" borderId="20" xfId="0" applyNumberFormat="1" applyFont="1" applyFill="1" applyBorder="1" applyAlignment="1">
      <alignment horizontal="center" vertical="center"/>
    </xf>
    <xf numFmtId="3" fontId="19" fillId="0" borderId="112" xfId="0" applyNumberFormat="1" applyFont="1" applyFill="1" applyBorder="1" applyAlignment="1">
      <alignment horizontal="left" vertical="center" wrapText="1"/>
    </xf>
    <xf numFmtId="3" fontId="1" fillId="0" borderId="112" xfId="0" applyNumberFormat="1" applyFont="1" applyFill="1" applyBorder="1" applyAlignment="1">
      <alignment horizontal="center" vertical="center" wrapText="1"/>
    </xf>
    <xf numFmtId="3" fontId="17" fillId="0" borderId="112" xfId="0" applyNumberFormat="1" applyFont="1" applyBorder="1" applyAlignment="1">
      <alignment horizontal="center" wrapText="1"/>
    </xf>
    <xf numFmtId="3" fontId="17" fillId="0" borderId="21" xfId="0" applyNumberFormat="1" applyFont="1" applyBorder="1" applyAlignment="1">
      <alignment horizontal="center" wrapText="1"/>
    </xf>
    <xf numFmtId="3" fontId="1" fillId="0" borderId="46" xfId="0" applyNumberFormat="1" applyFont="1" applyFill="1" applyBorder="1" applyAlignment="1">
      <alignment horizontal="center"/>
    </xf>
    <xf numFmtId="3" fontId="21" fillId="0" borderId="176" xfId="0" applyNumberFormat="1" applyFont="1" applyFill="1" applyBorder="1" applyAlignment="1">
      <alignment/>
    </xf>
    <xf numFmtId="3" fontId="21" fillId="0" borderId="67" xfId="0" applyNumberFormat="1" applyFont="1" applyFill="1" applyBorder="1" applyAlignment="1">
      <alignment/>
    </xf>
    <xf numFmtId="3" fontId="11" fillId="0" borderId="177" xfId="0" applyNumberFormat="1" applyFont="1" applyFill="1" applyBorder="1" applyAlignment="1" quotePrefix="1">
      <alignment horizontal="center"/>
    </xf>
    <xf numFmtId="3" fontId="21" fillId="0" borderId="178" xfId="0" applyNumberFormat="1" applyFont="1" applyFill="1" applyBorder="1" applyAlignment="1">
      <alignment/>
    </xf>
    <xf numFmtId="3" fontId="21" fillId="0" borderId="69" xfId="0" applyNumberFormat="1" applyFont="1" applyFill="1" applyBorder="1" applyAlignment="1">
      <alignment/>
    </xf>
    <xf numFmtId="3" fontId="11" fillId="0" borderId="179" xfId="0" applyNumberFormat="1" applyFont="1" applyFill="1" applyBorder="1" applyAlignment="1" quotePrefix="1">
      <alignment horizontal="center"/>
    </xf>
    <xf numFmtId="3" fontId="21" fillId="0" borderId="72" xfId="0" applyNumberFormat="1" applyFont="1" applyFill="1" applyBorder="1" applyAlignment="1">
      <alignment/>
    </xf>
    <xf numFmtId="3" fontId="21" fillId="0" borderId="173" xfId="0" applyNumberFormat="1" applyFont="1" applyFill="1" applyBorder="1" applyAlignment="1">
      <alignment/>
    </xf>
    <xf numFmtId="3" fontId="21" fillId="0" borderId="180" xfId="0" applyNumberFormat="1" applyFont="1" applyFill="1" applyBorder="1" applyAlignment="1">
      <alignment/>
    </xf>
    <xf numFmtId="3" fontId="21" fillId="0" borderId="131" xfId="0" applyNumberFormat="1" applyFont="1" applyFill="1" applyBorder="1" applyAlignment="1">
      <alignment/>
    </xf>
    <xf numFmtId="3" fontId="21" fillId="0" borderId="181" xfId="0" applyNumberFormat="1" applyFont="1" applyFill="1" applyBorder="1" applyAlignment="1">
      <alignment/>
    </xf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0" fontId="0" fillId="0" borderId="49" xfId="0" applyFill="1" applyBorder="1" applyAlignment="1">
      <alignment/>
    </xf>
    <xf numFmtId="3" fontId="8" fillId="0" borderId="30" xfId="0" applyNumberFormat="1" applyFont="1" applyFill="1" applyBorder="1" applyAlignment="1">
      <alignment horizontal="center"/>
    </xf>
    <xf numFmtId="3" fontId="2" fillId="18" borderId="33" xfId="0" applyNumberFormat="1" applyFont="1" applyFill="1" applyBorder="1" applyAlignment="1">
      <alignment horizontal="right"/>
    </xf>
    <xf numFmtId="3" fontId="0" fillId="0" borderId="77" xfId="0" applyNumberFormat="1" applyFill="1" applyBorder="1" applyAlignment="1">
      <alignment/>
    </xf>
    <xf numFmtId="3" fontId="2" fillId="0" borderId="165" xfId="0" applyNumberFormat="1" applyFont="1" applyFill="1" applyBorder="1" applyAlignment="1">
      <alignment horizontal="center"/>
    </xf>
    <xf numFmtId="3" fontId="11" fillId="0" borderId="61" xfId="0" applyNumberFormat="1" applyFont="1" applyFill="1" applyBorder="1" applyAlignment="1">
      <alignment/>
    </xf>
    <xf numFmtId="3" fontId="11" fillId="7" borderId="33" xfId="0" applyNumberFormat="1" applyFont="1" applyFill="1" applyBorder="1" applyAlignment="1">
      <alignment/>
    </xf>
    <xf numFmtId="3" fontId="11" fillId="7" borderId="61" xfId="0" applyNumberFormat="1" applyFont="1" applyFill="1" applyBorder="1" applyAlignment="1">
      <alignment/>
    </xf>
    <xf numFmtId="3" fontId="6" fillId="0" borderId="97" xfId="0" applyNumberFormat="1" applyFont="1" applyFill="1" applyBorder="1" applyAlignment="1">
      <alignment horizontal="center"/>
    </xf>
    <xf numFmtId="3" fontId="5" fillId="0" borderId="182" xfId="0" applyNumberFormat="1" applyFont="1" applyFill="1" applyBorder="1" applyAlignment="1">
      <alignment/>
    </xf>
    <xf numFmtId="0" fontId="0" fillId="0" borderId="183" xfId="0" applyFont="1" applyBorder="1" applyAlignment="1">
      <alignment/>
    </xf>
    <xf numFmtId="3" fontId="6" fillId="0" borderId="184" xfId="0" applyNumberFormat="1" applyFont="1" applyFill="1" applyBorder="1" applyAlignment="1">
      <alignment horizontal="center"/>
    </xf>
    <xf numFmtId="3" fontId="5" fillId="20" borderId="185" xfId="0" applyNumberFormat="1" applyFont="1" applyFill="1" applyBorder="1" applyAlignment="1">
      <alignment horizontal="right"/>
    </xf>
    <xf numFmtId="3" fontId="5" fillId="20" borderId="186" xfId="0" applyNumberFormat="1" applyFont="1" applyFill="1" applyBorder="1" applyAlignment="1">
      <alignment horizontal="right"/>
    </xf>
    <xf numFmtId="3" fontId="5" fillId="20" borderId="172" xfId="0" applyNumberFormat="1" applyFont="1" applyFill="1" applyBorder="1" applyAlignment="1">
      <alignment horizontal="right"/>
    </xf>
    <xf numFmtId="3" fontId="5" fillId="20" borderId="57" xfId="0" applyNumberFormat="1" applyFont="1" applyFill="1" applyBorder="1" applyAlignment="1">
      <alignment horizontal="right"/>
    </xf>
    <xf numFmtId="3" fontId="3" fillId="0" borderId="187" xfId="0" applyNumberFormat="1" applyFont="1" applyFill="1" applyBorder="1" applyAlignment="1">
      <alignment/>
    </xf>
    <xf numFmtId="3" fontId="2" fillId="0" borderId="122" xfId="0" applyNumberFormat="1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 horizontal="right"/>
    </xf>
    <xf numFmtId="3" fontId="5" fillId="21" borderId="188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 horizontal="center"/>
    </xf>
    <xf numFmtId="3" fontId="3" fillId="0" borderId="189" xfId="0" applyNumberFormat="1" applyFont="1" applyFill="1" applyBorder="1" applyAlignment="1">
      <alignment/>
    </xf>
    <xf numFmtId="3" fontId="3" fillId="0" borderId="190" xfId="0" applyNumberFormat="1" applyFont="1" applyFill="1" applyBorder="1" applyAlignment="1">
      <alignment/>
    </xf>
    <xf numFmtId="3" fontId="3" fillId="20" borderId="57" xfId="0" applyNumberFormat="1" applyFont="1" applyFill="1" applyBorder="1" applyAlignment="1">
      <alignment horizontal="right"/>
    </xf>
    <xf numFmtId="3" fontId="6" fillId="0" borderId="191" xfId="0" applyNumberFormat="1" applyFont="1" applyFill="1" applyBorder="1" applyAlignment="1">
      <alignment horizontal="center"/>
    </xf>
    <xf numFmtId="3" fontId="5" fillId="21" borderId="192" xfId="0" applyNumberFormat="1" applyFont="1" applyFill="1" applyBorder="1" applyAlignment="1">
      <alignment horizontal="right"/>
    </xf>
    <xf numFmtId="3" fontId="3" fillId="0" borderId="193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0" fillId="0" borderId="78" xfId="0" applyNumberFormat="1" applyFill="1" applyBorder="1" applyAlignment="1">
      <alignment/>
    </xf>
    <xf numFmtId="3" fontId="16" fillId="7" borderId="33" xfId="0" applyNumberFormat="1" applyFont="1" applyFill="1" applyBorder="1" applyAlignment="1">
      <alignment/>
    </xf>
    <xf numFmtId="3" fontId="19" fillId="20" borderId="0" xfId="0" applyNumberFormat="1" applyFont="1" applyFill="1" applyBorder="1" applyAlignment="1">
      <alignment horizontal="right"/>
    </xf>
    <xf numFmtId="0" fontId="0" fillId="0" borderId="49" xfId="0" applyBorder="1" applyAlignment="1">
      <alignment/>
    </xf>
    <xf numFmtId="3" fontId="19" fillId="0" borderId="36" xfId="0" applyNumberFormat="1" applyFont="1" applyBorder="1" applyAlignment="1">
      <alignment/>
    </xf>
    <xf numFmtId="3" fontId="2" fillId="0" borderId="194" xfId="0" applyNumberFormat="1" applyFont="1" applyBorder="1" applyAlignment="1">
      <alignment/>
    </xf>
    <xf numFmtId="0" fontId="59" fillId="0" borderId="0" xfId="0" applyFont="1" applyFill="1" applyAlignment="1" applyProtection="1">
      <alignment horizontal="right"/>
      <protection/>
    </xf>
    <xf numFmtId="0" fontId="56" fillId="0" borderId="165" xfId="0" applyFont="1" applyFill="1" applyBorder="1" applyAlignment="1" applyProtection="1">
      <alignment horizontal="center" vertical="center" wrapText="1"/>
      <protection/>
    </xf>
    <xf numFmtId="0" fontId="56" fillId="0" borderId="155" xfId="0" applyFont="1" applyFill="1" applyBorder="1" applyAlignment="1" applyProtection="1">
      <alignment horizontal="center" vertical="center" wrapText="1"/>
      <protection/>
    </xf>
    <xf numFmtId="0" fontId="56" fillId="0" borderId="154" xfId="0" applyFont="1" applyFill="1" applyBorder="1" applyAlignment="1" applyProtection="1">
      <alignment horizontal="center" vertical="center" wrapText="1"/>
      <protection/>
    </xf>
    <xf numFmtId="0" fontId="55" fillId="0" borderId="155" xfId="0" applyFont="1" applyFill="1" applyBorder="1" applyAlignment="1" applyProtection="1">
      <alignment horizontal="center" vertical="center" wrapText="1"/>
      <protection/>
    </xf>
    <xf numFmtId="0" fontId="56" fillId="0" borderId="155" xfId="0" applyFont="1" applyFill="1" applyBorder="1" applyAlignment="1" applyProtection="1">
      <alignment horizontal="left" vertical="center" wrapText="1" indent="1"/>
      <protection/>
    </xf>
    <xf numFmtId="165" fontId="56" fillId="0" borderId="154" xfId="0" applyNumberFormat="1" applyFont="1" applyFill="1" applyBorder="1" applyAlignment="1" applyProtection="1">
      <alignment vertical="center" wrapText="1"/>
      <protection/>
    </xf>
    <xf numFmtId="0" fontId="56" fillId="0" borderId="22" xfId="0" applyFont="1" applyFill="1" applyBorder="1" applyAlignment="1" applyProtection="1">
      <alignment horizontal="center" vertical="center" wrapText="1"/>
      <protection/>
    </xf>
    <xf numFmtId="49" fontId="57" fillId="0" borderId="101" xfId="0" applyNumberFormat="1" applyFont="1" applyFill="1" applyBorder="1" applyAlignment="1" applyProtection="1">
      <alignment horizontal="center" vertical="center" wrapText="1"/>
      <protection/>
    </xf>
    <xf numFmtId="0" fontId="57" fillId="0" borderId="101" xfId="0" applyFont="1" applyFill="1" applyBorder="1" applyAlignment="1" applyProtection="1">
      <alignment horizontal="left" vertical="center" wrapText="1" indent="1"/>
      <protection/>
    </xf>
    <xf numFmtId="165" fontId="57" fillId="0" borderId="23" xfId="0" applyNumberFormat="1" applyFont="1" applyFill="1" applyBorder="1" applyAlignment="1" applyProtection="1">
      <alignment vertical="center" wrapText="1"/>
      <protection locked="0"/>
    </xf>
    <xf numFmtId="0" fontId="56" fillId="0" borderId="20" xfId="0" applyFont="1" applyFill="1" applyBorder="1" applyAlignment="1" applyProtection="1">
      <alignment horizontal="center" vertical="center" wrapText="1"/>
      <protection/>
    </xf>
    <xf numFmtId="0" fontId="57" fillId="0" borderId="112" xfId="62" applyFont="1" applyFill="1" applyBorder="1" applyAlignment="1" applyProtection="1">
      <alignment horizontal="left" vertical="center" wrapText="1" indent="1"/>
      <protection/>
    </xf>
    <xf numFmtId="165" fontId="57" fillId="0" borderId="21" xfId="0" applyNumberFormat="1" applyFont="1" applyFill="1" applyBorder="1" applyAlignment="1" applyProtection="1">
      <alignment vertical="center" wrapText="1"/>
      <protection locked="0"/>
    </xf>
    <xf numFmtId="0" fontId="57" fillId="0" borderId="101" xfId="62" applyFont="1" applyFill="1" applyBorder="1" applyAlignment="1" applyProtection="1">
      <alignment horizontal="left" vertical="center" wrapText="1" indent="1"/>
      <protection/>
    </xf>
    <xf numFmtId="0" fontId="57" fillId="0" borderId="195" xfId="62" applyFont="1" applyFill="1" applyBorder="1" applyAlignment="1" applyProtection="1">
      <alignment horizontal="left" vertical="center" wrapText="1" indent="1"/>
      <protection/>
    </xf>
    <xf numFmtId="0" fontId="56" fillId="0" borderId="196" xfId="0" applyFont="1" applyFill="1" applyBorder="1" applyAlignment="1" applyProtection="1">
      <alignment horizontal="center" vertical="center" wrapText="1"/>
      <protection/>
    </xf>
    <xf numFmtId="165" fontId="57" fillId="0" borderId="197" xfId="0" applyNumberFormat="1" applyFont="1" applyFill="1" applyBorder="1" applyAlignment="1" applyProtection="1">
      <alignment vertical="center" wrapText="1"/>
      <protection locked="0"/>
    </xf>
    <xf numFmtId="165" fontId="57" fillId="0" borderId="140" xfId="0" applyNumberFormat="1" applyFont="1" applyFill="1" applyBorder="1" applyAlignment="1" applyProtection="1">
      <alignment vertical="center" wrapText="1"/>
      <protection locked="0"/>
    </xf>
    <xf numFmtId="49" fontId="57" fillId="0" borderId="155" xfId="0" applyNumberFormat="1" applyFont="1" applyFill="1" applyBorder="1" applyAlignment="1" applyProtection="1">
      <alignment horizontal="center" vertical="center" wrapText="1"/>
      <protection/>
    </xf>
    <xf numFmtId="165" fontId="56" fillId="0" borderId="154" xfId="0" applyNumberFormat="1" applyFont="1" applyFill="1" applyBorder="1" applyAlignment="1" applyProtection="1">
      <alignment vertical="center" wrapText="1"/>
      <protection locked="0"/>
    </xf>
    <xf numFmtId="0" fontId="57" fillId="0" borderId="141" xfId="62" applyFont="1" applyFill="1" applyBorder="1" applyAlignment="1" applyProtection="1">
      <alignment horizontal="left" vertical="center" wrapText="1" indent="1"/>
      <protection/>
    </xf>
    <xf numFmtId="165" fontId="57" fillId="0" borderId="23" xfId="0" applyNumberFormat="1" applyFont="1" applyFill="1" applyBorder="1" applyAlignment="1" applyProtection="1">
      <alignment vertical="center" wrapText="1"/>
      <protection locked="0"/>
    </xf>
    <xf numFmtId="0" fontId="57" fillId="0" borderId="139" xfId="62" applyFont="1" applyFill="1" applyBorder="1" applyAlignment="1" applyProtection="1">
      <alignment horizontal="left" vertical="center" wrapText="1" indent="1"/>
      <protection/>
    </xf>
    <xf numFmtId="165" fontId="57" fillId="0" borderId="140" xfId="0" applyNumberFormat="1" applyFont="1" applyFill="1" applyBorder="1" applyAlignment="1" applyProtection="1">
      <alignment vertical="center" wrapText="1"/>
      <protection locked="0"/>
    </xf>
    <xf numFmtId="0" fontId="56" fillId="0" borderId="165" xfId="0" applyFont="1" applyFill="1" applyBorder="1" applyAlignment="1" applyProtection="1">
      <alignment horizontal="center" vertical="center" wrapText="1"/>
      <protection/>
    </xf>
    <xf numFmtId="0" fontId="56" fillId="0" borderId="155" xfId="62" applyFont="1" applyFill="1" applyBorder="1" applyAlignment="1" applyProtection="1">
      <alignment horizontal="left" vertical="center" wrapText="1" indent="1"/>
      <protection/>
    </xf>
    <xf numFmtId="49" fontId="57" fillId="0" borderId="112" xfId="62" applyNumberFormat="1" applyFont="1" applyFill="1" applyBorder="1" applyAlignment="1" applyProtection="1">
      <alignment horizontal="left" vertical="center" wrapText="1" indent="1"/>
      <protection/>
    </xf>
    <xf numFmtId="0" fontId="64" fillId="0" borderId="112" xfId="62" applyFont="1" applyFill="1" applyBorder="1" applyAlignment="1" applyProtection="1">
      <alignment horizontal="left" vertical="center" wrapText="1" indent="1"/>
      <protection/>
    </xf>
    <xf numFmtId="165" fontId="57" fillId="0" borderId="21" xfId="0" applyNumberFormat="1" applyFont="1" applyFill="1" applyBorder="1" applyAlignment="1" applyProtection="1">
      <alignment vertical="center" wrapText="1"/>
      <protection/>
    </xf>
    <xf numFmtId="49" fontId="57" fillId="0" borderId="101" xfId="62" applyNumberFormat="1" applyFont="1" applyFill="1" applyBorder="1" applyAlignment="1" applyProtection="1">
      <alignment horizontal="left" vertical="center" wrapText="1" indent="1"/>
      <protection/>
    </xf>
    <xf numFmtId="0" fontId="57" fillId="0" borderId="101" xfId="62" applyFont="1" applyFill="1" applyBorder="1" applyAlignment="1" applyProtection="1">
      <alignment horizontal="left" vertical="center" wrapText="1" indent="2"/>
      <protection/>
    </xf>
    <xf numFmtId="0" fontId="64" fillId="0" borderId="101" xfId="62" applyFont="1" applyFill="1" applyBorder="1" applyAlignment="1" applyProtection="1">
      <alignment horizontal="left" vertical="center" wrapText="1" indent="1"/>
      <protection/>
    </xf>
    <xf numFmtId="165" fontId="57" fillId="0" borderId="23" xfId="0" applyNumberFormat="1" applyFont="1" applyFill="1" applyBorder="1" applyAlignment="1" applyProtection="1">
      <alignment vertical="center" wrapText="1"/>
      <protection/>
    </xf>
    <xf numFmtId="0" fontId="56" fillId="0" borderId="24" xfId="0" applyFont="1" applyFill="1" applyBorder="1" applyAlignment="1" applyProtection="1">
      <alignment horizontal="center" vertical="center" wrapText="1"/>
      <protection/>
    </xf>
    <xf numFmtId="49" fontId="57" fillId="0" borderId="143" xfId="62" applyNumberFormat="1" applyFont="1" applyFill="1" applyBorder="1" applyAlignment="1" applyProtection="1">
      <alignment horizontal="left" vertical="center" wrapText="1" indent="1"/>
      <protection/>
    </xf>
    <xf numFmtId="0" fontId="56" fillId="0" borderId="166" xfId="0" applyFont="1" applyFill="1" applyBorder="1" applyAlignment="1" applyProtection="1">
      <alignment horizontal="center" vertical="center" wrapText="1"/>
      <protection/>
    </xf>
    <xf numFmtId="165" fontId="57" fillId="0" borderId="142" xfId="0" applyNumberFormat="1" applyFont="1" applyFill="1" applyBorder="1" applyAlignment="1" applyProtection="1">
      <alignment vertical="center" wrapText="1"/>
      <protection locked="0"/>
    </xf>
    <xf numFmtId="0" fontId="57" fillId="0" borderId="155" xfId="0" applyFont="1" applyFill="1" applyBorder="1" applyAlignment="1" applyProtection="1">
      <alignment horizontal="center" vertical="center" wrapText="1"/>
      <protection/>
    </xf>
    <xf numFmtId="0" fontId="65" fillId="0" borderId="162" xfId="0" applyFont="1" applyBorder="1" applyAlignment="1" applyProtection="1">
      <alignment horizontal="left" wrapText="1" indent="1"/>
      <protection/>
    </xf>
    <xf numFmtId="165" fontId="56" fillId="0" borderId="78" xfId="0" applyNumberFormat="1" applyFont="1" applyFill="1" applyBorder="1" applyAlignment="1" applyProtection="1">
      <alignment vertical="center" wrapText="1"/>
      <protection locked="0"/>
    </xf>
    <xf numFmtId="0" fontId="56" fillId="0" borderId="198" xfId="0" applyFont="1" applyFill="1" applyBorder="1" applyAlignment="1" applyProtection="1">
      <alignment horizontal="center" vertical="center" wrapText="1"/>
      <protection/>
    </xf>
    <xf numFmtId="0" fontId="55" fillId="0" borderId="199" xfId="0" applyFont="1" applyFill="1" applyBorder="1" applyAlignment="1" applyProtection="1">
      <alignment horizontal="center" vertical="center" wrapText="1"/>
      <protection/>
    </xf>
    <xf numFmtId="0" fontId="66" fillId="0" borderId="200" xfId="0" applyFont="1" applyBorder="1" applyAlignment="1" applyProtection="1">
      <alignment horizontal="left" wrapText="1" indent="1"/>
      <protection/>
    </xf>
    <xf numFmtId="165" fontId="55" fillId="0" borderId="201" xfId="0" applyNumberFormat="1" applyFont="1" applyFill="1" applyBorder="1" applyAlignment="1" applyProtection="1">
      <alignment vertical="center" wrapText="1"/>
      <protection/>
    </xf>
    <xf numFmtId="49" fontId="56" fillId="0" borderId="155" xfId="62" applyNumberFormat="1" applyFont="1" applyFill="1" applyBorder="1" applyAlignment="1" applyProtection="1">
      <alignment horizontal="left" vertical="center" wrapText="1" indent="1"/>
      <protection/>
    </xf>
    <xf numFmtId="165" fontId="56" fillId="0" borderId="78" xfId="0" applyNumberFormat="1" applyFont="1" applyFill="1" applyBorder="1" applyAlignment="1" applyProtection="1">
      <alignment vertical="center" wrapText="1"/>
      <protection/>
    </xf>
    <xf numFmtId="0" fontId="57" fillId="0" borderId="112" xfId="62" applyFont="1" applyFill="1" applyBorder="1" applyAlignment="1" applyProtection="1">
      <alignment horizontal="left" vertical="center" wrapText="1" indent="1"/>
      <protection/>
    </xf>
    <xf numFmtId="165" fontId="57" fillId="0" borderId="201" xfId="0" applyNumberFormat="1" applyFont="1" applyFill="1" applyBorder="1" applyAlignment="1" applyProtection="1">
      <alignment vertical="center" wrapText="1"/>
      <protection locked="0"/>
    </xf>
    <xf numFmtId="0" fontId="57" fillId="0" borderId="202" xfId="62" applyFont="1" applyFill="1" applyBorder="1" applyAlignment="1" applyProtection="1">
      <alignment horizontal="left" vertical="center" wrapText="1" indent="1"/>
      <protection/>
    </xf>
    <xf numFmtId="165" fontId="57" fillId="0" borderId="25" xfId="0" applyNumberFormat="1" applyFont="1" applyFill="1" applyBorder="1" applyAlignment="1" applyProtection="1">
      <alignment vertical="center" wrapText="1"/>
      <protection locked="0"/>
    </xf>
    <xf numFmtId="0" fontId="65" fillId="0" borderId="165" xfId="0" applyFont="1" applyBorder="1" applyAlignment="1" applyProtection="1">
      <alignment horizontal="center" vertical="center" wrapText="1"/>
      <protection/>
    </xf>
    <xf numFmtId="0" fontId="67" fillId="0" borderId="155" xfId="0" applyFont="1" applyBorder="1" applyAlignment="1" applyProtection="1">
      <alignment horizontal="center" wrapText="1"/>
      <protection/>
    </xf>
    <xf numFmtId="165" fontId="57" fillId="0" borderId="142" xfId="0" applyNumberFormat="1" applyFont="1" applyFill="1" applyBorder="1" applyAlignment="1" applyProtection="1">
      <alignment vertical="center" wrapText="1"/>
      <protection locked="0"/>
    </xf>
    <xf numFmtId="49" fontId="57" fillId="0" borderId="139" xfId="62" applyNumberFormat="1" applyFont="1" applyFill="1" applyBorder="1" applyAlignment="1" applyProtection="1">
      <alignment horizontal="left" vertical="center" wrapText="1" indent="1"/>
      <protection/>
    </xf>
    <xf numFmtId="165" fontId="56" fillId="0" borderId="78" xfId="0" applyNumberFormat="1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165" fontId="56" fillId="0" borderId="0" xfId="0" applyNumberFormat="1" applyFont="1" applyFill="1" applyBorder="1" applyAlignment="1" applyProtection="1">
      <alignment vertical="center" wrapText="1"/>
      <protection/>
    </xf>
    <xf numFmtId="0" fontId="56" fillId="0" borderId="34" xfId="0" applyFont="1" applyFill="1" applyBorder="1" applyAlignment="1" applyProtection="1">
      <alignment horizontal="center" vertical="center" wrapText="1"/>
      <protection/>
    </xf>
    <xf numFmtId="0" fontId="56" fillId="0" borderId="61" xfId="0" applyFont="1" applyFill="1" applyBorder="1" applyAlignment="1" applyProtection="1">
      <alignment horizontal="center" vertical="center" wrapText="1"/>
      <protection/>
    </xf>
    <xf numFmtId="165" fontId="56" fillId="0" borderId="78" xfId="0" applyNumberFormat="1" applyFont="1" applyFill="1" applyBorder="1" applyAlignment="1" applyProtection="1">
      <alignment horizontal="center" vertical="center" wrapText="1"/>
      <protection/>
    </xf>
    <xf numFmtId="0" fontId="56" fillId="0" borderId="155" xfId="62" applyFont="1" applyFill="1" applyBorder="1" applyAlignment="1" applyProtection="1">
      <alignment horizontal="left" vertical="center" wrapText="1" indent="1"/>
      <protection/>
    </xf>
    <xf numFmtId="0" fontId="56" fillId="0" borderId="155" xfId="62" applyFont="1" applyFill="1" applyBorder="1" applyAlignment="1" applyProtection="1">
      <alignment vertical="center" wrapText="1"/>
      <protection/>
    </xf>
    <xf numFmtId="0" fontId="56" fillId="0" borderId="166" xfId="0" applyFont="1" applyFill="1" applyBorder="1" applyAlignment="1" applyProtection="1">
      <alignment horizontal="center" vertical="center" wrapText="1"/>
      <protection/>
    </xf>
    <xf numFmtId="49" fontId="57" fillId="0" borderId="141" xfId="62" applyNumberFormat="1" applyFont="1" applyFill="1" applyBorder="1" applyAlignment="1" applyProtection="1">
      <alignment horizontal="left" vertical="center" wrapText="1" indent="1"/>
      <protection/>
    </xf>
    <xf numFmtId="0" fontId="56" fillId="0" borderId="22" xfId="0" applyFont="1" applyFill="1" applyBorder="1" applyAlignment="1" applyProtection="1">
      <alignment horizontal="center" vertical="center" wrapText="1"/>
      <protection/>
    </xf>
    <xf numFmtId="0" fontId="57" fillId="0" borderId="101" xfId="62" applyFont="1" applyFill="1" applyBorder="1" applyAlignment="1" applyProtection="1">
      <alignment horizontal="left" indent="6"/>
      <protection/>
    </xf>
    <xf numFmtId="0" fontId="57" fillId="0" borderId="101" xfId="62" applyFont="1" applyFill="1" applyBorder="1" applyAlignment="1" applyProtection="1">
      <alignment horizontal="left" vertical="center" wrapText="1" indent="6"/>
      <protection/>
    </xf>
    <xf numFmtId="0" fontId="56" fillId="0" borderId="42" xfId="0" applyFont="1" applyFill="1" applyBorder="1" applyAlignment="1" applyProtection="1">
      <alignment horizontal="center" vertical="center" wrapText="1"/>
      <protection/>
    </xf>
    <xf numFmtId="0" fontId="57" fillId="0" borderId="139" xfId="62" applyFont="1" applyFill="1" applyBorder="1" applyAlignment="1" applyProtection="1">
      <alignment horizontal="left" vertical="center" wrapText="1" indent="6"/>
      <protection/>
    </xf>
    <xf numFmtId="0" fontId="57" fillId="0" borderId="139" xfId="62" applyFont="1" applyFill="1" applyBorder="1" applyAlignment="1" applyProtection="1">
      <alignment horizontal="left" indent="6"/>
      <protection/>
    </xf>
    <xf numFmtId="49" fontId="57" fillId="0" borderId="155" xfId="62" applyNumberFormat="1" applyFont="1" applyFill="1" applyBorder="1" applyAlignment="1" applyProtection="1">
      <alignment horizontal="left" vertical="center" wrapText="1" indent="1"/>
      <protection/>
    </xf>
    <xf numFmtId="0" fontId="55" fillId="0" borderId="155" xfId="62" applyFont="1" applyFill="1" applyBorder="1" applyAlignment="1" applyProtection="1">
      <alignment horizontal="left" vertical="center" wrapText="1" indent="1"/>
      <protection/>
    </xf>
    <xf numFmtId="165" fontId="55" fillId="0" borderId="154" xfId="0" applyNumberFormat="1" applyFont="1" applyFill="1" applyBorder="1" applyAlignment="1" applyProtection="1">
      <alignment vertical="center" wrapText="1"/>
      <protection/>
    </xf>
    <xf numFmtId="165" fontId="56" fillId="0" borderId="154" xfId="0" applyNumberFormat="1" applyFont="1" applyFill="1" applyBorder="1" applyAlignment="1" applyProtection="1">
      <alignment vertical="center" wrapText="1"/>
      <protection/>
    </xf>
    <xf numFmtId="0" fontId="19" fillId="0" borderId="4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" fillId="0" borderId="23" xfId="0" applyNumberFormat="1" applyFont="1" applyFill="1" applyBorder="1" applyAlignment="1">
      <alignment horizontal="right"/>
    </xf>
    <xf numFmtId="3" fontId="4" fillId="20" borderId="20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1" fillId="0" borderId="204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3" fillId="0" borderId="0" xfId="0" applyFont="1" applyFill="1" applyAlignment="1" applyProtection="1">
      <alignment vertical="center"/>
      <protection/>
    </xf>
    <xf numFmtId="0" fontId="53" fillId="0" borderId="34" xfId="0" applyFont="1" applyFill="1" applyBorder="1" applyAlignment="1" applyProtection="1">
      <alignment horizontal="center" vertical="center" wrapText="1"/>
      <protection/>
    </xf>
    <xf numFmtId="0" fontId="53" fillId="0" borderId="165" xfId="0" applyFont="1" applyFill="1" applyBorder="1" applyAlignment="1" applyProtection="1">
      <alignment horizontal="center" vertical="center" wrapText="1"/>
      <protection/>
    </xf>
    <xf numFmtId="0" fontId="53" fillId="0" borderId="155" xfId="0" applyFont="1" applyFill="1" applyBorder="1" applyAlignment="1" applyProtection="1">
      <alignment horizontal="center" vertical="center" wrapText="1"/>
      <protection/>
    </xf>
    <xf numFmtId="0" fontId="53" fillId="0" borderId="154" xfId="0" applyFont="1" applyFill="1" applyBorder="1" applyAlignment="1" applyProtection="1">
      <alignment horizontal="center" vertical="center" wrapText="1"/>
      <protection/>
    </xf>
    <xf numFmtId="0" fontId="53" fillId="0" borderId="88" xfId="0" applyFont="1" applyFill="1" applyBorder="1" applyAlignment="1" applyProtection="1">
      <alignment horizontal="center" vertical="center" wrapText="1"/>
      <protection/>
    </xf>
    <xf numFmtId="0" fontId="53" fillId="0" borderId="86" xfId="0" applyFont="1" applyFill="1" applyBorder="1" applyAlignment="1" applyProtection="1">
      <alignment horizontal="center" vertical="center" wrapText="1"/>
      <protection/>
    </xf>
    <xf numFmtId="165" fontId="53" fillId="0" borderId="77" xfId="0" applyNumberFormat="1" applyFont="1" applyFill="1" applyBorder="1" applyAlignment="1" applyProtection="1">
      <alignment horizontal="center" vertical="center" wrapText="1"/>
      <protection/>
    </xf>
    <xf numFmtId="0" fontId="59" fillId="0" borderId="155" xfId="0" applyFont="1" applyFill="1" applyBorder="1" applyAlignment="1" applyProtection="1">
      <alignment horizontal="center" vertical="center" wrapText="1"/>
      <protection/>
    </xf>
    <xf numFmtId="0" fontId="53" fillId="0" borderId="155" xfId="0" applyFont="1" applyFill="1" applyBorder="1" applyAlignment="1" applyProtection="1">
      <alignment horizontal="left" vertical="center" wrapText="1" indent="1"/>
      <protection/>
    </xf>
    <xf numFmtId="165" fontId="53" fillId="0" borderId="154" xfId="0" applyNumberFormat="1" applyFont="1" applyFill="1" applyBorder="1" applyAlignment="1" applyProtection="1">
      <alignment vertical="center" wrapText="1"/>
      <protection/>
    </xf>
    <xf numFmtId="0" fontId="53" fillId="0" borderId="22" xfId="0" applyFont="1" applyFill="1" applyBorder="1" applyAlignment="1" applyProtection="1">
      <alignment horizontal="center" vertical="center" wrapText="1"/>
      <protection/>
    </xf>
    <xf numFmtId="49" fontId="37" fillId="0" borderId="101" xfId="0" applyNumberFormat="1" applyFont="1" applyFill="1" applyBorder="1" applyAlignment="1" applyProtection="1">
      <alignment horizontal="center" vertical="center" wrapText="1"/>
      <protection/>
    </xf>
    <xf numFmtId="165" fontId="37" fillId="0" borderId="23" xfId="0" applyNumberFormat="1" applyFont="1" applyFill="1" applyBorder="1" applyAlignment="1" applyProtection="1">
      <alignment vertical="center" wrapText="1"/>
      <protection locked="0"/>
    </xf>
    <xf numFmtId="0" fontId="53" fillId="0" borderId="20" xfId="0" applyFont="1" applyFill="1" applyBorder="1" applyAlignment="1" applyProtection="1">
      <alignment horizontal="center" vertical="center" wrapText="1"/>
      <protection/>
    </xf>
    <xf numFmtId="0" fontId="37" fillId="0" borderId="112" xfId="62" applyFont="1" applyFill="1" applyBorder="1" applyAlignment="1" applyProtection="1">
      <alignment horizontal="left" vertical="center" wrapText="1" indent="1"/>
      <protection/>
    </xf>
    <xf numFmtId="165" fontId="37" fillId="0" borderId="21" xfId="0" applyNumberFormat="1" applyFont="1" applyFill="1" applyBorder="1" applyAlignment="1" applyProtection="1">
      <alignment vertical="center" wrapText="1"/>
      <protection locked="0"/>
    </xf>
    <xf numFmtId="0" fontId="37" fillId="0" borderId="101" xfId="62" applyFont="1" applyFill="1" applyBorder="1" applyAlignment="1" applyProtection="1">
      <alignment horizontal="left" vertical="center" wrapText="1" indent="1"/>
      <protection/>
    </xf>
    <xf numFmtId="0" fontId="37" fillId="0" borderId="195" xfId="62" applyFont="1" applyFill="1" applyBorder="1" applyAlignment="1" applyProtection="1">
      <alignment horizontal="left" vertical="center" wrapText="1" indent="1"/>
      <protection/>
    </xf>
    <xf numFmtId="0" fontId="53" fillId="0" borderId="196" xfId="0" applyFont="1" applyFill="1" applyBorder="1" applyAlignment="1" applyProtection="1">
      <alignment horizontal="center" vertical="center" wrapText="1"/>
      <protection/>
    </xf>
    <xf numFmtId="165" fontId="37" fillId="0" borderId="197" xfId="0" applyNumberFormat="1" applyFont="1" applyFill="1" applyBorder="1" applyAlignment="1" applyProtection="1">
      <alignment vertical="center" wrapText="1"/>
      <protection locked="0"/>
    </xf>
    <xf numFmtId="0" fontId="53" fillId="0" borderId="42" xfId="0" applyFont="1" applyFill="1" applyBorder="1" applyAlignment="1" applyProtection="1">
      <alignment horizontal="center" vertical="center" wrapText="1"/>
      <protection/>
    </xf>
    <xf numFmtId="49" fontId="37" fillId="0" borderId="139" xfId="0" applyNumberFormat="1" applyFont="1" applyFill="1" applyBorder="1" applyAlignment="1" applyProtection="1">
      <alignment horizontal="center" vertical="center" wrapText="1"/>
      <protection/>
    </xf>
    <xf numFmtId="165" fontId="37" fillId="0" borderId="140" xfId="0" applyNumberFormat="1" applyFont="1" applyFill="1" applyBorder="1" applyAlignment="1" applyProtection="1">
      <alignment vertical="center" wrapText="1"/>
      <protection locked="0"/>
    </xf>
    <xf numFmtId="165" fontId="53" fillId="0" borderId="154" xfId="0" applyNumberFormat="1" applyFont="1" applyFill="1" applyBorder="1" applyAlignment="1" applyProtection="1">
      <alignment vertical="center" wrapText="1"/>
      <protection locked="0"/>
    </xf>
    <xf numFmtId="0" fontId="37" fillId="0" borderId="141" xfId="62" applyFont="1" applyFill="1" applyBorder="1" applyAlignment="1" applyProtection="1">
      <alignment horizontal="left" vertical="center" wrapText="1" indent="1"/>
      <protection/>
    </xf>
    <xf numFmtId="165" fontId="37" fillId="0" borderId="23" xfId="0" applyNumberFormat="1" applyFont="1" applyFill="1" applyBorder="1" applyAlignment="1" applyProtection="1">
      <alignment vertical="center" wrapText="1"/>
      <protection locked="0"/>
    </xf>
    <xf numFmtId="165" fontId="37" fillId="0" borderId="140" xfId="0" applyNumberFormat="1" applyFont="1" applyFill="1" applyBorder="1" applyAlignment="1" applyProtection="1">
      <alignment vertical="center" wrapText="1"/>
      <protection locked="0"/>
    </xf>
    <xf numFmtId="0" fontId="53" fillId="0" borderId="165" xfId="0" applyFont="1" applyFill="1" applyBorder="1" applyAlignment="1" applyProtection="1">
      <alignment horizontal="center" vertical="center" wrapText="1"/>
      <protection/>
    </xf>
    <xf numFmtId="0" fontId="53" fillId="0" borderId="155" xfId="62" applyFont="1" applyFill="1" applyBorder="1" applyAlignment="1" applyProtection="1">
      <alignment horizontal="left" vertical="center" wrapText="1" indent="1"/>
      <protection/>
    </xf>
    <xf numFmtId="49" fontId="37" fillId="0" borderId="112" xfId="62" applyNumberFormat="1" applyFont="1" applyFill="1" applyBorder="1" applyAlignment="1" applyProtection="1">
      <alignment horizontal="left" vertical="center" wrapText="1" indent="1"/>
      <protection/>
    </xf>
    <xf numFmtId="49" fontId="37" fillId="0" borderId="101" xfId="62" applyNumberFormat="1" applyFont="1" applyFill="1" applyBorder="1" applyAlignment="1" applyProtection="1">
      <alignment horizontal="left" vertical="center" wrapText="1" indent="1"/>
      <protection/>
    </xf>
    <xf numFmtId="0" fontId="53" fillId="0" borderId="24" xfId="0" applyFont="1" applyFill="1" applyBorder="1" applyAlignment="1" applyProtection="1">
      <alignment horizontal="center" vertical="center" wrapText="1"/>
      <protection/>
    </xf>
    <xf numFmtId="49" fontId="37" fillId="0" borderId="143" xfId="62" applyNumberFormat="1" applyFont="1" applyFill="1" applyBorder="1" applyAlignment="1" applyProtection="1">
      <alignment horizontal="left" vertical="center" wrapText="1" indent="1"/>
      <protection/>
    </xf>
    <xf numFmtId="0" fontId="37" fillId="0" borderId="155" xfId="0" applyFont="1" applyFill="1" applyBorder="1" applyAlignment="1" applyProtection="1">
      <alignment horizontal="center" vertical="center" wrapText="1"/>
      <protection/>
    </xf>
    <xf numFmtId="49" fontId="53" fillId="0" borderId="155" xfId="62" applyNumberFormat="1" applyFont="1" applyFill="1" applyBorder="1" applyAlignment="1" applyProtection="1">
      <alignment horizontal="left" vertical="center" wrapText="1" indent="1"/>
      <protection/>
    </xf>
    <xf numFmtId="165" fontId="53" fillId="0" borderId="78" xfId="0" applyNumberFormat="1" applyFont="1" applyFill="1" applyBorder="1" applyAlignment="1" applyProtection="1">
      <alignment vertical="center" wrapText="1"/>
      <protection/>
    </xf>
    <xf numFmtId="0" fontId="37" fillId="0" borderId="112" xfId="62" applyFont="1" applyFill="1" applyBorder="1" applyAlignment="1" applyProtection="1">
      <alignment horizontal="left" vertical="center" wrapText="1" indent="1"/>
      <protection/>
    </xf>
    <xf numFmtId="165" fontId="37" fillId="0" borderId="201" xfId="0" applyNumberFormat="1" applyFont="1" applyFill="1" applyBorder="1" applyAlignment="1" applyProtection="1">
      <alignment vertical="center" wrapText="1"/>
      <protection locked="0"/>
    </xf>
    <xf numFmtId="0" fontId="37" fillId="0" borderId="202" xfId="62" applyFont="1" applyFill="1" applyBorder="1" applyAlignment="1" applyProtection="1">
      <alignment horizontal="left" vertical="center" wrapText="1" indent="1"/>
      <protection/>
    </xf>
    <xf numFmtId="165" fontId="37" fillId="0" borderId="25" xfId="0" applyNumberFormat="1" applyFont="1" applyFill="1" applyBorder="1" applyAlignment="1" applyProtection="1">
      <alignment vertical="center" wrapText="1"/>
      <protection locked="0"/>
    </xf>
    <xf numFmtId="0" fontId="68" fillId="0" borderId="165" xfId="0" applyFont="1" applyBorder="1" applyAlignment="1" applyProtection="1">
      <alignment horizontal="center" vertical="center" wrapText="1"/>
      <protection/>
    </xf>
    <xf numFmtId="0" fontId="69" fillId="0" borderId="155" xfId="0" applyFont="1" applyBorder="1" applyAlignment="1" applyProtection="1">
      <alignment horizontal="center" wrapText="1"/>
      <protection/>
    </xf>
    <xf numFmtId="165" fontId="37" fillId="0" borderId="142" xfId="0" applyNumberFormat="1" applyFont="1" applyFill="1" applyBorder="1" applyAlignment="1" applyProtection="1">
      <alignment vertical="center" wrapText="1"/>
      <protection locked="0"/>
    </xf>
    <xf numFmtId="0" fontId="70" fillId="0" borderId="162" xfId="0" applyFont="1" applyBorder="1" applyAlignment="1" applyProtection="1">
      <alignment horizontal="center" wrapText="1"/>
      <protection/>
    </xf>
    <xf numFmtId="0" fontId="71" fillId="0" borderId="162" xfId="0" applyFont="1" applyBorder="1" applyAlignment="1" applyProtection="1">
      <alignment horizontal="left" wrapText="1" indent="1"/>
      <protection/>
    </xf>
    <xf numFmtId="165" fontId="53" fillId="0" borderId="78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center" wrapText="1" indent="1"/>
      <protection/>
    </xf>
    <xf numFmtId="165" fontId="53" fillId="0" borderId="0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0" fontId="53" fillId="0" borderId="61" xfId="0" applyFont="1" applyFill="1" applyBorder="1" applyAlignment="1" applyProtection="1">
      <alignment horizontal="center" vertical="center" wrapText="1"/>
      <protection/>
    </xf>
    <xf numFmtId="165" fontId="53" fillId="0" borderId="78" xfId="0" applyNumberFormat="1" applyFont="1" applyFill="1" applyBorder="1" applyAlignment="1" applyProtection="1">
      <alignment horizontal="center" vertical="center" wrapText="1"/>
      <protection/>
    </xf>
    <xf numFmtId="0" fontId="53" fillId="0" borderId="155" xfId="62" applyFont="1" applyFill="1" applyBorder="1" applyAlignment="1" applyProtection="1">
      <alignment horizontal="left" vertical="center" wrapText="1" indent="1"/>
      <protection/>
    </xf>
    <xf numFmtId="0" fontId="53" fillId="0" borderId="155" xfId="62" applyFont="1" applyFill="1" applyBorder="1" applyAlignment="1" applyProtection="1">
      <alignment vertical="center" wrapText="1"/>
      <protection/>
    </xf>
    <xf numFmtId="0" fontId="53" fillId="0" borderId="166" xfId="0" applyFont="1" applyFill="1" applyBorder="1" applyAlignment="1" applyProtection="1">
      <alignment horizontal="center" vertical="center" wrapText="1"/>
      <protection/>
    </xf>
    <xf numFmtId="49" fontId="37" fillId="0" borderId="141" xfId="62" applyNumberFormat="1" applyFont="1" applyFill="1" applyBorder="1" applyAlignment="1" applyProtection="1">
      <alignment horizontal="left" vertical="center" wrapText="1" indent="1"/>
      <protection/>
    </xf>
    <xf numFmtId="0" fontId="53" fillId="0" borderId="22" xfId="0" applyFont="1" applyFill="1" applyBorder="1" applyAlignment="1" applyProtection="1">
      <alignment horizontal="center" vertical="center" wrapText="1"/>
      <protection/>
    </xf>
    <xf numFmtId="0" fontId="53" fillId="0" borderId="155" xfId="0" applyFont="1" applyFill="1" applyBorder="1" applyAlignment="1" applyProtection="1">
      <alignment horizontal="left" vertical="center" wrapText="1" indent="1"/>
      <protection/>
    </xf>
    <xf numFmtId="165" fontId="53" fillId="0" borderId="154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16" fontId="37" fillId="0" borderId="0" xfId="0" applyNumberFormat="1" applyFont="1" applyFill="1" applyAlignment="1" quotePrefix="1">
      <alignment horizontal="center" vertical="center" wrapText="1"/>
    </xf>
    <xf numFmtId="0" fontId="37" fillId="0" borderId="0" xfId="0" applyFont="1" applyFill="1" applyAlignment="1">
      <alignment vertical="center" wrapText="1"/>
    </xf>
    <xf numFmtId="165" fontId="37" fillId="0" borderId="21" xfId="0" applyNumberFormat="1" applyFont="1" applyFill="1" applyBorder="1" applyAlignment="1" applyProtection="1">
      <alignment vertical="center" wrapText="1"/>
      <protection locked="0"/>
    </xf>
    <xf numFmtId="165" fontId="37" fillId="0" borderId="197" xfId="0" applyNumberFormat="1" applyFont="1" applyFill="1" applyBorder="1" applyAlignment="1" applyProtection="1">
      <alignment vertical="center" wrapText="1"/>
      <protection locked="0"/>
    </xf>
    <xf numFmtId="165" fontId="53" fillId="0" borderId="201" xfId="0" applyNumberFormat="1" applyFont="1" applyFill="1" applyBorder="1" applyAlignment="1" applyProtection="1">
      <alignment vertical="center" wrapText="1"/>
      <protection locked="0"/>
    </xf>
    <xf numFmtId="165" fontId="53" fillId="0" borderId="25" xfId="0" applyNumberFormat="1" applyFont="1" applyFill="1" applyBorder="1" applyAlignment="1" applyProtection="1">
      <alignment vertical="center" wrapText="1"/>
      <protection locked="0"/>
    </xf>
    <xf numFmtId="165" fontId="53" fillId="0" borderId="0" xfId="0" applyNumberFormat="1" applyFont="1" applyFill="1" applyBorder="1" applyAlignment="1" applyProtection="1">
      <alignment vertical="center" wrapText="1"/>
      <protection/>
    </xf>
    <xf numFmtId="165" fontId="53" fillId="0" borderId="78" xfId="0" applyNumberFormat="1" applyFont="1" applyFill="1" applyBorder="1" applyAlignment="1" applyProtection="1">
      <alignment horizontal="center" vertical="center" wrapText="1"/>
      <protection/>
    </xf>
    <xf numFmtId="0" fontId="58" fillId="0" borderId="33" xfId="0" applyFont="1" applyFill="1" applyBorder="1" applyAlignment="1" applyProtection="1">
      <alignment horizontal="center" vertical="center"/>
      <protection locked="0"/>
    </xf>
    <xf numFmtId="49" fontId="53" fillId="0" borderId="89" xfId="0" applyNumberFormat="1" applyFont="1" applyFill="1" applyBorder="1" applyAlignment="1" applyProtection="1">
      <alignment horizontal="right" vertical="center"/>
      <protection locked="0"/>
    </xf>
    <xf numFmtId="0" fontId="68" fillId="0" borderId="0" xfId="0" applyFont="1" applyBorder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horizontal="center" wrapText="1"/>
      <protection/>
    </xf>
    <xf numFmtId="0" fontId="71" fillId="0" borderId="0" xfId="0" applyFont="1" applyBorder="1" applyAlignment="1" applyProtection="1">
      <alignment horizontal="left" wrapText="1" indent="1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3" fontId="5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33" xfId="0" applyFont="1" applyFill="1" applyBorder="1" applyAlignment="1" applyProtection="1">
      <alignment horizontal="center" vertical="center" wrapText="1"/>
      <protection locked="0"/>
    </xf>
    <xf numFmtId="165" fontId="37" fillId="0" borderId="154" xfId="0" applyNumberFormat="1" applyFont="1" applyFill="1" applyBorder="1" applyAlignment="1" applyProtection="1">
      <alignment vertical="center" wrapText="1"/>
      <protection/>
    </xf>
    <xf numFmtId="0" fontId="72" fillId="0" borderId="162" xfId="0" applyFont="1" applyBorder="1" applyAlignment="1" applyProtection="1">
      <alignment horizontal="center" wrapText="1"/>
      <protection/>
    </xf>
    <xf numFmtId="0" fontId="73" fillId="0" borderId="162" xfId="0" applyFont="1" applyBorder="1" applyAlignment="1" applyProtection="1">
      <alignment horizontal="left" wrapText="1" indent="1"/>
      <protection/>
    </xf>
    <xf numFmtId="0" fontId="56" fillId="0" borderId="0" xfId="0" applyFont="1" applyFill="1" applyBorder="1" applyAlignment="1" applyProtection="1">
      <alignment horizontal="left" vertical="center" wrapText="1" indent="1"/>
      <protection/>
    </xf>
    <xf numFmtId="0" fontId="56" fillId="0" borderId="155" xfId="0" applyFont="1" applyFill="1" applyBorder="1" applyAlignment="1" applyProtection="1">
      <alignment horizontal="left" vertical="center" wrapText="1" indent="1"/>
      <protection/>
    </xf>
    <xf numFmtId="0" fontId="57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vertical="center" wrapText="1"/>
      <protection/>
    </xf>
    <xf numFmtId="0" fontId="56" fillId="0" borderId="88" xfId="0" applyFont="1" applyFill="1" applyBorder="1" applyAlignment="1" applyProtection="1">
      <alignment horizontal="center" vertical="center" wrapText="1"/>
      <protection/>
    </xf>
    <xf numFmtId="0" fontId="56" fillId="0" borderId="86" xfId="0" applyFont="1" applyFill="1" applyBorder="1" applyAlignment="1" applyProtection="1">
      <alignment horizontal="center" vertical="center" wrapText="1"/>
      <protection/>
    </xf>
    <xf numFmtId="165" fontId="56" fillId="0" borderId="77" xfId="0" applyNumberFormat="1" applyFont="1" applyFill="1" applyBorder="1" applyAlignment="1" applyProtection="1">
      <alignment horizontal="center" vertical="center" wrapText="1"/>
      <protection/>
    </xf>
    <xf numFmtId="0" fontId="53" fillId="0" borderId="78" xfId="0" applyFont="1" applyFill="1" applyBorder="1" applyAlignment="1" applyProtection="1" quotePrefix="1">
      <alignment horizontal="right" vertical="center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72" fillId="0" borderId="0" xfId="0" applyFont="1" applyBorder="1" applyAlignment="1" applyProtection="1">
      <alignment horizontal="center" wrapText="1"/>
      <protection/>
    </xf>
    <xf numFmtId="0" fontId="73" fillId="0" borderId="0" xfId="0" applyFont="1" applyBorder="1" applyAlignment="1" applyProtection="1">
      <alignment horizontal="left" wrapText="1" indent="1"/>
      <protection/>
    </xf>
    <xf numFmtId="0" fontId="19" fillId="0" borderId="90" xfId="0" applyFont="1" applyBorder="1" applyAlignment="1">
      <alignment horizontal="center"/>
    </xf>
    <xf numFmtId="0" fontId="56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vertical="center" wrapText="1"/>
      <protection/>
    </xf>
    <xf numFmtId="0" fontId="56" fillId="0" borderId="0" xfId="0" applyFont="1" applyFill="1" applyBorder="1" applyAlignment="1" applyProtection="1">
      <alignment vertical="center" wrapText="1"/>
      <protection/>
    </xf>
    <xf numFmtId="3" fontId="56" fillId="0" borderId="0" xfId="0" applyNumberFormat="1" applyFont="1" applyFill="1" applyBorder="1" applyAlignment="1" applyProtection="1" quotePrefix="1">
      <alignment horizontal="right" vertical="center" wrapText="1" indent="1"/>
      <protection locked="0"/>
    </xf>
    <xf numFmtId="3" fontId="5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53" fillId="0" borderId="0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19" fillId="0" borderId="103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103" xfId="0" applyFont="1" applyBorder="1" applyAlignment="1">
      <alignment/>
    </xf>
    <xf numFmtId="0" fontId="19" fillId="0" borderId="205" xfId="0" applyFont="1" applyBorder="1" applyAlignment="1">
      <alignment horizontal="center"/>
    </xf>
    <xf numFmtId="0" fontId="19" fillId="0" borderId="201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6" xfId="0" applyFill="1" applyBorder="1" applyAlignment="1">
      <alignment/>
    </xf>
    <xf numFmtId="0" fontId="0" fillId="0" borderId="207" xfId="0" applyFill="1" applyBorder="1" applyAlignment="1">
      <alignment/>
    </xf>
    <xf numFmtId="0" fontId="0" fillId="0" borderId="207" xfId="0" applyBorder="1" applyAlignment="1">
      <alignment horizontal="center"/>
    </xf>
    <xf numFmtId="0" fontId="0" fillId="0" borderId="208" xfId="0" applyBorder="1" applyAlignment="1">
      <alignment horizontal="center"/>
    </xf>
    <xf numFmtId="0" fontId="0" fillId="0" borderId="192" xfId="0" applyBorder="1" applyAlignment="1">
      <alignment horizontal="center"/>
    </xf>
    <xf numFmtId="0" fontId="0" fillId="0" borderId="172" xfId="0" applyBorder="1" applyAlignment="1">
      <alignment horizontal="left"/>
    </xf>
    <xf numFmtId="0" fontId="19" fillId="0" borderId="49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85" xfId="0" applyBorder="1" applyAlignment="1">
      <alignment/>
    </xf>
    <xf numFmtId="0" fontId="0" fillId="0" borderId="76" xfId="0" applyBorder="1" applyAlignment="1">
      <alignment/>
    </xf>
    <xf numFmtId="0" fontId="19" fillId="0" borderId="0" xfId="0" applyFont="1" applyAlignment="1">
      <alignment/>
    </xf>
    <xf numFmtId="0" fontId="19" fillId="0" borderId="172" xfId="0" applyFont="1" applyBorder="1" applyAlignment="1">
      <alignment/>
    </xf>
    <xf numFmtId="0" fontId="19" fillId="0" borderId="85" xfId="0" applyFont="1" applyBorder="1" applyAlignment="1">
      <alignment/>
    </xf>
    <xf numFmtId="0" fontId="19" fillId="0" borderId="85" xfId="0" applyFont="1" applyBorder="1" applyAlignment="1">
      <alignment horizontal="center"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164" fontId="19" fillId="0" borderId="172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72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0" fontId="0" fillId="0" borderId="172" xfId="0" applyBorder="1" applyAlignment="1">
      <alignment horizontal="right" vertical="center" wrapText="1"/>
    </xf>
    <xf numFmtId="167" fontId="0" fillId="0" borderId="172" xfId="0" applyNumberFormat="1" applyBorder="1" applyAlignment="1">
      <alignment/>
    </xf>
    <xf numFmtId="1" fontId="0" fillId="0" borderId="172" xfId="0" applyNumberFormat="1" applyBorder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3" fontId="0" fillId="0" borderId="172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right"/>
    </xf>
    <xf numFmtId="0" fontId="0" fillId="0" borderId="172" xfId="0" applyFill="1" applyBorder="1" applyAlignment="1">
      <alignment horizontal="right"/>
    </xf>
    <xf numFmtId="0" fontId="0" fillId="0" borderId="172" xfId="0" applyFill="1" applyBorder="1" applyAlignment="1">
      <alignment/>
    </xf>
    <xf numFmtId="3" fontId="8" fillId="0" borderId="0" xfId="0" applyNumberFormat="1" applyFont="1" applyAlignment="1">
      <alignment/>
    </xf>
    <xf numFmtId="3" fontId="8" fillId="0" borderId="172" xfId="0" applyNumberFormat="1" applyFont="1" applyBorder="1" applyAlignment="1">
      <alignment/>
    </xf>
    <xf numFmtId="0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132" xfId="0" applyFont="1" applyBorder="1" applyAlignment="1">
      <alignment/>
    </xf>
    <xf numFmtId="3" fontId="1" fillId="0" borderId="194" xfId="0" applyNumberFormat="1" applyFont="1" applyBorder="1" applyAlignment="1">
      <alignment horizontal="right"/>
    </xf>
    <xf numFmtId="0" fontId="1" fillId="0" borderId="194" xfId="0" applyFont="1" applyBorder="1" applyAlignment="1">
      <alignment horizontal="right"/>
    </xf>
    <xf numFmtId="0" fontId="19" fillId="0" borderId="132" xfId="0" applyFont="1" applyBorder="1" applyAlignment="1">
      <alignment/>
    </xf>
    <xf numFmtId="3" fontId="19" fillId="0" borderId="194" xfId="0" applyNumberFormat="1" applyFont="1" applyBorder="1" applyAlignment="1">
      <alignment horizontal="right"/>
    </xf>
    <xf numFmtId="3" fontId="21" fillId="0" borderId="209" xfId="0" applyNumberFormat="1" applyFont="1" applyFill="1" applyBorder="1" applyAlignment="1">
      <alignment vertical="center" wrapText="1"/>
    </xf>
    <xf numFmtId="0" fontId="53" fillId="0" borderId="195" xfId="62" applyFont="1" applyFill="1" applyBorder="1" applyAlignment="1">
      <alignment horizontal="center" vertical="center" wrapText="1"/>
      <protection/>
    </xf>
    <xf numFmtId="3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 quotePrefix="1">
      <alignment/>
    </xf>
    <xf numFmtId="3" fontId="8" fillId="0" borderId="0" xfId="0" applyNumberFormat="1" applyFont="1" applyBorder="1" applyAlignment="1">
      <alignment/>
    </xf>
    <xf numFmtId="3" fontId="19" fillId="0" borderId="85" xfId="0" applyNumberFormat="1" applyFont="1" applyFill="1" applyBorder="1" applyAlignment="1">
      <alignment/>
    </xf>
    <xf numFmtId="3" fontId="21" fillId="0" borderId="210" xfId="0" applyNumberFormat="1" applyFont="1" applyFill="1" applyBorder="1" applyAlignment="1">
      <alignment/>
    </xf>
    <xf numFmtId="3" fontId="21" fillId="0" borderId="211" xfId="0" applyNumberFormat="1" applyFont="1" applyFill="1" applyBorder="1" applyAlignment="1">
      <alignment/>
    </xf>
    <xf numFmtId="3" fontId="5" fillId="0" borderId="14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/>
    </xf>
    <xf numFmtId="49" fontId="53" fillId="0" borderId="78" xfId="0" applyNumberFormat="1" applyFont="1" applyFill="1" applyBorder="1" applyAlignment="1" applyProtection="1">
      <alignment horizontal="right" vertical="center"/>
      <protection locked="0"/>
    </xf>
    <xf numFmtId="3" fontId="19" fillId="20" borderId="141" xfId="0" applyNumberFormat="1" applyFont="1" applyFill="1" applyBorder="1" applyAlignment="1">
      <alignment horizontal="right"/>
    </xf>
    <xf numFmtId="3" fontId="19" fillId="20" borderId="195" xfId="0" applyNumberFormat="1" applyFont="1" applyFill="1" applyBorder="1" applyAlignment="1">
      <alignment horizontal="right"/>
    </xf>
    <xf numFmtId="3" fontId="1" fillId="0" borderId="67" xfId="0" applyNumberFormat="1" applyFont="1" applyFill="1" applyBorder="1" applyAlignment="1">
      <alignment horizontal="center"/>
    </xf>
    <xf numFmtId="3" fontId="11" fillId="0" borderId="49" xfId="0" applyNumberFormat="1" applyFont="1" applyFill="1" applyBorder="1" applyAlignment="1">
      <alignment horizontal="center"/>
    </xf>
    <xf numFmtId="3" fontId="4" fillId="20" borderId="195" xfId="0" applyNumberFormat="1" applyFont="1" applyFill="1" applyBorder="1" applyAlignment="1">
      <alignment/>
    </xf>
    <xf numFmtId="3" fontId="4" fillId="0" borderId="173" xfId="0" applyNumberFormat="1" applyFont="1" applyFill="1" applyBorder="1" applyAlignment="1">
      <alignment/>
    </xf>
    <xf numFmtId="3" fontId="4" fillId="0" borderId="85" xfId="0" applyNumberFormat="1" applyFont="1" applyFill="1" applyBorder="1" applyAlignment="1">
      <alignment/>
    </xf>
    <xf numFmtId="3" fontId="4" fillId="20" borderId="101" xfId="0" applyNumberFormat="1" applyFont="1" applyFill="1" applyBorder="1" applyAlignment="1">
      <alignment/>
    </xf>
    <xf numFmtId="3" fontId="4" fillId="7" borderId="67" xfId="0" applyNumberFormat="1" applyFont="1" applyFill="1" applyBorder="1" applyAlignment="1">
      <alignment/>
    </xf>
    <xf numFmtId="3" fontId="21" fillId="0" borderId="212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3" fontId="21" fillId="0" borderId="70" xfId="0" applyNumberFormat="1" applyFont="1" applyFill="1" applyBorder="1" applyAlignment="1">
      <alignment/>
    </xf>
    <xf numFmtId="3" fontId="21" fillId="0" borderId="70" xfId="0" applyNumberFormat="1" applyFont="1" applyFill="1" applyBorder="1" applyAlignment="1">
      <alignment/>
    </xf>
    <xf numFmtId="3" fontId="21" fillId="0" borderId="58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3" fontId="21" fillId="0" borderId="57" xfId="0" applyNumberFormat="1" applyFont="1" applyFill="1" applyBorder="1" applyAlignment="1">
      <alignment/>
    </xf>
    <xf numFmtId="3" fontId="4" fillId="7" borderId="58" xfId="0" applyNumberFormat="1" applyFont="1" applyFill="1" applyBorder="1" applyAlignment="1">
      <alignment/>
    </xf>
    <xf numFmtId="3" fontId="21" fillId="0" borderId="213" xfId="0" applyNumberFormat="1" applyFont="1" applyFill="1" applyBorder="1" applyAlignment="1">
      <alignment/>
    </xf>
    <xf numFmtId="3" fontId="21" fillId="0" borderId="132" xfId="0" applyNumberFormat="1" applyFont="1" applyFill="1" applyBorder="1" applyAlignment="1">
      <alignment/>
    </xf>
    <xf numFmtId="3" fontId="1" fillId="0" borderId="161" xfId="0" applyNumberFormat="1" applyFont="1" applyFill="1" applyBorder="1" applyAlignment="1">
      <alignment horizontal="right"/>
    </xf>
    <xf numFmtId="3" fontId="1" fillId="0" borderId="67" xfId="0" applyNumberFormat="1" applyFont="1" applyFill="1" applyBorder="1" applyAlignment="1">
      <alignment horizontal="right"/>
    </xf>
    <xf numFmtId="3" fontId="4" fillId="20" borderId="214" xfId="0" applyNumberFormat="1" applyFont="1" applyFill="1" applyBorder="1" applyAlignment="1">
      <alignment/>
    </xf>
    <xf numFmtId="3" fontId="4" fillId="20" borderId="172" xfId="0" applyNumberFormat="1" applyFont="1" applyFill="1" applyBorder="1" applyAlignment="1">
      <alignment/>
    </xf>
    <xf numFmtId="3" fontId="4" fillId="20" borderId="67" xfId="0" applyNumberFormat="1" applyFont="1" applyFill="1" applyBorder="1" applyAlignment="1">
      <alignment/>
    </xf>
    <xf numFmtId="3" fontId="21" fillId="0" borderId="72" xfId="0" applyNumberFormat="1" applyFont="1" applyFill="1" applyBorder="1" applyAlignment="1">
      <alignment/>
    </xf>
    <xf numFmtId="3" fontId="21" fillId="0" borderId="69" xfId="0" applyNumberFormat="1" applyFont="1" applyFill="1" applyBorder="1" applyAlignment="1">
      <alignment/>
    </xf>
    <xf numFmtId="3" fontId="4" fillId="20" borderId="68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" fillId="0" borderId="142" xfId="0" applyNumberFormat="1" applyFont="1" applyFill="1" applyBorder="1" applyAlignment="1">
      <alignment horizontal="right"/>
    </xf>
    <xf numFmtId="3" fontId="4" fillId="0" borderId="215" xfId="0" applyNumberFormat="1" applyFont="1" applyFill="1" applyBorder="1" applyAlignment="1">
      <alignment/>
    </xf>
    <xf numFmtId="3" fontId="4" fillId="0" borderId="216" xfId="0" applyNumberFormat="1" applyFont="1" applyFill="1" applyBorder="1" applyAlignment="1">
      <alignment/>
    </xf>
    <xf numFmtId="3" fontId="4" fillId="20" borderId="217" xfId="0" applyNumberFormat="1" applyFont="1" applyFill="1" applyBorder="1" applyAlignment="1">
      <alignment/>
    </xf>
    <xf numFmtId="3" fontId="4" fillId="7" borderId="27" xfId="0" applyNumberFormat="1" applyFont="1" applyFill="1" applyBorder="1" applyAlignment="1">
      <alignment/>
    </xf>
    <xf numFmtId="3" fontId="4" fillId="20" borderId="218" xfId="0" applyNumberFormat="1" applyFont="1" applyFill="1" applyBorder="1" applyAlignment="1">
      <alignment/>
    </xf>
    <xf numFmtId="3" fontId="21" fillId="0" borderId="135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3" fontId="5" fillId="0" borderId="219" xfId="0" applyNumberFormat="1" applyFont="1" applyFill="1" applyBorder="1" applyAlignment="1">
      <alignment/>
    </xf>
    <xf numFmtId="3" fontId="21" fillId="0" borderId="217" xfId="0" applyNumberFormat="1" applyFont="1" applyFill="1" applyBorder="1" applyAlignment="1">
      <alignment/>
    </xf>
    <xf numFmtId="3" fontId="1" fillId="0" borderId="197" xfId="0" applyNumberFormat="1" applyFont="1" applyFill="1" applyBorder="1" applyAlignment="1">
      <alignment horizontal="right"/>
    </xf>
    <xf numFmtId="3" fontId="5" fillId="21" borderId="161" xfId="0" applyNumberFormat="1" applyFont="1" applyFill="1" applyBorder="1" applyAlignment="1">
      <alignment/>
    </xf>
    <xf numFmtId="3" fontId="5" fillId="21" borderId="80" xfId="0" applyNumberFormat="1" applyFont="1" applyFill="1" applyBorder="1" applyAlignment="1">
      <alignment/>
    </xf>
    <xf numFmtId="3" fontId="5" fillId="21" borderId="132" xfId="0" applyNumberFormat="1" applyFont="1" applyFill="1" applyBorder="1" applyAlignment="1">
      <alignment/>
    </xf>
    <xf numFmtId="3" fontId="27" fillId="0" borderId="61" xfId="0" applyNumberFormat="1" applyFont="1" applyFill="1" applyBorder="1" applyAlignment="1">
      <alignment/>
    </xf>
    <xf numFmtId="3" fontId="5" fillId="21" borderId="66" xfId="0" applyNumberFormat="1" applyFont="1" applyFill="1" applyBorder="1" applyAlignment="1">
      <alignment horizontal="right"/>
    </xf>
    <xf numFmtId="0" fontId="0" fillId="0" borderId="220" xfId="0" applyBorder="1" applyAlignment="1">
      <alignment/>
    </xf>
    <xf numFmtId="3" fontId="5" fillId="0" borderId="115" xfId="0" applyNumberFormat="1" applyFont="1" applyFill="1" applyBorder="1" applyAlignment="1">
      <alignment/>
    </xf>
    <xf numFmtId="0" fontId="0" fillId="0" borderId="147" xfId="0" applyBorder="1" applyAlignment="1">
      <alignment/>
    </xf>
    <xf numFmtId="3" fontId="4" fillId="0" borderId="33" xfId="0" applyNumberFormat="1" applyFont="1" applyFill="1" applyBorder="1" applyAlignment="1">
      <alignment horizontal="center" vertical="center" wrapText="1"/>
    </xf>
    <xf numFmtId="3" fontId="5" fillId="0" borderId="58" xfId="0" applyNumberFormat="1" applyFont="1" applyFill="1" applyBorder="1" applyAlignment="1">
      <alignment/>
    </xf>
    <xf numFmtId="3" fontId="3" fillId="7" borderId="120" xfId="0" applyNumberFormat="1" applyFont="1" applyFill="1" applyBorder="1" applyAlignment="1">
      <alignment/>
    </xf>
    <xf numFmtId="3" fontId="3" fillId="20" borderId="120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3" fontId="3" fillId="20" borderId="79" xfId="0" applyNumberFormat="1" applyFont="1" applyFill="1" applyBorder="1" applyAlignment="1">
      <alignment/>
    </xf>
    <xf numFmtId="3" fontId="5" fillId="0" borderId="221" xfId="0" applyNumberFormat="1" applyFont="1" applyFill="1" applyBorder="1" applyAlignment="1">
      <alignment/>
    </xf>
    <xf numFmtId="3" fontId="5" fillId="0" borderId="222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1" fillId="0" borderId="0" xfId="0" applyNumberFormat="1" applyFont="1" applyFill="1" applyAlignment="1">
      <alignment/>
    </xf>
    <xf numFmtId="3" fontId="11" fillId="0" borderId="223" xfId="0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11" fillId="0" borderId="0" xfId="0" applyFont="1" applyBorder="1" applyAlignment="1">
      <alignment/>
    </xf>
    <xf numFmtId="3" fontId="23" fillId="0" borderId="188" xfId="0" applyNumberFormat="1" applyFont="1" applyFill="1" applyBorder="1" applyAlignment="1">
      <alignment horizontal="center" vertical="center" wrapText="1"/>
    </xf>
    <xf numFmtId="3" fontId="5" fillId="20" borderId="74" xfId="0" applyNumberFormat="1" applyFont="1" applyFill="1" applyBorder="1" applyAlignment="1">
      <alignment horizontal="right"/>
    </xf>
    <xf numFmtId="3" fontId="5" fillId="20" borderId="224" xfId="0" applyNumberFormat="1" applyFont="1" applyFill="1" applyBorder="1" applyAlignment="1">
      <alignment horizontal="right"/>
    </xf>
    <xf numFmtId="3" fontId="5" fillId="20" borderId="49" xfId="0" applyNumberFormat="1" applyFont="1" applyFill="1" applyBorder="1" applyAlignment="1">
      <alignment horizontal="right"/>
    </xf>
    <xf numFmtId="3" fontId="3" fillId="18" borderId="225" xfId="0" applyNumberFormat="1" applyFont="1" applyFill="1" applyBorder="1" applyAlignment="1">
      <alignment horizontal="right"/>
    </xf>
    <xf numFmtId="3" fontId="4" fillId="20" borderId="0" xfId="0" applyNumberFormat="1" applyFont="1" applyFill="1" applyBorder="1" applyAlignment="1">
      <alignment/>
    </xf>
    <xf numFmtId="3" fontId="21" fillId="0" borderId="226" xfId="0" applyNumberFormat="1" applyFont="1" applyFill="1" applyBorder="1" applyAlignment="1">
      <alignment/>
    </xf>
    <xf numFmtId="0" fontId="0" fillId="0" borderId="86" xfId="0" applyBorder="1" applyAlignment="1">
      <alignment horizontal="center"/>
    </xf>
    <xf numFmtId="3" fontId="19" fillId="0" borderId="194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77" xfId="0" applyBorder="1" applyAlignment="1">
      <alignment horizontal="center"/>
    </xf>
    <xf numFmtId="0" fontId="0" fillId="0" borderId="223" xfId="0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1" fillId="0" borderId="0" xfId="0" applyNumberFormat="1" applyFont="1" applyFill="1" applyBorder="1" applyAlignment="1" quotePrefix="1">
      <alignment horizontal="center"/>
    </xf>
    <xf numFmtId="0" fontId="0" fillId="0" borderId="227" xfId="0" applyBorder="1" applyAlignment="1">
      <alignment/>
    </xf>
    <xf numFmtId="0" fontId="0" fillId="0" borderId="194" xfId="0" applyBorder="1" applyAlignment="1">
      <alignment/>
    </xf>
    <xf numFmtId="0" fontId="0" fillId="0" borderId="78" xfId="0" applyBorder="1" applyAlignment="1">
      <alignment/>
    </xf>
    <xf numFmtId="0" fontId="11" fillId="0" borderId="34" xfId="0" applyFont="1" applyBorder="1" applyAlignment="1">
      <alignment/>
    </xf>
    <xf numFmtId="3" fontId="0" fillId="0" borderId="228" xfId="0" applyNumberFormat="1" applyBorder="1" applyAlignment="1">
      <alignment/>
    </xf>
    <xf numFmtId="3" fontId="0" fillId="0" borderId="200" xfId="0" applyNumberFormat="1" applyBorder="1" applyAlignment="1">
      <alignment/>
    </xf>
    <xf numFmtId="3" fontId="0" fillId="0" borderId="103" xfId="0" applyNumberFormat="1" applyBorder="1" applyAlignment="1">
      <alignment/>
    </xf>
    <xf numFmtId="3" fontId="0" fillId="0" borderId="201" xfId="0" applyNumberFormat="1" applyBorder="1" applyAlignment="1">
      <alignment/>
    </xf>
    <xf numFmtId="3" fontId="0" fillId="0" borderId="49" xfId="0" applyNumberFormat="1" applyBorder="1" applyAlignment="1">
      <alignment horizontal="center" vertical="center"/>
    </xf>
    <xf numFmtId="3" fontId="0" fillId="0" borderId="22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227" xfId="0" applyNumberFormat="1" applyBorder="1" applyAlignment="1">
      <alignment horizontal="center" vertical="center"/>
    </xf>
    <xf numFmtId="3" fontId="0" fillId="0" borderId="229" xfId="0" applyNumberFormat="1" applyBorder="1" applyAlignment="1">
      <alignment horizontal="center" vertical="center"/>
    </xf>
    <xf numFmtId="3" fontId="0" fillId="0" borderId="175" xfId="0" applyNumberFormat="1" applyBorder="1" applyAlignment="1">
      <alignment horizontal="center" vertical="center"/>
    </xf>
    <xf numFmtId="3" fontId="0" fillId="0" borderId="194" xfId="0" applyNumberFormat="1" applyBorder="1" applyAlignment="1">
      <alignment horizontal="center" vertical="center"/>
    </xf>
    <xf numFmtId="3" fontId="0" fillId="0" borderId="228" xfId="0" applyNumberFormat="1" applyBorder="1" applyAlignment="1">
      <alignment horizontal="center" vertical="center"/>
    </xf>
    <xf numFmtId="3" fontId="0" fillId="0" borderId="200" xfId="0" applyNumberFormat="1" applyBorder="1" applyAlignment="1">
      <alignment horizontal="center" vertical="center"/>
    </xf>
    <xf numFmtId="3" fontId="0" fillId="0" borderId="103" xfId="0" applyNumberFormat="1" applyBorder="1" applyAlignment="1">
      <alignment horizontal="center" vertical="center"/>
    </xf>
    <xf numFmtId="3" fontId="0" fillId="0" borderId="201" xfId="0" applyNumberFormat="1" applyBorder="1" applyAlignment="1">
      <alignment horizontal="center" vertical="center"/>
    </xf>
    <xf numFmtId="3" fontId="11" fillId="0" borderId="0" xfId="0" applyNumberFormat="1" applyFont="1" applyAlignment="1">
      <alignment/>
    </xf>
    <xf numFmtId="3" fontId="5" fillId="0" borderId="69" xfId="0" applyNumberFormat="1" applyFont="1" applyFill="1" applyBorder="1" applyAlignment="1">
      <alignment/>
    </xf>
    <xf numFmtId="0" fontId="19" fillId="0" borderId="228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201" xfId="0" applyBorder="1" applyAlignment="1">
      <alignment/>
    </xf>
    <xf numFmtId="0" fontId="0" fillId="0" borderId="74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103" xfId="0" applyBorder="1" applyAlignment="1">
      <alignment/>
    </xf>
    <xf numFmtId="0" fontId="19" fillId="0" borderId="228" xfId="0" applyFont="1" applyBorder="1" applyAlignment="1">
      <alignment horizontal="left"/>
    </xf>
    <xf numFmtId="0" fontId="19" fillId="0" borderId="103" xfId="0" applyFont="1" applyBorder="1" applyAlignment="1">
      <alignment horizontal="left"/>
    </xf>
    <xf numFmtId="0" fontId="11" fillId="0" borderId="103" xfId="0" applyFont="1" applyBorder="1" applyAlignment="1">
      <alignment horizontal="center"/>
    </xf>
    <xf numFmtId="0" fontId="11" fillId="0" borderId="175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15" fillId="0" borderId="175" xfId="0" applyFont="1" applyBorder="1" applyAlignment="1">
      <alignment wrapText="1"/>
    </xf>
    <xf numFmtId="3" fontId="6" fillId="0" borderId="27" xfId="0" applyNumberFormat="1" applyFont="1" applyFill="1" applyBorder="1" applyAlignment="1">
      <alignment horizontal="center"/>
    </xf>
    <xf numFmtId="3" fontId="6" fillId="0" borderId="120" xfId="0" applyNumberFormat="1" applyFont="1" applyFill="1" applyBorder="1" applyAlignment="1">
      <alignment horizontal="center"/>
    </xf>
    <xf numFmtId="3" fontId="6" fillId="0" borderId="217" xfId="0" applyNumberFormat="1" applyFont="1" applyFill="1" applyBorder="1" applyAlignment="1">
      <alignment horizontal="center"/>
    </xf>
    <xf numFmtId="3" fontId="6" fillId="0" borderId="58" xfId="0" applyNumberFormat="1" applyFont="1" applyFill="1" applyBorder="1" applyAlignment="1">
      <alignment horizontal="center"/>
    </xf>
    <xf numFmtId="3" fontId="6" fillId="0" borderId="57" xfId="0" applyNumberFormat="1" applyFont="1" applyFill="1" applyBorder="1" applyAlignment="1">
      <alignment horizontal="center"/>
    </xf>
    <xf numFmtId="3" fontId="2" fillId="0" borderId="71" xfId="0" applyNumberFormat="1" applyFont="1" applyFill="1" applyBorder="1" applyAlignment="1">
      <alignment horizontal="center"/>
    </xf>
    <xf numFmtId="3" fontId="6" fillId="0" borderId="108" xfId="0" applyNumberFormat="1" applyFont="1" applyFill="1" applyBorder="1" applyAlignment="1">
      <alignment horizontal="center"/>
    </xf>
    <xf numFmtId="3" fontId="6" fillId="0" borderId="230" xfId="0" applyNumberFormat="1" applyFont="1" applyFill="1" applyBorder="1" applyAlignment="1" quotePrefix="1">
      <alignment horizontal="center"/>
    </xf>
    <xf numFmtId="3" fontId="6" fillId="0" borderId="231" xfId="0" applyNumberFormat="1" applyFont="1" applyFill="1" applyBorder="1" applyAlignment="1" quotePrefix="1">
      <alignment horizontal="center"/>
    </xf>
    <xf numFmtId="3" fontId="2" fillId="0" borderId="132" xfId="0" applyNumberFormat="1" applyFont="1" applyFill="1" applyBorder="1" applyAlignment="1">
      <alignment horizontal="center"/>
    </xf>
    <xf numFmtId="3" fontId="2" fillId="0" borderId="108" xfId="0" applyNumberFormat="1" applyFont="1" applyFill="1" applyBorder="1" applyAlignment="1">
      <alignment horizontal="center"/>
    </xf>
    <xf numFmtId="3" fontId="2" fillId="0" borderId="120" xfId="0" applyNumberFormat="1" applyFont="1" applyFill="1" applyBorder="1" applyAlignment="1">
      <alignment horizontal="center"/>
    </xf>
    <xf numFmtId="3" fontId="5" fillId="21" borderId="64" xfId="0" applyNumberFormat="1" applyFont="1" applyFill="1" applyBorder="1" applyAlignment="1">
      <alignment horizontal="right"/>
    </xf>
    <xf numFmtId="3" fontId="5" fillId="0" borderId="115" xfId="0" applyNumberFormat="1" applyFont="1" applyFill="1" applyBorder="1" applyAlignment="1">
      <alignment wrapText="1"/>
    </xf>
    <xf numFmtId="3" fontId="5" fillId="21" borderId="56" xfId="0" applyNumberFormat="1" applyFont="1" applyFill="1" applyBorder="1" applyAlignment="1">
      <alignment horizontal="right"/>
    </xf>
    <xf numFmtId="3" fontId="2" fillId="0" borderId="230" xfId="0" applyNumberFormat="1" applyFont="1" applyFill="1" applyBorder="1" applyAlignment="1">
      <alignment horizontal="center"/>
    </xf>
    <xf numFmtId="3" fontId="5" fillId="21" borderId="88" xfId="0" applyNumberFormat="1" applyFont="1" applyFill="1" applyBorder="1" applyAlignment="1">
      <alignment horizontal="right"/>
    </xf>
    <xf numFmtId="3" fontId="17" fillId="0" borderId="33" xfId="0" applyNumberFormat="1" applyFont="1" applyFill="1" applyBorder="1" applyAlignment="1">
      <alignment horizontal="center"/>
    </xf>
    <xf numFmtId="3" fontId="3" fillId="20" borderId="34" xfId="0" applyNumberFormat="1" applyFont="1" applyFill="1" applyBorder="1" applyAlignment="1">
      <alignment horizontal="right"/>
    </xf>
    <xf numFmtId="3" fontId="5" fillId="21" borderId="49" xfId="0" applyNumberFormat="1" applyFont="1" applyFill="1" applyBorder="1" applyAlignment="1">
      <alignment horizontal="right"/>
    </xf>
    <xf numFmtId="3" fontId="6" fillId="0" borderId="230" xfId="0" applyNumberFormat="1" applyFont="1" applyFill="1" applyBorder="1" applyAlignment="1">
      <alignment horizontal="center"/>
    </xf>
    <xf numFmtId="3" fontId="5" fillId="21" borderId="227" xfId="0" applyNumberFormat="1" applyFont="1" applyFill="1" applyBorder="1" applyAlignment="1">
      <alignment horizontal="right"/>
    </xf>
    <xf numFmtId="3" fontId="2" fillId="0" borderId="80" xfId="0" applyNumberFormat="1" applyFont="1" applyFill="1" applyBorder="1" applyAlignment="1">
      <alignment horizontal="center"/>
    </xf>
    <xf numFmtId="3" fontId="5" fillId="22" borderId="62" xfId="0" applyNumberFormat="1" applyFont="1" applyFill="1" applyBorder="1" applyAlignment="1">
      <alignment horizontal="right"/>
    </xf>
    <xf numFmtId="3" fontId="2" fillId="0" borderId="70" xfId="0" applyNumberFormat="1" applyFont="1" applyFill="1" applyBorder="1" applyAlignment="1">
      <alignment horizontal="center"/>
    </xf>
    <xf numFmtId="3" fontId="17" fillId="0" borderId="33" xfId="0" applyNumberFormat="1" applyFont="1" applyFill="1" applyBorder="1" applyAlignment="1">
      <alignment horizontal="center" vertical="center" wrapText="1"/>
    </xf>
    <xf numFmtId="3" fontId="3" fillId="20" borderId="34" xfId="0" applyNumberFormat="1" applyFont="1" applyFill="1" applyBorder="1" applyAlignment="1">
      <alignment/>
    </xf>
    <xf numFmtId="3" fontId="0" fillId="0" borderId="159" xfId="0" applyNumberFormat="1" applyFill="1" applyBorder="1" applyAlignment="1">
      <alignment/>
    </xf>
    <xf numFmtId="3" fontId="0" fillId="0" borderId="86" xfId="0" applyNumberFormat="1" applyFill="1" applyBorder="1" applyAlignment="1">
      <alignment/>
    </xf>
    <xf numFmtId="3" fontId="25" fillId="20" borderId="3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01" xfId="0" applyBorder="1" applyAlignment="1">
      <alignment/>
    </xf>
    <xf numFmtId="0" fontId="61" fillId="0" borderId="175" xfId="0" applyFont="1" applyBorder="1" applyAlignment="1" applyProtection="1">
      <alignment horizontal="right" vertical="top" wrapText="1"/>
      <protection locked="0"/>
    </xf>
    <xf numFmtId="0" fontId="37" fillId="0" borderId="141" xfId="62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65" fontId="45" fillId="0" borderId="0" xfId="0" applyNumberFormat="1" applyFont="1" applyFill="1" applyBorder="1" applyAlignment="1" applyProtection="1">
      <alignment horizontal="left" vertical="center" wrapText="1"/>
      <protection/>
    </xf>
    <xf numFmtId="165" fontId="45" fillId="0" borderId="0" xfId="0" applyNumberFormat="1" applyFont="1" applyFill="1" applyBorder="1" applyAlignment="1" applyProtection="1">
      <alignment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center" vertical="center"/>
      <protection locked="0"/>
    </xf>
    <xf numFmtId="49" fontId="53" fillId="0" borderId="0" xfId="0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horizontal="right"/>
      <protection/>
    </xf>
    <xf numFmtId="165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center" wrapText="1" indent="1"/>
      <protection/>
    </xf>
    <xf numFmtId="49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2" applyFont="1" applyFill="1" applyBorder="1" applyAlignment="1" applyProtection="1">
      <alignment horizontal="left" vertical="center" wrapText="1" indent="1"/>
      <protection/>
    </xf>
    <xf numFmtId="165" fontId="37" fillId="0" borderId="0" xfId="0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62" applyFont="1" applyFill="1" applyBorder="1" applyAlignment="1" applyProtection="1">
      <alignment horizontal="left" vertical="center" wrapText="1" indent="1"/>
      <protection/>
    </xf>
    <xf numFmtId="165" fontId="53" fillId="0" borderId="0" xfId="0" applyNumberFormat="1" applyFont="1" applyFill="1" applyBorder="1" applyAlignment="1" applyProtection="1">
      <alignment vertical="center" wrapText="1"/>
      <protection locked="0"/>
    </xf>
    <xf numFmtId="49" fontId="53" fillId="0" borderId="0" xfId="62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37" fillId="0" borderId="0" xfId="62" applyFont="1" applyFill="1" applyBorder="1" applyAlignment="1" applyProtection="1">
      <alignment horizontal="left" vertical="center" wrapText="1" indent="1"/>
      <protection/>
    </xf>
    <xf numFmtId="0" fontId="69" fillId="0" borderId="0" xfId="0" applyFont="1" applyBorder="1" applyAlignment="1" applyProtection="1">
      <alignment horizont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53" fillId="0" borderId="0" xfId="62" applyFont="1" applyFill="1" applyBorder="1" applyAlignment="1" applyProtection="1">
      <alignment horizontal="left" vertical="center" wrapText="1" indent="1"/>
      <protection/>
    </xf>
    <xf numFmtId="0" fontId="53" fillId="0" borderId="0" xfId="62" applyFont="1" applyFill="1" applyBorder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3" fontId="6" fillId="0" borderId="74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>
      <alignment horizontal="center"/>
    </xf>
    <xf numFmtId="3" fontId="5" fillId="0" borderId="232" xfId="0" applyNumberFormat="1" applyFont="1" applyFill="1" applyBorder="1" applyAlignment="1">
      <alignment/>
    </xf>
    <xf numFmtId="3" fontId="5" fillId="0" borderId="175" xfId="0" applyNumberFormat="1" applyFont="1" applyFill="1" applyBorder="1" applyAlignment="1">
      <alignment/>
    </xf>
    <xf numFmtId="3" fontId="5" fillId="20" borderId="175" xfId="0" applyNumberFormat="1" applyFont="1" applyFill="1" applyBorder="1" applyAlignment="1">
      <alignment horizontal="right"/>
    </xf>
    <xf numFmtId="3" fontId="3" fillId="18" borderId="26" xfId="0" applyNumberFormat="1" applyFont="1" applyFill="1" applyBorder="1" applyAlignment="1">
      <alignment horizontal="right"/>
    </xf>
    <xf numFmtId="3" fontId="6" fillId="0" borderId="233" xfId="0" applyNumberFormat="1" applyFont="1" applyFill="1" applyBorder="1" applyAlignment="1">
      <alignment horizontal="center"/>
    </xf>
    <xf numFmtId="3" fontId="3" fillId="20" borderId="49" xfId="0" applyNumberFormat="1" applyFont="1" applyFill="1" applyBorder="1" applyAlignment="1">
      <alignment horizontal="right"/>
    </xf>
    <xf numFmtId="3" fontId="5" fillId="21" borderId="206" xfId="0" applyNumberFormat="1" applyFont="1" applyFill="1" applyBorder="1" applyAlignment="1">
      <alignment horizontal="right"/>
    </xf>
    <xf numFmtId="3" fontId="0" fillId="0" borderId="34" xfId="0" applyNumberFormat="1" applyFill="1" applyBorder="1" applyAlignment="1">
      <alignment/>
    </xf>
    <xf numFmtId="3" fontId="16" fillId="7" borderId="34" xfId="0" applyNumberFormat="1" applyFont="1" applyFill="1" applyBorder="1" applyAlignment="1">
      <alignment/>
    </xf>
    <xf numFmtId="3" fontId="19" fillId="0" borderId="234" xfId="0" applyNumberFormat="1" applyFont="1" applyFill="1" applyBorder="1" applyAlignment="1">
      <alignment horizontal="center"/>
    </xf>
    <xf numFmtId="3" fontId="1" fillId="0" borderId="159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7" borderId="23" xfId="0" applyNumberFormat="1" applyFont="1" applyFill="1" applyBorder="1" applyAlignment="1">
      <alignment/>
    </xf>
    <xf numFmtId="0" fontId="0" fillId="0" borderId="61" xfId="0" applyFont="1" applyBorder="1" applyAlignment="1">
      <alignment horizontal="left"/>
    </xf>
    <xf numFmtId="0" fontId="0" fillId="0" borderId="61" xfId="0" applyFont="1" applyFill="1" applyBorder="1" applyAlignment="1">
      <alignment horizontal="right"/>
    </xf>
    <xf numFmtId="0" fontId="0" fillId="0" borderId="78" xfId="0" applyFont="1" applyFill="1" applyBorder="1" applyAlignment="1">
      <alignment horizontal="right"/>
    </xf>
    <xf numFmtId="3" fontId="4" fillId="0" borderId="235" xfId="0" applyNumberFormat="1" applyFont="1" applyFill="1" applyBorder="1" applyAlignment="1">
      <alignment/>
    </xf>
    <xf numFmtId="3" fontId="0" fillId="0" borderId="87" xfId="0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center"/>
    </xf>
    <xf numFmtId="3" fontId="17" fillId="0" borderId="33" xfId="0" applyNumberFormat="1" applyFont="1" applyBorder="1" applyAlignment="1">
      <alignment horizontal="center" wrapText="1"/>
    </xf>
    <xf numFmtId="3" fontId="17" fillId="0" borderId="154" xfId="0" applyNumberFormat="1" applyFont="1" applyBorder="1" applyAlignment="1">
      <alignment horizontal="center" wrapText="1"/>
    </xf>
    <xf numFmtId="3" fontId="17" fillId="0" borderId="62" xfId="0" applyNumberFormat="1" applyFont="1" applyBorder="1" applyAlignment="1">
      <alignment horizontal="center"/>
    </xf>
    <xf numFmtId="3" fontId="1" fillId="0" borderId="236" xfId="0" applyNumberFormat="1" applyFont="1" applyFill="1" applyBorder="1" applyAlignment="1">
      <alignment horizontal="right"/>
    </xf>
    <xf numFmtId="3" fontId="1" fillId="0" borderId="237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center"/>
    </xf>
    <xf numFmtId="3" fontId="0" fillId="0" borderId="238" xfId="0" applyNumberFormat="1" applyFont="1" applyFill="1" applyBorder="1" applyAlignment="1">
      <alignment horizontal="center"/>
    </xf>
    <xf numFmtId="3" fontId="21" fillId="0" borderId="128" xfId="0" applyNumberFormat="1" applyFont="1" applyFill="1" applyBorder="1" applyAlignment="1">
      <alignment vertical="center"/>
    </xf>
    <xf numFmtId="3" fontId="4" fillId="0" borderId="12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52" xfId="0" applyNumberFormat="1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5" fillId="0" borderId="23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" fillId="0" borderId="8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1" fillId="0" borderId="84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74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74" xfId="0" applyBorder="1" applyAlignment="1">
      <alignment/>
    </xf>
    <xf numFmtId="0" fontId="19" fillId="0" borderId="49" xfId="0" applyFont="1" applyBorder="1" applyAlignment="1">
      <alignment/>
    </xf>
    <xf numFmtId="0" fontId="0" fillId="0" borderId="175" xfId="0" applyBorder="1" applyAlignment="1">
      <alignment horizontal="center"/>
    </xf>
    <xf numFmtId="0" fontId="0" fillId="0" borderId="194" xfId="0" applyBorder="1" applyAlignment="1">
      <alignment horizontal="center"/>
    </xf>
    <xf numFmtId="0" fontId="0" fillId="0" borderId="227" xfId="0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36" xfId="0" applyFont="1" applyFill="1" applyBorder="1" applyAlignment="1">
      <alignment/>
    </xf>
    <xf numFmtId="3" fontId="5" fillId="0" borderId="190" xfId="0" applyNumberFormat="1" applyFont="1" applyFill="1" applyBorder="1" applyAlignment="1">
      <alignment/>
    </xf>
    <xf numFmtId="3" fontId="2" fillId="0" borderId="240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3" fillId="20" borderId="225" xfId="0" applyNumberFormat="1" applyFont="1" applyFill="1" applyBorder="1" applyAlignment="1">
      <alignment horizontal="right"/>
    </xf>
    <xf numFmtId="0" fontId="19" fillId="0" borderId="36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2" fillId="0" borderId="175" xfId="0" applyNumberFormat="1" applyFont="1" applyBorder="1" applyAlignment="1">
      <alignment/>
    </xf>
    <xf numFmtId="3" fontId="1" fillId="0" borderId="142" xfId="0" applyNumberFormat="1" applyFont="1" applyBorder="1" applyAlignment="1">
      <alignment horizontal="right"/>
    </xf>
    <xf numFmtId="3" fontId="21" fillId="0" borderId="241" xfId="0" applyNumberFormat="1" applyFont="1" applyFill="1" applyBorder="1" applyAlignment="1">
      <alignment/>
    </xf>
    <xf numFmtId="3" fontId="0" fillId="0" borderId="226" xfId="0" applyNumberFormat="1" applyFont="1" applyFill="1" applyBorder="1" applyAlignment="1">
      <alignment/>
    </xf>
    <xf numFmtId="3" fontId="1" fillId="0" borderId="62" xfId="0" applyNumberFormat="1" applyFont="1" applyFill="1" applyBorder="1" applyAlignment="1">
      <alignment horizontal="right"/>
    </xf>
    <xf numFmtId="3" fontId="1" fillId="0" borderId="58" xfId="0" applyNumberFormat="1" applyFont="1" applyFill="1" applyBorder="1" applyAlignment="1">
      <alignment horizontal="right"/>
    </xf>
    <xf numFmtId="3" fontId="1" fillId="0" borderId="57" xfId="0" applyNumberFormat="1" applyFont="1" applyFill="1" applyBorder="1" applyAlignment="1">
      <alignment horizontal="right"/>
    </xf>
    <xf numFmtId="3" fontId="0" fillId="0" borderId="242" xfId="0" applyNumberFormat="1" applyFont="1" applyFill="1" applyBorder="1" applyAlignment="1">
      <alignment horizontal="center"/>
    </xf>
    <xf numFmtId="3" fontId="4" fillId="0" borderId="167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19" fillId="0" borderId="172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0" fillId="0" borderId="172" xfId="0" applyBorder="1" applyAlignment="1">
      <alignment/>
    </xf>
    <xf numFmtId="0" fontId="19" fillId="0" borderId="67" xfId="0" applyFont="1" applyBorder="1" applyAlignment="1">
      <alignment/>
    </xf>
    <xf numFmtId="0" fontId="11" fillId="0" borderId="0" xfId="0" applyFont="1" applyAlignment="1">
      <alignment/>
    </xf>
    <xf numFmtId="49" fontId="57" fillId="0" borderId="195" xfId="0" applyNumberFormat="1" applyFont="1" applyFill="1" applyBorder="1" applyAlignment="1" applyProtection="1">
      <alignment horizontal="center" vertical="center" wrapText="1"/>
      <protection/>
    </xf>
    <xf numFmtId="0" fontId="57" fillId="0" borderId="195" xfId="0" applyFont="1" applyFill="1" applyBorder="1" applyAlignment="1" applyProtection="1">
      <alignment horizontal="left" vertical="center" wrapText="1" indent="1"/>
      <protection/>
    </xf>
    <xf numFmtId="49" fontId="57" fillId="0" borderId="195" xfId="62" applyNumberFormat="1" applyFont="1" applyFill="1" applyBorder="1" applyAlignment="1" applyProtection="1">
      <alignment horizontal="left" vertical="center" wrapText="1" indent="1"/>
      <protection/>
    </xf>
    <xf numFmtId="0" fontId="57" fillId="0" borderId="85" xfId="62" applyFont="1" applyFill="1" applyBorder="1" applyAlignment="1" applyProtection="1">
      <alignment horizontal="left" indent="1"/>
      <protection/>
    </xf>
    <xf numFmtId="0" fontId="67" fillId="0" borderId="162" xfId="0" applyFont="1" applyBorder="1" applyAlignment="1" applyProtection="1">
      <alignment horizontal="center" wrapText="1"/>
      <protection/>
    </xf>
    <xf numFmtId="0" fontId="56" fillId="0" borderId="162" xfId="62" applyFont="1" applyFill="1" applyBorder="1" applyAlignment="1" applyProtection="1">
      <alignment horizontal="left" vertical="center" wrapText="1" indent="1"/>
      <protection/>
    </xf>
    <xf numFmtId="0" fontId="56" fillId="0" borderId="196" xfId="0" applyFont="1" applyFill="1" applyBorder="1" applyAlignment="1" applyProtection="1">
      <alignment horizontal="center" vertical="center" wrapText="1"/>
      <protection/>
    </xf>
    <xf numFmtId="165" fontId="57" fillId="0" borderId="154" xfId="0" applyNumberFormat="1" applyFont="1" applyFill="1" applyBorder="1" applyAlignment="1" applyProtection="1">
      <alignment vertical="center" wrapText="1"/>
      <protection locked="0"/>
    </xf>
    <xf numFmtId="0" fontId="56" fillId="0" borderId="195" xfId="62" applyFont="1" applyFill="1" applyBorder="1" applyAlignment="1" applyProtection="1">
      <alignment horizontal="left" vertical="center" wrapText="1" indent="1"/>
      <protection/>
    </xf>
    <xf numFmtId="165" fontId="56" fillId="0" borderId="197" xfId="0" applyNumberFormat="1" applyFont="1" applyFill="1" applyBorder="1" applyAlignment="1" applyProtection="1">
      <alignment vertical="center" wrapText="1"/>
      <protection locked="0"/>
    </xf>
    <xf numFmtId="0" fontId="69" fillId="0" borderId="162" xfId="0" applyFont="1" applyBorder="1" applyAlignment="1" applyProtection="1">
      <alignment horizontal="center" wrapText="1"/>
      <protection/>
    </xf>
    <xf numFmtId="0" fontId="53" fillId="0" borderId="162" xfId="62" applyFont="1" applyFill="1" applyBorder="1" applyAlignment="1" applyProtection="1">
      <alignment horizontal="left" vertical="center" wrapText="1" indent="1"/>
      <protection/>
    </xf>
    <xf numFmtId="165" fontId="53" fillId="0" borderId="78" xfId="0" applyNumberFormat="1" applyFont="1" applyFill="1" applyBorder="1" applyAlignment="1" applyProtection="1">
      <alignment vertical="center" wrapText="1"/>
      <protection locked="0"/>
    </xf>
    <xf numFmtId="3" fontId="0" fillId="0" borderId="117" xfId="0" applyNumberFormat="1" applyFont="1" applyFill="1" applyBorder="1" applyAlignment="1">
      <alignment horizontal="center"/>
    </xf>
    <xf numFmtId="3" fontId="21" fillId="0" borderId="57" xfId="0" applyNumberFormat="1" applyFont="1" applyFill="1" applyBorder="1" applyAlignment="1">
      <alignment/>
    </xf>
    <xf numFmtId="0" fontId="0" fillId="0" borderId="243" xfId="0" applyBorder="1" applyAlignment="1">
      <alignment vertical="center"/>
    </xf>
    <xf numFmtId="3" fontId="0" fillId="0" borderId="179" xfId="0" applyNumberFormat="1" applyFont="1" applyFill="1" applyBorder="1" applyAlignment="1">
      <alignment horizontal="center"/>
    </xf>
    <xf numFmtId="3" fontId="21" fillId="0" borderId="244" xfId="0" applyNumberFormat="1" applyFont="1" applyFill="1" applyBorder="1" applyAlignment="1">
      <alignment/>
    </xf>
    <xf numFmtId="3" fontId="5" fillId="0" borderId="245" xfId="0" applyNumberFormat="1" applyFont="1" applyFill="1" applyBorder="1" applyAlignment="1">
      <alignment/>
    </xf>
    <xf numFmtId="3" fontId="5" fillId="20" borderId="0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 horizontal="right"/>
    </xf>
    <xf numFmtId="3" fontId="6" fillId="0" borderId="58" xfId="0" applyNumberFormat="1" applyFont="1" applyFill="1" applyBorder="1" applyAlignment="1">
      <alignment/>
    </xf>
    <xf numFmtId="3" fontId="2" fillId="0" borderId="175" xfId="0" applyNumberFormat="1" applyFont="1" applyFill="1" applyBorder="1" applyAlignment="1">
      <alignment/>
    </xf>
    <xf numFmtId="3" fontId="1" fillId="0" borderId="175" xfId="0" applyNumberFormat="1" applyFont="1" applyFill="1" applyBorder="1" applyAlignment="1">
      <alignment/>
    </xf>
    <xf numFmtId="3" fontId="2" fillId="7" borderId="132" xfId="0" applyNumberFormat="1" applyFont="1" applyFill="1" applyBorder="1" applyAlignment="1">
      <alignment/>
    </xf>
    <xf numFmtId="3" fontId="12" fillId="0" borderId="113" xfId="0" applyNumberFormat="1" applyFont="1" applyFill="1" applyBorder="1" applyAlignment="1">
      <alignment horizontal="center" vertical="center" wrapText="1"/>
    </xf>
    <xf numFmtId="3" fontId="12" fillId="0" borderId="33" xfId="0" applyNumberFormat="1" applyFont="1" applyFill="1" applyBorder="1" applyAlignment="1">
      <alignment horizontal="center" wrapText="1"/>
    </xf>
    <xf numFmtId="3" fontId="9" fillId="23" borderId="107" xfId="0" applyNumberFormat="1" applyFont="1" applyFill="1" applyBorder="1" applyAlignment="1">
      <alignment horizontal="right"/>
    </xf>
    <xf numFmtId="3" fontId="9" fillId="23" borderId="33" xfId="0" applyNumberFormat="1" applyFont="1" applyFill="1" applyBorder="1" applyAlignment="1">
      <alignment/>
    </xf>
    <xf numFmtId="3" fontId="9" fillId="23" borderId="104" xfId="0" applyNumberFormat="1" applyFont="1" applyFill="1" applyBorder="1" applyAlignment="1">
      <alignment/>
    </xf>
    <xf numFmtId="3" fontId="9" fillId="23" borderId="26" xfId="0" applyNumberFormat="1" applyFont="1" applyFill="1" applyBorder="1" applyAlignment="1">
      <alignment horizontal="right"/>
    </xf>
    <xf numFmtId="3" fontId="5" fillId="23" borderId="71" xfId="0" applyNumberFormat="1" applyFont="1" applyFill="1" applyBorder="1" applyAlignment="1">
      <alignment horizontal="right"/>
    </xf>
    <xf numFmtId="3" fontId="2" fillId="23" borderId="33" xfId="0" applyNumberFormat="1" applyFont="1" applyFill="1" applyBorder="1" applyAlignment="1">
      <alignment horizontal="right"/>
    </xf>
    <xf numFmtId="3" fontId="3" fillId="0" borderId="228" xfId="0" applyNumberFormat="1" applyFont="1" applyFill="1" applyBorder="1" applyAlignment="1">
      <alignment horizontal="center" vertical="center" wrapText="1"/>
    </xf>
    <xf numFmtId="3" fontId="5" fillId="21" borderId="246" xfId="0" applyNumberFormat="1" applyFont="1" applyFill="1" applyBorder="1" applyAlignment="1">
      <alignment horizontal="right" vertical="center" wrapText="1"/>
    </xf>
    <xf numFmtId="3" fontId="5" fillId="21" borderId="247" xfId="0" applyNumberFormat="1" applyFont="1" applyFill="1" applyBorder="1" applyAlignment="1">
      <alignment horizontal="right"/>
    </xf>
    <xf numFmtId="3" fontId="5" fillId="0" borderId="84" xfId="0" applyNumberFormat="1" applyFont="1" applyFill="1" applyBorder="1" applyAlignment="1">
      <alignment horizontal="right"/>
    </xf>
    <xf numFmtId="3" fontId="5" fillId="0" borderId="86" xfId="0" applyNumberFormat="1" applyFont="1" applyFill="1" applyBorder="1" applyAlignment="1">
      <alignment horizontal="right"/>
    </xf>
    <xf numFmtId="3" fontId="5" fillId="20" borderId="34" xfId="0" applyNumberFormat="1" applyFont="1" applyFill="1" applyBorder="1" applyAlignment="1">
      <alignment horizontal="right"/>
    </xf>
    <xf numFmtId="3" fontId="5" fillId="0" borderId="85" xfId="0" applyNumberFormat="1" applyFont="1" applyFill="1" applyBorder="1" applyAlignment="1">
      <alignment horizontal="right"/>
    </xf>
    <xf numFmtId="3" fontId="6" fillId="0" borderId="85" xfId="0" applyNumberFormat="1" applyFont="1" applyFill="1" applyBorder="1" applyAlignment="1">
      <alignment/>
    </xf>
    <xf numFmtId="3" fontId="9" fillId="18" borderId="61" xfId="0" applyNumberFormat="1" applyFont="1" applyFill="1" applyBorder="1" applyAlignment="1">
      <alignment horizontal="right"/>
    </xf>
    <xf numFmtId="3" fontId="9" fillId="18" borderId="34" xfId="0" applyNumberFormat="1" applyFont="1" applyFill="1" applyBorder="1" applyAlignment="1">
      <alignment/>
    </xf>
    <xf numFmtId="3" fontId="9" fillId="18" borderId="248" xfId="0" applyNumberFormat="1" applyFont="1" applyFill="1" applyBorder="1" applyAlignment="1">
      <alignment/>
    </xf>
    <xf numFmtId="3" fontId="5" fillId="21" borderId="84" xfId="0" applyNumberFormat="1" applyFont="1" applyFill="1" applyBorder="1" applyAlignment="1">
      <alignment/>
    </xf>
    <xf numFmtId="3" fontId="5" fillId="18" borderId="106" xfId="0" applyNumberFormat="1" applyFont="1" applyFill="1" applyBorder="1" applyAlignment="1">
      <alignment horizontal="right"/>
    </xf>
    <xf numFmtId="3" fontId="3" fillId="20" borderId="61" xfId="0" applyNumberFormat="1" applyFont="1" applyFill="1" applyBorder="1" applyAlignment="1">
      <alignment horizontal="right" vertical="center"/>
    </xf>
    <xf numFmtId="3" fontId="2" fillId="18" borderId="61" xfId="0" applyNumberFormat="1" applyFont="1" applyFill="1" applyBorder="1" applyAlignment="1">
      <alignment horizontal="right"/>
    </xf>
    <xf numFmtId="3" fontId="2" fillId="7" borderId="34" xfId="0" applyNumberFormat="1" applyFont="1" applyFill="1" applyBorder="1" applyAlignment="1">
      <alignment/>
    </xf>
    <xf numFmtId="3" fontId="2" fillId="7" borderId="227" xfId="0" applyNumberFormat="1" applyFont="1" applyFill="1" applyBorder="1" applyAlignment="1">
      <alignment/>
    </xf>
    <xf numFmtId="3" fontId="24" fillId="20" borderId="227" xfId="0" applyNumberFormat="1" applyFont="1" applyFill="1" applyBorder="1" applyAlignment="1">
      <alignment horizontal="right"/>
    </xf>
    <xf numFmtId="49" fontId="57" fillId="0" borderId="141" xfId="0" applyNumberFormat="1" applyFont="1" applyFill="1" applyBorder="1" applyAlignment="1" applyProtection="1">
      <alignment horizontal="center" vertical="center" wrapText="1"/>
      <protection/>
    </xf>
    <xf numFmtId="0" fontId="57" fillId="0" borderId="141" xfId="0" applyFont="1" applyFill="1" applyBorder="1" applyAlignment="1" applyProtection="1">
      <alignment horizontal="left" vertical="center" wrapText="1" indent="1"/>
      <protection/>
    </xf>
    <xf numFmtId="3" fontId="4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Border="1" applyAlignment="1">
      <alignment/>
    </xf>
    <xf numFmtId="3" fontId="0" fillId="0" borderId="165" xfId="0" applyNumberFormat="1" applyFill="1" applyBorder="1" applyAlignment="1">
      <alignment/>
    </xf>
    <xf numFmtId="3" fontId="3" fillId="20" borderId="154" xfId="0" applyNumberFormat="1" applyFont="1" applyFill="1" applyBorder="1" applyAlignment="1">
      <alignment horizontal="right"/>
    </xf>
    <xf numFmtId="3" fontId="3" fillId="20" borderId="154" xfId="0" applyNumberFormat="1" applyFont="1" applyFill="1" applyBorder="1" applyAlignment="1">
      <alignment/>
    </xf>
    <xf numFmtId="3" fontId="3" fillId="24" borderId="249" xfId="0" applyNumberFormat="1" applyFont="1" applyFill="1" applyBorder="1" applyAlignment="1">
      <alignment horizontal="right"/>
    </xf>
    <xf numFmtId="3" fontId="3" fillId="24" borderId="105" xfId="0" applyNumberFormat="1" applyFont="1" applyFill="1" applyBorder="1" applyAlignment="1">
      <alignment horizontal="right"/>
    </xf>
    <xf numFmtId="3" fontId="3" fillId="24" borderId="29" xfId="0" applyNumberFormat="1" applyFont="1" applyFill="1" applyBorder="1" applyAlignment="1">
      <alignment horizontal="right"/>
    </xf>
    <xf numFmtId="3" fontId="3" fillId="24" borderId="33" xfId="0" applyNumberFormat="1" applyFont="1" applyFill="1" applyBorder="1" applyAlignment="1">
      <alignment horizontal="right"/>
    </xf>
    <xf numFmtId="3" fontId="3" fillId="24" borderId="91" xfId="0" applyNumberFormat="1" applyFont="1" applyFill="1" applyBorder="1" applyAlignment="1">
      <alignment horizontal="right"/>
    </xf>
    <xf numFmtId="3" fontId="2" fillId="0" borderId="227" xfId="0" applyNumberFormat="1" applyFont="1" applyFill="1" applyBorder="1" applyAlignment="1">
      <alignment horizontal="center"/>
    </xf>
    <xf numFmtId="3" fontId="3" fillId="0" borderId="175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3" fillId="0" borderId="250" xfId="0" applyNumberFormat="1" applyFont="1" applyFill="1" applyBorder="1" applyAlignment="1">
      <alignment/>
    </xf>
    <xf numFmtId="3" fontId="3" fillId="0" borderId="190" xfId="0" applyNumberFormat="1" applyFont="1" applyFill="1" applyBorder="1" applyAlignment="1">
      <alignment/>
    </xf>
    <xf numFmtId="3" fontId="5" fillId="20" borderId="61" xfId="0" applyNumberFormat="1" applyFont="1" applyFill="1" applyBorder="1" applyAlignment="1">
      <alignment horizontal="right"/>
    </xf>
    <xf numFmtId="3" fontId="3" fillId="20" borderId="33" xfId="0" applyNumberFormat="1" applyFont="1" applyFill="1" applyBorder="1" applyAlignment="1">
      <alignment horizontal="right"/>
    </xf>
    <xf numFmtId="3" fontId="2" fillId="0" borderId="251" xfId="0" applyNumberFormat="1" applyFont="1" applyFill="1" applyBorder="1" applyAlignment="1">
      <alignment horizontal="center"/>
    </xf>
    <xf numFmtId="3" fontId="5" fillId="20" borderId="159" xfId="0" applyNumberFormat="1" applyFont="1" applyFill="1" applyBorder="1" applyAlignment="1">
      <alignment horizontal="right"/>
    </xf>
    <xf numFmtId="3" fontId="5" fillId="0" borderId="252" xfId="0" applyNumberFormat="1" applyFont="1" applyFill="1" applyBorder="1" applyAlignment="1">
      <alignment/>
    </xf>
    <xf numFmtId="3" fontId="5" fillId="0" borderId="253" xfId="0" applyNumberFormat="1" applyFont="1" applyFill="1" applyBorder="1" applyAlignment="1">
      <alignment/>
    </xf>
    <xf numFmtId="3" fontId="5" fillId="0" borderId="190" xfId="0" applyNumberFormat="1" applyFont="1" applyFill="1" applyBorder="1" applyAlignment="1">
      <alignment/>
    </xf>
    <xf numFmtId="3" fontId="5" fillId="0" borderId="254" xfId="0" applyNumberFormat="1" applyFont="1" applyFill="1" applyBorder="1" applyAlignment="1">
      <alignment/>
    </xf>
    <xf numFmtId="3" fontId="5" fillId="20" borderId="80" xfId="0" applyNumberFormat="1" applyFont="1" applyFill="1" applyBorder="1" applyAlignment="1">
      <alignment horizontal="right"/>
    </xf>
    <xf numFmtId="3" fontId="5" fillId="20" borderId="57" xfId="0" applyNumberFormat="1" applyFont="1" applyFill="1" applyBorder="1" applyAlignment="1">
      <alignment horizontal="right"/>
    </xf>
    <xf numFmtId="3" fontId="3" fillId="24" borderId="33" xfId="0" applyNumberFormat="1" applyFont="1" applyFill="1" applyBorder="1" applyAlignment="1">
      <alignment horizontal="right"/>
    </xf>
    <xf numFmtId="3" fontId="3" fillId="25" borderId="104" xfId="0" applyNumberFormat="1" applyFont="1" applyFill="1" applyBorder="1" applyAlignment="1">
      <alignment horizontal="right"/>
    </xf>
    <xf numFmtId="3" fontId="3" fillId="24" borderId="93" xfId="0" applyNumberFormat="1" applyFont="1" applyFill="1" applyBorder="1" applyAlignment="1">
      <alignment horizontal="right"/>
    </xf>
    <xf numFmtId="3" fontId="3" fillId="24" borderId="105" xfId="0" applyNumberFormat="1" applyFont="1" applyFill="1" applyBorder="1" applyAlignment="1">
      <alignment horizontal="right"/>
    </xf>
    <xf numFmtId="3" fontId="3" fillId="24" borderId="255" xfId="0" applyNumberFormat="1" applyFont="1" applyFill="1" applyBorder="1" applyAlignment="1">
      <alignment horizontal="right"/>
    </xf>
    <xf numFmtId="0" fontId="57" fillId="0" borderId="0" xfId="62" applyFont="1" applyFill="1" applyBorder="1" applyAlignment="1" applyProtection="1">
      <alignment horizontal="left" indent="1"/>
      <protection/>
    </xf>
    <xf numFmtId="3" fontId="11" fillId="0" borderId="74" xfId="0" applyNumberFormat="1" applyFont="1" applyFill="1" applyBorder="1" applyAlignment="1">
      <alignment horizontal="center"/>
    </xf>
    <xf numFmtId="0" fontId="0" fillId="0" borderId="74" xfId="0" applyBorder="1" applyAlignment="1">
      <alignment/>
    </xf>
    <xf numFmtId="0" fontId="0" fillId="0" borderId="85" xfId="0" applyBorder="1" applyAlignment="1">
      <alignment/>
    </xf>
    <xf numFmtId="0" fontId="0" fillId="0" borderId="227" xfId="0" applyFill="1" applyBorder="1" applyAlignment="1">
      <alignment/>
    </xf>
    <xf numFmtId="0" fontId="0" fillId="0" borderId="175" xfId="0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0" fontId="0" fillId="0" borderId="154" xfId="0" applyFont="1" applyBorder="1" applyAlignment="1">
      <alignment/>
    </xf>
    <xf numFmtId="0" fontId="0" fillId="0" borderId="250" xfId="0" applyBorder="1" applyAlignment="1">
      <alignment horizontal="center"/>
    </xf>
    <xf numFmtId="0" fontId="11" fillId="0" borderId="85" xfId="0" applyFont="1" applyBorder="1" applyAlignment="1">
      <alignment horizontal="center"/>
    </xf>
    <xf numFmtId="0" fontId="0" fillId="0" borderId="19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wrapText="1"/>
    </xf>
    <xf numFmtId="0" fontId="22" fillId="0" borderId="0" xfId="0" applyFont="1" applyBorder="1" applyAlignment="1">
      <alignment wrapText="1"/>
    </xf>
    <xf numFmtId="0" fontId="19" fillId="0" borderId="34" xfId="0" applyFont="1" applyBorder="1" applyAlignment="1">
      <alignment/>
    </xf>
    <xf numFmtId="0" fontId="19" fillId="0" borderId="61" xfId="0" applyFont="1" applyBorder="1" applyAlignment="1">
      <alignment/>
    </xf>
    <xf numFmtId="0" fontId="19" fillId="0" borderId="78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228" xfId="0" applyFont="1" applyBorder="1" applyAlignment="1">
      <alignment/>
    </xf>
    <xf numFmtId="0" fontId="19" fillId="0" borderId="103" xfId="0" applyFont="1" applyBorder="1" applyAlignment="1">
      <alignment/>
    </xf>
    <xf numFmtId="0" fontId="19" fillId="0" borderId="201" xfId="0" applyFont="1" applyBorder="1" applyAlignment="1">
      <alignment/>
    </xf>
    <xf numFmtId="0" fontId="0" fillId="0" borderId="227" xfId="0" applyBorder="1" applyAlignment="1">
      <alignment/>
    </xf>
    <xf numFmtId="0" fontId="0" fillId="0" borderId="175" xfId="0" applyBorder="1" applyAlignment="1">
      <alignment/>
    </xf>
    <xf numFmtId="0" fontId="0" fillId="0" borderId="194" xfId="0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03" xfId="0" applyBorder="1" applyAlignment="1">
      <alignment/>
    </xf>
    <xf numFmtId="0" fontId="0" fillId="0" borderId="201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19" fillId="0" borderId="228" xfId="0" applyFont="1" applyFill="1" applyBorder="1" applyAlignment="1">
      <alignment/>
    </xf>
    <xf numFmtId="0" fontId="19" fillId="0" borderId="103" xfId="0" applyFont="1" applyFill="1" applyBorder="1" applyAlignment="1">
      <alignment/>
    </xf>
    <xf numFmtId="0" fontId="19" fillId="0" borderId="201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3" fontId="5" fillId="0" borderId="256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4" fillId="0" borderId="257" xfId="0" applyNumberFormat="1" applyFont="1" applyFill="1" applyBorder="1" applyAlignment="1">
      <alignment/>
    </xf>
    <xf numFmtId="3" fontId="24" fillId="0" borderId="232" xfId="0" applyNumberFormat="1" applyFont="1" applyFill="1" applyBorder="1" applyAlignment="1">
      <alignment/>
    </xf>
    <xf numFmtId="3" fontId="21" fillId="0" borderId="72" xfId="0" applyNumberFormat="1" applyFont="1" applyFill="1" applyBorder="1" applyAlignment="1">
      <alignment/>
    </xf>
    <xf numFmtId="3" fontId="21" fillId="0" borderId="84" xfId="0" applyNumberFormat="1" applyFont="1" applyFill="1" applyBorder="1" applyAlignment="1">
      <alignment/>
    </xf>
    <xf numFmtId="3" fontId="21" fillId="0" borderId="69" xfId="0" applyNumberFormat="1" applyFont="1" applyFill="1" applyBorder="1" applyAlignment="1">
      <alignment/>
    </xf>
    <xf numFmtId="3" fontId="21" fillId="0" borderId="86" xfId="0" applyNumberFormat="1" applyFont="1" applyFill="1" applyBorder="1" applyAlignment="1">
      <alignment/>
    </xf>
    <xf numFmtId="3" fontId="6" fillId="0" borderId="258" xfId="0" applyNumberFormat="1" applyFont="1" applyFill="1" applyBorder="1" applyAlignment="1">
      <alignment/>
    </xf>
    <xf numFmtId="3" fontId="6" fillId="0" borderId="259" xfId="0" applyNumberFormat="1" applyFont="1" applyFill="1" applyBorder="1" applyAlignment="1">
      <alignment/>
    </xf>
    <xf numFmtId="3" fontId="2" fillId="0" borderId="187" xfId="0" applyNumberFormat="1" applyFont="1" applyFill="1" applyBorder="1" applyAlignment="1">
      <alignment/>
    </xf>
    <xf numFmtId="3" fontId="2" fillId="0" borderId="260" xfId="0" applyNumberFormat="1" applyFont="1" applyFill="1" applyBorder="1" applyAlignment="1">
      <alignment/>
    </xf>
    <xf numFmtId="3" fontId="5" fillId="0" borderId="261" xfId="0" applyNumberFormat="1" applyFont="1" applyFill="1" applyBorder="1" applyAlignment="1">
      <alignment/>
    </xf>
    <xf numFmtId="3" fontId="5" fillId="0" borderId="262" xfId="0" applyNumberFormat="1" applyFont="1" applyFill="1" applyBorder="1" applyAlignment="1">
      <alignment/>
    </xf>
    <xf numFmtId="3" fontId="3" fillId="0" borderId="187" xfId="0" applyNumberFormat="1" applyFont="1" applyFill="1" applyBorder="1" applyAlignment="1">
      <alignment vertical="center"/>
    </xf>
    <xf numFmtId="3" fontId="3" fillId="0" borderId="260" xfId="0" applyNumberFormat="1" applyFont="1" applyFill="1" applyBorder="1" applyAlignment="1">
      <alignment vertical="center"/>
    </xf>
    <xf numFmtId="3" fontId="5" fillId="0" borderId="263" xfId="0" applyNumberFormat="1" applyFont="1" applyFill="1" applyBorder="1" applyAlignment="1">
      <alignment/>
    </xf>
    <xf numFmtId="3" fontId="5" fillId="0" borderId="221" xfId="0" applyNumberFormat="1" applyFont="1" applyFill="1" applyBorder="1" applyAlignment="1">
      <alignment/>
    </xf>
    <xf numFmtId="3" fontId="6" fillId="0" borderId="264" xfId="0" applyNumberFormat="1" applyFont="1" applyFill="1" applyBorder="1" applyAlignment="1">
      <alignment/>
    </xf>
    <xf numFmtId="0" fontId="1" fillId="0" borderId="158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3" fillId="0" borderId="265" xfId="0" applyNumberFormat="1" applyFont="1" applyFill="1" applyBorder="1" applyAlignment="1">
      <alignment/>
    </xf>
    <xf numFmtId="3" fontId="3" fillId="0" borderId="266" xfId="0" applyNumberFormat="1" applyFont="1" applyFill="1" applyBorder="1" applyAlignment="1">
      <alignment/>
    </xf>
    <xf numFmtId="3" fontId="9" fillId="0" borderId="265" xfId="0" applyNumberFormat="1" applyFont="1" applyFill="1" applyBorder="1" applyAlignment="1">
      <alignment/>
    </xf>
    <xf numFmtId="3" fontId="9" fillId="0" borderId="266" xfId="0" applyNumberFormat="1" applyFont="1" applyFill="1" applyBorder="1" applyAlignment="1">
      <alignment/>
    </xf>
    <xf numFmtId="3" fontId="5" fillId="0" borderId="267" xfId="0" applyNumberFormat="1" applyFont="1" applyFill="1" applyBorder="1" applyAlignment="1">
      <alignment/>
    </xf>
    <xf numFmtId="3" fontId="5" fillId="0" borderId="268" xfId="0" applyNumberFormat="1" applyFont="1" applyFill="1" applyBorder="1" applyAlignment="1">
      <alignment/>
    </xf>
    <xf numFmtId="3" fontId="9" fillId="0" borderId="269" xfId="0" applyNumberFormat="1" applyFont="1" applyFill="1" applyBorder="1" applyAlignment="1">
      <alignment/>
    </xf>
    <xf numFmtId="3" fontId="9" fillId="0" borderId="182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15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5" fillId="0" borderId="258" xfId="0" applyNumberFormat="1" applyFont="1" applyFill="1" applyBorder="1" applyAlignment="1">
      <alignment/>
    </xf>
    <xf numFmtId="3" fontId="5" fillId="0" borderId="27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3" fillId="0" borderId="271" xfId="0" applyNumberFormat="1" applyFont="1" applyFill="1" applyBorder="1" applyAlignment="1">
      <alignment horizontal="center" vertical="center" wrapText="1"/>
    </xf>
    <xf numFmtId="3" fontId="3" fillId="0" borderId="272" xfId="0" applyNumberFormat="1" applyFont="1" applyFill="1" applyBorder="1" applyAlignment="1">
      <alignment horizontal="center" vertical="center" wrapText="1"/>
    </xf>
    <xf numFmtId="3" fontId="7" fillId="0" borderId="187" xfId="0" applyNumberFormat="1" applyFont="1" applyFill="1" applyBorder="1" applyAlignment="1">
      <alignment/>
    </xf>
    <xf numFmtId="3" fontId="7" fillId="0" borderId="260" xfId="0" applyNumberFormat="1" applyFont="1" applyFill="1" applyBorder="1" applyAlignment="1">
      <alignment/>
    </xf>
    <xf numFmtId="3" fontId="5" fillId="0" borderId="189" xfId="0" applyNumberFormat="1" applyFont="1" applyFill="1" applyBorder="1" applyAlignment="1">
      <alignment/>
    </xf>
    <xf numFmtId="3" fontId="5" fillId="0" borderId="190" xfId="0" applyNumberFormat="1" applyFont="1" applyFill="1" applyBorder="1" applyAlignment="1">
      <alignment/>
    </xf>
    <xf numFmtId="3" fontId="74" fillId="7" borderId="66" xfId="0" applyNumberFormat="1" applyFont="1" applyFill="1" applyBorder="1" applyAlignment="1">
      <alignment wrapText="1"/>
    </xf>
    <xf numFmtId="0" fontId="0" fillId="0" borderId="132" xfId="0" applyBorder="1" applyAlignment="1">
      <alignment wrapText="1"/>
    </xf>
    <xf numFmtId="3" fontId="25" fillId="0" borderId="273" xfId="0" applyNumberFormat="1" applyFont="1" applyFill="1" applyBorder="1" applyAlignment="1">
      <alignment/>
    </xf>
    <xf numFmtId="3" fontId="25" fillId="0" borderId="187" xfId="0" applyNumberFormat="1" applyFont="1" applyFill="1" applyBorder="1" applyAlignment="1">
      <alignment/>
    </xf>
    <xf numFmtId="3" fontId="2" fillId="0" borderId="228" xfId="0" applyNumberFormat="1" applyFont="1" applyFill="1" applyBorder="1" applyAlignment="1">
      <alignment horizontal="left" wrapText="1"/>
    </xf>
    <xf numFmtId="0" fontId="22" fillId="0" borderId="103" xfId="0" applyFont="1" applyBorder="1" applyAlignment="1">
      <alignment horizontal="left" wrapText="1"/>
    </xf>
    <xf numFmtId="0" fontId="22" fillId="0" borderId="227" xfId="0" applyFont="1" applyBorder="1" applyAlignment="1">
      <alignment wrapText="1"/>
    </xf>
    <xf numFmtId="0" fontId="22" fillId="0" borderId="175" xfId="0" applyFont="1" applyBorder="1" applyAlignment="1">
      <alignment wrapText="1"/>
    </xf>
    <xf numFmtId="3" fontId="5" fillId="0" borderId="274" xfId="0" applyNumberFormat="1" applyFont="1" applyFill="1" applyBorder="1" applyAlignment="1">
      <alignment/>
    </xf>
    <xf numFmtId="3" fontId="3" fillId="0" borderId="273" xfId="0" applyNumberFormat="1" applyFont="1" applyFill="1" applyBorder="1" applyAlignment="1">
      <alignment/>
    </xf>
    <xf numFmtId="3" fontId="3" fillId="0" borderId="18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3" fontId="5" fillId="0" borderId="103" xfId="0" applyNumberFormat="1" applyFont="1" applyFill="1" applyBorder="1" applyAlignment="1">
      <alignment/>
    </xf>
    <xf numFmtId="0" fontId="0" fillId="0" borderId="275" xfId="0" applyFont="1" applyBorder="1" applyAlignment="1">
      <alignment/>
    </xf>
    <xf numFmtId="3" fontId="5" fillId="0" borderId="86" xfId="0" applyNumberFormat="1" applyFont="1" applyFill="1" applyBorder="1" applyAlignment="1">
      <alignment/>
    </xf>
    <xf numFmtId="0" fontId="0" fillId="0" borderId="239" xfId="0" applyFont="1" applyBorder="1" applyAlignment="1">
      <alignment/>
    </xf>
    <xf numFmtId="3" fontId="5" fillId="0" borderId="276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wrapText="1"/>
    </xf>
    <xf numFmtId="3" fontId="5" fillId="0" borderId="256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5" fillId="0" borderId="277" xfId="0" applyNumberFormat="1" applyFont="1" applyFill="1" applyBorder="1" applyAlignment="1">
      <alignment/>
    </xf>
    <xf numFmtId="3" fontId="5" fillId="0" borderId="278" xfId="0" applyNumberFormat="1" applyFont="1" applyFill="1" applyBorder="1" applyAlignment="1">
      <alignment/>
    </xf>
    <xf numFmtId="3" fontId="5" fillId="0" borderId="279" xfId="0" applyNumberFormat="1" applyFont="1" applyFill="1" applyBorder="1" applyAlignment="1">
      <alignment/>
    </xf>
    <xf numFmtId="3" fontId="3" fillId="0" borderId="280" xfId="0" applyNumberFormat="1" applyFont="1" applyFill="1" applyBorder="1" applyAlignment="1">
      <alignment/>
    </xf>
    <xf numFmtId="3" fontId="5" fillId="0" borderId="153" xfId="0" applyNumberFormat="1" applyFont="1" applyFill="1" applyBorder="1" applyAlignment="1">
      <alignment/>
    </xf>
    <xf numFmtId="3" fontId="3" fillId="0" borderId="281" xfId="0" applyNumberFormat="1" applyFont="1" applyFill="1" applyBorder="1" applyAlignment="1">
      <alignment/>
    </xf>
    <xf numFmtId="3" fontId="3" fillId="0" borderId="257" xfId="0" applyNumberFormat="1" applyFont="1" applyFill="1" applyBorder="1" applyAlignment="1">
      <alignment/>
    </xf>
    <xf numFmtId="3" fontId="3" fillId="0" borderId="273" xfId="0" applyNumberFormat="1" applyFont="1" applyFill="1" applyBorder="1" applyAlignment="1">
      <alignment horizontal="center" vertical="center" wrapText="1"/>
    </xf>
    <xf numFmtId="3" fontId="3" fillId="0" borderId="282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left"/>
    </xf>
    <xf numFmtId="3" fontId="5" fillId="0" borderId="256" xfId="0" applyNumberFormat="1" applyFont="1" applyFill="1" applyBorder="1" applyAlignment="1">
      <alignment horizontal="left"/>
    </xf>
    <xf numFmtId="3" fontId="5" fillId="0" borderId="283" xfId="0" applyNumberFormat="1" applyFont="1" applyFill="1" applyBorder="1" applyAlignment="1">
      <alignment horizontal="left"/>
    </xf>
    <xf numFmtId="3" fontId="5" fillId="0" borderId="258" xfId="0" applyNumberFormat="1" applyFont="1" applyFill="1" applyBorder="1" applyAlignment="1">
      <alignment horizontal="left"/>
    </xf>
    <xf numFmtId="3" fontId="5" fillId="0" borderId="284" xfId="0" applyNumberFormat="1" applyFont="1" applyFill="1" applyBorder="1" applyAlignment="1">
      <alignment horizontal="left"/>
    </xf>
    <xf numFmtId="3" fontId="5" fillId="0" borderId="285" xfId="0" applyNumberFormat="1" applyFont="1" applyFill="1" applyBorder="1" applyAlignment="1">
      <alignment horizontal="left"/>
    </xf>
    <xf numFmtId="3" fontId="5" fillId="0" borderId="286" xfId="0" applyNumberFormat="1" applyFont="1" applyFill="1" applyBorder="1" applyAlignment="1">
      <alignment horizontal="left"/>
    </xf>
    <xf numFmtId="3" fontId="5" fillId="0" borderId="287" xfId="0" applyNumberFormat="1" applyFont="1" applyFill="1" applyBorder="1" applyAlignment="1">
      <alignment horizontal="left"/>
    </xf>
    <xf numFmtId="0" fontId="19" fillId="0" borderId="49" xfId="0" applyFont="1" applyFill="1" applyBorder="1" applyAlignment="1">
      <alignment/>
    </xf>
    <xf numFmtId="0" fontId="19" fillId="0" borderId="4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228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227" xfId="0" applyFont="1" applyFill="1" applyBorder="1" applyAlignment="1">
      <alignment horizontal="center"/>
    </xf>
    <xf numFmtId="0" fontId="2" fillId="0" borderId="175" xfId="0" applyFont="1" applyFill="1" applyBorder="1" applyAlignment="1">
      <alignment horizontal="center"/>
    </xf>
    <xf numFmtId="0" fontId="2" fillId="0" borderId="227" xfId="0" applyFont="1" applyBorder="1" applyAlignment="1">
      <alignment horizontal="center"/>
    </xf>
    <xf numFmtId="0" fontId="2" fillId="0" borderId="175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56" fillId="0" borderId="288" xfId="0" applyFont="1" applyFill="1" applyBorder="1" applyAlignment="1" applyProtection="1">
      <alignment horizontal="center" vertical="center" wrapText="1"/>
      <protection/>
    </xf>
    <xf numFmtId="0" fontId="56" fillId="0" borderId="289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>
      <alignment/>
    </xf>
    <xf numFmtId="0" fontId="61" fillId="0" borderId="175" xfId="0" applyFont="1" applyBorder="1" applyAlignment="1">
      <alignment horizontal="right" wrapText="1"/>
    </xf>
    <xf numFmtId="0" fontId="53" fillId="0" borderId="188" xfId="0" applyFont="1" applyFill="1" applyBorder="1" applyAlignment="1" applyProtection="1">
      <alignment horizontal="center" vertical="center" wrapText="1"/>
      <protection/>
    </xf>
    <xf numFmtId="0" fontId="53" fillId="0" borderId="159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61" fillId="0" borderId="0" xfId="0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right" vertical="top"/>
    </xf>
    <xf numFmtId="0" fontId="56" fillId="0" borderId="228" xfId="0" applyFont="1" applyFill="1" applyBorder="1" applyAlignment="1" applyProtection="1">
      <alignment horizontal="center" vertical="center" wrapText="1"/>
      <protection/>
    </xf>
    <xf numFmtId="0" fontId="56" fillId="0" borderId="200" xfId="0" applyFont="1" applyFill="1" applyBorder="1" applyAlignment="1" applyProtection="1">
      <alignment horizontal="center" vertical="center" wrapText="1"/>
      <protection/>
    </xf>
    <xf numFmtId="0" fontId="0" fillId="0" borderId="227" xfId="0" applyBorder="1" applyAlignment="1">
      <alignment horizontal="center" vertical="center" wrapText="1"/>
    </xf>
    <xf numFmtId="0" fontId="0" fillId="0" borderId="229" xfId="0" applyBorder="1" applyAlignment="1">
      <alignment horizontal="center" vertical="center" wrapText="1"/>
    </xf>
    <xf numFmtId="0" fontId="56" fillId="0" borderId="199" xfId="0" applyFont="1" applyFill="1" applyBorder="1" applyAlignment="1" applyProtection="1">
      <alignment horizontal="center" vertical="center" wrapText="1"/>
      <protection/>
    </xf>
    <xf numFmtId="0" fontId="56" fillId="0" borderId="202" xfId="0" applyFont="1" applyFill="1" applyBorder="1" applyAlignment="1" applyProtection="1">
      <alignment horizontal="center" vertical="center" wrapText="1"/>
      <protection/>
    </xf>
    <xf numFmtId="0" fontId="60" fillId="0" borderId="34" xfId="0" applyFont="1" applyFill="1" applyBorder="1" applyAlignment="1" applyProtection="1">
      <alignment horizontal="center" vertical="center" wrapText="1"/>
      <protection/>
    </xf>
    <xf numFmtId="0" fontId="60" fillId="0" borderId="61" xfId="0" applyFont="1" applyFill="1" applyBorder="1" applyAlignment="1" applyProtection="1">
      <alignment horizontal="center" vertical="center" wrapText="1"/>
      <protection/>
    </xf>
    <xf numFmtId="0" fontId="53" fillId="0" borderId="34" xfId="0" applyFont="1" applyFill="1" applyBorder="1" applyAlignment="1" applyProtection="1">
      <alignment horizontal="center" vertical="center" wrapText="1"/>
      <protection/>
    </xf>
    <xf numFmtId="0" fontId="53" fillId="0" borderId="61" xfId="0" applyFont="1" applyFill="1" applyBorder="1" applyAlignment="1" applyProtection="1">
      <alignment horizontal="center" vertical="center" wrapText="1"/>
      <protection/>
    </xf>
    <xf numFmtId="3" fontId="3" fillId="0" borderId="29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290" xfId="0" applyNumberFormat="1" applyFont="1" applyFill="1" applyBorder="1" applyAlignment="1">
      <alignment/>
    </xf>
    <xf numFmtId="3" fontId="3" fillId="0" borderId="291" xfId="0" applyNumberFormat="1" applyFont="1" applyFill="1" applyBorder="1" applyAlignment="1">
      <alignment/>
    </xf>
    <xf numFmtId="3" fontId="3" fillId="0" borderId="292" xfId="0" applyNumberFormat="1" applyFont="1" applyFill="1" applyBorder="1" applyAlignment="1">
      <alignment/>
    </xf>
    <xf numFmtId="3" fontId="62" fillId="0" borderId="227" xfId="0" applyNumberFormat="1" applyFont="1" applyFill="1" applyBorder="1" applyAlignment="1">
      <alignment horizontal="center"/>
    </xf>
    <xf numFmtId="3" fontId="5" fillId="0" borderId="293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290" xfId="0" applyNumberFormat="1" applyFont="1" applyFill="1" applyBorder="1" applyAlignment="1">
      <alignment/>
    </xf>
    <xf numFmtId="3" fontId="5" fillId="0" borderId="285" xfId="0" applyNumberFormat="1" applyFont="1" applyFill="1" applyBorder="1" applyAlignment="1">
      <alignment/>
    </xf>
    <xf numFmtId="3" fontId="5" fillId="0" borderId="294" xfId="0" applyNumberFormat="1" applyFont="1" applyFill="1" applyBorder="1" applyAlignment="1">
      <alignment/>
    </xf>
    <xf numFmtId="3" fontId="5" fillId="0" borderId="101" xfId="0" applyNumberFormat="1" applyFont="1" applyFill="1" applyBorder="1" applyAlignment="1">
      <alignment/>
    </xf>
    <xf numFmtId="3" fontId="5" fillId="0" borderId="67" xfId="0" applyNumberFormat="1" applyFont="1" applyFill="1" applyBorder="1" applyAlignment="1">
      <alignment/>
    </xf>
    <xf numFmtId="3" fontId="3" fillId="0" borderId="268" xfId="0" applyNumberFormat="1" applyFont="1" applyFill="1" applyBorder="1" applyAlignment="1">
      <alignment horizontal="center" vertical="center" wrapText="1"/>
    </xf>
    <xf numFmtId="3" fontId="3" fillId="0" borderId="111" xfId="0" applyNumberFormat="1" applyFont="1" applyFill="1" applyBorder="1" applyAlignment="1">
      <alignment horizontal="center" vertical="center" wrapText="1"/>
    </xf>
    <xf numFmtId="3" fontId="5" fillId="0" borderId="219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290" xfId="0" applyNumberFormat="1" applyFont="1" applyFill="1" applyBorder="1" applyAlignment="1">
      <alignment/>
    </xf>
    <xf numFmtId="3" fontId="5" fillId="0" borderId="295" xfId="0" applyNumberFormat="1" applyFont="1" applyFill="1" applyBorder="1" applyAlignment="1">
      <alignment/>
    </xf>
    <xf numFmtId="3" fontId="5" fillId="0" borderId="296" xfId="0" applyNumberFormat="1" applyFont="1" applyFill="1" applyBorder="1" applyAlignment="1">
      <alignment/>
    </xf>
    <xf numFmtId="3" fontId="5" fillId="0" borderId="297" xfId="0" applyNumberFormat="1" applyFont="1" applyFill="1" applyBorder="1" applyAlignment="1">
      <alignment/>
    </xf>
    <xf numFmtId="3" fontId="5" fillId="0" borderId="298" xfId="0" applyNumberFormat="1" applyFont="1" applyFill="1" applyBorder="1" applyAlignment="1">
      <alignment/>
    </xf>
    <xf numFmtId="3" fontId="5" fillId="0" borderId="260" xfId="0" applyNumberFormat="1" applyFont="1" applyFill="1" applyBorder="1" applyAlignment="1">
      <alignment/>
    </xf>
    <xf numFmtId="3" fontId="5" fillId="0" borderId="299" xfId="0" applyNumberFormat="1" applyFont="1" applyFill="1" applyBorder="1" applyAlignment="1">
      <alignment/>
    </xf>
    <xf numFmtId="3" fontId="5" fillId="0" borderId="218" xfId="0" applyNumberFormat="1" applyFont="1" applyFill="1" applyBorder="1" applyAlignment="1">
      <alignment/>
    </xf>
    <xf numFmtId="3" fontId="3" fillId="0" borderId="193" xfId="0" applyNumberFormat="1" applyFont="1" applyFill="1" applyBorder="1" applyAlignment="1">
      <alignment/>
    </xf>
    <xf numFmtId="3" fontId="3" fillId="0" borderId="300" xfId="0" applyNumberFormat="1" applyFont="1" applyFill="1" applyBorder="1" applyAlignment="1">
      <alignment/>
    </xf>
    <xf numFmtId="3" fontId="3" fillId="0" borderId="260" xfId="0" applyNumberFormat="1" applyFont="1" applyFill="1" applyBorder="1" applyAlignment="1">
      <alignment/>
    </xf>
    <xf numFmtId="3" fontId="3" fillId="0" borderId="299" xfId="0" applyNumberFormat="1" applyFont="1" applyFill="1" applyBorder="1" applyAlignment="1">
      <alignment/>
    </xf>
    <xf numFmtId="3" fontId="5" fillId="0" borderId="291" xfId="0" applyNumberFormat="1" applyFont="1" applyFill="1" applyBorder="1" applyAlignment="1">
      <alignment/>
    </xf>
    <xf numFmtId="3" fontId="5" fillId="0" borderId="292" xfId="0" applyNumberFormat="1" applyFont="1" applyFill="1" applyBorder="1" applyAlignment="1">
      <alignment/>
    </xf>
    <xf numFmtId="3" fontId="5" fillId="0" borderId="301" xfId="0" applyNumberFormat="1" applyFont="1" applyFill="1" applyBorder="1" applyAlignment="1">
      <alignment/>
    </xf>
    <xf numFmtId="3" fontId="5" fillId="0" borderId="76" xfId="0" applyNumberFormat="1" applyFont="1" applyFill="1" applyBorder="1" applyAlignment="1">
      <alignment/>
    </xf>
    <xf numFmtId="3" fontId="5" fillId="0" borderId="76" xfId="0" applyNumberFormat="1" applyFont="1" applyFill="1" applyBorder="1" applyAlignment="1">
      <alignment/>
    </xf>
    <xf numFmtId="3" fontId="3" fillId="0" borderId="302" xfId="0" applyNumberFormat="1" applyFont="1" applyFill="1" applyBorder="1" applyAlignment="1">
      <alignment horizontal="center" vertical="center" wrapText="1"/>
    </xf>
    <xf numFmtId="3" fontId="5" fillId="0" borderId="303" xfId="0" applyNumberFormat="1" applyFont="1" applyFill="1" applyBorder="1" applyAlignment="1">
      <alignment/>
    </xf>
    <xf numFmtId="3" fontId="5" fillId="0" borderId="304" xfId="0" applyNumberFormat="1" applyFont="1" applyFill="1" applyBorder="1" applyAlignment="1">
      <alignment/>
    </xf>
    <xf numFmtId="3" fontId="5" fillId="0" borderId="69" xfId="0" applyNumberFormat="1" applyFont="1" applyFill="1" applyBorder="1" applyAlignment="1">
      <alignment/>
    </xf>
    <xf numFmtId="3" fontId="5" fillId="0" borderId="267" xfId="0" applyNumberFormat="1" applyFont="1" applyFill="1" applyBorder="1" applyAlignment="1">
      <alignment horizontal="left"/>
    </xf>
    <xf numFmtId="3" fontId="5" fillId="0" borderId="268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left"/>
    </xf>
    <xf numFmtId="3" fontId="5" fillId="0" borderId="264" xfId="0" applyNumberFormat="1" applyFont="1" applyFill="1" applyBorder="1" applyAlignment="1">
      <alignment/>
    </xf>
    <xf numFmtId="3" fontId="3" fillId="0" borderId="305" xfId="0" applyNumberFormat="1" applyFont="1" applyFill="1" applyBorder="1" applyAlignment="1">
      <alignment horizontal="center" vertical="center" wrapText="1"/>
    </xf>
    <xf numFmtId="0" fontId="0" fillId="0" borderId="103" xfId="0" applyBorder="1" applyAlignment="1">
      <alignment wrapText="1"/>
    </xf>
    <xf numFmtId="0" fontId="0" fillId="0" borderId="190" xfId="0" applyBorder="1" applyAlignment="1">
      <alignment wrapText="1"/>
    </xf>
    <xf numFmtId="0" fontId="0" fillId="0" borderId="0" xfId="0" applyBorder="1" applyAlignment="1">
      <alignment wrapText="1"/>
    </xf>
    <xf numFmtId="3" fontId="3" fillId="0" borderId="30" xfId="0" applyNumberFormat="1" applyFont="1" applyFill="1" applyBorder="1" applyAlignment="1">
      <alignment/>
    </xf>
    <xf numFmtId="3" fontId="5" fillId="0" borderId="270" xfId="0" applyNumberFormat="1" applyFont="1" applyFill="1" applyBorder="1" applyAlignment="1">
      <alignment horizontal="left"/>
    </xf>
    <xf numFmtId="3" fontId="5" fillId="0" borderId="294" xfId="0" applyNumberFormat="1" applyFont="1" applyFill="1" applyBorder="1" applyAlignment="1">
      <alignment horizontal="left"/>
    </xf>
    <xf numFmtId="3" fontId="3" fillId="0" borderId="61" xfId="0" applyNumberFormat="1" applyFont="1" applyFill="1" applyBorder="1" applyAlignment="1">
      <alignment/>
    </xf>
    <xf numFmtId="0" fontId="0" fillId="0" borderId="78" xfId="0" applyBorder="1" applyAlignment="1">
      <alignment/>
    </xf>
    <xf numFmtId="3" fontId="5" fillId="0" borderId="30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/>
    </xf>
    <xf numFmtId="3" fontId="21" fillId="0" borderId="101" xfId="0" applyNumberFormat="1" applyFont="1" applyFill="1" applyBorder="1" applyAlignment="1">
      <alignment/>
    </xf>
    <xf numFmtId="0" fontId="0" fillId="0" borderId="101" xfId="0" applyFont="1" applyBorder="1" applyAlignment="1">
      <alignment/>
    </xf>
    <xf numFmtId="0" fontId="0" fillId="0" borderId="67" xfId="0" applyFont="1" applyBorder="1" applyAlignment="1">
      <alignment/>
    </xf>
    <xf numFmtId="3" fontId="21" fillId="0" borderId="20" xfId="0" applyNumberFormat="1" applyFont="1" applyFill="1" applyBorder="1" applyAlignment="1">
      <alignment/>
    </xf>
    <xf numFmtId="3" fontId="21" fillId="0" borderId="112" xfId="0" applyNumberFormat="1" applyFont="1" applyFill="1" applyBorder="1" applyAlignment="1">
      <alignment/>
    </xf>
    <xf numFmtId="0" fontId="0" fillId="0" borderId="112" xfId="0" applyFont="1" applyBorder="1" applyAlignment="1">
      <alignment/>
    </xf>
    <xf numFmtId="0" fontId="0" fillId="0" borderId="16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66" xfId="0" applyBorder="1" applyAlignment="1">
      <alignment horizontal="center" wrapText="1"/>
    </xf>
    <xf numFmtId="0" fontId="0" fillId="0" borderId="1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228" xfId="0" applyFont="1" applyBorder="1" applyAlignment="1">
      <alignment horizontal="center" vertical="center" wrapText="1"/>
    </xf>
    <xf numFmtId="0" fontId="18" fillId="0" borderId="227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132" xfId="0" applyFont="1" applyBorder="1" applyAlignment="1">
      <alignment horizontal="center" vertical="center" wrapText="1"/>
    </xf>
    <xf numFmtId="0" fontId="11" fillId="0" borderId="165" xfId="0" applyFont="1" applyBorder="1" applyAlignment="1">
      <alignment/>
    </xf>
    <xf numFmtId="0" fontId="11" fillId="0" borderId="155" xfId="0" applyFont="1" applyBorder="1" applyAlignment="1">
      <alignment/>
    </xf>
    <xf numFmtId="0" fontId="11" fillId="0" borderId="68" xfId="0" applyFont="1" applyBorder="1" applyAlignment="1">
      <alignment/>
    </xf>
    <xf numFmtId="3" fontId="28" fillId="0" borderId="24" xfId="0" applyNumberFormat="1" applyFont="1" applyFill="1" applyBorder="1" applyAlignment="1">
      <alignment/>
    </xf>
    <xf numFmtId="3" fontId="28" fillId="0" borderId="143" xfId="0" applyNumberFormat="1" applyFont="1" applyFill="1" applyBorder="1" applyAlignment="1">
      <alignment/>
    </xf>
    <xf numFmtId="0" fontId="20" fillId="0" borderId="143" xfId="0" applyFont="1" applyBorder="1" applyAlignment="1">
      <alignment/>
    </xf>
    <xf numFmtId="0" fontId="20" fillId="0" borderId="208" xfId="0" applyFont="1" applyBorder="1" applyAlignment="1">
      <alignment/>
    </xf>
    <xf numFmtId="0" fontId="11" fillId="0" borderId="165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0" fillId="0" borderId="228" xfId="0" applyBorder="1" applyAlignment="1">
      <alignment/>
    </xf>
    <xf numFmtId="0" fontId="0" fillId="0" borderId="16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18" fillId="0" borderId="66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32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wrapText="1"/>
    </xf>
    <xf numFmtId="3" fontId="17" fillId="0" borderId="288" xfId="0" applyNumberFormat="1" applyFont="1" applyBorder="1" applyAlignment="1">
      <alignment horizontal="center" wrapText="1"/>
    </xf>
    <xf numFmtId="3" fontId="17" fillId="0" borderId="142" xfId="0" applyNumberFormat="1" applyFont="1" applyBorder="1" applyAlignment="1">
      <alignment horizontal="center" wrapText="1"/>
    </xf>
    <xf numFmtId="3" fontId="17" fillId="0" borderId="197" xfId="0" applyNumberFormat="1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19" fillId="0" borderId="85" xfId="0" applyNumberFormat="1" applyFont="1" applyFill="1" applyBorder="1" applyAlignment="1">
      <alignment/>
    </xf>
    <xf numFmtId="3" fontId="1" fillId="0" borderId="306" xfId="0" applyNumberFormat="1" applyFont="1" applyFill="1" applyBorder="1" applyAlignment="1">
      <alignment horizontal="left" vertical="center"/>
    </xf>
    <xf numFmtId="3" fontId="1" fillId="0" borderId="307" xfId="0" applyNumberFormat="1" applyFont="1" applyFill="1" applyBorder="1" applyAlignment="1">
      <alignment horizontal="left" vertical="center"/>
    </xf>
    <xf numFmtId="3" fontId="1" fillId="0" borderId="308" xfId="0" applyNumberFormat="1" applyFont="1" applyFill="1" applyBorder="1" applyAlignment="1">
      <alignment horizontal="left" vertical="center"/>
    </xf>
    <xf numFmtId="3" fontId="17" fillId="0" borderId="112" xfId="0" applyNumberFormat="1" applyFont="1" applyBorder="1" applyAlignment="1">
      <alignment horizontal="center" wrapText="1"/>
    </xf>
    <xf numFmtId="0" fontId="20" fillId="0" borderId="101" xfId="0" applyFont="1" applyBorder="1" applyAlignment="1">
      <alignment horizontal="center" wrapText="1"/>
    </xf>
    <xf numFmtId="3" fontId="19" fillId="0" borderId="309" xfId="0" applyNumberFormat="1" applyFont="1" applyFill="1" applyBorder="1" applyAlignment="1">
      <alignment/>
    </xf>
    <xf numFmtId="3" fontId="19" fillId="0" borderId="167" xfId="0" applyNumberFormat="1" applyFont="1" applyFill="1" applyBorder="1" applyAlignment="1">
      <alignment/>
    </xf>
    <xf numFmtId="3" fontId="1" fillId="0" borderId="131" xfId="0" applyNumberFormat="1" applyFont="1" applyFill="1" applyBorder="1" applyAlignment="1">
      <alignment vertical="center"/>
    </xf>
    <xf numFmtId="3" fontId="19" fillId="0" borderId="256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" fillId="0" borderId="69" xfId="0" applyNumberFormat="1" applyFont="1" applyFill="1" applyBorder="1" applyAlignment="1">
      <alignment vertical="center" wrapText="1"/>
    </xf>
    <xf numFmtId="3" fontId="1" fillId="0" borderId="172" xfId="0" applyNumberFormat="1" applyFont="1" applyFill="1" applyBorder="1" applyAlignment="1">
      <alignment vertical="center" wrapText="1"/>
    </xf>
    <xf numFmtId="3" fontId="1" fillId="0" borderId="72" xfId="0" applyNumberFormat="1" applyFont="1" applyFill="1" applyBorder="1" applyAlignment="1">
      <alignment vertical="center" wrapText="1"/>
    </xf>
    <xf numFmtId="3" fontId="2" fillId="0" borderId="112" xfId="0" applyNumberFormat="1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3" fontId="1" fillId="0" borderId="172" xfId="0" applyNumberFormat="1" applyFont="1" applyFill="1" applyBorder="1" applyAlignment="1">
      <alignment vertical="center"/>
    </xf>
    <xf numFmtId="3" fontId="1" fillId="0" borderId="72" xfId="0" applyNumberFormat="1" applyFont="1" applyFill="1" applyBorder="1" applyAlignment="1">
      <alignment vertical="center"/>
    </xf>
    <xf numFmtId="3" fontId="19" fillId="0" borderId="310" xfId="0" applyNumberFormat="1" applyFont="1" applyFill="1" applyBorder="1" applyAlignment="1">
      <alignment/>
    </xf>
    <xf numFmtId="3" fontId="19" fillId="0" borderId="99" xfId="0" applyNumberFormat="1" applyFont="1" applyFill="1" applyBorder="1" applyAlignment="1">
      <alignment/>
    </xf>
    <xf numFmtId="3" fontId="1" fillId="0" borderId="311" xfId="0" applyNumberFormat="1" applyFont="1" applyFill="1" applyBorder="1" applyAlignment="1">
      <alignment wrapText="1"/>
    </xf>
    <xf numFmtId="0" fontId="0" fillId="0" borderId="131" xfId="0" applyFont="1" applyBorder="1" applyAlignment="1">
      <alignment wrapText="1"/>
    </xf>
    <xf numFmtId="0" fontId="0" fillId="0" borderId="135" xfId="0" applyFont="1" applyBorder="1" applyAlignment="1">
      <alignment wrapText="1"/>
    </xf>
    <xf numFmtId="3" fontId="1" fillId="0" borderId="312" xfId="0" applyNumberFormat="1" applyFont="1" applyFill="1" applyBorder="1" applyAlignment="1">
      <alignment vertical="center"/>
    </xf>
    <xf numFmtId="3" fontId="1" fillId="0" borderId="125" xfId="0" applyNumberFormat="1" applyFont="1" applyFill="1" applyBorder="1" applyAlignment="1">
      <alignment vertical="center"/>
    </xf>
    <xf numFmtId="3" fontId="19" fillId="0" borderId="311" xfId="0" applyNumberFormat="1" applyFont="1" applyFill="1" applyBorder="1" applyAlignment="1">
      <alignment vertical="center" wrapText="1"/>
    </xf>
    <xf numFmtId="3" fontId="19" fillId="0" borderId="131" xfId="0" applyNumberFormat="1" applyFont="1" applyFill="1" applyBorder="1" applyAlignment="1">
      <alignment vertical="center" wrapText="1"/>
    </xf>
    <xf numFmtId="3" fontId="19" fillId="0" borderId="313" xfId="0" applyNumberFormat="1" applyFont="1" applyFill="1" applyBorder="1" applyAlignment="1">
      <alignment vertical="center" wrapText="1"/>
    </xf>
    <xf numFmtId="3" fontId="19" fillId="0" borderId="314" xfId="0" applyNumberFormat="1" applyFont="1" applyFill="1" applyBorder="1" applyAlignment="1">
      <alignment/>
    </xf>
    <xf numFmtId="3" fontId="19" fillId="0" borderId="315" xfId="0" applyNumberFormat="1" applyFont="1" applyFill="1" applyBorder="1" applyAlignment="1">
      <alignment/>
    </xf>
    <xf numFmtId="3" fontId="19" fillId="0" borderId="131" xfId="0" applyNumberFormat="1" applyFont="1" applyFill="1" applyBorder="1" applyAlignment="1">
      <alignment vertical="center"/>
    </xf>
    <xf numFmtId="3" fontId="19" fillId="0" borderId="313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19" fillId="0" borderId="172" xfId="0" applyNumberFormat="1" applyFont="1" applyFill="1" applyBorder="1" applyAlignment="1">
      <alignment vertical="center" wrapText="1"/>
    </xf>
    <xf numFmtId="3" fontId="19" fillId="0" borderId="250" xfId="0" applyNumberFormat="1" applyFont="1" applyFill="1" applyBorder="1" applyAlignment="1">
      <alignment vertical="center" wrapText="1"/>
    </xf>
    <xf numFmtId="3" fontId="19" fillId="0" borderId="61" xfId="0" applyNumberFormat="1" applyFont="1" applyFill="1" applyBorder="1" applyAlignment="1">
      <alignment/>
    </xf>
    <xf numFmtId="3" fontId="21" fillId="0" borderId="316" xfId="0" applyNumberFormat="1" applyFont="1" applyFill="1" applyBorder="1" applyAlignment="1">
      <alignment vertical="center"/>
    </xf>
    <xf numFmtId="3" fontId="21" fillId="0" borderId="311" xfId="0" applyNumberFormat="1" applyFont="1" applyFill="1" applyBorder="1" applyAlignment="1">
      <alignment vertical="center"/>
    </xf>
    <xf numFmtId="3" fontId="21" fillId="0" borderId="311" xfId="0" applyNumberFormat="1" applyFont="1" applyFill="1" applyBorder="1" applyAlignment="1">
      <alignment horizontal="left" vertical="center"/>
    </xf>
    <xf numFmtId="3" fontId="21" fillId="0" borderId="131" xfId="0" applyNumberFormat="1" applyFont="1" applyFill="1" applyBorder="1" applyAlignment="1">
      <alignment horizontal="left" vertical="center"/>
    </xf>
    <xf numFmtId="3" fontId="21" fillId="0" borderId="210" xfId="0" applyNumberFormat="1" applyFont="1" applyFill="1" applyBorder="1" applyAlignment="1">
      <alignment horizontal="left" vertical="center"/>
    </xf>
    <xf numFmtId="3" fontId="2" fillId="0" borderId="198" xfId="0" applyNumberFormat="1" applyFont="1" applyFill="1" applyBorder="1" applyAlignment="1">
      <alignment horizontal="center" vertical="center" wrapText="1"/>
    </xf>
    <xf numFmtId="3" fontId="2" fillId="0" borderId="196" xfId="0" applyNumberFormat="1" applyFont="1" applyFill="1" applyBorder="1" applyAlignment="1">
      <alignment horizontal="center" vertical="center" wrapText="1"/>
    </xf>
    <xf numFmtId="3" fontId="2" fillId="0" borderId="166" xfId="0" applyNumberFormat="1" applyFont="1" applyFill="1" applyBorder="1" applyAlignment="1">
      <alignment horizontal="center" vertical="center" wrapText="1"/>
    </xf>
    <xf numFmtId="3" fontId="2" fillId="0" borderId="205" xfId="0" applyNumberFormat="1" applyFont="1" applyFill="1" applyBorder="1" applyAlignment="1">
      <alignment horizontal="left" vertical="center" wrapText="1"/>
    </xf>
    <xf numFmtId="3" fontId="2" fillId="0" borderId="200" xfId="0" applyNumberFormat="1" applyFont="1" applyFill="1" applyBorder="1" applyAlignment="1">
      <alignment horizontal="left" vertical="center" wrapText="1"/>
    </xf>
    <xf numFmtId="3" fontId="2" fillId="0" borderId="172" xfId="0" applyNumberFormat="1" applyFont="1" applyFill="1" applyBorder="1" applyAlignment="1">
      <alignment horizontal="left" vertical="center" wrapText="1"/>
    </xf>
    <xf numFmtId="3" fontId="2" fillId="0" borderId="223" xfId="0" applyNumberFormat="1" applyFont="1" applyFill="1" applyBorder="1" applyAlignment="1">
      <alignment horizontal="left" vertical="center" wrapText="1"/>
    </xf>
    <xf numFmtId="3" fontId="2" fillId="0" borderId="72" xfId="0" applyNumberFormat="1" applyFont="1" applyFill="1" applyBorder="1" applyAlignment="1">
      <alignment horizontal="left" vertical="center" wrapText="1"/>
    </xf>
    <xf numFmtId="3" fontId="2" fillId="0" borderId="317" xfId="0" applyNumberFormat="1" applyFont="1" applyFill="1" applyBorder="1" applyAlignment="1">
      <alignment horizontal="left" vertical="center" wrapText="1"/>
    </xf>
    <xf numFmtId="3" fontId="21" fillId="0" borderId="131" xfId="0" applyNumberFormat="1" applyFont="1" applyFill="1" applyBorder="1" applyAlignment="1">
      <alignment vertical="center" wrapText="1"/>
    </xf>
    <xf numFmtId="3" fontId="4" fillId="0" borderId="131" xfId="0" applyNumberFormat="1" applyFont="1" applyFill="1" applyBorder="1" applyAlignment="1">
      <alignment vertical="center" wrapText="1"/>
    </xf>
    <xf numFmtId="3" fontId="4" fillId="0" borderId="100" xfId="0" applyNumberFormat="1" applyFont="1" applyFill="1" applyBorder="1" applyAlignment="1">
      <alignment/>
    </xf>
    <xf numFmtId="3" fontId="1" fillId="0" borderId="306" xfId="0" applyNumberFormat="1" applyFont="1" applyFill="1" applyBorder="1" applyAlignment="1">
      <alignment vertical="center" wrapText="1"/>
    </xf>
    <xf numFmtId="3" fontId="1" fillId="0" borderId="307" xfId="0" applyNumberFormat="1" applyFont="1" applyFill="1" applyBorder="1" applyAlignment="1">
      <alignment vertical="center" wrapText="1"/>
    </xf>
    <xf numFmtId="3" fontId="19" fillId="0" borderId="282" xfId="0" applyNumberFormat="1" applyFont="1" applyFill="1" applyBorder="1" applyAlignment="1">
      <alignment wrapText="1"/>
    </xf>
    <xf numFmtId="3" fontId="17" fillId="0" borderId="199" xfId="0" applyNumberFormat="1" applyFont="1" applyBorder="1" applyAlignment="1">
      <alignment horizontal="center" wrapText="1"/>
    </xf>
    <xf numFmtId="3" fontId="17" fillId="0" borderId="195" xfId="0" applyNumberFormat="1" applyFont="1" applyBorder="1" applyAlignment="1">
      <alignment horizontal="center" wrapText="1"/>
    </xf>
    <xf numFmtId="3" fontId="17" fillId="0" borderId="141" xfId="0" applyNumberFormat="1" applyFont="1" applyBorder="1" applyAlignment="1">
      <alignment horizontal="center" wrapText="1"/>
    </xf>
    <xf numFmtId="3" fontId="4" fillId="0" borderId="167" xfId="0" applyNumberFormat="1" applyFont="1" applyFill="1" applyBorder="1" applyAlignment="1">
      <alignment/>
    </xf>
    <xf numFmtId="3" fontId="21" fillId="0" borderId="131" xfId="0" applyNumberFormat="1" applyFont="1" applyFill="1" applyBorder="1" applyAlignment="1">
      <alignment vertical="center"/>
    </xf>
    <xf numFmtId="3" fontId="21" fillId="0" borderId="127" xfId="0" applyNumberFormat="1" applyFont="1" applyFill="1" applyBorder="1" applyAlignment="1">
      <alignment vertical="center"/>
    </xf>
    <xf numFmtId="3" fontId="4" fillId="0" borderId="318" xfId="0" applyNumberFormat="1" applyFont="1" applyFill="1" applyBorder="1" applyAlignment="1">
      <alignment/>
    </xf>
    <xf numFmtId="3" fontId="4" fillId="0" borderId="310" xfId="0" applyNumberFormat="1" applyFont="1" applyFill="1" applyBorder="1" applyAlignment="1">
      <alignment/>
    </xf>
    <xf numFmtId="3" fontId="4" fillId="0" borderId="319" xfId="0" applyNumberFormat="1" applyFont="1" applyFill="1" applyBorder="1" applyAlignment="1">
      <alignment/>
    </xf>
    <xf numFmtId="3" fontId="21" fillId="0" borderId="118" xfId="0" applyNumberFormat="1" applyFont="1" applyFill="1" applyBorder="1" applyAlignment="1">
      <alignment vertical="center"/>
    </xf>
    <xf numFmtId="3" fontId="21" fillId="0" borderId="311" xfId="0" applyNumberFormat="1" applyFont="1" applyFill="1" applyBorder="1" applyAlignment="1">
      <alignment vertical="center" wrapText="1"/>
    </xf>
    <xf numFmtId="3" fontId="21" fillId="0" borderId="135" xfId="0" applyNumberFormat="1" applyFont="1" applyFill="1" applyBorder="1" applyAlignment="1">
      <alignment vertical="center" wrapText="1"/>
    </xf>
    <xf numFmtId="3" fontId="21" fillId="0" borderId="312" xfId="0" applyNumberFormat="1" applyFont="1" applyFill="1" applyBorder="1" applyAlignment="1">
      <alignment vertical="center"/>
    </xf>
    <xf numFmtId="0" fontId="0" fillId="0" borderId="210" xfId="0" applyBorder="1" applyAlignment="1">
      <alignment vertical="center"/>
    </xf>
    <xf numFmtId="3" fontId="21" fillId="0" borderId="320" xfId="0" applyNumberFormat="1" applyFont="1" applyFill="1" applyBorder="1" applyAlignment="1">
      <alignment vertical="center"/>
    </xf>
    <xf numFmtId="3" fontId="21" fillId="0" borderId="98" xfId="0" applyNumberFormat="1" applyFont="1" applyFill="1" applyBorder="1" applyAlignment="1">
      <alignment vertical="center"/>
    </xf>
    <xf numFmtId="0" fontId="0" fillId="0" borderId="226" xfId="0" applyBorder="1" applyAlignment="1">
      <alignment vertical="center"/>
    </xf>
    <xf numFmtId="0" fontId="1" fillId="0" borderId="321" xfId="0" applyFont="1" applyBorder="1" applyAlignment="1">
      <alignment vertical="center"/>
    </xf>
    <xf numFmtId="0" fontId="1" fillId="0" borderId="322" xfId="0" applyFont="1" applyBorder="1" applyAlignment="1">
      <alignment vertical="center"/>
    </xf>
    <xf numFmtId="0" fontId="1" fillId="0" borderId="323" xfId="0" applyFont="1" applyBorder="1" applyAlignment="1">
      <alignment vertical="center"/>
    </xf>
    <xf numFmtId="3" fontId="4" fillId="0" borderId="324" xfId="0" applyNumberFormat="1" applyFont="1" applyFill="1" applyBorder="1" applyAlignment="1">
      <alignment vertical="center" wrapText="1"/>
    </xf>
    <xf numFmtId="0" fontId="11" fillId="0" borderId="158" xfId="0" applyFont="1" applyBorder="1" applyAlignment="1">
      <alignment/>
    </xf>
    <xf numFmtId="3" fontId="5" fillId="0" borderId="119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325" xfId="0" applyNumberFormat="1" applyFont="1" applyFill="1" applyBorder="1" applyAlignment="1">
      <alignment/>
    </xf>
    <xf numFmtId="3" fontId="5" fillId="0" borderId="148" xfId="0" applyNumberFormat="1" applyFont="1" applyFill="1" applyBorder="1" applyAlignment="1">
      <alignment/>
    </xf>
    <xf numFmtId="3" fontId="3" fillId="0" borderId="100" xfId="0" applyNumberFormat="1" applyFont="1" applyFill="1" applyBorder="1" applyAlignment="1">
      <alignment/>
    </xf>
    <xf numFmtId="3" fontId="3" fillId="0" borderId="167" xfId="0" applyNumberFormat="1" applyFont="1" applyFill="1" applyBorder="1" applyAlignment="1">
      <alignment/>
    </xf>
    <xf numFmtId="3" fontId="5" fillId="0" borderId="121" xfId="0" applyNumberFormat="1" applyFont="1" applyFill="1" applyBorder="1" applyAlignment="1">
      <alignment/>
    </xf>
    <xf numFmtId="3" fontId="5" fillId="0" borderId="102" xfId="0" applyNumberFormat="1" applyFont="1" applyFill="1" applyBorder="1" applyAlignment="1">
      <alignment/>
    </xf>
    <xf numFmtId="3" fontId="5" fillId="0" borderId="226" xfId="0" applyNumberFormat="1" applyFont="1" applyFill="1" applyBorder="1" applyAlignment="1">
      <alignment/>
    </xf>
    <xf numFmtId="3" fontId="5" fillId="0" borderId="157" xfId="0" applyNumberFormat="1" applyFont="1" applyFill="1" applyBorder="1" applyAlignment="1">
      <alignment/>
    </xf>
    <xf numFmtId="3" fontId="5" fillId="0" borderId="326" xfId="0" applyNumberFormat="1" applyFont="1" applyFill="1" applyBorder="1" applyAlignment="1">
      <alignment horizontal="left"/>
    </xf>
    <xf numFmtId="3" fontId="5" fillId="0" borderId="146" xfId="0" applyNumberFormat="1" applyFont="1" applyFill="1" applyBorder="1" applyAlignment="1">
      <alignment horizontal="left"/>
    </xf>
    <xf numFmtId="3" fontId="3" fillId="0" borderId="310" xfId="0" applyNumberFormat="1" applyFont="1" applyFill="1" applyBorder="1" applyAlignment="1">
      <alignment/>
    </xf>
    <xf numFmtId="3" fontId="3" fillId="0" borderId="99" xfId="0" applyNumberFormat="1" applyFont="1" applyFill="1" applyBorder="1" applyAlignment="1">
      <alignment/>
    </xf>
    <xf numFmtId="3" fontId="3" fillId="0" borderId="327" xfId="0" applyNumberFormat="1" applyFont="1" applyFill="1" applyBorder="1" applyAlignment="1">
      <alignment/>
    </xf>
    <xf numFmtId="3" fontId="3" fillId="0" borderId="324" xfId="0" applyNumberFormat="1" applyFont="1" applyFill="1" applyBorder="1" applyAlignment="1">
      <alignment/>
    </xf>
    <xf numFmtId="3" fontId="5" fillId="0" borderId="129" xfId="0" applyNumberFormat="1" applyFont="1" applyFill="1" applyBorder="1" applyAlignment="1">
      <alignment/>
    </xf>
    <xf numFmtId="3" fontId="5" fillId="0" borderId="215" xfId="0" applyNumberFormat="1" applyFont="1" applyFill="1" applyBorder="1" applyAlignment="1">
      <alignment/>
    </xf>
    <xf numFmtId="3" fontId="5" fillId="0" borderId="123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99" xfId="0" applyNumberFormat="1" applyFont="1" applyFill="1" applyBorder="1" applyAlignment="1">
      <alignment/>
    </xf>
    <xf numFmtId="3" fontId="3" fillId="0" borderId="115" xfId="0" applyNumberFormat="1" applyFont="1" applyFill="1" applyBorder="1" applyAlignment="1">
      <alignment/>
    </xf>
    <xf numFmtId="3" fontId="21" fillId="0" borderId="328" xfId="0" applyNumberFormat="1" applyFont="1" applyFill="1" applyBorder="1" applyAlignment="1">
      <alignment/>
    </xf>
    <xf numFmtId="3" fontId="21" fillId="0" borderId="145" xfId="0" applyNumberFormat="1" applyFont="1" applyFill="1" applyBorder="1" applyAlignment="1">
      <alignment/>
    </xf>
    <xf numFmtId="3" fontId="5" fillId="0" borderId="119" xfId="0" applyNumberFormat="1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 horizontal="left"/>
    </xf>
    <xf numFmtId="3" fontId="5" fillId="0" borderId="328" xfId="0" applyNumberFormat="1" applyFont="1" applyFill="1" applyBorder="1" applyAlignment="1">
      <alignment horizontal="left"/>
    </xf>
    <xf numFmtId="3" fontId="5" fillId="0" borderId="145" xfId="0" applyNumberFormat="1" applyFont="1" applyFill="1" applyBorder="1" applyAlignment="1">
      <alignment horizontal="left"/>
    </xf>
    <xf numFmtId="3" fontId="3" fillId="0" borderId="169" xfId="0" applyNumberFormat="1" applyFont="1" applyFill="1" applyBorder="1" applyAlignment="1">
      <alignment horizontal="center" vertical="center" wrapText="1"/>
    </xf>
    <xf numFmtId="3" fontId="3" fillId="0" borderId="329" xfId="0" applyNumberFormat="1" applyFont="1" applyFill="1" applyBorder="1" applyAlignment="1">
      <alignment horizontal="center" vertical="center" wrapText="1"/>
    </xf>
    <xf numFmtId="3" fontId="5" fillId="0" borderId="328" xfId="0" applyNumberFormat="1" applyFont="1" applyFill="1" applyBorder="1" applyAlignment="1">
      <alignment/>
    </xf>
    <xf numFmtId="3" fontId="5" fillId="0" borderId="145" xfId="0" applyNumberFormat="1" applyFont="1" applyFill="1" applyBorder="1" applyAlignment="1">
      <alignment/>
    </xf>
    <xf numFmtId="3" fontId="5" fillId="0" borderId="310" xfId="0" applyNumberFormat="1" applyFont="1" applyFill="1" applyBorder="1" applyAlignment="1">
      <alignment/>
    </xf>
    <xf numFmtId="3" fontId="5" fillId="0" borderId="99" xfId="0" applyNumberFormat="1" applyFont="1" applyFill="1" applyBorder="1" applyAlignment="1">
      <alignment/>
    </xf>
    <xf numFmtId="3" fontId="5" fillId="0" borderId="3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3" fillId="0" borderId="14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/>
    </xf>
    <xf numFmtId="3" fontId="3" fillId="0" borderId="101" xfId="0" applyNumberFormat="1" applyFont="1" applyFill="1" applyBorder="1" applyAlignment="1">
      <alignment/>
    </xf>
    <xf numFmtId="3" fontId="3" fillId="0" borderId="112" xfId="0" applyNumberFormat="1" applyFont="1" applyFill="1" applyBorder="1" applyAlignment="1">
      <alignment horizontal="center" vertical="center" wrapText="1"/>
    </xf>
    <xf numFmtId="3" fontId="5" fillId="0" borderId="33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3" fontId="3" fillId="0" borderId="155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3" fontId="5" fillId="0" borderId="239" xfId="0" applyNumberFormat="1" applyFont="1" applyFill="1" applyBorder="1" applyAlignment="1">
      <alignment/>
    </xf>
    <xf numFmtId="0" fontId="0" fillId="0" borderId="330" xfId="0" applyBorder="1" applyAlignment="1">
      <alignment/>
    </xf>
    <xf numFmtId="3" fontId="1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4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7" xfId="0" applyBorder="1" applyAlignment="1">
      <alignment/>
    </xf>
    <xf numFmtId="0" fontId="0" fillId="0" borderId="84" xfId="0" applyBorder="1" applyAlignment="1">
      <alignment/>
    </xf>
    <xf numFmtId="0" fontId="0" fillId="0" borderId="74" xfId="0" applyBorder="1" applyAlignment="1">
      <alignment/>
    </xf>
    <xf numFmtId="0" fontId="0" fillId="0" borderId="8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27" xfId="0" applyFill="1" applyBorder="1" applyAlignment="1">
      <alignment/>
    </xf>
    <xf numFmtId="0" fontId="0" fillId="0" borderId="175" xfId="0" applyFill="1" applyBorder="1" applyAlignment="1">
      <alignment/>
    </xf>
    <xf numFmtId="0" fontId="19" fillId="0" borderId="84" xfId="0" applyFont="1" applyFill="1" applyBorder="1" applyAlignment="1">
      <alignment/>
    </xf>
    <xf numFmtId="0" fontId="19" fillId="0" borderId="85" xfId="0" applyFont="1" applyBorder="1" applyAlignment="1">
      <alignment/>
    </xf>
    <xf numFmtId="0" fontId="19" fillId="0" borderId="85" xfId="0" applyFont="1" applyFill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104" xfId="0" applyFont="1" applyBorder="1" applyAlignment="1">
      <alignment horizontal="center"/>
    </xf>
    <xf numFmtId="3" fontId="19" fillId="0" borderId="66" xfId="0" applyNumberFormat="1" applyFont="1" applyBorder="1" applyAlignment="1">
      <alignment horizontal="center"/>
    </xf>
    <xf numFmtId="3" fontId="19" fillId="0" borderId="10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299" xfId="0" applyFont="1" applyBorder="1" applyAlignment="1">
      <alignment horizontal="center"/>
    </xf>
    <xf numFmtId="3" fontId="19" fillId="0" borderId="201" xfId="0" applyNumberFormat="1" applyFont="1" applyBorder="1" applyAlignment="1">
      <alignment horizontal="center"/>
    </xf>
    <xf numFmtId="3" fontId="19" fillId="0" borderId="331" xfId="0" applyNumberFormat="1" applyFont="1" applyBorder="1" applyAlignment="1">
      <alignment horizontal="center"/>
    </xf>
    <xf numFmtId="3" fontId="19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51" fillId="0" borderId="0" xfId="59" applyFont="1" applyFill="1" applyBorder="1" applyAlignment="1" applyProtection="1">
      <alignment horizontal="right"/>
      <protection/>
    </xf>
    <xf numFmtId="0" fontId="53" fillId="0" borderId="21" xfId="62" applyFont="1" applyFill="1" applyBorder="1" applyAlignment="1">
      <alignment horizontal="center" vertical="center" wrapText="1"/>
      <protection/>
    </xf>
    <xf numFmtId="0" fontId="53" fillId="0" borderId="140" xfId="62" applyFont="1" applyFill="1" applyBorder="1" applyAlignment="1">
      <alignment horizontal="center" vertical="center" wrapText="1"/>
      <protection/>
    </xf>
    <xf numFmtId="0" fontId="53" fillId="0" borderId="20" xfId="62" applyFont="1" applyFill="1" applyBorder="1" applyAlignment="1">
      <alignment horizontal="center" vertical="center" wrapText="1"/>
      <protection/>
    </xf>
    <xf numFmtId="0" fontId="53" fillId="0" borderId="42" xfId="62" applyFont="1" applyFill="1" applyBorder="1" applyAlignment="1">
      <alignment horizontal="center" vertical="center" wrapText="1"/>
      <protection/>
    </xf>
    <xf numFmtId="0" fontId="53" fillId="0" borderId="112" xfId="62" applyFont="1" applyFill="1" applyBorder="1" applyAlignment="1">
      <alignment horizontal="center" vertical="center" wrapText="1"/>
      <protection/>
    </xf>
    <xf numFmtId="0" fontId="53" fillId="0" borderId="139" xfId="62" applyFont="1" applyFill="1" applyBorder="1" applyAlignment="1">
      <alignment horizontal="center" vertical="center" wrapText="1"/>
      <protection/>
    </xf>
    <xf numFmtId="0" fontId="52" fillId="0" borderId="0" xfId="59" applyFont="1" applyFill="1" applyBorder="1" applyAlignment="1" applyProtection="1">
      <alignment horizontal="right"/>
      <protection/>
    </xf>
    <xf numFmtId="165" fontId="50" fillId="0" borderId="0" xfId="62" applyNumberFormat="1" applyFont="1" applyFill="1" applyBorder="1" applyAlignment="1" applyProtection="1">
      <alignment horizontal="center" vertical="center" wrapText="1"/>
      <protection/>
    </xf>
    <xf numFmtId="165" fontId="58" fillId="0" borderId="0" xfId="62" applyNumberFormat="1" applyFont="1" applyFill="1" applyBorder="1" applyAlignment="1" applyProtection="1">
      <alignment horizontal="center" vertical="center" wrapText="1"/>
      <protection/>
    </xf>
    <xf numFmtId="0" fontId="53" fillId="0" borderId="165" xfId="62" applyFont="1" applyFill="1" applyBorder="1" applyAlignment="1" applyProtection="1">
      <alignment horizontal="left"/>
      <protection/>
    </xf>
    <xf numFmtId="0" fontId="53" fillId="0" borderId="155" xfId="62" applyFont="1" applyFill="1" applyBorder="1" applyAlignment="1" applyProtection="1">
      <alignment horizontal="left"/>
      <protection/>
    </xf>
    <xf numFmtId="0" fontId="37" fillId="0" borderId="103" xfId="62" applyFont="1" applyFill="1" applyBorder="1" applyAlignment="1">
      <alignment horizontal="justify" vertical="center" wrapText="1"/>
      <protection/>
    </xf>
    <xf numFmtId="0" fontId="1" fillId="0" borderId="0" xfId="0" applyFont="1" applyAlignment="1">
      <alignment horizontal="right"/>
    </xf>
    <xf numFmtId="0" fontId="0" fillId="0" borderId="223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11" fillId="0" borderId="34" xfId="0" applyNumberFormat="1" applyFont="1" applyBorder="1" applyAlignment="1">
      <alignment horizontal="center"/>
    </xf>
    <xf numFmtId="3" fontId="11" fillId="0" borderId="61" xfId="0" applyNumberFormat="1" applyFont="1" applyBorder="1" applyAlignment="1">
      <alignment horizontal="center"/>
    </xf>
    <xf numFmtId="3" fontId="0" fillId="0" borderId="172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0" fontId="0" fillId="0" borderId="223" xfId="0" applyBorder="1" applyAlignment="1">
      <alignment horizontal="center" vertical="center"/>
    </xf>
    <xf numFmtId="3" fontId="0" fillId="0" borderId="223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69" xfId="0" applyNumberForma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175" xfId="0" applyFont="1" applyBorder="1" applyAlignment="1">
      <alignment horizontal="center"/>
    </xf>
    <xf numFmtId="0" fontId="11" fillId="0" borderId="194" xfId="0" applyFont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132" xfId="0" applyFill="1" applyBorder="1" applyAlignment="1">
      <alignment/>
    </xf>
    <xf numFmtId="0" fontId="11" fillId="0" borderId="57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66" xfId="0" applyFont="1" applyFill="1" applyBorder="1" applyAlignment="1">
      <alignment/>
    </xf>
    <xf numFmtId="3" fontId="11" fillId="0" borderId="68" xfId="0" applyNumberFormat="1" applyFont="1" applyBorder="1" applyAlignment="1">
      <alignment horizontal="center"/>
    </xf>
    <xf numFmtId="3" fontId="11" fillId="0" borderId="78" xfId="0" applyNumberFormat="1" applyFont="1" applyBorder="1" applyAlignment="1">
      <alignment horizontal="center"/>
    </xf>
    <xf numFmtId="0" fontId="11" fillId="0" borderId="228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1" fillId="0" borderId="201" xfId="0" applyFont="1" applyBorder="1" applyAlignment="1">
      <alignment horizontal="center"/>
    </xf>
    <xf numFmtId="0" fontId="11" fillId="0" borderId="227" xfId="0" applyFont="1" applyBorder="1" applyAlignment="1">
      <alignment horizontal="center"/>
    </xf>
    <xf numFmtId="3" fontId="11" fillId="0" borderId="162" xfId="0" applyNumberFormat="1" applyFont="1" applyBorder="1" applyAlignment="1">
      <alignment horizontal="center"/>
    </xf>
    <xf numFmtId="3" fontId="0" fillId="0" borderId="227" xfId="0" applyNumberFormat="1" applyBorder="1" applyAlignment="1">
      <alignment horizontal="center" vertical="center"/>
    </xf>
    <xf numFmtId="0" fontId="0" fillId="0" borderId="229" xfId="0" applyBorder="1" applyAlignment="1">
      <alignment horizontal="center" vertical="center"/>
    </xf>
    <xf numFmtId="0" fontId="11" fillId="0" borderId="228" xfId="0" applyFont="1" applyBorder="1" applyAlignment="1">
      <alignment/>
    </xf>
    <xf numFmtId="0" fontId="11" fillId="0" borderId="103" xfId="0" applyFont="1" applyBorder="1" applyAlignment="1">
      <alignment/>
    </xf>
    <xf numFmtId="0" fontId="0" fillId="0" borderId="332" xfId="0" applyFill="1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11" xfId="42"/>
    <cellStyle name="Ezres_12" xfId="43"/>
    <cellStyle name="Ezres_13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_11" xfId="59"/>
    <cellStyle name="Normál_12" xfId="60"/>
    <cellStyle name="Normál_13" xfId="61"/>
    <cellStyle name="Normál_KVRENMUNKA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&#225;rs&#225;g\AppData\Local\Microsoft\Windows\Temporary%20Internet%20Files\Content.Outlook\QF44C9H7\K&#214;LTS&#201;GVET&#201;S%200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4">
        <row r="8">
          <cell r="D8">
            <v>79721</v>
          </cell>
          <cell r="E8">
            <v>1700</v>
          </cell>
          <cell r="F8">
            <v>82321</v>
          </cell>
          <cell r="G8">
            <v>82321</v>
          </cell>
        </row>
        <row r="19">
          <cell r="D19">
            <v>11344</v>
          </cell>
          <cell r="E19">
            <v>0</v>
          </cell>
          <cell r="F19">
            <v>14000</v>
          </cell>
          <cell r="G19">
            <v>14000</v>
          </cell>
        </row>
        <row r="42">
          <cell r="D42">
            <v>59197</v>
          </cell>
          <cell r="E42">
            <v>16669</v>
          </cell>
          <cell r="F42">
            <v>8497</v>
          </cell>
          <cell r="G42">
            <v>20995</v>
          </cell>
        </row>
        <row r="43">
          <cell r="D43">
            <v>1568</v>
          </cell>
          <cell r="E43">
            <v>0</v>
          </cell>
        </row>
        <row r="46">
          <cell r="F46">
            <v>0</v>
          </cell>
          <cell r="G46">
            <v>6342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500</v>
          </cell>
        </row>
      </sheetData>
      <sheetData sheetId="6">
        <row r="32">
          <cell r="F32">
            <v>61494</v>
          </cell>
          <cell r="G32">
            <v>66269</v>
          </cell>
        </row>
        <row r="33">
          <cell r="F33">
            <v>16564</v>
          </cell>
          <cell r="G33">
            <v>17484</v>
          </cell>
        </row>
        <row r="34">
          <cell r="F34">
            <v>24877</v>
          </cell>
          <cell r="G34">
            <v>25515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56" sqref="C56"/>
    </sheetView>
  </sheetViews>
  <sheetFormatPr defaultColWidth="9.140625" defaultRowHeight="12.75"/>
  <cols>
    <col min="9" max="9" width="11.00390625" style="0" customWidth="1"/>
  </cols>
  <sheetData>
    <row r="1" spans="1:9" ht="15">
      <c r="A1" s="1157" t="s">
        <v>227</v>
      </c>
      <c r="B1" s="1157"/>
      <c r="C1" s="1157"/>
      <c r="D1" s="1157"/>
      <c r="E1" s="1157"/>
      <c r="F1" s="1157"/>
      <c r="G1" s="1157"/>
      <c r="H1" s="1157"/>
      <c r="I1" s="1157"/>
    </row>
    <row r="2" spans="1:9" ht="12.75">
      <c r="A2" s="1158" t="s">
        <v>180</v>
      </c>
      <c r="B2" s="1158"/>
      <c r="C2" s="1158"/>
      <c r="D2" s="1158"/>
      <c r="E2" s="1158"/>
      <c r="F2" s="1158"/>
      <c r="G2" s="1158"/>
      <c r="H2" s="1158"/>
      <c r="I2" s="1158"/>
    </row>
    <row r="3" spans="1:9" ht="12.75">
      <c r="A3" s="1159" t="s">
        <v>679</v>
      </c>
      <c r="B3" s="1159"/>
      <c r="C3" s="1159"/>
      <c r="D3" s="1159"/>
      <c r="E3" s="1159"/>
      <c r="F3" s="1159"/>
      <c r="G3" s="1159"/>
      <c r="H3" s="1159"/>
      <c r="I3" s="1159"/>
    </row>
    <row r="4" spans="1:9" ht="12.75">
      <c r="A4" s="1137" t="s">
        <v>228</v>
      </c>
      <c r="B4" s="1137"/>
      <c r="C4" s="1137"/>
      <c r="D4" s="1137"/>
      <c r="E4" s="1137"/>
      <c r="F4" s="1137"/>
      <c r="G4" s="1137"/>
      <c r="H4" s="1137"/>
      <c r="I4" s="1137"/>
    </row>
    <row r="5" spans="1:9" ht="12.75">
      <c r="A5" s="318"/>
      <c r="B5" s="1137" t="s">
        <v>248</v>
      </c>
      <c r="C5" s="1137"/>
      <c r="D5" s="1137"/>
      <c r="E5" s="1137"/>
      <c r="F5" s="1137"/>
      <c r="G5" s="1137"/>
      <c r="H5" s="1137"/>
      <c r="I5" s="1137"/>
    </row>
    <row r="6" spans="1:9" ht="12.75">
      <c r="A6" s="1155" t="s">
        <v>229</v>
      </c>
      <c r="B6" s="1155"/>
      <c r="C6" s="1155"/>
      <c r="D6" s="1155"/>
      <c r="E6" s="1155"/>
      <c r="F6" s="1155"/>
      <c r="G6" s="1155"/>
      <c r="H6" s="1155"/>
      <c r="I6" s="1155"/>
    </row>
    <row r="7" spans="1:9" ht="12.75">
      <c r="A7" s="1155"/>
      <c r="B7" s="1155"/>
      <c r="C7" s="1155"/>
      <c r="D7" s="1155"/>
      <c r="E7" s="1155"/>
      <c r="F7" s="1155"/>
      <c r="G7" s="1155"/>
      <c r="H7" s="1155"/>
      <c r="I7" s="1155"/>
    </row>
    <row r="8" spans="1:9" ht="13.5" thickBot="1">
      <c r="A8" s="1156" t="s">
        <v>230</v>
      </c>
      <c r="B8" s="1156"/>
      <c r="C8" s="1156"/>
      <c r="D8" s="1156"/>
      <c r="E8" s="1156"/>
      <c r="F8" s="1156"/>
      <c r="G8" s="1156"/>
      <c r="H8" s="1156"/>
      <c r="I8" s="1156"/>
    </row>
    <row r="9" spans="1:9" ht="12.75">
      <c r="A9" s="1152" t="s">
        <v>231</v>
      </c>
      <c r="B9" s="1153"/>
      <c r="C9" s="1153"/>
      <c r="D9" s="1153"/>
      <c r="E9" s="1153"/>
      <c r="F9" s="1153"/>
      <c r="G9" s="1153"/>
      <c r="H9" s="1153"/>
      <c r="I9" s="1154"/>
    </row>
    <row r="10" spans="1:9" ht="13.5" thickBot="1">
      <c r="A10" s="1141"/>
      <c r="B10" s="1142"/>
      <c r="C10" s="1142"/>
      <c r="D10" s="1142"/>
      <c r="E10" s="1142"/>
      <c r="F10" s="1142"/>
      <c r="G10" s="1142"/>
      <c r="H10" s="1142"/>
      <c r="I10" s="1143"/>
    </row>
    <row r="11" spans="1:9" ht="12.75">
      <c r="A11" s="580"/>
      <c r="B11" s="581"/>
      <c r="C11" s="581"/>
      <c r="D11" s="581"/>
      <c r="E11" s="581"/>
      <c r="F11" s="581"/>
      <c r="G11" s="581"/>
      <c r="H11" s="581"/>
      <c r="I11" s="1001"/>
    </row>
    <row r="12" spans="1:9" ht="12.75">
      <c r="A12" s="1144" t="s">
        <v>130</v>
      </c>
      <c r="B12" s="1145"/>
      <c r="C12" s="1145"/>
      <c r="D12" s="1145"/>
      <c r="E12" s="1145"/>
      <c r="F12" s="1145"/>
      <c r="G12" s="1145"/>
      <c r="H12" s="1145"/>
      <c r="I12" s="1146"/>
    </row>
    <row r="13" spans="1:9" ht="12.75">
      <c r="A13" s="1149"/>
      <c r="B13" s="1150"/>
      <c r="C13" s="1150"/>
      <c r="D13" s="1150"/>
      <c r="E13" s="1150"/>
      <c r="F13" s="1150"/>
      <c r="G13" s="1150"/>
      <c r="H13" s="1150"/>
      <c r="I13" s="1151"/>
    </row>
    <row r="14" spans="1:9" ht="12.75">
      <c r="A14" s="1144" t="s">
        <v>131</v>
      </c>
      <c r="B14" s="1145"/>
      <c r="C14" s="1145"/>
      <c r="D14" s="1145"/>
      <c r="E14" s="1145"/>
      <c r="F14" s="1145"/>
      <c r="G14" s="1145"/>
      <c r="H14" s="1145"/>
      <c r="I14" s="1146"/>
    </row>
    <row r="15" spans="1:9" ht="12.75">
      <c r="A15" s="1144"/>
      <c r="B15" s="1145"/>
      <c r="C15" s="1145"/>
      <c r="D15" s="1145"/>
      <c r="E15" s="1145"/>
      <c r="F15" s="1145"/>
      <c r="G15" s="1145"/>
      <c r="H15" s="1145"/>
      <c r="I15" s="1146"/>
    </row>
    <row r="16" spans="1:9" ht="12.75">
      <c r="A16" s="1144" t="s">
        <v>132</v>
      </c>
      <c r="B16" s="1145"/>
      <c r="C16" s="1145"/>
      <c r="D16" s="1145"/>
      <c r="E16" s="1145"/>
      <c r="F16" s="1145"/>
      <c r="G16" s="1145"/>
      <c r="H16" s="1145"/>
      <c r="I16" s="1146"/>
    </row>
    <row r="17" spans="1:9" ht="12.75">
      <c r="A17" s="466"/>
      <c r="B17" s="22"/>
      <c r="C17" s="22"/>
      <c r="D17" s="22"/>
      <c r="E17" s="22"/>
      <c r="F17" s="22"/>
      <c r="G17" s="22"/>
      <c r="H17" s="22"/>
      <c r="I17" s="877"/>
    </row>
    <row r="18" spans="1:9" ht="12.75">
      <c r="A18" s="466" t="s">
        <v>133</v>
      </c>
      <c r="B18" s="22"/>
      <c r="C18" s="22"/>
      <c r="D18" s="22"/>
      <c r="E18" s="22"/>
      <c r="F18" s="22"/>
      <c r="G18" s="22"/>
      <c r="H18" s="22"/>
      <c r="I18" s="877"/>
    </row>
    <row r="19" spans="1:9" ht="13.5" thickBot="1">
      <c r="A19" s="1149"/>
      <c r="B19" s="1150"/>
      <c r="C19" s="1150"/>
      <c r="D19" s="1150"/>
      <c r="E19" s="1150"/>
      <c r="F19" s="1150"/>
      <c r="G19" s="1150"/>
      <c r="H19" s="1150"/>
      <c r="I19" s="1151"/>
    </row>
    <row r="20" spans="1:9" ht="12.75">
      <c r="A20" s="1152" t="s">
        <v>233</v>
      </c>
      <c r="B20" s="1153"/>
      <c r="C20" s="1153"/>
      <c r="D20" s="1153"/>
      <c r="E20" s="1153"/>
      <c r="F20" s="1153"/>
      <c r="G20" s="1153"/>
      <c r="H20" s="1153"/>
      <c r="I20" s="1154"/>
    </row>
    <row r="21" spans="1:9" ht="13.5" thickBot="1">
      <c r="A21" s="1141"/>
      <c r="B21" s="1142"/>
      <c r="C21" s="1142"/>
      <c r="D21" s="1142"/>
      <c r="E21" s="1142"/>
      <c r="F21" s="1142"/>
      <c r="G21" s="1142"/>
      <c r="H21" s="1142"/>
      <c r="I21" s="1143"/>
    </row>
    <row r="22" spans="1:9" ht="13.5" thickBot="1">
      <c r="A22" s="1155"/>
      <c r="B22" s="1155"/>
      <c r="C22" s="1155"/>
      <c r="D22" s="1155"/>
      <c r="E22" s="1155"/>
      <c r="F22" s="1155"/>
      <c r="G22" s="1155"/>
      <c r="H22" s="1155"/>
      <c r="I22" s="1155"/>
    </row>
    <row r="23" spans="1:9" ht="12.75">
      <c r="A23" s="1138" t="s">
        <v>234</v>
      </c>
      <c r="B23" s="1139"/>
      <c r="C23" s="1139"/>
      <c r="D23" s="1139"/>
      <c r="E23" s="1139"/>
      <c r="F23" s="1139"/>
      <c r="G23" s="1139"/>
      <c r="H23" s="1139"/>
      <c r="I23" s="1140"/>
    </row>
    <row r="24" spans="1:9" ht="13.5" thickBot="1">
      <c r="A24" s="1141"/>
      <c r="B24" s="1142"/>
      <c r="C24" s="1142"/>
      <c r="D24" s="1142"/>
      <c r="E24" s="1142"/>
      <c r="F24" s="1142"/>
      <c r="G24" s="1142"/>
      <c r="H24" s="1142"/>
      <c r="I24" s="1143"/>
    </row>
    <row r="25" spans="1:9" ht="12.75">
      <c r="A25" s="1149"/>
      <c r="B25" s="1150"/>
      <c r="C25" s="1150"/>
      <c r="D25" s="1150"/>
      <c r="E25" s="1150"/>
      <c r="F25" s="1150"/>
      <c r="G25" s="1150"/>
      <c r="H25" s="1150"/>
      <c r="I25" s="1151"/>
    </row>
    <row r="26" spans="1:9" ht="12.75">
      <c r="A26" s="1149" t="s">
        <v>235</v>
      </c>
      <c r="B26" s="1150"/>
      <c r="C26" s="1150"/>
      <c r="D26" s="1150"/>
      <c r="E26" s="1150"/>
      <c r="F26" s="1150"/>
      <c r="G26" s="1150"/>
      <c r="H26" s="1150"/>
      <c r="I26" s="1151"/>
    </row>
    <row r="27" spans="1:9" ht="12.75">
      <c r="A27" s="1144" t="s">
        <v>236</v>
      </c>
      <c r="B27" s="1145"/>
      <c r="C27" s="1145"/>
      <c r="D27" s="1145"/>
      <c r="E27" s="1145"/>
      <c r="F27" s="1145"/>
      <c r="G27" s="1145"/>
      <c r="H27" s="1145"/>
      <c r="I27" s="1146"/>
    </row>
    <row r="28" spans="1:9" ht="12.75">
      <c r="A28" s="1144" t="s">
        <v>237</v>
      </c>
      <c r="B28" s="1145"/>
      <c r="C28" s="1145"/>
      <c r="D28" s="1145"/>
      <c r="E28" s="1145"/>
      <c r="F28" s="1145"/>
      <c r="G28" s="1145"/>
      <c r="H28" s="1145"/>
      <c r="I28" s="1146"/>
    </row>
    <row r="29" spans="1:9" ht="12.75">
      <c r="A29" s="1144" t="s">
        <v>238</v>
      </c>
      <c r="B29" s="1145"/>
      <c r="C29" s="1145"/>
      <c r="D29" s="1145"/>
      <c r="E29" s="1145"/>
      <c r="F29" s="1145"/>
      <c r="G29" s="1145"/>
      <c r="H29" s="1145"/>
      <c r="I29" s="1146"/>
    </row>
    <row r="30" spans="1:9" ht="12.75">
      <c r="A30" s="466" t="s">
        <v>239</v>
      </c>
      <c r="B30" s="22"/>
      <c r="C30" s="22"/>
      <c r="D30" s="22"/>
      <c r="E30" s="22"/>
      <c r="F30" s="22"/>
      <c r="G30" s="22"/>
      <c r="H30" s="22"/>
      <c r="I30" s="877"/>
    </row>
    <row r="31" spans="1:9" ht="12.75">
      <c r="A31" s="466" t="s">
        <v>240</v>
      </c>
      <c r="B31" s="22"/>
      <c r="C31" s="22"/>
      <c r="D31" s="22"/>
      <c r="E31" s="22"/>
      <c r="F31" s="22"/>
      <c r="G31" s="22"/>
      <c r="H31" s="22"/>
      <c r="I31" s="877"/>
    </row>
    <row r="32" spans="1:9" ht="12.75">
      <c r="A32" s="466" t="s">
        <v>81</v>
      </c>
      <c r="B32" s="22"/>
      <c r="C32" s="22"/>
      <c r="D32" s="22"/>
      <c r="E32" s="22"/>
      <c r="F32" s="22"/>
      <c r="G32" s="22"/>
      <c r="H32" s="22"/>
      <c r="I32" s="877"/>
    </row>
    <row r="33" spans="1:9" ht="12.75">
      <c r="A33" s="1144" t="s">
        <v>241</v>
      </c>
      <c r="B33" s="1145"/>
      <c r="C33" s="1145"/>
      <c r="D33" s="1145"/>
      <c r="E33" s="1145"/>
      <c r="F33" s="1145"/>
      <c r="G33" s="1145"/>
      <c r="H33" s="1145"/>
      <c r="I33" s="1146"/>
    </row>
    <row r="34" spans="1:9" ht="13.5" thickBot="1">
      <c r="A34" s="466"/>
      <c r="B34" s="22"/>
      <c r="C34" s="22"/>
      <c r="D34" s="22"/>
      <c r="E34" s="22"/>
      <c r="F34" s="22"/>
      <c r="G34" s="22"/>
      <c r="H34" s="22"/>
      <c r="I34" s="877"/>
    </row>
    <row r="35" spans="1:9" ht="12.75">
      <c r="A35" s="1138" t="s">
        <v>242</v>
      </c>
      <c r="B35" s="1147"/>
      <c r="C35" s="1147"/>
      <c r="D35" s="1147"/>
      <c r="E35" s="1147"/>
      <c r="F35" s="1147"/>
      <c r="G35" s="1147"/>
      <c r="H35" s="1147"/>
      <c r="I35" s="1148"/>
    </row>
    <row r="36" spans="1:9" ht="13.5" thickBot="1">
      <c r="A36" s="1141"/>
      <c r="B36" s="1142"/>
      <c r="C36" s="1142"/>
      <c r="D36" s="1142"/>
      <c r="E36" s="1142"/>
      <c r="F36" s="1142"/>
      <c r="G36" s="1142"/>
      <c r="H36" s="1142"/>
      <c r="I36" s="1143"/>
    </row>
    <row r="37" spans="1:9" ht="13.5" thickBot="1">
      <c r="A37" s="998"/>
      <c r="B37" s="998"/>
      <c r="C37" s="998"/>
      <c r="D37" s="998"/>
      <c r="E37" s="998"/>
      <c r="F37" s="998"/>
      <c r="G37" s="998"/>
      <c r="H37" s="998"/>
      <c r="I37" s="998"/>
    </row>
    <row r="38" spans="1:9" ht="12.75">
      <c r="A38" s="1138" t="s">
        <v>243</v>
      </c>
      <c r="B38" s="1139"/>
      <c r="C38" s="1139"/>
      <c r="D38" s="1139"/>
      <c r="E38" s="1139"/>
      <c r="F38" s="1139"/>
      <c r="G38" s="1139"/>
      <c r="H38" s="1139"/>
      <c r="I38" s="1140"/>
    </row>
    <row r="39" spans="1:9" ht="13.5" thickBot="1">
      <c r="A39" s="1141"/>
      <c r="B39" s="1142"/>
      <c r="C39" s="1142"/>
      <c r="D39" s="1142"/>
      <c r="E39" s="1142"/>
      <c r="F39" s="1142"/>
      <c r="G39" s="1142"/>
      <c r="H39" s="1142"/>
      <c r="I39" s="1143"/>
    </row>
    <row r="40" spans="1:9" ht="13.5" thickBot="1">
      <c r="A40" s="1136"/>
      <c r="B40" s="1136"/>
      <c r="C40" s="1136"/>
      <c r="D40" s="1136"/>
      <c r="E40" s="1136"/>
      <c r="F40" s="1136"/>
      <c r="G40" s="1136"/>
      <c r="H40" s="1136"/>
      <c r="I40" s="1136"/>
    </row>
    <row r="41" spans="1:9" ht="13.5" thickBot="1">
      <c r="A41" s="1133" t="s">
        <v>244</v>
      </c>
      <c r="B41" s="1134"/>
      <c r="C41" s="1134"/>
      <c r="D41" s="1134"/>
      <c r="E41" s="1134"/>
      <c r="F41" s="1134"/>
      <c r="G41" s="1134"/>
      <c r="H41" s="1134"/>
      <c r="I41" s="1135"/>
    </row>
    <row r="42" spans="1:9" ht="13.5" thickBot="1">
      <c r="A42" s="1136"/>
      <c r="B42" s="1136"/>
      <c r="C42" s="1136"/>
      <c r="D42" s="1136"/>
      <c r="E42" s="1136"/>
      <c r="F42" s="1136"/>
      <c r="G42" s="1136"/>
      <c r="H42" s="1136"/>
      <c r="I42" s="1136"/>
    </row>
    <row r="43" spans="1:9" ht="13.5" thickBot="1">
      <c r="A43" s="1133" t="s">
        <v>245</v>
      </c>
      <c r="B43" s="1134"/>
      <c r="C43" s="1134"/>
      <c r="D43" s="1134"/>
      <c r="E43" s="1134"/>
      <c r="F43" s="1134"/>
      <c r="G43" s="1134"/>
      <c r="H43" s="1134"/>
      <c r="I43" s="1135"/>
    </row>
    <row r="44" spans="1:9" ht="13.5" thickBot="1">
      <c r="A44" s="1136"/>
      <c r="B44" s="1136"/>
      <c r="C44" s="1136"/>
      <c r="D44" s="1136"/>
      <c r="E44" s="1136"/>
      <c r="F44" s="1136"/>
      <c r="G44" s="1136"/>
      <c r="H44" s="1136"/>
      <c r="I44" s="1136"/>
    </row>
    <row r="45" spans="1:9" ht="13.5" thickBot="1">
      <c r="A45" s="1133" t="s">
        <v>246</v>
      </c>
      <c r="B45" s="1134"/>
      <c r="C45" s="1134"/>
      <c r="D45" s="1134"/>
      <c r="E45" s="1134"/>
      <c r="F45" s="1134"/>
      <c r="G45" s="1134"/>
      <c r="H45" s="1134"/>
      <c r="I45" s="1135"/>
    </row>
    <row r="46" spans="1:9" ht="13.5" thickBot="1">
      <c r="A46" s="1136"/>
      <c r="B46" s="1136"/>
      <c r="C46" s="1136"/>
      <c r="D46" s="1136"/>
      <c r="E46" s="1136"/>
      <c r="F46" s="1136"/>
      <c r="G46" s="1136"/>
      <c r="H46" s="1136"/>
      <c r="I46" s="1136"/>
    </row>
    <row r="47" spans="1:9" ht="13.5" thickBot="1">
      <c r="A47" s="1133" t="s">
        <v>247</v>
      </c>
      <c r="B47" s="1134"/>
      <c r="C47" s="1134"/>
      <c r="D47" s="1134"/>
      <c r="E47" s="1134"/>
      <c r="F47" s="1134"/>
      <c r="G47" s="1134"/>
      <c r="H47" s="1134"/>
      <c r="I47" s="1135"/>
    </row>
    <row r="48" spans="1:9" ht="12.75">
      <c r="A48" s="1136"/>
      <c r="B48" s="1136"/>
      <c r="C48" s="1136"/>
      <c r="D48" s="1136"/>
      <c r="E48" s="1136"/>
      <c r="F48" s="1136"/>
      <c r="G48" s="1136"/>
      <c r="H48" s="1136"/>
      <c r="I48" s="1136"/>
    </row>
    <row r="49" ht="12.75">
      <c r="A49" t="s">
        <v>30</v>
      </c>
    </row>
  </sheetData>
  <sheetProtection/>
  <mergeCells count="35">
    <mergeCell ref="A6:I6"/>
    <mergeCell ref="A7:I7"/>
    <mergeCell ref="A8:I8"/>
    <mergeCell ref="A9:I10"/>
    <mergeCell ref="A1:I1"/>
    <mergeCell ref="A2:I2"/>
    <mergeCell ref="A3:I3"/>
    <mergeCell ref="A4:I4"/>
    <mergeCell ref="A16:I16"/>
    <mergeCell ref="A19:I19"/>
    <mergeCell ref="A20:I21"/>
    <mergeCell ref="A22:I22"/>
    <mergeCell ref="A12:I12"/>
    <mergeCell ref="A13:I13"/>
    <mergeCell ref="A14:I14"/>
    <mergeCell ref="A15:I15"/>
    <mergeCell ref="A42:I42"/>
    <mergeCell ref="A28:I28"/>
    <mergeCell ref="A29:I29"/>
    <mergeCell ref="A33:I33"/>
    <mergeCell ref="A35:I36"/>
    <mergeCell ref="A23:I24"/>
    <mergeCell ref="A25:I25"/>
    <mergeCell ref="A26:I26"/>
    <mergeCell ref="A27:I27"/>
    <mergeCell ref="A47:I47"/>
    <mergeCell ref="A48:I48"/>
    <mergeCell ref="B5:I5"/>
    <mergeCell ref="A43:I43"/>
    <mergeCell ref="A44:I44"/>
    <mergeCell ref="A45:I45"/>
    <mergeCell ref="A46:I46"/>
    <mergeCell ref="A38:I39"/>
    <mergeCell ref="A40:I40"/>
    <mergeCell ref="A41:I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pane xSplit="3" ySplit="1" topLeftCell="D26" activePane="bottomRight" state="frozen"/>
      <selection pane="topLeft" activeCell="A1" sqref="A1"/>
      <selection pane="topRight" activeCell="D1" sqref="D1"/>
      <selection pane="bottomLeft" activeCell="A26" sqref="A26"/>
      <selection pane="bottomRight" activeCell="A43" sqref="A43"/>
    </sheetView>
  </sheetViews>
  <sheetFormatPr defaultColWidth="9.140625" defaultRowHeight="12.75"/>
  <cols>
    <col min="1" max="1" width="6.7109375" style="2" customWidth="1"/>
    <col min="2" max="2" width="35.7109375" style="2" customWidth="1"/>
    <col min="3" max="3" width="13.57421875" style="2" customWidth="1"/>
    <col min="4" max="4" width="10.57421875" style="2" customWidth="1"/>
    <col min="5" max="5" width="10.28125" style="2" customWidth="1"/>
    <col min="6" max="6" width="10.8515625" style="2" customWidth="1"/>
    <col min="7" max="16384" width="9.140625" style="2" customWidth="1"/>
  </cols>
  <sheetData>
    <row r="1" spans="1:6" s="4" customFormat="1" ht="45" customHeight="1" thickBot="1">
      <c r="A1" s="55" t="s">
        <v>361</v>
      </c>
      <c r="B1" s="1481" t="s">
        <v>485</v>
      </c>
      <c r="C1" s="1482"/>
      <c r="D1" s="816" t="s">
        <v>79</v>
      </c>
      <c r="E1" s="816" t="s">
        <v>166</v>
      </c>
      <c r="F1" s="816" t="s">
        <v>167</v>
      </c>
    </row>
    <row r="2" spans="1:6" ht="19.5" customHeight="1">
      <c r="A2" s="73"/>
      <c r="B2" s="1483" t="s">
        <v>606</v>
      </c>
      <c r="C2" s="1484"/>
      <c r="D2" s="188"/>
      <c r="E2" s="188"/>
      <c r="F2" s="188"/>
    </row>
    <row r="3" spans="1:6" ht="19.5" customHeight="1">
      <c r="A3" s="74"/>
      <c r="B3" s="1453" t="s">
        <v>80</v>
      </c>
      <c r="C3" s="1454"/>
      <c r="D3" s="187">
        <v>0</v>
      </c>
      <c r="E3" s="187">
        <v>0</v>
      </c>
      <c r="F3" s="187">
        <v>0</v>
      </c>
    </row>
    <row r="4" spans="1:6" ht="19.5" customHeight="1">
      <c r="A4" s="74"/>
      <c r="B4" s="1453" t="s">
        <v>99</v>
      </c>
      <c r="C4" s="1454"/>
      <c r="D4" s="187"/>
      <c r="E4" s="187"/>
      <c r="F4" s="187"/>
    </row>
    <row r="5" spans="1:6" ht="19.5" customHeight="1">
      <c r="A5" s="74"/>
      <c r="B5" s="1453" t="s">
        <v>101</v>
      </c>
      <c r="C5" s="1454"/>
      <c r="D5" s="187"/>
      <c r="E5" s="187"/>
      <c r="F5" s="187"/>
    </row>
    <row r="6" spans="1:6" ht="19.5" customHeight="1">
      <c r="A6" s="74"/>
      <c r="B6" s="1453" t="s">
        <v>100</v>
      </c>
      <c r="C6" s="1454"/>
      <c r="D6" s="187"/>
      <c r="E6" s="187"/>
      <c r="F6" s="187"/>
    </row>
    <row r="7" spans="1:6" ht="19.5" customHeight="1">
      <c r="A7" s="74"/>
      <c r="B7" s="29" t="s">
        <v>613</v>
      </c>
      <c r="C7" s="813"/>
      <c r="D7" s="187"/>
      <c r="E7" s="187"/>
      <c r="F7" s="187"/>
    </row>
    <row r="8" spans="1:6" ht="19.5" customHeight="1">
      <c r="A8" s="74"/>
      <c r="B8" s="1453" t="s">
        <v>89</v>
      </c>
      <c r="C8" s="1454"/>
      <c r="D8" s="187"/>
      <c r="E8" s="187"/>
      <c r="F8" s="187">
        <v>3715</v>
      </c>
    </row>
    <row r="9" spans="1:6" ht="19.5" customHeight="1">
      <c r="A9" s="74"/>
      <c r="B9" s="1453" t="s">
        <v>524</v>
      </c>
      <c r="C9" s="1454"/>
      <c r="D9" s="187">
        <v>2000</v>
      </c>
      <c r="E9" s="187">
        <v>7791</v>
      </c>
      <c r="F9" s="187">
        <v>7791</v>
      </c>
    </row>
    <row r="10" spans="1:6" ht="19.5" customHeight="1">
      <c r="A10" s="205"/>
      <c r="B10" s="1453" t="s">
        <v>90</v>
      </c>
      <c r="C10" s="1454"/>
      <c r="D10" s="187"/>
      <c r="E10" s="187"/>
      <c r="F10" s="187">
        <v>13948</v>
      </c>
    </row>
    <row r="11" spans="1:6" ht="19.5" customHeight="1">
      <c r="A11" s="207"/>
      <c r="B11" s="1485" t="s">
        <v>102</v>
      </c>
      <c r="C11" s="1486"/>
      <c r="D11" s="187">
        <v>1654</v>
      </c>
      <c r="E11" s="187">
        <v>1654</v>
      </c>
      <c r="F11" s="187">
        <v>1654</v>
      </c>
    </row>
    <row r="12" spans="1:6" ht="19.5" customHeight="1">
      <c r="A12" s="207"/>
      <c r="B12" s="1485" t="s">
        <v>303</v>
      </c>
      <c r="C12" s="1486"/>
      <c r="D12" s="187">
        <v>0</v>
      </c>
      <c r="E12" s="187">
        <v>1485</v>
      </c>
      <c r="F12" s="187">
        <v>2970</v>
      </c>
    </row>
    <row r="13" spans="1:6" ht="19.5" customHeight="1">
      <c r="A13" s="206"/>
      <c r="B13" s="1487" t="s">
        <v>525</v>
      </c>
      <c r="C13" s="1473"/>
      <c r="D13" s="817">
        <v>600</v>
      </c>
      <c r="E13" s="817">
        <v>600</v>
      </c>
      <c r="F13" s="817">
        <v>600</v>
      </c>
    </row>
    <row r="14" spans="1:6" ht="19.5" customHeight="1">
      <c r="A14" s="206" t="s">
        <v>667</v>
      </c>
      <c r="B14" s="341" t="s">
        <v>668</v>
      </c>
      <c r="C14" s="814"/>
      <c r="D14" s="818">
        <f>SUM(D2:D13)</f>
        <v>4254</v>
      </c>
      <c r="E14" s="818">
        <f>SUM(E2:E13)</f>
        <v>11530</v>
      </c>
      <c r="F14" s="818">
        <f>SUM(F2:F13)</f>
        <v>30678</v>
      </c>
    </row>
    <row r="15" spans="1:6" ht="19.5" customHeight="1">
      <c r="A15" s="206"/>
      <c r="B15" s="1487" t="s">
        <v>333</v>
      </c>
      <c r="C15" s="1473"/>
      <c r="D15" s="817">
        <v>0</v>
      </c>
      <c r="E15" s="817">
        <v>0</v>
      </c>
      <c r="F15" s="817">
        <v>0</v>
      </c>
    </row>
    <row r="16" spans="1:6" ht="19.5" customHeight="1">
      <c r="A16" s="73"/>
      <c r="B16" s="1479" t="s">
        <v>527</v>
      </c>
      <c r="C16" s="1480"/>
      <c r="D16" s="187">
        <v>0</v>
      </c>
      <c r="E16" s="187">
        <v>0</v>
      </c>
      <c r="F16" s="187">
        <v>0</v>
      </c>
    </row>
    <row r="17" spans="1:6" ht="19.5" customHeight="1">
      <c r="A17" s="74"/>
      <c r="B17" s="1477" t="s">
        <v>528</v>
      </c>
      <c r="C17" s="1478"/>
      <c r="D17" s="187">
        <v>0</v>
      </c>
      <c r="E17" s="187">
        <v>0</v>
      </c>
      <c r="F17" s="187">
        <v>0</v>
      </c>
    </row>
    <row r="18" spans="1:6" ht="19.5" customHeight="1">
      <c r="A18" s="74"/>
      <c r="B18" s="1477" t="s">
        <v>91</v>
      </c>
      <c r="C18" s="1478"/>
      <c r="D18" s="187">
        <v>0</v>
      </c>
      <c r="E18" s="187">
        <v>0</v>
      </c>
      <c r="F18" s="187">
        <v>280</v>
      </c>
    </row>
    <row r="19" spans="1:6" ht="19.5" customHeight="1">
      <c r="A19" s="74"/>
      <c r="B19" s="1477" t="s">
        <v>572</v>
      </c>
      <c r="C19" s="1478"/>
      <c r="D19" s="187">
        <v>0</v>
      </c>
      <c r="E19" s="187">
        <v>0</v>
      </c>
      <c r="F19" s="187">
        <v>931</v>
      </c>
    </row>
    <row r="20" spans="1:6" ht="19.5" customHeight="1">
      <c r="A20" s="74"/>
      <c r="B20" s="1477" t="s">
        <v>529</v>
      </c>
      <c r="C20" s="1478"/>
      <c r="D20" s="187">
        <v>0</v>
      </c>
      <c r="E20" s="187">
        <v>0</v>
      </c>
      <c r="F20" s="187">
        <v>0</v>
      </c>
    </row>
    <row r="21" spans="1:6" ht="19.5" customHeight="1">
      <c r="A21" s="205"/>
      <c r="B21" s="1463" t="s">
        <v>514</v>
      </c>
      <c r="C21" s="1464"/>
      <c r="D21" s="187">
        <v>0</v>
      </c>
      <c r="E21" s="187">
        <v>0</v>
      </c>
      <c r="F21" s="187">
        <v>0</v>
      </c>
    </row>
    <row r="22" spans="1:6" ht="19.5" customHeight="1">
      <c r="A22" s="206" t="s">
        <v>587</v>
      </c>
      <c r="B22" s="1465" t="s">
        <v>573</v>
      </c>
      <c r="C22" s="1466"/>
      <c r="D22" s="819">
        <f>SUM(D15:D21)</f>
        <v>0</v>
      </c>
      <c r="E22" s="819">
        <f>SUM(E15:E21)</f>
        <v>0</v>
      </c>
      <c r="F22" s="819">
        <f>SUM(F15:F21)</f>
        <v>1211</v>
      </c>
    </row>
    <row r="23" spans="1:6" ht="19.5" customHeight="1">
      <c r="A23" s="208"/>
      <c r="B23" s="1473" t="s">
        <v>103</v>
      </c>
      <c r="C23" s="1474"/>
      <c r="D23" s="820"/>
      <c r="E23" s="820"/>
      <c r="F23" s="820"/>
    </row>
    <row r="24" spans="1:6" ht="19.5" customHeight="1">
      <c r="A24" s="73"/>
      <c r="B24" s="1475" t="s">
        <v>104</v>
      </c>
      <c r="C24" s="1476"/>
      <c r="D24" s="187">
        <v>0</v>
      </c>
      <c r="E24" s="187">
        <v>0</v>
      </c>
      <c r="F24" s="187">
        <v>0</v>
      </c>
    </row>
    <row r="25" spans="1:6" ht="19.5" customHeight="1">
      <c r="A25" s="205"/>
      <c r="B25" s="1471" t="s">
        <v>531</v>
      </c>
      <c r="C25" s="1472"/>
      <c r="D25" s="187">
        <v>1200</v>
      </c>
      <c r="E25" s="187">
        <v>1200</v>
      </c>
      <c r="F25" s="187">
        <v>1200</v>
      </c>
    </row>
    <row r="26" spans="1:6" ht="19.5" customHeight="1">
      <c r="A26" s="206" t="s">
        <v>588</v>
      </c>
      <c r="B26" s="1465" t="s">
        <v>532</v>
      </c>
      <c r="C26" s="1466"/>
      <c r="D26" s="819">
        <f>SUM(D24+D25)</f>
        <v>1200</v>
      </c>
      <c r="E26" s="819">
        <f>SUM(E24+E25)</f>
        <v>1200</v>
      </c>
      <c r="F26" s="819">
        <f>SUM(F24+F25)</f>
        <v>1200</v>
      </c>
    </row>
    <row r="27" spans="1:6" ht="19.5" customHeight="1">
      <c r="A27" s="208"/>
      <c r="B27" s="1469" t="s">
        <v>107</v>
      </c>
      <c r="C27" s="1470"/>
      <c r="D27" s="187">
        <v>0</v>
      </c>
      <c r="E27" s="187">
        <v>0</v>
      </c>
      <c r="F27" s="187">
        <v>0</v>
      </c>
    </row>
    <row r="28" spans="1:6" ht="19.5" customHeight="1">
      <c r="A28" s="209"/>
      <c r="B28" s="1461" t="s">
        <v>570</v>
      </c>
      <c r="C28" s="1462"/>
      <c r="D28" s="187">
        <v>0</v>
      </c>
      <c r="E28" s="187">
        <v>0</v>
      </c>
      <c r="F28" s="187">
        <v>0</v>
      </c>
    </row>
    <row r="29" spans="1:6" ht="19.5" customHeight="1" thickBot="1">
      <c r="A29" s="342" t="s">
        <v>652</v>
      </c>
      <c r="B29" s="1467" t="s">
        <v>595</v>
      </c>
      <c r="C29" s="1468"/>
      <c r="D29" s="821">
        <v>0</v>
      </c>
      <c r="E29" s="821">
        <v>0</v>
      </c>
      <c r="F29" s="821">
        <v>0</v>
      </c>
    </row>
    <row r="30" spans="1:6" ht="19.5" customHeight="1" thickBot="1">
      <c r="A30" s="69" t="s">
        <v>653</v>
      </c>
      <c r="B30" s="1457" t="s">
        <v>574</v>
      </c>
      <c r="C30" s="1458"/>
      <c r="D30" s="77">
        <f>SUM(D14,D22,D29,D26)</f>
        <v>5454</v>
      </c>
      <c r="E30" s="77">
        <f>SUM(E14,E22,E29,E26)</f>
        <v>12730</v>
      </c>
      <c r="F30" s="77">
        <f>SUM(F14,F22,F29,F26)</f>
        <v>33089</v>
      </c>
    </row>
    <row r="31" spans="1:6" ht="19.5" customHeight="1">
      <c r="A31" s="73"/>
      <c r="B31" s="1459" t="s">
        <v>571</v>
      </c>
      <c r="C31" s="1460"/>
      <c r="D31" s="188">
        <v>0</v>
      </c>
      <c r="E31" s="188">
        <v>0</v>
      </c>
      <c r="F31" s="188">
        <v>0</v>
      </c>
    </row>
    <row r="32" spans="1:6" ht="29.25" customHeight="1">
      <c r="A32" s="74"/>
      <c r="B32" s="1453" t="s">
        <v>304</v>
      </c>
      <c r="C32" s="1454"/>
      <c r="D32" s="187">
        <v>0</v>
      </c>
      <c r="E32" s="187">
        <v>1713</v>
      </c>
      <c r="F32" s="187">
        <v>2280</v>
      </c>
    </row>
    <row r="33" spans="1:6" ht="19.5" customHeight="1">
      <c r="A33" s="74"/>
      <c r="B33" s="1453" t="s">
        <v>92</v>
      </c>
      <c r="C33" s="1454"/>
      <c r="D33" s="187">
        <v>0</v>
      </c>
      <c r="E33" s="187">
        <v>0</v>
      </c>
      <c r="F33" s="187">
        <v>1323</v>
      </c>
    </row>
    <row r="34" spans="1:6" ht="19.5" customHeight="1">
      <c r="A34" s="74"/>
      <c r="B34" s="1453" t="s">
        <v>533</v>
      </c>
      <c r="C34" s="1454"/>
      <c r="D34" s="187">
        <v>1000</v>
      </c>
      <c r="E34" s="187">
        <v>1000</v>
      </c>
      <c r="F34" s="187">
        <v>1000</v>
      </c>
    </row>
    <row r="35" spans="1:6" ht="19.5" customHeight="1">
      <c r="A35" s="74"/>
      <c r="B35" s="1453" t="s">
        <v>129</v>
      </c>
      <c r="C35" s="1454"/>
      <c r="D35" s="187">
        <v>18000</v>
      </c>
      <c r="E35" s="187">
        <v>18000</v>
      </c>
      <c r="F35" s="187">
        <v>18000</v>
      </c>
    </row>
    <row r="36" spans="1:6" ht="19.5" customHeight="1">
      <c r="A36" s="74"/>
      <c r="B36" s="1453" t="s">
        <v>128</v>
      </c>
      <c r="C36" s="1454"/>
      <c r="D36" s="187">
        <v>21735</v>
      </c>
      <c r="E36" s="187">
        <v>21735</v>
      </c>
      <c r="F36" s="187">
        <v>21735</v>
      </c>
    </row>
    <row r="37" spans="1:6" ht="19.5" customHeight="1">
      <c r="A37" s="74"/>
      <c r="B37" s="1453" t="s">
        <v>93</v>
      </c>
      <c r="C37" s="1454"/>
      <c r="D37" s="187">
        <v>0</v>
      </c>
      <c r="E37" s="187">
        <v>0</v>
      </c>
      <c r="F37" s="187">
        <v>4322</v>
      </c>
    </row>
    <row r="38" spans="1:6" ht="19.5" customHeight="1">
      <c r="A38" s="205"/>
      <c r="B38" s="30" t="s">
        <v>530</v>
      </c>
      <c r="C38" s="815"/>
      <c r="D38" s="187">
        <v>0</v>
      </c>
      <c r="E38" s="187">
        <v>0</v>
      </c>
      <c r="F38" s="187">
        <v>0</v>
      </c>
    </row>
    <row r="39" spans="1:6" ht="19.5" customHeight="1" thickBot="1">
      <c r="A39" s="75"/>
      <c r="B39" s="1455" t="s">
        <v>495</v>
      </c>
      <c r="C39" s="1456"/>
      <c r="D39" s="189">
        <v>0</v>
      </c>
      <c r="E39" s="189">
        <v>0</v>
      </c>
      <c r="F39" s="189">
        <v>0</v>
      </c>
    </row>
    <row r="40" spans="1:6" ht="27.75" customHeight="1" thickBot="1">
      <c r="A40" s="53" t="s">
        <v>589</v>
      </c>
      <c r="B40" s="1457" t="s">
        <v>534</v>
      </c>
      <c r="C40" s="1458"/>
      <c r="D40" s="77">
        <f>SUM(D31:D39)</f>
        <v>40735</v>
      </c>
      <c r="E40" s="77">
        <f>SUM(E31:E39)</f>
        <v>42448</v>
      </c>
      <c r="F40" s="77">
        <f>SUM(F31:F39)</f>
        <v>48660</v>
      </c>
    </row>
    <row r="41" spans="1:6" ht="23.25" thickBot="1">
      <c r="A41" s="69" t="s">
        <v>654</v>
      </c>
      <c r="B41" s="1457" t="s">
        <v>535</v>
      </c>
      <c r="C41" s="1458"/>
      <c r="D41" s="77">
        <f>SUM(D30,D40)</f>
        <v>46189</v>
      </c>
      <c r="E41" s="77">
        <f>SUM(E30,E40)</f>
        <v>55178</v>
      </c>
      <c r="F41" s="77">
        <f>SUM(F30,F40)</f>
        <v>81749</v>
      </c>
    </row>
    <row r="42" ht="12.75">
      <c r="E42"/>
    </row>
    <row r="43" ht="12.75">
      <c r="A43" s="2" t="s">
        <v>38</v>
      </c>
    </row>
  </sheetData>
  <sheetProtection selectLockedCells="1" selectUnlockedCells="1"/>
  <mergeCells count="38">
    <mergeCell ref="B15:C15"/>
    <mergeCell ref="B5:C5"/>
    <mergeCell ref="B6:C6"/>
    <mergeCell ref="B40:C40"/>
    <mergeCell ref="B41:C41"/>
    <mergeCell ref="B37:C37"/>
    <mergeCell ref="B9:C9"/>
    <mergeCell ref="B10:C10"/>
    <mergeCell ref="B11:C11"/>
    <mergeCell ref="B12:C12"/>
    <mergeCell ref="B13:C13"/>
    <mergeCell ref="B17:C17"/>
    <mergeCell ref="B18:C18"/>
    <mergeCell ref="B19:C19"/>
    <mergeCell ref="B20:C20"/>
    <mergeCell ref="B16:C16"/>
    <mergeCell ref="B1:C1"/>
    <mergeCell ref="B2:C2"/>
    <mergeCell ref="B3:C3"/>
    <mergeCell ref="B8:C8"/>
    <mergeCell ref="B4:C4"/>
    <mergeCell ref="B28:C28"/>
    <mergeCell ref="B21:C21"/>
    <mergeCell ref="B22:C22"/>
    <mergeCell ref="B29:C29"/>
    <mergeCell ref="B27:C27"/>
    <mergeCell ref="B25:C25"/>
    <mergeCell ref="B23:C23"/>
    <mergeCell ref="B24:C24"/>
    <mergeCell ref="B26:C26"/>
    <mergeCell ref="B34:C34"/>
    <mergeCell ref="B39:C39"/>
    <mergeCell ref="B30:C30"/>
    <mergeCell ref="B36:C36"/>
    <mergeCell ref="B35:C35"/>
    <mergeCell ref="B31:C31"/>
    <mergeCell ref="B32:C32"/>
    <mergeCell ref="B33:C33"/>
  </mergeCells>
  <printOptions horizontalCentered="1"/>
  <pageMargins left="0" right="0" top="0.984251968503937" bottom="0.3937007874015748" header="0.31496062992125984" footer="0.5118110236220472"/>
  <pageSetup horizontalDpi="300" verticalDpi="300" orientation="portrait" paperSize="9" scale="80" r:id="rId1"/>
  <headerFooter alignWithMargins="0">
    <oddHeader>&amp;L&amp;"Arial,Normál"&amp;14TÁT
VÁROS
ÖNKORMÁNYZATA&amp;C&amp;"Arial,Normál"&amp;14FELÚJÍTÁSI - BERUHÁZÁSI FELADATOK
2013. ÉVBEN&amp;R&amp;"Arial,Normál"&amp;12
 &amp;8 6. melléklet az 5/2013. (II.26.)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26" sqref="A26:F26"/>
    </sheetView>
  </sheetViews>
  <sheetFormatPr defaultColWidth="9.140625" defaultRowHeight="12.75"/>
  <cols>
    <col min="1" max="1" width="6.7109375" style="27" customWidth="1"/>
    <col min="2" max="2" width="35.7109375" style="2" customWidth="1"/>
    <col min="3" max="3" width="11.8515625" style="2" customWidth="1"/>
    <col min="4" max="5" width="10.00390625" style="2" customWidth="1"/>
    <col min="6" max="6" width="10.7109375" style="2" customWidth="1"/>
    <col min="7" max="16384" width="9.140625" style="2" customWidth="1"/>
  </cols>
  <sheetData>
    <row r="1" spans="1:6" s="4" customFormat="1" ht="45" customHeight="1">
      <c r="A1" s="37" t="s">
        <v>361</v>
      </c>
      <c r="B1" s="1495" t="s">
        <v>568</v>
      </c>
      <c r="C1" s="1495"/>
      <c r="D1" s="38" t="s">
        <v>317</v>
      </c>
      <c r="E1" s="38" t="s">
        <v>168</v>
      </c>
      <c r="F1" s="38" t="s">
        <v>169</v>
      </c>
    </row>
    <row r="2" spans="1:6" ht="19.5" customHeight="1">
      <c r="A2" s="39"/>
      <c r="B2" s="1494"/>
      <c r="C2" s="1494"/>
      <c r="D2" s="40"/>
      <c r="E2" s="40"/>
      <c r="F2" s="40"/>
    </row>
    <row r="3" spans="1:6" ht="19.5" customHeight="1">
      <c r="A3" s="39"/>
      <c r="B3" s="1291" t="s">
        <v>536</v>
      </c>
      <c r="C3" s="1291"/>
      <c r="D3" s="41"/>
      <c r="E3" s="41"/>
      <c r="F3" s="41"/>
    </row>
    <row r="4" spans="1:6" ht="19.5" customHeight="1">
      <c r="A4" s="39"/>
      <c r="B4" s="1291" t="s">
        <v>537</v>
      </c>
      <c r="C4" s="1291"/>
      <c r="D4" s="41"/>
      <c r="E4" s="41"/>
      <c r="F4" s="41"/>
    </row>
    <row r="5" spans="1:6" ht="19.5" customHeight="1">
      <c r="A5" s="39"/>
      <c r="B5" s="1291" t="s">
        <v>538</v>
      </c>
      <c r="C5" s="1291"/>
      <c r="D5" s="41"/>
      <c r="E5" s="41"/>
      <c r="F5" s="41"/>
    </row>
    <row r="6" spans="1:6" ht="19.5" customHeight="1">
      <c r="A6" s="39"/>
      <c r="B6" s="1291" t="s">
        <v>539</v>
      </c>
      <c r="C6" s="1291"/>
      <c r="D6" s="41"/>
      <c r="E6" s="41"/>
      <c r="F6" s="41"/>
    </row>
    <row r="7" spans="1:6" ht="19.5" customHeight="1">
      <c r="A7" s="39"/>
      <c r="B7" s="1291" t="s">
        <v>540</v>
      </c>
      <c r="C7" s="1291"/>
      <c r="D7" s="41"/>
      <c r="E7" s="41"/>
      <c r="F7" s="41"/>
    </row>
    <row r="8" spans="1:6" ht="19.5" customHeight="1">
      <c r="A8" s="39"/>
      <c r="B8" s="1291" t="s">
        <v>541</v>
      </c>
      <c r="C8" s="1291"/>
      <c r="D8" s="41"/>
      <c r="E8" s="41"/>
      <c r="F8" s="41"/>
    </row>
    <row r="9" spans="1:6" ht="19.5" customHeight="1">
      <c r="A9" s="39"/>
      <c r="B9" s="1291" t="s">
        <v>542</v>
      </c>
      <c r="C9" s="1291"/>
      <c r="D9" s="41"/>
      <c r="E9" s="41"/>
      <c r="F9" s="41"/>
    </row>
    <row r="10" spans="1:6" ht="19.5" customHeight="1">
      <c r="A10" s="39"/>
      <c r="B10" s="1291" t="s">
        <v>543</v>
      </c>
      <c r="C10" s="1291"/>
      <c r="D10" s="41">
        <v>9942</v>
      </c>
      <c r="E10" s="41">
        <v>25222</v>
      </c>
      <c r="F10" s="41">
        <v>7407</v>
      </c>
    </row>
    <row r="11" spans="1:6" ht="19.5" customHeight="1">
      <c r="A11" s="39"/>
      <c r="B11" s="1291" t="s">
        <v>544</v>
      </c>
      <c r="C11" s="1291"/>
      <c r="D11" s="41"/>
      <c r="E11" s="41"/>
      <c r="F11" s="41"/>
    </row>
    <row r="12" spans="1:6" ht="19.5" customHeight="1">
      <c r="A12" s="39"/>
      <c r="B12" s="1291" t="s">
        <v>545</v>
      </c>
      <c r="C12" s="1291"/>
      <c r="D12" s="41"/>
      <c r="E12" s="41"/>
      <c r="F12" s="41"/>
    </row>
    <row r="13" spans="1:6" ht="19.5" customHeight="1">
      <c r="A13" s="39"/>
      <c r="B13" s="1291" t="s">
        <v>546</v>
      </c>
      <c r="C13" s="1291"/>
      <c r="D13" s="41"/>
      <c r="E13" s="41"/>
      <c r="F13" s="41"/>
    </row>
    <row r="14" spans="1:6" ht="19.5" customHeight="1">
      <c r="A14" s="39"/>
      <c r="B14" s="1494" t="s">
        <v>597</v>
      </c>
      <c r="C14" s="1494"/>
      <c r="D14" s="42">
        <f>SUM(D2:D13)</f>
        <v>9942</v>
      </c>
      <c r="E14" s="42">
        <f>SUM(E2:E13)</f>
        <v>25222</v>
      </c>
      <c r="F14" s="42">
        <f>SUM(F2:F13)</f>
        <v>7407</v>
      </c>
    </row>
    <row r="15" spans="1:6" ht="19.5" customHeight="1">
      <c r="A15" s="39"/>
      <c r="B15" s="1494" t="s">
        <v>598</v>
      </c>
      <c r="C15" s="1494"/>
      <c r="D15" s="79">
        <v>0</v>
      </c>
      <c r="E15" s="79">
        <v>0</v>
      </c>
      <c r="F15" s="79">
        <v>0</v>
      </c>
    </row>
    <row r="16" spans="1:6" ht="19.5" customHeight="1">
      <c r="A16" s="39"/>
      <c r="B16" s="1494" t="s">
        <v>599</v>
      </c>
      <c r="C16" s="1494"/>
      <c r="D16" s="79">
        <f>D14</f>
        <v>9942</v>
      </c>
      <c r="E16" s="79">
        <f>E14</f>
        <v>25222</v>
      </c>
      <c r="F16" s="79">
        <f>F14</f>
        <v>7407</v>
      </c>
    </row>
    <row r="17" spans="1:6" ht="19.5" customHeight="1">
      <c r="A17" s="39"/>
      <c r="B17" s="1291" t="s">
        <v>547</v>
      </c>
      <c r="C17" s="1291"/>
      <c r="D17" s="41"/>
      <c r="E17" s="41"/>
      <c r="F17" s="41"/>
    </row>
    <row r="18" spans="1:6" ht="19.5" customHeight="1">
      <c r="A18" s="39"/>
      <c r="B18" s="1291" t="s">
        <v>548</v>
      </c>
      <c r="C18" s="1291"/>
      <c r="D18" s="41"/>
      <c r="E18" s="41"/>
      <c r="F18" s="41"/>
    </row>
    <row r="19" spans="1:6" ht="19.5" customHeight="1">
      <c r="A19" s="39"/>
      <c r="B19" s="1291" t="s">
        <v>549</v>
      </c>
      <c r="C19" s="1291"/>
      <c r="D19" s="41"/>
      <c r="E19" s="41"/>
      <c r="F19" s="41"/>
    </row>
    <row r="20" spans="1:6" ht="19.5" customHeight="1">
      <c r="A20" s="39"/>
      <c r="B20" s="1291" t="s">
        <v>550</v>
      </c>
      <c r="C20" s="1291"/>
      <c r="D20" s="41">
        <v>26535</v>
      </c>
      <c r="E20" s="41">
        <v>13274</v>
      </c>
      <c r="F20" s="41">
        <v>33510</v>
      </c>
    </row>
    <row r="21" spans="1:6" ht="19.5" customHeight="1">
      <c r="A21" s="39"/>
      <c r="B21" s="1291" t="s">
        <v>551</v>
      </c>
      <c r="C21" s="1291"/>
      <c r="D21" s="41"/>
      <c r="E21" s="41"/>
      <c r="F21" s="41"/>
    </row>
    <row r="22" spans="1:6" ht="19.5" customHeight="1">
      <c r="A22" s="39"/>
      <c r="B22" s="1291" t="s">
        <v>552</v>
      </c>
      <c r="C22" s="1291"/>
      <c r="D22" s="41"/>
      <c r="E22" s="41"/>
      <c r="F22" s="41"/>
    </row>
    <row r="23" spans="1:6" ht="19.5" customHeight="1">
      <c r="A23" s="39"/>
      <c r="B23" s="1494" t="s">
        <v>596</v>
      </c>
      <c r="C23" s="1494"/>
      <c r="D23" s="42">
        <f>SUM(D17:D22)</f>
        <v>26535</v>
      </c>
      <c r="E23" s="42">
        <f>SUM(E17:E22)</f>
        <v>13274</v>
      </c>
      <c r="F23" s="42">
        <f>SUM(F17:F22)</f>
        <v>33510</v>
      </c>
    </row>
    <row r="24" spans="1:6" ht="19.5" customHeight="1" thickBot="1">
      <c r="A24" s="43"/>
      <c r="B24" s="1491" t="s">
        <v>569</v>
      </c>
      <c r="C24" s="1491"/>
      <c r="D24" s="44">
        <f>SUM(D14,D23)</f>
        <v>36477</v>
      </c>
      <c r="E24" s="44">
        <f>SUM(E14,E23)</f>
        <v>38496</v>
      </c>
      <c r="F24" s="44">
        <f>SUM(F14,F23)</f>
        <v>40917</v>
      </c>
    </row>
    <row r="25" spans="2:6" ht="19.5" customHeight="1">
      <c r="B25" s="28"/>
      <c r="C25" s="28"/>
      <c r="D25" s="28"/>
      <c r="E25" s="28"/>
      <c r="F25" s="28"/>
    </row>
    <row r="26" spans="1:6" ht="19.5" customHeight="1">
      <c r="A26" s="1198" t="s">
        <v>39</v>
      </c>
      <c r="B26" s="1199"/>
      <c r="C26" s="1199"/>
      <c r="D26" s="1199"/>
      <c r="E26" s="1199"/>
      <c r="F26" s="1199"/>
    </row>
    <row r="27" spans="1:6" s="16" customFormat="1" ht="19.5" customHeight="1">
      <c r="A27" s="1493"/>
      <c r="B27" s="1493"/>
      <c r="C27" s="1493"/>
      <c r="D27" s="1493"/>
      <c r="E27" s="1493"/>
      <c r="F27" s="1493"/>
    </row>
    <row r="28" spans="2:6" ht="19.5" customHeight="1">
      <c r="B28" s="28"/>
      <c r="C28" s="28"/>
      <c r="D28" s="28"/>
      <c r="E28" s="28"/>
      <c r="F28" s="28"/>
    </row>
    <row r="29" spans="2:6" ht="19.5" customHeight="1">
      <c r="B29" s="28"/>
      <c r="C29" s="28"/>
      <c r="D29" s="28"/>
      <c r="E29" s="28"/>
      <c r="F29" s="28"/>
    </row>
    <row r="30" spans="2:6" ht="19.5" customHeight="1">
      <c r="B30" s="28"/>
      <c r="C30" s="28"/>
      <c r="D30" s="28"/>
      <c r="E30" s="28"/>
      <c r="F30" s="28"/>
    </row>
    <row r="31" spans="1:6" s="4" customFormat="1" ht="35.25" customHeight="1">
      <c r="A31" s="462"/>
      <c r="B31" s="1492"/>
      <c r="C31" s="1492"/>
      <c r="D31" s="54"/>
      <c r="E31" s="54"/>
      <c r="F31" s="54"/>
    </row>
    <row r="32" spans="2:6" ht="19.5" customHeight="1">
      <c r="B32" s="1490"/>
      <c r="C32" s="1490"/>
      <c r="D32" s="804"/>
      <c r="E32" s="804"/>
      <c r="F32" s="804"/>
    </row>
    <row r="33" spans="2:6" ht="19.5" customHeight="1">
      <c r="B33" s="1490"/>
      <c r="C33" s="1490"/>
      <c r="D33" s="804"/>
      <c r="E33" s="804"/>
      <c r="F33" s="804"/>
    </row>
    <row r="34" spans="2:6" ht="19.5" customHeight="1">
      <c r="B34" s="1489"/>
      <c r="C34" s="1489"/>
      <c r="D34" s="31"/>
      <c r="E34" s="31"/>
      <c r="F34" s="31"/>
    </row>
    <row r="35" spans="2:6" ht="19.5" customHeight="1">
      <c r="B35" s="1489"/>
      <c r="C35" s="1489"/>
      <c r="D35" s="31"/>
      <c r="E35" s="31"/>
      <c r="F35" s="31"/>
    </row>
    <row r="36" spans="2:6" ht="19.5" customHeight="1">
      <c r="B36" s="1489"/>
      <c r="C36" s="1489"/>
      <c r="D36" s="31"/>
      <c r="E36" s="31"/>
      <c r="F36" s="31"/>
    </row>
    <row r="37" spans="2:6" ht="19.5" customHeight="1">
      <c r="B37" s="1489"/>
      <c r="C37" s="1489"/>
      <c r="D37" s="31"/>
      <c r="E37" s="31"/>
      <c r="F37" s="31"/>
    </row>
    <row r="38" spans="2:6" ht="19.5" customHeight="1">
      <c r="B38" s="1489"/>
      <c r="C38" s="1489"/>
      <c r="D38" s="31"/>
      <c r="E38" s="31"/>
      <c r="F38" s="31"/>
    </row>
    <row r="39" spans="2:6" ht="19.5" customHeight="1">
      <c r="B39" s="1489"/>
      <c r="C39" s="1489"/>
      <c r="D39" s="31"/>
      <c r="E39" s="31"/>
      <c r="F39" s="31"/>
    </row>
    <row r="40" spans="2:6" ht="19.5" customHeight="1">
      <c r="B40" s="1489"/>
      <c r="C40" s="1489"/>
      <c r="D40" s="31"/>
      <c r="E40" s="31"/>
      <c r="F40" s="31"/>
    </row>
    <row r="41" spans="2:6" ht="19.5" customHeight="1">
      <c r="B41" s="1489"/>
      <c r="C41" s="1489"/>
      <c r="D41" s="31"/>
      <c r="E41" s="31"/>
      <c r="F41" s="31"/>
    </row>
    <row r="42" spans="2:6" ht="19.5" customHeight="1">
      <c r="B42" s="1488"/>
      <c r="C42" s="1488"/>
      <c r="D42" s="34"/>
      <c r="E42" s="34"/>
      <c r="F42" s="34"/>
    </row>
    <row r="43" spans="2:6" ht="15">
      <c r="B43" s="28"/>
      <c r="C43" s="28"/>
      <c r="D43" s="28"/>
      <c r="E43" s="28"/>
      <c r="F43" s="28"/>
    </row>
    <row r="44" spans="2:6" ht="15">
      <c r="B44" s="28"/>
      <c r="C44" s="28"/>
      <c r="D44" s="28"/>
      <c r="E44" s="28"/>
      <c r="F44" s="28"/>
    </row>
    <row r="45" spans="2:6" ht="15">
      <c r="B45" s="28"/>
      <c r="C45" s="28"/>
      <c r="D45" s="28"/>
      <c r="E45" s="28"/>
      <c r="F45" s="28"/>
    </row>
    <row r="46" spans="2:6" ht="15">
      <c r="B46" s="28"/>
      <c r="C46" s="28"/>
      <c r="D46" s="28"/>
      <c r="E46" s="28"/>
      <c r="F46" s="28"/>
    </row>
    <row r="47" spans="2:6" ht="15">
      <c r="B47" s="28"/>
      <c r="C47" s="28"/>
      <c r="D47" s="28"/>
      <c r="E47" s="28"/>
      <c r="F47" s="28"/>
    </row>
    <row r="48" spans="2:6" ht="15">
      <c r="B48" s="28"/>
      <c r="C48" s="28"/>
      <c r="D48" s="28"/>
      <c r="E48" s="28"/>
      <c r="F48" s="28"/>
    </row>
    <row r="49" spans="2:6" ht="15">
      <c r="B49" s="28"/>
      <c r="C49" s="28"/>
      <c r="D49" s="28"/>
      <c r="E49" s="28"/>
      <c r="F49" s="28"/>
    </row>
    <row r="50" spans="2:6" ht="15">
      <c r="B50" s="28"/>
      <c r="C50" s="28"/>
      <c r="D50" s="28"/>
      <c r="E50" s="28"/>
      <c r="F50" s="28"/>
    </row>
    <row r="51" spans="2:6" ht="15">
      <c r="B51" s="28"/>
      <c r="C51" s="28"/>
      <c r="D51" s="28"/>
      <c r="E51" s="28"/>
      <c r="F51" s="28"/>
    </row>
    <row r="52" spans="2:6" ht="15">
      <c r="B52" s="28"/>
      <c r="C52" s="28"/>
      <c r="D52" s="28"/>
      <c r="E52" s="28"/>
      <c r="F52" s="28"/>
    </row>
    <row r="53" spans="2:6" ht="15">
      <c r="B53" s="28"/>
      <c r="C53" s="28"/>
      <c r="D53" s="28"/>
      <c r="E53" s="28"/>
      <c r="F53" s="28"/>
    </row>
    <row r="54" spans="2:6" ht="15">
      <c r="B54" s="28"/>
      <c r="C54" s="28"/>
      <c r="D54" s="28"/>
      <c r="E54" s="28"/>
      <c r="F54" s="28"/>
    </row>
    <row r="55" spans="2:6" ht="14.25">
      <c r="B55" s="5"/>
      <c r="C55" s="5"/>
      <c r="D55" s="5"/>
      <c r="E55" s="5"/>
      <c r="F55" s="5"/>
    </row>
    <row r="56" spans="2:6" ht="14.25">
      <c r="B56" s="5"/>
      <c r="C56" s="5"/>
      <c r="D56" s="5"/>
      <c r="E56" s="5"/>
      <c r="F56" s="5"/>
    </row>
    <row r="57" spans="2:6" ht="14.25">
      <c r="B57" s="31"/>
      <c r="C57" s="31"/>
      <c r="D57" s="31"/>
      <c r="E57" s="31"/>
      <c r="F57" s="31"/>
    </row>
    <row r="58" spans="2:6" ht="14.25">
      <c r="B58" s="31"/>
      <c r="C58" s="31"/>
      <c r="D58" s="31"/>
      <c r="E58" s="31"/>
      <c r="F58" s="31"/>
    </row>
    <row r="59" spans="2:6" ht="15">
      <c r="B59" s="28"/>
      <c r="C59" s="28"/>
      <c r="D59" s="28"/>
      <c r="E59" s="28"/>
      <c r="F59" s="28"/>
    </row>
    <row r="60" spans="2:6" ht="15">
      <c r="B60" s="28"/>
      <c r="C60" s="28"/>
      <c r="D60" s="28"/>
      <c r="E60" s="28"/>
      <c r="F60" s="28"/>
    </row>
    <row r="61" spans="2:6" ht="14.25">
      <c r="B61" s="5"/>
      <c r="C61" s="5"/>
      <c r="D61" s="5"/>
      <c r="E61" s="5"/>
      <c r="F61" s="5"/>
    </row>
    <row r="62" spans="2:6" ht="14.25">
      <c r="B62" s="5"/>
      <c r="C62" s="5"/>
      <c r="D62" s="5"/>
      <c r="E62" s="5"/>
      <c r="F62" s="5"/>
    </row>
    <row r="63" spans="2:6" ht="15.75">
      <c r="B63" s="32"/>
      <c r="C63" s="32"/>
      <c r="D63" s="32"/>
      <c r="E63" s="32"/>
      <c r="F63" s="32"/>
    </row>
    <row r="64" spans="2:6" ht="15.75">
      <c r="B64" s="33"/>
      <c r="C64" s="33"/>
      <c r="D64" s="33"/>
      <c r="E64" s="33"/>
      <c r="F64" s="33"/>
    </row>
    <row r="65" spans="2:6" ht="14.25">
      <c r="B65" s="5"/>
      <c r="C65" s="5"/>
      <c r="D65" s="5"/>
      <c r="E65" s="5"/>
      <c r="F65" s="5"/>
    </row>
    <row r="66" spans="2:6" ht="14.25">
      <c r="B66" s="5"/>
      <c r="C66" s="5"/>
      <c r="D66" s="5"/>
      <c r="E66" s="5"/>
      <c r="F66" s="5"/>
    </row>
    <row r="67" spans="2:6" ht="14.25">
      <c r="B67" s="5"/>
      <c r="C67" s="5"/>
      <c r="D67" s="5"/>
      <c r="E67" s="5"/>
      <c r="F67" s="5"/>
    </row>
    <row r="68" spans="2:6" ht="14.25">
      <c r="B68" s="5"/>
      <c r="C68" s="5"/>
      <c r="D68" s="5"/>
      <c r="E68" s="5"/>
      <c r="F68" s="5"/>
    </row>
    <row r="69" spans="2:6" ht="14.25">
      <c r="B69" s="5"/>
      <c r="C69" s="5"/>
      <c r="D69" s="5"/>
      <c r="E69" s="5"/>
      <c r="F69" s="5"/>
    </row>
    <row r="70" spans="2:6" ht="14.25">
      <c r="B70" s="5"/>
      <c r="C70" s="5"/>
      <c r="D70" s="5"/>
      <c r="E70" s="5"/>
      <c r="F70" s="5"/>
    </row>
    <row r="71" spans="2:6" ht="14.25">
      <c r="B71" s="5"/>
      <c r="C71" s="5"/>
      <c r="D71" s="5"/>
      <c r="E71" s="5"/>
      <c r="F71" s="5"/>
    </row>
    <row r="72" spans="2:6" ht="14.25">
      <c r="B72" s="5"/>
      <c r="C72" s="5"/>
      <c r="D72" s="5"/>
      <c r="E72" s="5"/>
      <c r="F72" s="5"/>
    </row>
    <row r="73" spans="2:6" ht="14.25">
      <c r="B73" s="5"/>
      <c r="C73" s="5"/>
      <c r="D73" s="5"/>
      <c r="E73" s="5"/>
      <c r="F73" s="5"/>
    </row>
    <row r="74" spans="2:6" ht="14.25">
      <c r="B74" s="5"/>
      <c r="C74" s="5"/>
      <c r="D74" s="5"/>
      <c r="E74" s="5"/>
      <c r="F74" s="5"/>
    </row>
    <row r="75" spans="2:6" ht="14.25">
      <c r="B75" s="5"/>
      <c r="C75" s="5"/>
      <c r="D75" s="5"/>
      <c r="E75" s="5"/>
      <c r="F75" s="5"/>
    </row>
    <row r="76" spans="2:6" ht="15">
      <c r="B76" s="28"/>
      <c r="C76" s="28"/>
      <c r="D76" s="28"/>
      <c r="E76" s="28"/>
      <c r="F76" s="28"/>
    </row>
    <row r="77" spans="2:6" ht="14.25">
      <c r="B77" s="5"/>
      <c r="C77" s="5"/>
      <c r="D77" s="5"/>
      <c r="E77" s="5"/>
      <c r="F77" s="5"/>
    </row>
    <row r="78" spans="2:6" ht="14.25">
      <c r="B78" s="5"/>
      <c r="C78" s="5"/>
      <c r="D78" s="5"/>
      <c r="E78" s="5"/>
      <c r="F78" s="5"/>
    </row>
    <row r="79" spans="2:6" ht="14.25">
      <c r="B79" s="5"/>
      <c r="C79" s="5"/>
      <c r="D79" s="5"/>
      <c r="E79" s="5"/>
      <c r="F79" s="5"/>
    </row>
    <row r="80" spans="2:6" ht="14.25">
      <c r="B80" s="5"/>
      <c r="C80" s="5"/>
      <c r="D80" s="5"/>
      <c r="E80" s="5"/>
      <c r="F80" s="5"/>
    </row>
    <row r="81" spans="2:6" ht="14.25">
      <c r="B81" s="5"/>
      <c r="C81" s="5"/>
      <c r="D81" s="5"/>
      <c r="E81" s="5"/>
      <c r="F81" s="5"/>
    </row>
    <row r="82" spans="2:6" ht="14.25">
      <c r="B82" s="5"/>
      <c r="C82" s="5"/>
      <c r="D82" s="5"/>
      <c r="E82" s="5"/>
      <c r="F82" s="5"/>
    </row>
    <row r="83" spans="2:6" ht="15">
      <c r="B83" s="28"/>
      <c r="C83" s="28"/>
      <c r="D83" s="28"/>
      <c r="E83" s="28"/>
      <c r="F83" s="28"/>
    </row>
    <row r="84" spans="2:6" ht="14.25">
      <c r="B84" s="5"/>
      <c r="C84" s="5"/>
      <c r="D84" s="5"/>
      <c r="E84" s="5"/>
      <c r="F84" s="5"/>
    </row>
    <row r="85" spans="2:6" ht="14.25">
      <c r="B85" s="5"/>
      <c r="C85" s="5"/>
      <c r="D85" s="5"/>
      <c r="E85" s="5"/>
      <c r="F85" s="5"/>
    </row>
    <row r="86" spans="2:6" ht="15">
      <c r="B86" s="28"/>
      <c r="C86" s="28"/>
      <c r="D86" s="28"/>
      <c r="E86" s="28"/>
      <c r="F86" s="28"/>
    </row>
    <row r="87" spans="2:6" ht="14.25">
      <c r="B87" s="5"/>
      <c r="C87" s="5"/>
      <c r="D87" s="5"/>
      <c r="E87" s="5"/>
      <c r="F87" s="5"/>
    </row>
    <row r="88" spans="2:6" ht="14.25">
      <c r="B88" s="5"/>
      <c r="C88" s="5"/>
      <c r="D88" s="5"/>
      <c r="E88" s="5"/>
      <c r="F88" s="5"/>
    </row>
    <row r="89" spans="2:6" ht="14.25">
      <c r="B89" s="5"/>
      <c r="C89" s="5"/>
      <c r="D89" s="5"/>
      <c r="E89" s="5"/>
      <c r="F89" s="5"/>
    </row>
    <row r="90" spans="2:6" ht="14.25">
      <c r="B90" s="5"/>
      <c r="C90" s="5"/>
      <c r="D90" s="5"/>
      <c r="E90" s="5"/>
      <c r="F90" s="5"/>
    </row>
    <row r="91" spans="2:6" ht="14.25">
      <c r="B91" s="5"/>
      <c r="C91" s="5"/>
      <c r="D91" s="5"/>
      <c r="E91" s="5"/>
      <c r="F91" s="5"/>
    </row>
    <row r="92" spans="2:6" ht="14.25">
      <c r="B92" s="5"/>
      <c r="C92" s="5"/>
      <c r="D92" s="5"/>
      <c r="E92" s="5"/>
      <c r="F92" s="5"/>
    </row>
    <row r="93" spans="2:6" ht="14.25">
      <c r="B93" s="5"/>
      <c r="C93" s="5"/>
      <c r="D93" s="5"/>
      <c r="E93" s="5"/>
      <c r="F93" s="5"/>
    </row>
    <row r="94" spans="2:6" ht="15">
      <c r="B94" s="28"/>
      <c r="C94" s="28"/>
      <c r="D94" s="28"/>
      <c r="E94" s="28"/>
      <c r="F94" s="28"/>
    </row>
    <row r="95" spans="2:6" ht="14.25">
      <c r="B95" s="5"/>
      <c r="C95" s="5"/>
      <c r="D95" s="5"/>
      <c r="E95" s="5"/>
      <c r="F95" s="5"/>
    </row>
    <row r="96" spans="2:6" ht="14.25">
      <c r="B96" s="5"/>
      <c r="C96" s="5"/>
      <c r="D96" s="5"/>
      <c r="E96" s="5"/>
      <c r="F96" s="5"/>
    </row>
    <row r="97" spans="2:6" ht="14.25">
      <c r="B97" s="5"/>
      <c r="C97" s="5"/>
      <c r="D97" s="5"/>
      <c r="E97" s="5"/>
      <c r="F97" s="5"/>
    </row>
    <row r="98" spans="2:6" ht="14.25">
      <c r="B98" s="5"/>
      <c r="C98" s="5"/>
      <c r="D98" s="5"/>
      <c r="E98" s="5"/>
      <c r="F98" s="5"/>
    </row>
  </sheetData>
  <sheetProtection selectLockedCells="1" selectUnlockedCells="1"/>
  <mergeCells count="38">
    <mergeCell ref="B5:C5"/>
    <mergeCell ref="B6:C6"/>
    <mergeCell ref="B7:C7"/>
    <mergeCell ref="B1:C1"/>
    <mergeCell ref="B2:C2"/>
    <mergeCell ref="B3:C3"/>
    <mergeCell ref="B4:C4"/>
    <mergeCell ref="B12:C12"/>
    <mergeCell ref="B13:C13"/>
    <mergeCell ref="B14:C14"/>
    <mergeCell ref="B8:C8"/>
    <mergeCell ref="B9:C9"/>
    <mergeCell ref="B10:C10"/>
    <mergeCell ref="B11:C11"/>
    <mergeCell ref="B20:C20"/>
    <mergeCell ref="B21:C21"/>
    <mergeCell ref="B22:C22"/>
    <mergeCell ref="B23:C23"/>
    <mergeCell ref="B15:C15"/>
    <mergeCell ref="B17:C17"/>
    <mergeCell ref="B18:C18"/>
    <mergeCell ref="B19:C19"/>
    <mergeCell ref="B16:C16"/>
    <mergeCell ref="B33:C33"/>
    <mergeCell ref="B34:C34"/>
    <mergeCell ref="B35:C35"/>
    <mergeCell ref="B36:C36"/>
    <mergeCell ref="B24:C24"/>
    <mergeCell ref="B31:C31"/>
    <mergeCell ref="B32:C32"/>
    <mergeCell ref="A27:F27"/>
    <mergeCell ref="A26:F26"/>
    <mergeCell ref="B42:C42"/>
    <mergeCell ref="B37:C37"/>
    <mergeCell ref="B38:C38"/>
    <mergeCell ref="B39:C39"/>
    <mergeCell ref="B40:C40"/>
    <mergeCell ref="B41:C41"/>
  </mergeCells>
  <printOptions horizontalCentered="1"/>
  <pageMargins left="0" right="0" top="0.984251968503937" bottom="0.3937007874015748" header="0.31496062992125984" footer="0.5118110236220472"/>
  <pageSetup horizontalDpi="300" verticalDpi="300" orientation="portrait" paperSize="9" scale="80" r:id="rId1"/>
  <headerFooter alignWithMargins="0">
    <oddHeader>&amp;L&amp;"Arial,Normál"&amp;14TÁT
VÁROS
ÖNKORMÁNYZATA&amp;C&amp;"Arial,Normál"&amp;14TARTALÉKOK
2013. ÉVBEN&amp;R&amp;"Arial,Normál"&amp;12 &amp;8 7. melléklet az 5/2013. (II.26.) önkormányzati rendelethez*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selection activeCell="A28" sqref="A28:H28"/>
    </sheetView>
  </sheetViews>
  <sheetFormatPr defaultColWidth="9.140625" defaultRowHeight="12.75"/>
  <cols>
    <col min="1" max="1" width="5.8515625" style="2" customWidth="1"/>
    <col min="2" max="2" width="35.7109375" style="2" customWidth="1"/>
    <col min="3" max="3" width="3.7109375" style="2" customWidth="1"/>
    <col min="4" max="4" width="11.421875" style="2" customWidth="1"/>
    <col min="5" max="5" width="10.8515625" style="2" customWidth="1"/>
    <col min="6" max="6" width="12.7109375" style="2" customWidth="1"/>
    <col min="7" max="7" width="9.421875" style="2" customWidth="1"/>
    <col min="8" max="8" width="8.28125" style="2" customWidth="1"/>
    <col min="9" max="16384" width="9.140625" style="2" customWidth="1"/>
  </cols>
  <sheetData>
    <row r="1" spans="1:8" s="4" customFormat="1" ht="55.5" customHeight="1">
      <c r="A1" s="37" t="s">
        <v>361</v>
      </c>
      <c r="B1" s="1495" t="s">
        <v>554</v>
      </c>
      <c r="C1" s="1495"/>
      <c r="D1" s="38" t="s">
        <v>105</v>
      </c>
      <c r="E1" s="38" t="s">
        <v>170</v>
      </c>
      <c r="F1" s="38" t="s">
        <v>171</v>
      </c>
      <c r="G1" s="1084"/>
      <c r="H1" s="1084"/>
    </row>
    <row r="2" spans="1:8" ht="19.5" customHeight="1">
      <c r="A2" s="45"/>
      <c r="B2" s="1291" t="s">
        <v>555</v>
      </c>
      <c r="C2" s="1291"/>
      <c r="D2" s="41">
        <v>60</v>
      </c>
      <c r="E2" s="41">
        <v>60</v>
      </c>
      <c r="F2" s="41">
        <v>60</v>
      </c>
      <c r="G2" s="7"/>
      <c r="H2" s="7"/>
    </row>
    <row r="3" spans="1:8" ht="19.5" customHeight="1">
      <c r="A3" s="45"/>
      <c r="B3" s="1291" t="s">
        <v>556</v>
      </c>
      <c r="C3" s="1291"/>
      <c r="D3" s="41">
        <v>125</v>
      </c>
      <c r="E3" s="41">
        <v>125</v>
      </c>
      <c r="F3" s="41">
        <v>125</v>
      </c>
      <c r="G3" s="7"/>
      <c r="H3" s="1085"/>
    </row>
    <row r="4" spans="1:8" ht="19.5" customHeight="1">
      <c r="A4" s="45"/>
      <c r="B4" s="1292" t="s">
        <v>557</v>
      </c>
      <c r="C4" s="1502"/>
      <c r="D4" s="41">
        <v>1100</v>
      </c>
      <c r="E4" s="41">
        <v>1100</v>
      </c>
      <c r="F4" s="41">
        <v>1100</v>
      </c>
      <c r="G4" s="7"/>
      <c r="H4" s="1085"/>
    </row>
    <row r="5" spans="1:8" ht="19.5" customHeight="1">
      <c r="A5" s="45"/>
      <c r="B5" s="1291" t="s">
        <v>558</v>
      </c>
      <c r="C5" s="1291"/>
      <c r="D5" s="41">
        <v>650</v>
      </c>
      <c r="E5" s="41">
        <v>650</v>
      </c>
      <c r="F5" s="41">
        <v>650</v>
      </c>
      <c r="G5" s="7"/>
      <c r="H5" s="1085"/>
    </row>
    <row r="6" spans="1:8" ht="19.5" customHeight="1">
      <c r="A6" s="45"/>
      <c r="B6" s="1291" t="s">
        <v>559</v>
      </c>
      <c r="C6" s="1291"/>
      <c r="D6" s="41">
        <v>125</v>
      </c>
      <c r="E6" s="41">
        <v>125</v>
      </c>
      <c r="F6" s="41">
        <v>125</v>
      </c>
      <c r="G6" s="7"/>
      <c r="H6" s="1085"/>
    </row>
    <row r="7" spans="1:8" ht="19.5" customHeight="1">
      <c r="A7" s="45"/>
      <c r="B7" s="1291" t="s">
        <v>560</v>
      </c>
      <c r="C7" s="1291"/>
      <c r="D7" s="41">
        <v>125</v>
      </c>
      <c r="E7" s="41">
        <v>125</v>
      </c>
      <c r="F7" s="41">
        <v>125</v>
      </c>
      <c r="G7" s="7"/>
      <c r="H7" s="1085"/>
    </row>
    <row r="8" spans="1:8" ht="19.5" customHeight="1">
      <c r="A8" s="45"/>
      <c r="B8" s="1291" t="s">
        <v>561</v>
      </c>
      <c r="C8" s="1291"/>
      <c r="D8" s="41">
        <v>125</v>
      </c>
      <c r="E8" s="41">
        <v>125</v>
      </c>
      <c r="F8" s="41">
        <v>125</v>
      </c>
      <c r="G8" s="7"/>
      <c r="H8" s="1085"/>
    </row>
    <row r="9" spans="1:8" ht="19.5" customHeight="1">
      <c r="A9" s="45"/>
      <c r="B9" s="1291" t="s">
        <v>562</v>
      </c>
      <c r="C9" s="1291"/>
      <c r="D9" s="41">
        <v>300</v>
      </c>
      <c r="E9" s="41">
        <v>300</v>
      </c>
      <c r="F9" s="41">
        <v>300</v>
      </c>
      <c r="G9" s="7"/>
      <c r="H9" s="1085"/>
    </row>
    <row r="10" spans="1:8" ht="19.5" customHeight="1">
      <c r="A10" s="45"/>
      <c r="B10" s="1291" t="s">
        <v>563</v>
      </c>
      <c r="C10" s="1291"/>
      <c r="D10" s="41">
        <v>100</v>
      </c>
      <c r="E10" s="41">
        <v>100</v>
      </c>
      <c r="F10" s="41">
        <v>100</v>
      </c>
      <c r="G10" s="7"/>
      <c r="H10" s="1085"/>
    </row>
    <row r="11" spans="1:8" ht="19.5" customHeight="1">
      <c r="A11" s="45"/>
      <c r="B11" s="1291" t="s">
        <v>564</v>
      </c>
      <c r="C11" s="1291"/>
      <c r="D11" s="41">
        <v>490</v>
      </c>
      <c r="E11" s="41">
        <v>490</v>
      </c>
      <c r="F11" s="41">
        <v>490</v>
      </c>
      <c r="G11" s="7"/>
      <c r="H11" s="1085"/>
    </row>
    <row r="12" spans="1:8" ht="19.5" customHeight="1" thickBot="1">
      <c r="A12" s="442"/>
      <c r="B12" s="1317" t="s">
        <v>305</v>
      </c>
      <c r="C12" s="1501"/>
      <c r="D12" s="766">
        <v>0</v>
      </c>
      <c r="E12" s="766">
        <v>500</v>
      </c>
      <c r="F12" s="766">
        <v>500</v>
      </c>
      <c r="G12" s="7"/>
      <c r="H12" s="1085"/>
    </row>
    <row r="13" spans="1:8" ht="19.5" customHeight="1" thickBot="1">
      <c r="A13" s="1089"/>
      <c r="B13" s="1499" t="s">
        <v>232</v>
      </c>
      <c r="C13" s="1499"/>
      <c r="D13" s="1090">
        <f>SUM(D2:D12)</f>
        <v>3200</v>
      </c>
      <c r="E13" s="1090">
        <f>SUM(E2:E12)</f>
        <v>3700</v>
      </c>
      <c r="F13" s="1090">
        <f>SUM(F2:F12)</f>
        <v>3700</v>
      </c>
      <c r="G13" s="21"/>
      <c r="H13" s="1087"/>
    </row>
    <row r="14" spans="2:6" ht="19.5" customHeight="1">
      <c r="B14" s="5"/>
      <c r="C14" s="5"/>
      <c r="D14" s="5"/>
      <c r="E14" s="5"/>
      <c r="F14" s="5"/>
    </row>
    <row r="15" spans="2:6" ht="19.5" customHeight="1">
      <c r="B15" s="5"/>
      <c r="C15" s="5"/>
      <c r="D15" s="5"/>
      <c r="E15" s="5"/>
      <c r="F15" s="5"/>
    </row>
    <row r="16" spans="2:6" ht="19.5" customHeight="1">
      <c r="B16" s="5"/>
      <c r="C16" s="5"/>
      <c r="D16" s="5"/>
      <c r="E16" s="5"/>
      <c r="F16" s="5"/>
    </row>
    <row r="17" spans="1:9" ht="19.5" customHeight="1">
      <c r="A17" s="1503" t="s">
        <v>565</v>
      </c>
      <c r="B17" s="1504"/>
      <c r="C17" s="1504"/>
      <c r="D17" s="1504"/>
      <c r="E17" s="1504"/>
      <c r="F17" s="1504"/>
      <c r="G17" s="909"/>
      <c r="H17" s="909"/>
      <c r="I17" s="909"/>
    </row>
    <row r="18" spans="1:9" s="16" customFormat="1" ht="19.5" customHeight="1">
      <c r="A18" s="1504"/>
      <c r="B18" s="1504"/>
      <c r="C18" s="1504"/>
      <c r="D18" s="1504"/>
      <c r="E18" s="1504"/>
      <c r="F18" s="1504"/>
      <c r="G18" s="839"/>
      <c r="H18" s="22"/>
      <c r="I18" s="461"/>
    </row>
    <row r="19" spans="2:6" ht="19.5" customHeight="1" thickBot="1">
      <c r="B19" s="5"/>
      <c r="C19" s="5"/>
      <c r="D19" s="5"/>
      <c r="E19" s="5"/>
      <c r="F19" s="5"/>
    </row>
    <row r="20" spans="1:8" s="35" customFormat="1" ht="45" customHeight="1">
      <c r="A20" s="37" t="s">
        <v>361</v>
      </c>
      <c r="B20" s="1495" t="s">
        <v>412</v>
      </c>
      <c r="C20" s="1495"/>
      <c r="D20" s="38" t="s">
        <v>105</v>
      </c>
      <c r="E20" s="38" t="s">
        <v>170</v>
      </c>
      <c r="F20" s="38" t="s">
        <v>171</v>
      </c>
      <c r="G20" s="1084"/>
      <c r="H20" s="1084"/>
    </row>
    <row r="21" spans="1:8" ht="19.5" customHeight="1">
      <c r="A21" s="45"/>
      <c r="B21" s="1291" t="s">
        <v>106</v>
      </c>
      <c r="C21" s="1291"/>
      <c r="D21" s="46">
        <v>95935</v>
      </c>
      <c r="E21" s="46">
        <v>102131</v>
      </c>
      <c r="F21" s="46">
        <v>0</v>
      </c>
      <c r="G21" s="5"/>
      <c r="H21" s="1086"/>
    </row>
    <row r="22" spans="1:8" ht="19.5" customHeight="1">
      <c r="A22" s="45"/>
      <c r="B22" s="1292" t="s">
        <v>94</v>
      </c>
      <c r="C22" s="1496"/>
      <c r="D22" s="46">
        <v>16242</v>
      </c>
      <c r="E22" s="46">
        <v>21188</v>
      </c>
      <c r="F22" s="46">
        <v>26956</v>
      </c>
      <c r="G22" s="5"/>
      <c r="H22" s="1086"/>
    </row>
    <row r="23" spans="1:8" ht="19.5" customHeight="1">
      <c r="A23" s="45"/>
      <c r="B23" s="1291" t="s">
        <v>475</v>
      </c>
      <c r="C23" s="1291"/>
      <c r="D23" s="46">
        <v>59641</v>
      </c>
      <c r="E23" s="46">
        <v>61582</v>
      </c>
      <c r="F23" s="46">
        <v>63003</v>
      </c>
      <c r="G23" s="5"/>
      <c r="H23" s="1086"/>
    </row>
    <row r="24" spans="1:8" ht="19.5" customHeight="1">
      <c r="A24" s="442"/>
      <c r="B24" s="1292" t="s">
        <v>526</v>
      </c>
      <c r="C24" s="1496"/>
      <c r="D24" s="443">
        <v>72922</v>
      </c>
      <c r="E24" s="443">
        <v>19601</v>
      </c>
      <c r="F24" s="443">
        <v>19601</v>
      </c>
      <c r="G24" s="5"/>
      <c r="H24" s="1086"/>
    </row>
    <row r="25" spans="1:8" ht="19.5" customHeight="1" thickBot="1">
      <c r="A25" s="442"/>
      <c r="B25" s="866" t="s">
        <v>314</v>
      </c>
      <c r="C25" s="981"/>
      <c r="D25" s="443">
        <v>0</v>
      </c>
      <c r="E25" s="443">
        <v>64150</v>
      </c>
      <c r="F25" s="443">
        <v>67131</v>
      </c>
      <c r="G25" s="5"/>
      <c r="H25" s="1086"/>
    </row>
    <row r="26" spans="1:8" ht="19.5" customHeight="1" thickBot="1">
      <c r="A26" s="1089"/>
      <c r="B26" s="1499" t="s">
        <v>566</v>
      </c>
      <c r="C26" s="1499"/>
      <c r="D26" s="1091">
        <f>SUM(D21:D25)</f>
        <v>244740</v>
      </c>
      <c r="E26" s="1091">
        <f>SUM(E21:E25)</f>
        <v>268652</v>
      </c>
      <c r="F26" s="1091">
        <f>SUM(F21:F25)</f>
        <v>176691</v>
      </c>
      <c r="G26" s="28"/>
      <c r="H26" s="1088"/>
    </row>
    <row r="27" spans="2:6" ht="19.5" customHeight="1">
      <c r="B27" s="5"/>
      <c r="C27" s="5"/>
      <c r="D27" s="5"/>
      <c r="E27" s="5"/>
      <c r="F27" s="5"/>
    </row>
    <row r="28" spans="1:8" ht="19.5" customHeight="1">
      <c r="A28" s="1198" t="s">
        <v>40</v>
      </c>
      <c r="B28" s="1199"/>
      <c r="C28" s="1199"/>
      <c r="D28" s="1199"/>
      <c r="E28" s="1199"/>
      <c r="F28" s="1199"/>
      <c r="G28" s="1199"/>
      <c r="H28" s="1199"/>
    </row>
    <row r="29" spans="2:6" ht="19.5" customHeight="1">
      <c r="B29" s="5"/>
      <c r="C29" s="5"/>
      <c r="D29" s="5"/>
      <c r="E29" s="5"/>
      <c r="F29" s="5"/>
    </row>
    <row r="30" spans="1:6" s="36" customFormat="1" ht="19.5" customHeight="1">
      <c r="A30" s="1497"/>
      <c r="B30" s="1498"/>
      <c r="C30" s="1498"/>
      <c r="D30" s="1498"/>
      <c r="E30" s="1498"/>
      <c r="F30" s="1498"/>
    </row>
    <row r="31" spans="1:6" s="36" customFormat="1" ht="19.5" customHeight="1">
      <c r="A31" s="1493"/>
      <c r="B31" s="1500"/>
      <c r="C31" s="1500"/>
      <c r="D31" s="839"/>
      <c r="E31" s="839"/>
      <c r="F31" s="839"/>
    </row>
    <row r="32" spans="2:6" ht="19.5" customHeight="1">
      <c r="B32" s="31"/>
      <c r="C32" s="31"/>
      <c r="D32" s="31"/>
      <c r="E32" s="31"/>
      <c r="F32" s="31"/>
    </row>
    <row r="33" spans="1:6" s="35" customFormat="1" ht="60" customHeight="1">
      <c r="A33" s="462"/>
      <c r="B33" s="1492"/>
      <c r="C33" s="1492"/>
      <c r="D33" s="54"/>
      <c r="E33" s="54"/>
      <c r="F33" s="54"/>
    </row>
    <row r="34" spans="2:6" ht="19.5" customHeight="1">
      <c r="B34" s="1490"/>
      <c r="C34" s="1490"/>
      <c r="D34" s="804"/>
      <c r="E34" s="804"/>
      <c r="F34" s="804"/>
    </row>
    <row r="35" spans="2:6" ht="19.5" customHeight="1">
      <c r="B35" s="5"/>
      <c r="C35" s="5"/>
      <c r="D35" s="5"/>
      <c r="E35" s="5"/>
      <c r="F35" s="5"/>
    </row>
    <row r="36" spans="2:6" ht="19.5" customHeight="1">
      <c r="B36" s="1490"/>
      <c r="C36" s="1490"/>
      <c r="D36" s="804"/>
      <c r="E36" s="804"/>
      <c r="F36" s="804"/>
    </row>
    <row r="37" spans="2:6" ht="19.5" customHeight="1">
      <c r="B37" s="1226"/>
      <c r="C37" s="1226"/>
      <c r="D37" s="19"/>
      <c r="E37" s="19"/>
      <c r="F37" s="19"/>
    </row>
  </sheetData>
  <sheetProtection selectLockedCells="1" selectUnlockedCells="1"/>
  <mergeCells count="27">
    <mergeCell ref="B4:C4"/>
    <mergeCell ref="B1:C1"/>
    <mergeCell ref="B2:C2"/>
    <mergeCell ref="B3:C3"/>
    <mergeCell ref="A17:F18"/>
    <mergeCell ref="A28:H28"/>
    <mergeCell ref="B6:C6"/>
    <mergeCell ref="B7:C7"/>
    <mergeCell ref="B8:C8"/>
    <mergeCell ref="B5:C5"/>
    <mergeCell ref="A31:C31"/>
    <mergeCell ref="B9:C9"/>
    <mergeCell ref="B21:C21"/>
    <mergeCell ref="B23:C23"/>
    <mergeCell ref="B10:C10"/>
    <mergeCell ref="B11:C11"/>
    <mergeCell ref="B20:C20"/>
    <mergeCell ref="B13:C13"/>
    <mergeCell ref="B12:C12"/>
    <mergeCell ref="B34:C34"/>
    <mergeCell ref="B36:C36"/>
    <mergeCell ref="B37:C37"/>
    <mergeCell ref="B22:C22"/>
    <mergeCell ref="B24:C24"/>
    <mergeCell ref="A30:F30"/>
    <mergeCell ref="B26:C26"/>
    <mergeCell ref="B33:C33"/>
  </mergeCells>
  <printOptions horizontalCentered="1"/>
  <pageMargins left="0" right="0" top="0.984251968503937" bottom="0.3937007874015748" header="0.31496062992125984" footer="0.5118110236220472"/>
  <pageSetup horizontalDpi="300" verticalDpi="300" orientation="portrait" paperSize="9" scale="80" r:id="rId1"/>
  <headerFooter alignWithMargins="0">
    <oddHeader>&amp;L&amp;"Arial,Normál"&amp;14TÁT
VÁROS
ÖNKORMÁNYZATA&amp;C&amp;"Arial,Normál"&amp;14TÁMOGATÁSOK
2012. ÉVBEN&amp;R&amp;"Arial,Normál"&amp;12 &amp;8 8. melléklet az 5/2013. (II.26.) önkormányzati rendelethez*</oddHeader>
  </headerFooter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31">
      <selection activeCell="I84" sqref="I84"/>
    </sheetView>
  </sheetViews>
  <sheetFormatPr defaultColWidth="9.140625" defaultRowHeight="12.75"/>
  <cols>
    <col min="7" max="7" width="9.140625" style="0" hidden="1" customWidth="1"/>
  </cols>
  <sheetData>
    <row r="1" spans="1:10" ht="12.75" customHeight="1">
      <c r="A1" s="1017"/>
      <c r="B1" s="1017"/>
      <c r="C1" s="1017"/>
      <c r="D1" s="1512" t="s">
        <v>306</v>
      </c>
      <c r="E1" s="1136"/>
      <c r="F1" s="1136"/>
      <c r="G1" s="1136"/>
      <c r="H1" s="1136"/>
      <c r="I1" s="1136"/>
      <c r="J1" s="1136"/>
    </row>
    <row r="2" spans="1:10" ht="12.75">
      <c r="A2" s="1511" t="s">
        <v>174</v>
      </c>
      <c r="B2" s="1363"/>
      <c r="C2" s="1363"/>
      <c r="D2" s="1363"/>
      <c r="E2" s="1363"/>
      <c r="F2" s="1363"/>
      <c r="G2" s="1363"/>
      <c r="H2" s="1363"/>
      <c r="I2" s="1363"/>
      <c r="J2" s="1363"/>
    </row>
    <row r="3" spans="1:10" ht="12.75">
      <c r="A3" s="1363"/>
      <c r="B3" s="1363"/>
      <c r="C3" s="1363"/>
      <c r="D3" s="1363"/>
      <c r="E3" s="1363"/>
      <c r="F3" s="1363"/>
      <c r="G3" s="1363"/>
      <c r="H3" s="1363"/>
      <c r="I3" s="1363"/>
      <c r="J3" s="1363"/>
    </row>
    <row r="4" spans="1:9" ht="12.75">
      <c r="A4" s="1155"/>
      <c r="B4" s="1155"/>
      <c r="C4" s="1155"/>
      <c r="D4" s="1018"/>
      <c r="E4" s="1364" t="s">
        <v>318</v>
      </c>
      <c r="F4" s="1136"/>
      <c r="G4" s="1136"/>
      <c r="I4" s="982" t="s">
        <v>318</v>
      </c>
    </row>
    <row r="5" spans="1:10" ht="13.5" thickBot="1">
      <c r="A5" s="1136"/>
      <c r="B5" s="1136"/>
      <c r="C5" s="1136"/>
      <c r="D5" s="318"/>
      <c r="E5" s="693" t="s">
        <v>929</v>
      </c>
      <c r="F5" s="693" t="s">
        <v>930</v>
      </c>
      <c r="G5" s="693" t="s">
        <v>930</v>
      </c>
      <c r="H5" s="318"/>
      <c r="I5" s="693" t="s">
        <v>929</v>
      </c>
      <c r="J5" s="693" t="s">
        <v>930</v>
      </c>
    </row>
    <row r="6" spans="1:10" ht="12.75">
      <c r="A6" s="1138" t="s">
        <v>931</v>
      </c>
      <c r="B6" s="1139"/>
      <c r="C6" s="1139"/>
      <c r="D6" s="694"/>
      <c r="E6" s="691">
        <v>32.5</v>
      </c>
      <c r="F6" s="696">
        <v>4.5</v>
      </c>
      <c r="G6" s="696">
        <v>4.5</v>
      </c>
      <c r="H6" s="694"/>
      <c r="I6" s="691">
        <v>0</v>
      </c>
      <c r="J6" s="696">
        <v>0</v>
      </c>
    </row>
    <row r="7" spans="1:10" ht="12.75">
      <c r="A7" s="1507" t="s">
        <v>932</v>
      </c>
      <c r="B7" s="1508"/>
      <c r="C7" s="1508"/>
      <c r="D7" s="698"/>
      <c r="E7" s="697">
        <v>1</v>
      </c>
      <c r="F7" s="705">
        <v>0</v>
      </c>
      <c r="G7" s="699">
        <v>0</v>
      </c>
      <c r="H7" s="697"/>
      <c r="I7" s="697">
        <v>0</v>
      </c>
      <c r="J7" s="699">
        <v>0</v>
      </c>
    </row>
    <row r="8" spans="1:10" ht="12.75">
      <c r="A8" s="1505" t="s">
        <v>933</v>
      </c>
      <c r="B8" s="1506"/>
      <c r="C8" s="1506"/>
      <c r="D8" s="701"/>
      <c r="E8" s="700">
        <v>1</v>
      </c>
      <c r="F8" s="702">
        <v>1</v>
      </c>
      <c r="G8" s="702">
        <v>1</v>
      </c>
      <c r="H8" s="700"/>
      <c r="I8" s="700">
        <v>0</v>
      </c>
      <c r="J8" s="702">
        <v>0</v>
      </c>
    </row>
    <row r="9" spans="1:10" ht="12.75">
      <c r="A9" s="1144" t="s">
        <v>934</v>
      </c>
      <c r="B9" s="1145"/>
      <c r="C9" s="1145"/>
      <c r="D9" s="704"/>
      <c r="E9" s="703">
        <v>10</v>
      </c>
      <c r="F9" s="705">
        <v>1</v>
      </c>
      <c r="G9" s="705">
        <v>1</v>
      </c>
      <c r="H9" s="703"/>
      <c r="I9" s="703">
        <v>0</v>
      </c>
      <c r="J9" s="705">
        <v>0</v>
      </c>
    </row>
    <row r="10" spans="1:10" ht="12.75">
      <c r="A10" s="1505" t="s">
        <v>935</v>
      </c>
      <c r="B10" s="1506"/>
      <c r="C10" s="1506"/>
      <c r="D10" s="701"/>
      <c r="E10" s="700">
        <v>7</v>
      </c>
      <c r="F10" s="702">
        <v>1</v>
      </c>
      <c r="G10" s="702">
        <v>1</v>
      </c>
      <c r="H10" s="700"/>
      <c r="I10" s="700">
        <v>0</v>
      </c>
      <c r="J10" s="702">
        <v>0</v>
      </c>
    </row>
    <row r="11" spans="1:10" ht="12.75">
      <c r="A11" s="870" t="s">
        <v>936</v>
      </c>
      <c r="B11" s="871"/>
      <c r="C11" s="871"/>
      <c r="D11" s="701"/>
      <c r="E11" s="700">
        <v>0</v>
      </c>
      <c r="F11" s="705">
        <v>0</v>
      </c>
      <c r="G11" s="702">
        <v>0</v>
      </c>
      <c r="H11" s="700"/>
      <c r="I11" s="700">
        <v>0</v>
      </c>
      <c r="J11" s="702">
        <v>0</v>
      </c>
    </row>
    <row r="12" spans="1:10" ht="12.75">
      <c r="A12" s="466" t="s">
        <v>307</v>
      </c>
      <c r="B12" s="22"/>
      <c r="C12" s="22"/>
      <c r="D12" s="704"/>
      <c r="E12" s="703">
        <v>1</v>
      </c>
      <c r="F12" s="702">
        <v>0</v>
      </c>
      <c r="G12" s="705">
        <v>0</v>
      </c>
      <c r="H12" s="703"/>
      <c r="I12" s="703">
        <v>0</v>
      </c>
      <c r="J12" s="705">
        <v>0</v>
      </c>
    </row>
    <row r="13" spans="1:10" ht="12.75">
      <c r="A13" s="1505" t="s">
        <v>937</v>
      </c>
      <c r="B13" s="1506"/>
      <c r="C13" s="1506"/>
      <c r="D13" s="701"/>
      <c r="E13" s="700">
        <v>6</v>
      </c>
      <c r="F13" s="705" t="s">
        <v>97</v>
      </c>
      <c r="G13" s="702" t="s">
        <v>191</v>
      </c>
      <c r="H13" s="700"/>
      <c r="I13" s="700">
        <v>0</v>
      </c>
      <c r="J13" s="702">
        <v>0</v>
      </c>
    </row>
    <row r="14" spans="1:10" ht="12.75">
      <c r="A14" s="1144" t="s">
        <v>938</v>
      </c>
      <c r="B14" s="1145"/>
      <c r="C14" s="1145"/>
      <c r="D14" s="704"/>
      <c r="E14" s="703">
        <v>3</v>
      </c>
      <c r="F14" s="702">
        <v>0</v>
      </c>
      <c r="G14" s="705">
        <v>0</v>
      </c>
      <c r="H14" s="703"/>
      <c r="I14" s="703">
        <v>0</v>
      </c>
      <c r="J14" s="705">
        <v>0</v>
      </c>
    </row>
    <row r="15" spans="1:10" ht="12.75">
      <c r="A15" s="1505" t="s">
        <v>939</v>
      </c>
      <c r="B15" s="1506"/>
      <c r="C15" s="1506"/>
      <c r="D15" s="701" t="s">
        <v>189</v>
      </c>
      <c r="E15" s="700">
        <v>3.5</v>
      </c>
      <c r="F15" s="702">
        <v>0</v>
      </c>
      <c r="G15" s="702">
        <v>0</v>
      </c>
      <c r="H15" s="700"/>
      <c r="I15" s="700">
        <v>0</v>
      </c>
      <c r="J15" s="702">
        <v>0</v>
      </c>
    </row>
    <row r="16" spans="1:10" ht="13.5" thickBot="1">
      <c r="A16" s="706" t="s">
        <v>940</v>
      </c>
      <c r="B16" s="707"/>
      <c r="C16" s="707"/>
      <c r="D16" s="709"/>
      <c r="E16" s="708">
        <v>0</v>
      </c>
      <c r="F16" s="996">
        <v>0</v>
      </c>
      <c r="G16" s="710">
        <v>0</v>
      </c>
      <c r="H16" s="708"/>
      <c r="I16" s="708">
        <v>0</v>
      </c>
      <c r="J16" s="710">
        <v>0</v>
      </c>
    </row>
    <row r="17" spans="1:10" ht="13.5" thickBot="1">
      <c r="A17" s="1136"/>
      <c r="B17" s="1136"/>
      <c r="C17" s="1136"/>
      <c r="D17" s="704"/>
      <c r="E17" s="692"/>
      <c r="F17" s="692"/>
      <c r="G17" s="692"/>
      <c r="H17" s="692"/>
      <c r="I17" s="692"/>
      <c r="J17" s="692"/>
    </row>
    <row r="18" spans="1:10" ht="12.75">
      <c r="A18" s="1152" t="s">
        <v>943</v>
      </c>
      <c r="B18" s="1153"/>
      <c r="C18" s="1153"/>
      <c r="D18" s="691"/>
      <c r="E18" s="691">
        <v>5</v>
      </c>
      <c r="F18" s="910"/>
      <c r="G18" s="696"/>
      <c r="H18" s="691"/>
      <c r="I18" s="691">
        <v>5</v>
      </c>
      <c r="J18" s="696"/>
    </row>
    <row r="19" spans="1:10" ht="12.75">
      <c r="A19" s="1144" t="s">
        <v>941</v>
      </c>
      <c r="B19" s="1145"/>
      <c r="C19" s="1145"/>
      <c r="D19" s="704"/>
      <c r="E19" s="703">
        <v>1</v>
      </c>
      <c r="F19" s="714"/>
      <c r="G19" s="699"/>
      <c r="H19" s="697"/>
      <c r="I19" s="697">
        <v>1</v>
      </c>
      <c r="J19" s="699"/>
    </row>
    <row r="20" spans="1:10" ht="12.75">
      <c r="A20" s="1505" t="s">
        <v>944</v>
      </c>
      <c r="B20" s="1506"/>
      <c r="C20" s="1506"/>
      <c r="D20" s="701"/>
      <c r="E20" s="700">
        <v>1</v>
      </c>
      <c r="F20" s="716"/>
      <c r="G20" s="705"/>
      <c r="H20" s="703"/>
      <c r="I20" s="703">
        <v>1</v>
      </c>
      <c r="J20" s="705"/>
    </row>
    <row r="21" spans="1:10" ht="12.75">
      <c r="A21" s="1144" t="s">
        <v>936</v>
      </c>
      <c r="B21" s="1145"/>
      <c r="C21" s="1145"/>
      <c r="D21" s="704"/>
      <c r="E21" s="703">
        <v>1</v>
      </c>
      <c r="F21" s="714"/>
      <c r="G21" s="702"/>
      <c r="H21" s="700"/>
      <c r="I21" s="700">
        <v>1</v>
      </c>
      <c r="J21" s="702"/>
    </row>
    <row r="22" spans="1:10" ht="12.75">
      <c r="A22" s="1505" t="s">
        <v>945</v>
      </c>
      <c r="B22" s="1506"/>
      <c r="C22" s="1506"/>
      <c r="D22" s="701"/>
      <c r="E22" s="700">
        <v>1</v>
      </c>
      <c r="F22" s="716"/>
      <c r="G22" s="705"/>
      <c r="H22" s="703"/>
      <c r="I22" s="703">
        <v>1</v>
      </c>
      <c r="J22" s="705"/>
    </row>
    <row r="23" spans="1:10" ht="12.75">
      <c r="A23" s="1144" t="s">
        <v>937</v>
      </c>
      <c r="B23" s="1145"/>
      <c r="C23" s="1145"/>
      <c r="D23" s="704"/>
      <c r="E23" s="703">
        <v>1</v>
      </c>
      <c r="F23" s="714"/>
      <c r="G23" s="702"/>
      <c r="H23" s="700"/>
      <c r="I23" s="700">
        <v>1</v>
      </c>
      <c r="J23" s="702"/>
    </row>
    <row r="24" spans="1:10" ht="13.5" thickBot="1">
      <c r="A24" s="706" t="s">
        <v>940</v>
      </c>
      <c r="B24" s="707"/>
      <c r="C24" s="707"/>
      <c r="D24" s="709"/>
      <c r="E24" s="708">
        <v>0</v>
      </c>
      <c r="F24" s="1128"/>
      <c r="G24" s="710"/>
      <c r="H24" s="708"/>
      <c r="I24" s="708">
        <v>0</v>
      </c>
      <c r="J24" s="710"/>
    </row>
    <row r="25" spans="1:10" ht="13.5" thickBot="1">
      <c r="A25" s="1136"/>
      <c r="B25" s="1136"/>
      <c r="C25" s="1136"/>
      <c r="D25" s="704"/>
      <c r="E25" s="692"/>
      <c r="F25" s="692"/>
      <c r="G25" s="692"/>
      <c r="H25" s="692"/>
      <c r="I25" s="692"/>
      <c r="J25" s="692"/>
    </row>
    <row r="26" spans="1:10" ht="12.75">
      <c r="A26" s="1152" t="s">
        <v>946</v>
      </c>
      <c r="B26" s="1153"/>
      <c r="C26" s="1153"/>
      <c r="D26" s="695"/>
      <c r="E26" s="691">
        <v>30.25</v>
      </c>
      <c r="F26" s="910"/>
      <c r="G26" s="696"/>
      <c r="H26" s="691"/>
      <c r="I26" s="691">
        <v>30.25</v>
      </c>
      <c r="J26" s="696"/>
    </row>
    <row r="27" spans="1:10" ht="12.75">
      <c r="A27" s="1144" t="s">
        <v>941</v>
      </c>
      <c r="B27" s="1145"/>
      <c r="C27" s="1145"/>
      <c r="D27" s="704"/>
      <c r="E27" s="703">
        <v>1</v>
      </c>
      <c r="F27" s="714"/>
      <c r="G27" s="699"/>
      <c r="H27" s="697"/>
      <c r="I27" s="697">
        <v>1</v>
      </c>
      <c r="J27" s="699"/>
    </row>
    <row r="28" spans="1:10" ht="12.75">
      <c r="A28" s="1505" t="s">
        <v>947</v>
      </c>
      <c r="B28" s="1506"/>
      <c r="C28" s="1506"/>
      <c r="D28" s="701"/>
      <c r="E28" s="700">
        <v>1</v>
      </c>
      <c r="F28" s="716"/>
      <c r="G28" s="705"/>
      <c r="H28" s="703"/>
      <c r="I28" s="703">
        <v>1</v>
      </c>
      <c r="J28" s="705"/>
    </row>
    <row r="29" spans="1:10" ht="12.75">
      <c r="A29" s="1144" t="s">
        <v>948</v>
      </c>
      <c r="B29" s="1145"/>
      <c r="C29" s="1145"/>
      <c r="D29" s="704"/>
      <c r="E29" s="703">
        <v>1</v>
      </c>
      <c r="F29" s="714"/>
      <c r="G29" s="702"/>
      <c r="H29" s="700"/>
      <c r="I29" s="700">
        <v>1</v>
      </c>
      <c r="J29" s="702"/>
    </row>
    <row r="30" spans="1:10" ht="12.75">
      <c r="A30" s="1505" t="s">
        <v>949</v>
      </c>
      <c r="B30" s="1506"/>
      <c r="C30" s="1506"/>
      <c r="D30" s="701"/>
      <c r="E30" s="700">
        <v>1</v>
      </c>
      <c r="F30" s="716"/>
      <c r="G30" s="705"/>
      <c r="H30" s="703"/>
      <c r="I30" s="703">
        <v>1</v>
      </c>
      <c r="J30" s="705"/>
    </row>
    <row r="31" spans="1:10" ht="12.75">
      <c r="A31" s="1144" t="s">
        <v>950</v>
      </c>
      <c r="B31" s="1145"/>
      <c r="C31" s="1145"/>
      <c r="D31" s="704"/>
      <c r="E31" s="703">
        <v>1</v>
      </c>
      <c r="F31" s="714"/>
      <c r="G31" s="840"/>
      <c r="H31" s="837"/>
      <c r="I31" s="700">
        <v>1</v>
      </c>
      <c r="J31" s="702"/>
    </row>
    <row r="32" spans="1:10" ht="12.75">
      <c r="A32" s="1505" t="s">
        <v>951</v>
      </c>
      <c r="B32" s="1506"/>
      <c r="C32" s="1506"/>
      <c r="D32" s="701"/>
      <c r="E32" s="700">
        <v>0</v>
      </c>
      <c r="F32" s="716"/>
      <c r="G32" s="702"/>
      <c r="H32" s="700"/>
      <c r="I32" s="703">
        <v>0</v>
      </c>
      <c r="J32" s="705"/>
    </row>
    <row r="33" spans="1:10" ht="12.75">
      <c r="A33" s="1144" t="s">
        <v>952</v>
      </c>
      <c r="B33" s="1145"/>
      <c r="C33" s="1145"/>
      <c r="D33" s="704"/>
      <c r="E33" s="703">
        <v>17</v>
      </c>
      <c r="F33" s="714"/>
      <c r="G33" s="699"/>
      <c r="H33" s="697"/>
      <c r="I33" s="700">
        <v>17</v>
      </c>
      <c r="J33" s="702"/>
    </row>
    <row r="34" spans="1:10" ht="12.75">
      <c r="A34" s="1505" t="s">
        <v>953</v>
      </c>
      <c r="B34" s="1506"/>
      <c r="C34" s="1506"/>
      <c r="D34" s="701"/>
      <c r="E34" s="700">
        <v>2</v>
      </c>
      <c r="F34" s="716"/>
      <c r="G34" s="705"/>
      <c r="H34" s="703"/>
      <c r="I34" s="703">
        <v>2</v>
      </c>
      <c r="J34" s="705"/>
    </row>
    <row r="35" spans="1:10" ht="12.75">
      <c r="A35" s="1144" t="s">
        <v>954</v>
      </c>
      <c r="B35" s="1145"/>
      <c r="C35" s="1145"/>
      <c r="D35" s="704"/>
      <c r="E35" s="703">
        <v>1</v>
      </c>
      <c r="F35" s="714"/>
      <c r="G35" s="702"/>
      <c r="H35" s="700"/>
      <c r="I35" s="700">
        <v>1</v>
      </c>
      <c r="J35" s="702"/>
    </row>
    <row r="36" spans="1:10" ht="12.75">
      <c r="A36" s="1505" t="s">
        <v>955</v>
      </c>
      <c r="B36" s="1506"/>
      <c r="C36" s="1506"/>
      <c r="D36" s="701" t="s">
        <v>192</v>
      </c>
      <c r="E36" s="700" t="s">
        <v>183</v>
      </c>
      <c r="F36" s="716"/>
      <c r="G36" s="705"/>
      <c r="H36" s="703" t="s">
        <v>192</v>
      </c>
      <c r="I36" s="703" t="s">
        <v>183</v>
      </c>
      <c r="J36" s="705"/>
    </row>
    <row r="37" spans="1:10" ht="12.75">
      <c r="A37" s="1144" t="s">
        <v>956</v>
      </c>
      <c r="B37" s="1145"/>
      <c r="C37" s="1145"/>
      <c r="D37" s="704" t="s">
        <v>193</v>
      </c>
      <c r="E37" s="703">
        <v>0.5</v>
      </c>
      <c r="F37" s="714"/>
      <c r="G37" s="702"/>
      <c r="H37" s="700" t="s">
        <v>193</v>
      </c>
      <c r="I37" s="700">
        <v>0.5</v>
      </c>
      <c r="J37" s="702"/>
    </row>
    <row r="38" spans="1:10" ht="12.75">
      <c r="A38" s="1505" t="s">
        <v>957</v>
      </c>
      <c r="B38" s="1506"/>
      <c r="C38" s="1506"/>
      <c r="D38" s="701"/>
      <c r="E38" s="700">
        <v>1</v>
      </c>
      <c r="F38" s="716"/>
      <c r="G38" s="702"/>
      <c r="H38" s="700"/>
      <c r="I38" s="700">
        <v>1</v>
      </c>
      <c r="J38" s="702"/>
    </row>
    <row r="39" spans="1:10" ht="12.75">
      <c r="A39" s="1149" t="s">
        <v>958</v>
      </c>
      <c r="B39" s="1150"/>
      <c r="C39" s="1150"/>
      <c r="D39" s="704"/>
      <c r="E39" s="703">
        <v>2</v>
      </c>
      <c r="F39" s="714"/>
      <c r="G39" s="702"/>
      <c r="H39" s="700"/>
      <c r="I39" s="700">
        <v>2</v>
      </c>
      <c r="J39" s="702"/>
    </row>
    <row r="40" spans="1:10" ht="12.75">
      <c r="A40" s="1120" t="s">
        <v>184</v>
      </c>
      <c r="B40" s="1121"/>
      <c r="C40" s="1121"/>
      <c r="D40" s="701"/>
      <c r="E40" s="700">
        <v>0.5</v>
      </c>
      <c r="F40" s="716"/>
      <c r="G40" s="840"/>
      <c r="H40" s="837"/>
      <c r="I40" s="837">
        <v>0.5</v>
      </c>
      <c r="J40" s="840"/>
    </row>
    <row r="41" spans="1:10" ht="13.5" thickBot="1">
      <c r="A41" s="1122" t="s">
        <v>940</v>
      </c>
      <c r="B41" s="1123"/>
      <c r="C41" s="1123"/>
      <c r="D41" s="1126"/>
      <c r="E41" s="995">
        <v>0</v>
      </c>
      <c r="F41" s="846"/>
      <c r="G41" s="710"/>
      <c r="H41" s="708"/>
      <c r="I41" s="708">
        <v>0</v>
      </c>
      <c r="J41" s="710"/>
    </row>
    <row r="42" spans="1:10" ht="13.5" thickBot="1">
      <c r="A42" s="20"/>
      <c r="B42" s="20"/>
      <c r="C42" s="20"/>
      <c r="D42" s="711"/>
      <c r="E42" s="703"/>
      <c r="F42" s="703"/>
      <c r="G42" s="703"/>
      <c r="H42" s="703"/>
      <c r="I42" s="703"/>
      <c r="J42" s="703"/>
    </row>
    <row r="43" spans="1:10" ht="12.75">
      <c r="A43" s="873" t="s">
        <v>328</v>
      </c>
      <c r="B43" s="874"/>
      <c r="C43" s="874"/>
      <c r="D43" s="872"/>
      <c r="E43" s="875">
        <v>1</v>
      </c>
      <c r="F43" s="910"/>
      <c r="G43" s="869"/>
      <c r="H43" s="867"/>
      <c r="I43" s="691">
        <v>3</v>
      </c>
      <c r="J43" s="696"/>
    </row>
    <row r="44" spans="1:10" ht="12.75">
      <c r="A44" s="983" t="s">
        <v>959</v>
      </c>
      <c r="B44" s="984"/>
      <c r="C44" s="984"/>
      <c r="D44" s="1019"/>
      <c r="E44" s="1129">
        <v>1</v>
      </c>
      <c r="F44" s="714"/>
      <c r="G44" s="684"/>
      <c r="H44" s="986"/>
      <c r="I44" s="985">
        <v>1</v>
      </c>
      <c r="J44" s="684"/>
    </row>
    <row r="45" spans="1:10" ht="12.75">
      <c r="A45" s="1505" t="s">
        <v>962</v>
      </c>
      <c r="B45" s="1506"/>
      <c r="C45" s="1506"/>
      <c r="D45" s="1020"/>
      <c r="E45" s="987">
        <v>0</v>
      </c>
      <c r="F45" s="716"/>
      <c r="G45" s="988"/>
      <c r="H45" s="989"/>
      <c r="I45" s="987">
        <v>2</v>
      </c>
      <c r="J45" s="988"/>
    </row>
    <row r="46" spans="1:10" ht="12.75">
      <c r="A46" s="712"/>
      <c r="B46" s="713"/>
      <c r="C46" s="713"/>
      <c r="D46" s="1018"/>
      <c r="E46" s="577"/>
      <c r="F46" s="714"/>
      <c r="G46" s="578"/>
      <c r="H46" s="576"/>
      <c r="I46" s="577"/>
      <c r="J46" s="578"/>
    </row>
    <row r="47" spans="1:10" ht="12.75">
      <c r="A47" s="712" t="s">
        <v>327</v>
      </c>
      <c r="B47" s="713"/>
      <c r="C47" s="713"/>
      <c r="D47" s="1018"/>
      <c r="E47" s="577">
        <v>16</v>
      </c>
      <c r="F47" s="714"/>
      <c r="G47" s="578"/>
      <c r="H47" s="576"/>
      <c r="I47" s="577"/>
      <c r="J47" s="578"/>
    </row>
    <row r="48" spans="1:10" ht="12.75">
      <c r="A48" s="1509" t="s">
        <v>960</v>
      </c>
      <c r="B48" s="1510"/>
      <c r="C48" s="1510"/>
      <c r="D48" s="701"/>
      <c r="E48" s="700">
        <v>1</v>
      </c>
      <c r="F48" s="716"/>
      <c r="G48" s="702"/>
      <c r="H48" s="990"/>
      <c r="I48" s="700"/>
      <c r="J48" s="702"/>
    </row>
    <row r="49" spans="1:10" ht="12.75">
      <c r="A49" s="1505" t="s">
        <v>961</v>
      </c>
      <c r="B49" s="1506"/>
      <c r="C49" s="1506"/>
      <c r="D49" s="701"/>
      <c r="E49" s="700">
        <v>13</v>
      </c>
      <c r="F49" s="714"/>
      <c r="G49" s="702"/>
      <c r="H49" s="990"/>
      <c r="I49" s="700"/>
      <c r="J49" s="702"/>
    </row>
    <row r="50" spans="1:10" ht="12.75">
      <c r="A50" s="1505" t="s">
        <v>962</v>
      </c>
      <c r="B50" s="1506"/>
      <c r="C50" s="1506"/>
      <c r="D50" s="701"/>
      <c r="E50" s="700">
        <v>2</v>
      </c>
      <c r="F50" s="716"/>
      <c r="G50" s="702"/>
      <c r="H50" s="990"/>
      <c r="I50" s="700"/>
      <c r="J50" s="702"/>
    </row>
    <row r="51" spans="1:10" ht="12.75">
      <c r="A51" s="466"/>
      <c r="B51" s="22"/>
      <c r="C51" s="22"/>
      <c r="D51" s="704"/>
      <c r="E51" s="703"/>
      <c r="F51" s="714"/>
      <c r="G51" s="705"/>
      <c r="H51" s="991"/>
      <c r="I51" s="703"/>
      <c r="J51" s="705"/>
    </row>
    <row r="52" spans="1:10" ht="12.75">
      <c r="A52" s="712" t="s">
        <v>319</v>
      </c>
      <c r="B52" s="713"/>
      <c r="C52" s="713"/>
      <c r="D52" s="577"/>
      <c r="E52" s="330"/>
      <c r="F52" s="714"/>
      <c r="G52" s="705"/>
      <c r="H52" s="991"/>
      <c r="I52" s="330">
        <v>15.5</v>
      </c>
      <c r="J52" s="705"/>
    </row>
    <row r="53" spans="1:10" ht="12.75">
      <c r="A53" s="1507" t="s">
        <v>960</v>
      </c>
      <c r="B53" s="1508"/>
      <c r="C53" s="1508"/>
      <c r="D53" s="698"/>
      <c r="E53" s="697"/>
      <c r="F53" s="714"/>
      <c r="G53" s="699"/>
      <c r="H53" s="992"/>
      <c r="I53" s="697">
        <v>1</v>
      </c>
      <c r="J53" s="699"/>
    </row>
    <row r="54" spans="1:10" ht="12.75">
      <c r="A54" s="1505" t="s">
        <v>961</v>
      </c>
      <c r="B54" s="1506"/>
      <c r="C54" s="1506"/>
      <c r="D54" s="701"/>
      <c r="E54" s="700"/>
      <c r="F54" s="716"/>
      <c r="G54" s="702"/>
      <c r="H54" s="990" t="s">
        <v>325</v>
      </c>
      <c r="I54" s="700">
        <v>14.5</v>
      </c>
      <c r="J54" s="702"/>
    </row>
    <row r="55" spans="1:10" ht="12.75">
      <c r="A55" s="466"/>
      <c r="B55" s="22"/>
      <c r="C55" s="22"/>
      <c r="D55" s="704"/>
      <c r="E55" s="703"/>
      <c r="F55" s="714"/>
      <c r="G55" s="705"/>
      <c r="H55" s="991"/>
      <c r="I55" s="703"/>
      <c r="J55" s="705"/>
    </row>
    <row r="56" spans="1:10" ht="12.75">
      <c r="A56" s="1244" t="s">
        <v>963</v>
      </c>
      <c r="B56" s="1156"/>
      <c r="C56" s="1156"/>
      <c r="D56" s="704"/>
      <c r="E56" s="577">
        <v>2.5</v>
      </c>
      <c r="F56" s="714"/>
      <c r="G56" s="705"/>
      <c r="H56" s="991"/>
      <c r="I56" s="577">
        <v>2.5</v>
      </c>
      <c r="J56" s="705"/>
    </row>
    <row r="57" spans="1:10" ht="12.75">
      <c r="A57" s="1144" t="s">
        <v>964</v>
      </c>
      <c r="B57" s="1145"/>
      <c r="C57" s="1145"/>
      <c r="D57" s="1021"/>
      <c r="E57" s="703">
        <v>2</v>
      </c>
      <c r="F57" s="714"/>
      <c r="G57" s="714"/>
      <c r="H57" s="498"/>
      <c r="I57" s="703">
        <v>2</v>
      </c>
      <c r="J57" s="714"/>
    </row>
    <row r="58" spans="1:10" ht="12.75">
      <c r="A58" s="1505" t="s">
        <v>965</v>
      </c>
      <c r="B58" s="1506"/>
      <c r="C58" s="1506"/>
      <c r="D58" s="715" t="s">
        <v>190</v>
      </c>
      <c r="E58" s="700">
        <v>0.5</v>
      </c>
      <c r="F58" s="716"/>
      <c r="G58" s="716"/>
      <c r="H58" s="993" t="s">
        <v>190</v>
      </c>
      <c r="I58" s="700">
        <v>0.5</v>
      </c>
      <c r="J58" s="716"/>
    </row>
    <row r="59" spans="1:10" ht="12.75">
      <c r="A59" s="466"/>
      <c r="B59" s="22"/>
      <c r="C59" s="22"/>
      <c r="D59" s="1130"/>
      <c r="E59" s="703"/>
      <c r="F59" s="714"/>
      <c r="G59" s="714"/>
      <c r="H59" s="498"/>
      <c r="I59" s="703"/>
      <c r="J59" s="714"/>
    </row>
    <row r="60" spans="1:10" ht="12.75">
      <c r="A60" s="580" t="s">
        <v>966</v>
      </c>
      <c r="B60" s="581"/>
      <c r="C60" s="581"/>
      <c r="D60" s="718"/>
      <c r="E60" s="577">
        <v>21</v>
      </c>
      <c r="F60" s="714"/>
      <c r="G60" s="714"/>
      <c r="H60" s="994"/>
      <c r="I60" s="577">
        <v>21</v>
      </c>
      <c r="J60" s="714"/>
    </row>
    <row r="61" spans="1:10" ht="12.75">
      <c r="A61" s="1144" t="s">
        <v>967</v>
      </c>
      <c r="B61" s="1145"/>
      <c r="C61" s="1145"/>
      <c r="D61" s="1021"/>
      <c r="E61" s="703">
        <v>1</v>
      </c>
      <c r="F61" s="714"/>
      <c r="G61" s="714"/>
      <c r="H61" s="498"/>
      <c r="I61" s="703">
        <v>1</v>
      </c>
      <c r="J61" s="714"/>
    </row>
    <row r="62" spans="1:10" ht="12.75">
      <c r="A62" s="870" t="s">
        <v>940</v>
      </c>
      <c r="B62" s="871"/>
      <c r="C62" s="871"/>
      <c r="D62" s="701"/>
      <c r="E62" s="700">
        <v>20</v>
      </c>
      <c r="F62" s="716"/>
      <c r="G62" s="702"/>
      <c r="H62" s="990"/>
      <c r="I62" s="700">
        <v>20</v>
      </c>
      <c r="J62" s="702"/>
    </row>
    <row r="63" spans="1:10" ht="12.75">
      <c r="A63" s="466"/>
      <c r="B63" s="22"/>
      <c r="C63" s="22"/>
      <c r="D63" s="1021"/>
      <c r="E63" s="703"/>
      <c r="F63" s="714"/>
      <c r="G63" s="714"/>
      <c r="H63" s="498"/>
      <c r="I63" s="703"/>
      <c r="J63" s="714"/>
    </row>
    <row r="64" spans="1:10" ht="12.75">
      <c r="A64" s="1244" t="s">
        <v>942</v>
      </c>
      <c r="B64" s="1156"/>
      <c r="C64" s="1156"/>
      <c r="D64" s="1021"/>
      <c r="E64" s="703"/>
      <c r="F64" s="714"/>
      <c r="G64" s="714"/>
      <c r="H64" s="498"/>
      <c r="I64" s="703"/>
      <c r="J64" s="714"/>
    </row>
    <row r="65" spans="1:10" ht="13.5" thickBot="1">
      <c r="A65" s="1513" t="s">
        <v>937</v>
      </c>
      <c r="B65" s="1514"/>
      <c r="C65" s="1514"/>
      <c r="D65" s="1126" t="s">
        <v>188</v>
      </c>
      <c r="E65" s="876">
        <v>6.75</v>
      </c>
      <c r="F65" s="846"/>
      <c r="G65" s="996"/>
      <c r="H65" s="997" t="s">
        <v>320</v>
      </c>
      <c r="I65" s="876">
        <v>6.75</v>
      </c>
      <c r="J65" s="996"/>
    </row>
    <row r="66" spans="1:10" ht="12.75">
      <c r="A66" s="22"/>
      <c r="B66" s="22"/>
      <c r="C66" s="22"/>
      <c r="D66" s="704"/>
      <c r="E66" s="703"/>
      <c r="F66" s="703"/>
      <c r="G66" s="703"/>
      <c r="H66" s="703"/>
      <c r="I66" s="703"/>
      <c r="J66" s="703"/>
    </row>
    <row r="67" spans="1:10" ht="12.75">
      <c r="A67" s="22"/>
      <c r="B67" s="22"/>
      <c r="C67" s="22"/>
      <c r="D67" s="704"/>
      <c r="E67" s="703"/>
      <c r="F67" s="703"/>
      <c r="G67" s="703"/>
      <c r="H67" s="703"/>
      <c r="I67" s="703"/>
      <c r="J67" s="703"/>
    </row>
    <row r="68" spans="1:10" ht="12.75">
      <c r="A68" s="1515" t="s">
        <v>968</v>
      </c>
      <c r="B68" s="1515"/>
      <c r="C68" s="1515"/>
      <c r="D68" s="718"/>
      <c r="E68" s="693">
        <v>91</v>
      </c>
      <c r="F68" s="329">
        <v>4</v>
      </c>
      <c r="G68" s="693">
        <v>4</v>
      </c>
      <c r="H68" s="717"/>
      <c r="I68" s="693">
        <v>59</v>
      </c>
      <c r="J68" s="693">
        <v>0</v>
      </c>
    </row>
    <row r="69" spans="1:10" ht="12.75">
      <c r="A69" s="1517" t="s">
        <v>969</v>
      </c>
      <c r="B69" s="1517"/>
      <c r="C69" s="1517"/>
      <c r="D69" s="1022"/>
      <c r="E69" s="720">
        <v>2.5</v>
      </c>
      <c r="F69" s="1127">
        <v>0.5</v>
      </c>
      <c r="G69" s="720">
        <v>0.5</v>
      </c>
      <c r="H69" s="719"/>
      <c r="I69" s="720">
        <v>2</v>
      </c>
      <c r="J69" s="720">
        <v>0</v>
      </c>
    </row>
    <row r="70" spans="1:10" ht="12.75">
      <c r="A70" s="581" t="s">
        <v>970</v>
      </c>
      <c r="B70" s="581"/>
      <c r="C70" s="581"/>
      <c r="D70" s="718"/>
      <c r="E70" s="577">
        <v>20</v>
      </c>
      <c r="F70" s="329">
        <v>0</v>
      </c>
      <c r="G70" s="577">
        <v>0</v>
      </c>
      <c r="H70" s="351"/>
      <c r="I70" s="577">
        <v>20</v>
      </c>
      <c r="J70" s="577">
        <v>0</v>
      </c>
    </row>
    <row r="71" spans="1:10" ht="12.75">
      <c r="A71" s="581"/>
      <c r="B71" s="581"/>
      <c r="C71" s="581"/>
      <c r="D71" s="718"/>
      <c r="E71" s="577"/>
      <c r="F71" s="329"/>
      <c r="G71" s="351"/>
      <c r="H71" s="351"/>
      <c r="I71" s="577"/>
      <c r="J71" s="351"/>
    </row>
    <row r="72" spans="1:10" ht="12.75">
      <c r="A72" s="1516" t="s">
        <v>553</v>
      </c>
      <c r="B72" s="1516"/>
      <c r="C72" s="1516"/>
      <c r="D72" s="1022"/>
      <c r="E72" s="720">
        <v>113.5</v>
      </c>
      <c r="F72" s="1127">
        <v>4.5</v>
      </c>
      <c r="G72" s="720">
        <v>4.5</v>
      </c>
      <c r="H72" s="715"/>
      <c r="I72" s="1127">
        <v>81</v>
      </c>
      <c r="J72" s="1127">
        <v>0</v>
      </c>
    </row>
    <row r="73" spans="1:10" ht="12.75">
      <c r="A73" s="1136"/>
      <c r="B73" s="1136"/>
      <c r="C73" s="1136"/>
      <c r="E73" s="692" t="s">
        <v>308</v>
      </c>
      <c r="F73" s="692" t="s">
        <v>329</v>
      </c>
      <c r="G73" s="692" t="s">
        <v>194</v>
      </c>
      <c r="I73" s="692" t="s">
        <v>98</v>
      </c>
      <c r="J73" s="692" t="s">
        <v>96</v>
      </c>
    </row>
    <row r="74" spans="1:6" ht="12.75">
      <c r="A74" s="461"/>
      <c r="B74" s="461"/>
      <c r="C74" s="461"/>
      <c r="F74" s="692"/>
    </row>
    <row r="75" spans="1:10" ht="12.75">
      <c r="A75" s="22" t="s">
        <v>41</v>
      </c>
      <c r="B75" s="22"/>
      <c r="C75" s="22"/>
      <c r="D75" s="1000"/>
      <c r="E75" s="1000"/>
      <c r="F75" s="1000"/>
      <c r="G75" s="1000"/>
      <c r="H75" s="1000"/>
      <c r="I75" s="1000"/>
      <c r="J75" s="1000"/>
    </row>
    <row r="76" spans="1:10" ht="12.75">
      <c r="A76" s="1156"/>
      <c r="B76" s="1156"/>
      <c r="C76" s="1156"/>
      <c r="D76" s="1145"/>
      <c r="E76" s="579"/>
      <c r="F76" s="999"/>
      <c r="G76" s="999"/>
      <c r="H76" s="999"/>
      <c r="I76" s="579"/>
      <c r="J76" s="579"/>
    </row>
    <row r="77" spans="1:10" ht="12.75">
      <c r="A77" s="1156"/>
      <c r="B77" s="1156"/>
      <c r="C77" s="1156"/>
      <c r="D77" s="1145"/>
      <c r="E77" s="579"/>
      <c r="F77" s="999"/>
      <c r="G77" s="999"/>
      <c r="H77" s="999"/>
      <c r="I77" s="579"/>
      <c r="J77" s="579"/>
    </row>
    <row r="78" spans="1:10" ht="12.75">
      <c r="A78" s="581"/>
      <c r="B78" s="581"/>
      <c r="C78" s="581"/>
      <c r="D78" s="999"/>
      <c r="E78" s="579"/>
      <c r="F78" s="999"/>
      <c r="G78" s="999"/>
      <c r="H78" s="999"/>
      <c r="I78" s="579"/>
      <c r="J78" s="579"/>
    </row>
    <row r="79" spans="1:10" ht="12.75">
      <c r="A79" s="581"/>
      <c r="B79" s="581"/>
      <c r="C79" s="581"/>
      <c r="D79" s="999"/>
      <c r="E79" s="579"/>
      <c r="F79" s="999"/>
      <c r="G79" s="999"/>
      <c r="H79" s="999"/>
      <c r="I79" s="579"/>
      <c r="J79" s="999"/>
    </row>
    <row r="80" spans="1:10" ht="12.75">
      <c r="A80" s="1156"/>
      <c r="B80" s="1156"/>
      <c r="C80" s="1156"/>
      <c r="D80" s="999"/>
      <c r="E80" s="579"/>
      <c r="F80" s="999"/>
      <c r="G80" s="999"/>
      <c r="H80" s="999"/>
      <c r="I80" s="579"/>
      <c r="J80" s="579"/>
    </row>
    <row r="81" spans="1:10" ht="12.75">
      <c r="A81" s="1145"/>
      <c r="B81" s="1145"/>
      <c r="C81" s="1145"/>
      <c r="D81" s="758"/>
      <c r="E81" s="758"/>
      <c r="F81" s="758"/>
      <c r="G81" s="758"/>
      <c r="H81" s="758"/>
      <c r="I81" s="1000"/>
      <c r="J81" s="1000"/>
    </row>
    <row r="82" spans="1:10" ht="12.75">
      <c r="A82" s="22"/>
      <c r="B82" s="22"/>
      <c r="C82" s="22"/>
      <c r="D82" s="758"/>
      <c r="E82" s="758"/>
      <c r="F82" s="758"/>
      <c r="G82" s="758"/>
      <c r="H82" s="758"/>
      <c r="I82" s="1000"/>
      <c r="J82" s="758"/>
    </row>
  </sheetData>
  <sheetProtection/>
  <mergeCells count="55">
    <mergeCell ref="A64:C64"/>
    <mergeCell ref="A54:C54"/>
    <mergeCell ref="A61:C61"/>
    <mergeCell ref="A65:C65"/>
    <mergeCell ref="A68:C68"/>
    <mergeCell ref="A72:C72"/>
    <mergeCell ref="A69:C69"/>
    <mergeCell ref="A13:C13"/>
    <mergeCell ref="A21:C21"/>
    <mergeCell ref="A6:C6"/>
    <mergeCell ref="A7:C7"/>
    <mergeCell ref="A8:C8"/>
    <mergeCell ref="A10:C10"/>
    <mergeCell ref="A14:C14"/>
    <mergeCell ref="A15:C15"/>
    <mergeCell ref="A17:C17"/>
    <mergeCell ref="A18:C18"/>
    <mergeCell ref="A19:C19"/>
    <mergeCell ref="A22:C22"/>
    <mergeCell ref="A20:C20"/>
    <mergeCell ref="A2:J3"/>
    <mergeCell ref="D1:J1"/>
    <mergeCell ref="A4:C4"/>
    <mergeCell ref="A5:C5"/>
    <mergeCell ref="E4:G4"/>
    <mergeCell ref="A9:C9"/>
    <mergeCell ref="A28:C28"/>
    <mergeCell ref="A29:C29"/>
    <mergeCell ref="A32:C32"/>
    <mergeCell ref="A30:C30"/>
    <mergeCell ref="A31:C31"/>
    <mergeCell ref="A23:C23"/>
    <mergeCell ref="A25:C25"/>
    <mergeCell ref="A26:C26"/>
    <mergeCell ref="A27:C27"/>
    <mergeCell ref="A57:C57"/>
    <mergeCell ref="A45:C45"/>
    <mergeCell ref="A38:C38"/>
    <mergeCell ref="A39:C39"/>
    <mergeCell ref="A48:C48"/>
    <mergeCell ref="A33:C33"/>
    <mergeCell ref="A34:C34"/>
    <mergeCell ref="A35:C35"/>
    <mergeCell ref="A36:C36"/>
    <mergeCell ref="A49:C49"/>
    <mergeCell ref="A73:C73"/>
    <mergeCell ref="A80:C80"/>
    <mergeCell ref="A81:C81"/>
    <mergeCell ref="A76:D76"/>
    <mergeCell ref="A77:D77"/>
    <mergeCell ref="A37:C37"/>
    <mergeCell ref="A50:C50"/>
    <mergeCell ref="A53:C53"/>
    <mergeCell ref="A58:C58"/>
    <mergeCell ref="A56:C56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31">
      <selection activeCell="D32" sqref="D32"/>
    </sheetView>
  </sheetViews>
  <sheetFormatPr defaultColWidth="9.140625" defaultRowHeight="12.75"/>
  <cols>
    <col min="1" max="1" width="34.28125" style="0" customWidth="1"/>
    <col min="2" max="2" width="11.7109375" style="0" customWidth="1"/>
    <col min="3" max="3" width="12.57421875" style="0" customWidth="1"/>
    <col min="4" max="4" width="26.421875" style="0" customWidth="1"/>
    <col min="5" max="5" width="11.140625" style="0" customWidth="1"/>
    <col min="6" max="6" width="11.57421875" style="0" customWidth="1"/>
    <col min="7" max="7" width="15.8515625" style="0" customWidth="1"/>
  </cols>
  <sheetData>
    <row r="1" spans="1:7" ht="15.75">
      <c r="A1" s="743" t="s">
        <v>175</v>
      </c>
      <c r="B1" s="721"/>
      <c r="D1" s="721"/>
      <c r="E1" s="1528" t="s">
        <v>312</v>
      </c>
      <c r="F1" s="1529"/>
      <c r="G1" s="1529"/>
    </row>
    <row r="2" spans="1:7" ht="15.75">
      <c r="A2" s="743"/>
      <c r="B2" s="721"/>
      <c r="D2" s="721"/>
      <c r="E2" s="1529"/>
      <c r="F2" s="1529"/>
      <c r="G2" s="1529"/>
    </row>
    <row r="3" spans="1:7" ht="15.75">
      <c r="A3" s="743"/>
      <c r="B3" s="721"/>
      <c r="D3" s="721"/>
      <c r="E3" s="721"/>
      <c r="F3" s="721"/>
      <c r="G3" s="721"/>
    </row>
    <row r="4" spans="1:12" ht="15.75">
      <c r="A4" s="1519" t="s">
        <v>46</v>
      </c>
      <c r="B4" s="1136"/>
      <c r="C4" s="1136"/>
      <c r="D4" s="1136"/>
      <c r="E4" s="1136"/>
      <c r="F4" s="1136"/>
      <c r="G4" s="1136"/>
      <c r="H4" s="461"/>
      <c r="I4" s="461"/>
      <c r="J4" s="461"/>
      <c r="K4" s="461"/>
      <c r="L4" s="461"/>
    </row>
    <row r="5" spans="1:12" ht="15.75">
      <c r="A5" s="1519" t="s">
        <v>126</v>
      </c>
      <c r="B5" s="1136"/>
      <c r="C5" s="1136"/>
      <c r="D5" s="1136"/>
      <c r="E5" s="1136"/>
      <c r="F5" s="1136"/>
      <c r="G5" s="1136"/>
      <c r="H5" s="1136"/>
      <c r="I5" s="461"/>
      <c r="J5" s="461"/>
      <c r="K5" s="461"/>
      <c r="L5" s="461"/>
    </row>
    <row r="6" spans="1:7" ht="15.75">
      <c r="A6" s="743"/>
      <c r="B6" s="721"/>
      <c r="D6" s="721"/>
      <c r="E6" s="721"/>
      <c r="F6" s="721"/>
      <c r="G6" s="721"/>
    </row>
    <row r="7" spans="1:7" ht="15.75">
      <c r="A7" s="743"/>
      <c r="B7" s="721"/>
      <c r="D7" s="721"/>
      <c r="E7" s="721"/>
      <c r="F7" s="721"/>
      <c r="G7" s="721"/>
    </row>
    <row r="8" spans="1:7" ht="15.75">
      <c r="A8" s="743" t="s">
        <v>134</v>
      </c>
      <c r="B8" s="721"/>
      <c r="D8" s="721"/>
      <c r="E8" s="721"/>
      <c r="F8" s="721"/>
      <c r="G8" s="721"/>
    </row>
    <row r="9" spans="1:7" ht="15.75">
      <c r="A9" s="743" t="s">
        <v>135</v>
      </c>
      <c r="B9" s="721"/>
      <c r="D9" s="721"/>
      <c r="E9" s="721"/>
      <c r="F9" s="721"/>
      <c r="G9" s="721"/>
    </row>
    <row r="10" spans="1:7" ht="15.75">
      <c r="A10" s="743" t="s">
        <v>47</v>
      </c>
      <c r="B10" s="721"/>
      <c r="D10" s="721"/>
      <c r="E10" s="721"/>
      <c r="F10" s="721"/>
      <c r="G10" s="721"/>
    </row>
    <row r="11" spans="1:7" ht="15.75">
      <c r="A11" s="743"/>
      <c r="B11" s="721"/>
      <c r="D11" s="721"/>
      <c r="E11" s="721"/>
      <c r="F11" s="721"/>
      <c r="G11" s="721"/>
    </row>
    <row r="12" spans="1:7" ht="15.75">
      <c r="A12" s="743"/>
      <c r="B12" s="721"/>
      <c r="D12" s="721"/>
      <c r="E12" s="721"/>
      <c r="F12" s="721"/>
      <c r="G12" s="721"/>
    </row>
    <row r="13" spans="1:7" ht="16.5" thickBot="1">
      <c r="A13" s="743"/>
      <c r="B13" s="721"/>
      <c r="D13" s="721"/>
      <c r="E13" s="721"/>
      <c r="F13" s="721"/>
      <c r="G13" s="721"/>
    </row>
    <row r="14" spans="1:7" ht="13.5" thickBot="1">
      <c r="A14" s="1520" t="s">
        <v>48</v>
      </c>
      <c r="B14" s="1522" t="s">
        <v>49</v>
      </c>
      <c r="C14" s="1520" t="s">
        <v>50</v>
      </c>
      <c r="D14" s="1522" t="s">
        <v>716</v>
      </c>
      <c r="E14" s="1524" t="s">
        <v>51</v>
      </c>
      <c r="F14" s="1525"/>
      <c r="G14" s="1526" t="s">
        <v>52</v>
      </c>
    </row>
    <row r="15" spans="1:7" ht="13.5" thickBot="1">
      <c r="A15" s="1521"/>
      <c r="B15" s="1523"/>
      <c r="C15" s="1521"/>
      <c r="D15" s="1523"/>
      <c r="E15" s="838">
        <v>2012</v>
      </c>
      <c r="F15" s="838">
        <v>2013</v>
      </c>
      <c r="G15" s="1527"/>
    </row>
    <row r="16" spans="1:7" ht="13.5" thickBot="1">
      <c r="A16" s="744" t="s">
        <v>136</v>
      </c>
      <c r="B16" s="745">
        <v>72691990</v>
      </c>
      <c r="C16" s="745">
        <v>19626838</v>
      </c>
      <c r="D16" s="745">
        <v>92318828</v>
      </c>
      <c r="E16" s="745">
        <v>78471003</v>
      </c>
      <c r="F16" s="745"/>
      <c r="G16" s="745">
        <v>13847825</v>
      </c>
    </row>
    <row r="17" spans="1:7" ht="13.5" thickBot="1">
      <c r="A17" s="744" t="s">
        <v>137</v>
      </c>
      <c r="B17" s="745">
        <v>18800000</v>
      </c>
      <c r="C17" s="745">
        <v>5076000</v>
      </c>
      <c r="D17" s="745">
        <v>23876000</v>
      </c>
      <c r="E17" s="745">
        <v>20294600</v>
      </c>
      <c r="F17" s="745"/>
      <c r="G17" s="745">
        <v>3581400</v>
      </c>
    </row>
    <row r="18" spans="1:7" ht="13.5" thickBot="1">
      <c r="A18" s="744" t="s">
        <v>138</v>
      </c>
      <c r="B18" s="745">
        <v>1280000</v>
      </c>
      <c r="C18" s="745">
        <v>345600</v>
      </c>
      <c r="D18" s="745">
        <v>1625600</v>
      </c>
      <c r="E18" s="745">
        <v>1381760</v>
      </c>
      <c r="F18" s="745"/>
      <c r="G18" s="745">
        <v>243840</v>
      </c>
    </row>
    <row r="19" spans="1:7" ht="13.5" thickBot="1">
      <c r="A19" s="744" t="s">
        <v>139</v>
      </c>
      <c r="B19" s="745">
        <v>2000000</v>
      </c>
      <c r="C19" s="745">
        <v>540000</v>
      </c>
      <c r="D19" s="745">
        <v>2540000</v>
      </c>
      <c r="E19" s="745">
        <v>2159000</v>
      </c>
      <c r="F19" s="745"/>
      <c r="G19" s="745">
        <v>381000</v>
      </c>
    </row>
    <row r="20" spans="1:7" ht="13.5" thickBot="1">
      <c r="A20" s="744" t="s">
        <v>140</v>
      </c>
      <c r="B20" s="745">
        <v>1200000</v>
      </c>
      <c r="C20" s="745">
        <v>324000</v>
      </c>
      <c r="D20" s="745">
        <v>1524000</v>
      </c>
      <c r="E20" s="745"/>
      <c r="F20" s="745">
        <v>1295400</v>
      </c>
      <c r="G20" s="745">
        <v>228600</v>
      </c>
    </row>
    <row r="21" spans="1:7" ht="13.5" thickBot="1">
      <c r="A21" s="744" t="s">
        <v>141</v>
      </c>
      <c r="B21" s="745">
        <v>300000</v>
      </c>
      <c r="C21" s="746">
        <v>81000</v>
      </c>
      <c r="D21" s="745">
        <v>381000</v>
      </c>
      <c r="E21" s="745"/>
      <c r="F21" s="745">
        <v>323850</v>
      </c>
      <c r="G21" s="745">
        <v>57150</v>
      </c>
    </row>
    <row r="22" spans="1:7" ht="13.5" thickBot="1">
      <c r="A22" s="744" t="s">
        <v>142</v>
      </c>
      <c r="B22" s="745">
        <v>500000</v>
      </c>
      <c r="C22" s="745">
        <v>135000</v>
      </c>
      <c r="D22" s="745">
        <v>635000</v>
      </c>
      <c r="E22" s="745"/>
      <c r="F22" s="745">
        <v>539750</v>
      </c>
      <c r="G22" s="745">
        <v>95250</v>
      </c>
    </row>
    <row r="23" spans="1:7" ht="13.5" thickBot="1">
      <c r="A23" s="744" t="s">
        <v>143</v>
      </c>
      <c r="B23" s="745">
        <v>1600000</v>
      </c>
      <c r="C23" s="745">
        <v>432000</v>
      </c>
      <c r="D23" s="745">
        <v>2032000</v>
      </c>
      <c r="E23" s="745">
        <v>1727200</v>
      </c>
      <c r="F23" s="745"/>
      <c r="G23" s="745">
        <v>304800</v>
      </c>
    </row>
    <row r="24" spans="1:7" ht="13.5" thickBot="1">
      <c r="A24" s="744" t="s">
        <v>349</v>
      </c>
      <c r="B24" s="745">
        <v>2500000</v>
      </c>
      <c r="C24" s="745">
        <v>675000</v>
      </c>
      <c r="D24" s="745">
        <v>3175000</v>
      </c>
      <c r="E24" s="745"/>
      <c r="F24" s="745">
        <v>2698750</v>
      </c>
      <c r="G24" s="745">
        <v>476250</v>
      </c>
    </row>
    <row r="25" spans="1:7" ht="13.5" thickBot="1">
      <c r="A25" s="744" t="s">
        <v>144</v>
      </c>
      <c r="B25" s="745">
        <v>400000</v>
      </c>
      <c r="C25" s="745">
        <v>108000</v>
      </c>
      <c r="D25" s="745">
        <v>508000</v>
      </c>
      <c r="E25" s="745">
        <v>431800</v>
      </c>
      <c r="F25" s="745"/>
      <c r="G25" s="745">
        <v>76200</v>
      </c>
    </row>
    <row r="26" spans="1:7" ht="13.5" thickBot="1">
      <c r="A26" s="747" t="s">
        <v>53</v>
      </c>
      <c r="B26" s="748">
        <f aca="true" t="shared" si="0" ref="B26:G26">SUM(B16:B25)</f>
        <v>101271990</v>
      </c>
      <c r="C26" s="748">
        <f t="shared" si="0"/>
        <v>27343438</v>
      </c>
      <c r="D26" s="748">
        <f t="shared" si="0"/>
        <v>128615428</v>
      </c>
      <c r="E26" s="748">
        <f t="shared" si="0"/>
        <v>104465363</v>
      </c>
      <c r="F26" s="748">
        <f t="shared" si="0"/>
        <v>4857750</v>
      </c>
      <c r="G26" s="748">
        <f t="shared" si="0"/>
        <v>19292315</v>
      </c>
    </row>
    <row r="27" spans="1:7" ht="15.75">
      <c r="A27" s="743"/>
      <c r="B27" s="721"/>
      <c r="D27" s="721"/>
      <c r="E27" s="721"/>
      <c r="F27" s="721"/>
      <c r="G27" s="721"/>
    </row>
    <row r="28" spans="1:7" ht="15.75">
      <c r="A28" s="743" t="s">
        <v>145</v>
      </c>
      <c r="B28" s="721"/>
      <c r="D28" s="721">
        <v>1051572</v>
      </c>
      <c r="E28" s="721"/>
      <c r="F28" s="721"/>
      <c r="G28" s="721"/>
    </row>
    <row r="29" spans="1:7" ht="15.75">
      <c r="A29" s="743"/>
      <c r="B29" s="721"/>
      <c r="D29" s="721"/>
      <c r="E29" s="721"/>
      <c r="F29" s="721"/>
      <c r="G29" s="721"/>
    </row>
    <row r="30" spans="1:7" ht="15.75">
      <c r="A30" s="743" t="s">
        <v>182</v>
      </c>
      <c r="B30" s="721"/>
      <c r="D30" s="721">
        <v>-37600</v>
      </c>
      <c r="E30" s="721">
        <v>-31959</v>
      </c>
      <c r="F30" s="721"/>
      <c r="G30" s="721">
        <v>-5641</v>
      </c>
    </row>
    <row r="31" spans="1:7" ht="15.75">
      <c r="A31" s="743"/>
      <c r="B31" s="721"/>
      <c r="D31" s="721"/>
      <c r="E31" s="721"/>
      <c r="F31" s="721"/>
      <c r="G31" s="721"/>
    </row>
    <row r="32" spans="1:7" ht="15.75">
      <c r="A32" s="743" t="s">
        <v>175</v>
      </c>
      <c r="B32" s="721"/>
      <c r="D32" s="721"/>
      <c r="E32" s="1528" t="s">
        <v>313</v>
      </c>
      <c r="F32" s="1529"/>
      <c r="G32" s="1529"/>
    </row>
    <row r="33" spans="1:7" ht="15.75">
      <c r="A33" s="743"/>
      <c r="B33" s="721"/>
      <c r="D33" s="721"/>
      <c r="E33" s="1529"/>
      <c r="F33" s="1529"/>
      <c r="G33" s="1529"/>
    </row>
    <row r="34" spans="1:7" ht="15.75">
      <c r="A34" s="743"/>
      <c r="B34" s="721"/>
      <c r="D34" s="721"/>
      <c r="E34" s="721"/>
      <c r="F34" s="721"/>
      <c r="G34" s="721"/>
    </row>
    <row r="35" spans="1:8" ht="15.75">
      <c r="A35" s="1519" t="s">
        <v>46</v>
      </c>
      <c r="B35" s="1136"/>
      <c r="C35" s="1136"/>
      <c r="D35" s="1136"/>
      <c r="E35" s="1136"/>
      <c r="F35" s="1136"/>
      <c r="G35" s="1136"/>
      <c r="H35" s="461"/>
    </row>
    <row r="36" spans="1:8" ht="15.75">
      <c r="A36" s="1519" t="s">
        <v>126</v>
      </c>
      <c r="B36" s="1136"/>
      <c r="C36" s="1136"/>
      <c r="D36" s="1136"/>
      <c r="E36" s="1136"/>
      <c r="F36" s="1136"/>
      <c r="G36" s="1136"/>
      <c r="H36" s="1136"/>
    </row>
    <row r="37" spans="1:7" ht="15.75">
      <c r="A37" s="743"/>
      <c r="B37" s="721"/>
      <c r="D37" s="721"/>
      <c r="E37" s="721"/>
      <c r="F37" s="721"/>
      <c r="G37" s="721"/>
    </row>
    <row r="38" spans="1:7" ht="15.75">
      <c r="A38" s="743"/>
      <c r="B38" s="721"/>
      <c r="D38" s="721"/>
      <c r="E38" s="721"/>
      <c r="F38" s="721"/>
      <c r="G38" s="721"/>
    </row>
    <row r="39" spans="1:7" ht="15.75">
      <c r="A39" s="743" t="s">
        <v>340</v>
      </c>
      <c r="B39" s="721"/>
      <c r="D39" s="721"/>
      <c r="E39" s="721"/>
      <c r="F39" s="721"/>
      <c r="G39" s="721"/>
    </row>
    <row r="40" spans="1:7" ht="17.25" customHeight="1">
      <c r="A40" s="1518" t="s">
        <v>350</v>
      </c>
      <c r="B40" s="1363"/>
      <c r="C40" s="1363"/>
      <c r="D40" s="1363"/>
      <c r="E40" s="1363"/>
      <c r="F40" s="1363"/>
      <c r="G40" s="1363"/>
    </row>
    <row r="41" spans="1:7" ht="16.5" customHeight="1">
      <c r="A41" s="1363"/>
      <c r="B41" s="1363"/>
      <c r="C41" s="1363"/>
      <c r="D41" s="1363"/>
      <c r="E41" s="1363"/>
      <c r="F41" s="1363"/>
      <c r="G41" s="1363"/>
    </row>
    <row r="42" spans="1:7" ht="17.25" customHeight="1">
      <c r="A42" s="743" t="s">
        <v>47</v>
      </c>
      <c r="B42" s="721"/>
      <c r="D42" s="721"/>
      <c r="E42" s="721"/>
      <c r="F42" s="721"/>
      <c r="G42" s="721"/>
    </row>
    <row r="43" spans="1:7" ht="15" customHeight="1">
      <c r="A43" s="743"/>
      <c r="B43" s="721"/>
      <c r="D43" s="721"/>
      <c r="E43" s="721"/>
      <c r="F43" s="721"/>
      <c r="G43" s="721"/>
    </row>
    <row r="44" spans="1:7" ht="15.75" customHeight="1" thickBot="1">
      <c r="A44" s="743"/>
      <c r="B44" s="721"/>
      <c r="D44" s="721"/>
      <c r="E44" s="721"/>
      <c r="F44" s="721"/>
      <c r="G44" s="721"/>
    </row>
    <row r="45" spans="1:7" ht="17.25" customHeight="1" thickBot="1">
      <c r="A45" s="1520" t="s">
        <v>48</v>
      </c>
      <c r="B45" s="1522" t="s">
        <v>49</v>
      </c>
      <c r="C45" s="1520" t="s">
        <v>50</v>
      </c>
      <c r="D45" s="1522" t="s">
        <v>716</v>
      </c>
      <c r="E45" s="1524" t="s">
        <v>51</v>
      </c>
      <c r="F45" s="1525"/>
      <c r="G45" s="1526" t="s">
        <v>52</v>
      </c>
    </row>
    <row r="46" spans="1:7" ht="18.75" customHeight="1" thickBot="1">
      <c r="A46" s="1521"/>
      <c r="B46" s="1523"/>
      <c r="C46" s="1521"/>
      <c r="D46" s="1523"/>
      <c r="E46" s="838"/>
      <c r="F46" s="838">
        <v>2013</v>
      </c>
      <c r="G46" s="1527"/>
    </row>
    <row r="47" spans="1:7" ht="20.25" customHeight="1" thickBot="1">
      <c r="A47" s="744" t="s">
        <v>347</v>
      </c>
      <c r="B47" s="745">
        <v>83260831</v>
      </c>
      <c r="C47" s="745">
        <v>22480424</v>
      </c>
      <c r="D47" s="745">
        <v>105741255</v>
      </c>
      <c r="E47" s="745"/>
      <c r="F47" s="745">
        <v>89880067</v>
      </c>
      <c r="G47" s="745">
        <v>15861188</v>
      </c>
    </row>
    <row r="48" spans="1:7" ht="21.75" customHeight="1" thickBot="1">
      <c r="A48" s="744"/>
      <c r="B48" s="745"/>
      <c r="C48" s="745"/>
      <c r="D48" s="745"/>
      <c r="E48" s="745"/>
      <c r="F48" s="745"/>
      <c r="G48" s="745"/>
    </row>
    <row r="49" spans="1:7" ht="13.5" thickBot="1">
      <c r="A49" s="744" t="s">
        <v>344</v>
      </c>
      <c r="B49" s="745">
        <v>1800000</v>
      </c>
      <c r="C49" s="745">
        <v>486000</v>
      </c>
      <c r="D49" s="745">
        <v>2286000</v>
      </c>
      <c r="E49" s="745"/>
      <c r="F49" s="745">
        <v>1943100</v>
      </c>
      <c r="G49" s="745">
        <v>342900</v>
      </c>
    </row>
    <row r="50" spans="1:7" ht="13.5" thickBot="1">
      <c r="A50" s="744" t="s">
        <v>345</v>
      </c>
      <c r="B50" s="745">
        <v>2250000</v>
      </c>
      <c r="C50" s="745">
        <v>607500</v>
      </c>
      <c r="D50" s="745">
        <v>2857500</v>
      </c>
      <c r="E50" s="745"/>
      <c r="F50" s="745">
        <v>2428875</v>
      </c>
      <c r="G50" s="745">
        <v>428625</v>
      </c>
    </row>
    <row r="51" spans="1:7" ht="13.5" thickBot="1">
      <c r="A51" s="744" t="s">
        <v>346</v>
      </c>
      <c r="B51" s="745">
        <v>500000</v>
      </c>
      <c r="C51" s="745">
        <v>135000</v>
      </c>
      <c r="D51" s="745">
        <v>635000</v>
      </c>
      <c r="E51" s="745"/>
      <c r="F51" s="745">
        <v>539750</v>
      </c>
      <c r="G51" s="745">
        <v>95250</v>
      </c>
    </row>
    <row r="52" spans="1:7" ht="13.5" thickBot="1">
      <c r="A52" s="744"/>
      <c r="B52" s="745"/>
      <c r="C52" s="746"/>
      <c r="D52" s="745"/>
      <c r="E52" s="745"/>
      <c r="F52" s="745"/>
      <c r="G52" s="745"/>
    </row>
    <row r="53" spans="1:7" ht="13.5" thickBot="1">
      <c r="A53" s="744" t="s">
        <v>343</v>
      </c>
      <c r="B53" s="745">
        <v>2000000</v>
      </c>
      <c r="C53" s="745">
        <v>540000</v>
      </c>
      <c r="D53" s="745">
        <v>2540000</v>
      </c>
      <c r="E53" s="745"/>
      <c r="F53" s="745">
        <v>2159000</v>
      </c>
      <c r="G53" s="745">
        <v>381000</v>
      </c>
    </row>
    <row r="54" spans="1:7" ht="13.5" thickBot="1">
      <c r="A54" s="744" t="s">
        <v>342</v>
      </c>
      <c r="B54" s="745">
        <v>2710000</v>
      </c>
      <c r="C54" s="745">
        <v>731700</v>
      </c>
      <c r="D54" s="745">
        <v>3441700</v>
      </c>
      <c r="E54" s="745"/>
      <c r="F54" s="745">
        <v>2925445</v>
      </c>
      <c r="G54" s="745">
        <v>516255</v>
      </c>
    </row>
    <row r="55" spans="1:7" ht="13.5" thickBot="1">
      <c r="A55" s="744" t="s">
        <v>341</v>
      </c>
      <c r="B55" s="745">
        <v>750000</v>
      </c>
      <c r="C55" s="745">
        <v>202500</v>
      </c>
      <c r="D55" s="745">
        <v>952500</v>
      </c>
      <c r="E55" s="745"/>
      <c r="F55" s="745">
        <v>809625</v>
      </c>
      <c r="G55" s="745">
        <v>142875</v>
      </c>
    </row>
    <row r="56" spans="1:7" ht="13.5" thickBot="1">
      <c r="A56" s="747" t="s">
        <v>53</v>
      </c>
      <c r="B56" s="748">
        <v>93270831</v>
      </c>
      <c r="C56" s="748">
        <v>25183124</v>
      </c>
      <c r="D56" s="748">
        <v>118453955</v>
      </c>
      <c r="E56" s="748">
        <v>0</v>
      </c>
      <c r="F56" s="748">
        <v>100685862</v>
      </c>
      <c r="G56" s="748">
        <v>17768093</v>
      </c>
    </row>
    <row r="57" spans="1:7" ht="15.75">
      <c r="A57" s="743"/>
      <c r="B57" s="721"/>
      <c r="D57" s="721"/>
      <c r="E57" s="721"/>
      <c r="F57" s="721"/>
      <c r="G57" s="721"/>
    </row>
    <row r="58" spans="1:7" ht="15.75">
      <c r="A58" s="743" t="s">
        <v>348</v>
      </c>
      <c r="B58" s="721"/>
      <c r="D58" s="721"/>
      <c r="E58" s="721"/>
      <c r="F58" s="721"/>
      <c r="G58" s="865">
        <v>3966905</v>
      </c>
    </row>
    <row r="59" spans="1:7" ht="15.75">
      <c r="A59" s="743" t="s">
        <v>553</v>
      </c>
      <c r="B59" s="721"/>
      <c r="D59" s="721"/>
      <c r="E59" s="721"/>
      <c r="F59" s="721"/>
      <c r="G59" s="865">
        <v>21735000</v>
      </c>
    </row>
    <row r="60" spans="1:7" ht="15.75">
      <c r="A60" s="743"/>
      <c r="B60" s="721"/>
      <c r="D60" s="721"/>
      <c r="E60" s="721"/>
      <c r="F60" s="721"/>
      <c r="G60" s="721"/>
    </row>
  </sheetData>
  <sheetProtection/>
  <mergeCells count="19">
    <mergeCell ref="E1:G2"/>
    <mergeCell ref="E32:G33"/>
    <mergeCell ref="E45:F45"/>
    <mergeCell ref="G45:G46"/>
    <mergeCell ref="A35:G35"/>
    <mergeCell ref="A36:H36"/>
    <mergeCell ref="A45:A46"/>
    <mergeCell ref="B45:B46"/>
    <mergeCell ref="C45:C46"/>
    <mergeCell ref="D45:D46"/>
    <mergeCell ref="A40:G41"/>
    <mergeCell ref="A4:G4"/>
    <mergeCell ref="A5:H5"/>
    <mergeCell ref="A14:A15"/>
    <mergeCell ref="B14:B15"/>
    <mergeCell ref="C14:C15"/>
    <mergeCell ref="D14:D15"/>
    <mergeCell ref="E14:F14"/>
    <mergeCell ref="G14:G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32" sqref="E32:F34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7.00390625" style="0" customWidth="1"/>
    <col min="4" max="4" width="6.8515625" style="0" customWidth="1"/>
    <col min="5" max="6" width="7.00390625" style="0" customWidth="1"/>
    <col min="7" max="7" width="20.8515625" style="0" customWidth="1"/>
  </cols>
  <sheetData>
    <row r="1" spans="7:10" ht="12.75">
      <c r="G1" s="1252" t="s">
        <v>226</v>
      </c>
      <c r="H1" s="1137"/>
      <c r="I1" s="1137"/>
      <c r="J1" s="318"/>
    </row>
    <row r="2" spans="7:10" ht="12.75">
      <c r="G2" s="1252"/>
      <c r="H2" s="318"/>
      <c r="I2" s="318"/>
      <c r="J2" s="318"/>
    </row>
    <row r="3" spans="7:10" ht="12.75">
      <c r="G3" s="1252"/>
      <c r="H3" s="318"/>
      <c r="I3" s="318"/>
      <c r="J3" s="318"/>
    </row>
    <row r="4" ht="12.75">
      <c r="G4" s="1363"/>
    </row>
    <row r="5" spans="1:7" ht="12.75">
      <c r="A5" s="1538" t="s">
        <v>176</v>
      </c>
      <c r="B5" s="1538"/>
      <c r="C5" s="1538"/>
      <c r="D5" s="1538"/>
      <c r="E5" s="1538"/>
      <c r="F5" s="1538"/>
      <c r="G5" s="1538"/>
    </row>
    <row r="6" spans="1:7" ht="20.25" customHeight="1">
      <c r="A6" s="1511"/>
      <c r="B6" s="1511"/>
      <c r="C6" s="1511"/>
      <c r="D6" s="1511"/>
      <c r="E6" s="1511"/>
      <c r="F6" s="1511"/>
      <c r="G6" s="1511"/>
    </row>
    <row r="7" spans="1:7" ht="20.25" customHeight="1">
      <c r="A7" s="371"/>
      <c r="B7" s="371"/>
      <c r="C7" s="371"/>
      <c r="D7" s="371"/>
      <c r="E7" s="371"/>
      <c r="F7" s="371"/>
      <c r="G7" s="371"/>
    </row>
    <row r="8" spans="1:7" ht="14.25">
      <c r="A8" s="353"/>
      <c r="B8" s="353"/>
      <c r="C8" s="353"/>
      <c r="D8" s="353"/>
      <c r="E8" s="353"/>
      <c r="F8" s="353"/>
      <c r="G8" s="353"/>
    </row>
    <row r="9" spans="1:7" ht="15.75" thickBot="1">
      <c r="A9" s="354"/>
      <c r="B9" s="354"/>
      <c r="C9" s="354"/>
      <c r="D9" s="1530"/>
      <c r="E9" s="1530"/>
      <c r="F9" s="1537" t="s">
        <v>359</v>
      </c>
      <c r="G9" s="1537"/>
    </row>
    <row r="10" spans="1:7" ht="12.75">
      <c r="A10" s="1533" t="s">
        <v>675</v>
      </c>
      <c r="B10" s="1535" t="s">
        <v>447</v>
      </c>
      <c r="C10" s="1535" t="s">
        <v>682</v>
      </c>
      <c r="D10" s="1535"/>
      <c r="E10" s="1535"/>
      <c r="F10" s="1535"/>
      <c r="G10" s="1531" t="s">
        <v>684</v>
      </c>
    </row>
    <row r="11" spans="1:7" ht="26.25" thickBot="1">
      <c r="A11" s="1534"/>
      <c r="B11" s="1536"/>
      <c r="C11" s="355" t="s">
        <v>679</v>
      </c>
      <c r="D11" s="355" t="s">
        <v>683</v>
      </c>
      <c r="E11" s="355" t="s">
        <v>54</v>
      </c>
      <c r="F11" s="750" t="s">
        <v>55</v>
      </c>
      <c r="G11" s="1532"/>
    </row>
    <row r="12" spans="1:7" ht="13.5" thickBot="1">
      <c r="A12" s="356">
        <v>1</v>
      </c>
      <c r="B12" s="357">
        <v>2</v>
      </c>
      <c r="C12" s="357">
        <v>3</v>
      </c>
      <c r="D12" s="357">
        <v>4</v>
      </c>
      <c r="E12" s="357">
        <v>5</v>
      </c>
      <c r="F12" s="357">
        <v>6</v>
      </c>
      <c r="G12" s="358">
        <v>7</v>
      </c>
    </row>
    <row r="13" spans="1:7" ht="12.75">
      <c r="A13" s="359" t="s">
        <v>449</v>
      </c>
      <c r="B13" s="410" t="s">
        <v>356</v>
      </c>
      <c r="C13" s="411" t="s">
        <v>356</v>
      </c>
      <c r="D13" s="411" t="s">
        <v>356</v>
      </c>
      <c r="E13" s="411" t="s">
        <v>356</v>
      </c>
      <c r="F13" s="411" t="s">
        <v>356</v>
      </c>
      <c r="G13" s="360">
        <v>0</v>
      </c>
    </row>
    <row r="14" spans="1:7" ht="12.75">
      <c r="A14" s="361" t="s">
        <v>455</v>
      </c>
      <c r="B14" s="362"/>
      <c r="C14" s="363"/>
      <c r="D14" s="363"/>
      <c r="E14" s="363"/>
      <c r="F14" s="363"/>
      <c r="G14" s="364">
        <v>0</v>
      </c>
    </row>
    <row r="15" spans="1:7" ht="12.75">
      <c r="A15" s="361" t="s">
        <v>607</v>
      </c>
      <c r="B15" s="362"/>
      <c r="C15" s="363"/>
      <c r="D15" s="363"/>
      <c r="E15" s="363"/>
      <c r="F15" s="363"/>
      <c r="G15" s="364">
        <v>0</v>
      </c>
    </row>
    <row r="16" spans="1:7" ht="12.75">
      <c r="A16" s="361" t="s">
        <v>608</v>
      </c>
      <c r="B16" s="362"/>
      <c r="C16" s="363"/>
      <c r="D16" s="363"/>
      <c r="E16" s="363"/>
      <c r="F16" s="363"/>
      <c r="G16" s="364">
        <v>0</v>
      </c>
    </row>
    <row r="17" spans="1:7" ht="13.5" thickBot="1">
      <c r="A17" s="365" t="s">
        <v>609</v>
      </c>
      <c r="B17" s="366"/>
      <c r="C17" s="367"/>
      <c r="D17" s="367"/>
      <c r="E17" s="367"/>
      <c r="F17" s="367"/>
      <c r="G17" s="364">
        <v>0</v>
      </c>
    </row>
    <row r="18" spans="1:7" ht="13.5" thickBot="1">
      <c r="A18" s="356" t="s">
        <v>629</v>
      </c>
      <c r="B18" s="368" t="s">
        <v>685</v>
      </c>
      <c r="C18" s="369">
        <v>0</v>
      </c>
      <c r="D18" s="369">
        <v>0</v>
      </c>
      <c r="E18" s="369">
        <v>0</v>
      </c>
      <c r="F18" s="369">
        <v>0</v>
      </c>
      <c r="G18" s="370">
        <v>0</v>
      </c>
    </row>
  </sheetData>
  <sheetProtection/>
  <mergeCells count="9">
    <mergeCell ref="H1:I1"/>
    <mergeCell ref="D9:E9"/>
    <mergeCell ref="G10:G11"/>
    <mergeCell ref="A10:A11"/>
    <mergeCell ref="B10:B11"/>
    <mergeCell ref="C10:F10"/>
    <mergeCell ref="F9:G9"/>
    <mergeCell ref="A5:G6"/>
    <mergeCell ref="G1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G30" sqref="G30"/>
    </sheetView>
  </sheetViews>
  <sheetFormatPr defaultColWidth="9.140625" defaultRowHeight="12.75"/>
  <cols>
    <col min="2" max="2" width="45.57421875" style="0" customWidth="1"/>
    <col min="3" max="3" width="16.00390625" style="0" customWidth="1"/>
  </cols>
  <sheetData>
    <row r="1" ht="12.75">
      <c r="C1" s="1252" t="s">
        <v>225</v>
      </c>
    </row>
    <row r="2" ht="12.75">
      <c r="C2" s="1252"/>
    </row>
    <row r="3" ht="12.75">
      <c r="C3" s="1252"/>
    </row>
    <row r="4" ht="12.75">
      <c r="C4" s="1363"/>
    </row>
    <row r="5" spans="1:4" ht="15">
      <c r="A5" s="1539" t="s">
        <v>177</v>
      </c>
      <c r="B5" s="1539"/>
      <c r="C5" s="1539"/>
      <c r="D5" s="372"/>
    </row>
    <row r="6" spans="1:4" ht="15">
      <c r="A6" s="1511"/>
      <c r="B6" s="1511"/>
      <c r="C6" s="1511"/>
      <c r="D6" s="372"/>
    </row>
    <row r="7" spans="1:4" ht="15">
      <c r="A7" s="353"/>
      <c r="B7" s="353"/>
      <c r="C7" s="353"/>
      <c r="D7" s="372"/>
    </row>
    <row r="8" spans="1:4" ht="15.75" thickBot="1">
      <c r="A8" s="354"/>
      <c r="B8" s="354"/>
      <c r="C8" s="373" t="s">
        <v>359</v>
      </c>
      <c r="D8" s="374"/>
    </row>
    <row r="9" spans="1:4" ht="29.25" thickBot="1">
      <c r="A9" s="393" t="s">
        <v>358</v>
      </c>
      <c r="B9" s="394" t="s">
        <v>692</v>
      </c>
      <c r="C9" s="395" t="s">
        <v>355</v>
      </c>
      <c r="D9" s="372"/>
    </row>
    <row r="10" spans="1:4" ht="15.75" thickBot="1">
      <c r="A10" s="396">
        <v>1</v>
      </c>
      <c r="B10" s="397">
        <v>2</v>
      </c>
      <c r="C10" s="398">
        <v>3</v>
      </c>
      <c r="D10" s="372"/>
    </row>
    <row r="11" spans="1:4" ht="15">
      <c r="A11" s="399" t="s">
        <v>449</v>
      </c>
      <c r="B11" s="408" t="s">
        <v>356</v>
      </c>
      <c r="C11" s="409" t="s">
        <v>356</v>
      </c>
      <c r="D11" s="372"/>
    </row>
    <row r="12" spans="1:4" ht="15">
      <c r="A12" s="400" t="s">
        <v>455</v>
      </c>
      <c r="B12" s="401"/>
      <c r="C12" s="402"/>
      <c r="D12" s="372"/>
    </row>
    <row r="13" spans="1:4" ht="15.75" thickBot="1">
      <c r="A13" s="403" t="s">
        <v>607</v>
      </c>
      <c r="B13" s="404"/>
      <c r="C13" s="405"/>
      <c r="D13" s="372"/>
    </row>
    <row r="14" spans="1:4" ht="34.5" customHeight="1" thickBot="1">
      <c r="A14" s="396" t="s">
        <v>608</v>
      </c>
      <c r="B14" s="406" t="s">
        <v>693</v>
      </c>
      <c r="C14" s="407">
        <v>0</v>
      </c>
      <c r="D14" s="372"/>
    </row>
  </sheetData>
  <sheetProtection/>
  <mergeCells count="2">
    <mergeCell ref="A5:C6"/>
    <mergeCell ref="C1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46.421875" style="0" customWidth="1"/>
    <col min="3" max="3" width="28.00390625" style="0" customWidth="1"/>
  </cols>
  <sheetData>
    <row r="1" spans="3:7" ht="12.75">
      <c r="C1" s="318" t="s">
        <v>360</v>
      </c>
      <c r="D1" s="318"/>
      <c r="E1" s="318"/>
      <c r="F1" s="318"/>
      <c r="G1" s="318"/>
    </row>
    <row r="2" ht="12.75">
      <c r="C2" s="1363" t="s">
        <v>224</v>
      </c>
    </row>
    <row r="3" ht="12.75">
      <c r="C3" s="1363"/>
    </row>
    <row r="5" spans="1:3" ht="12.75">
      <c r="A5" s="1538" t="s">
        <v>178</v>
      </c>
      <c r="B5" s="1538"/>
      <c r="C5" s="1538"/>
    </row>
    <row r="6" spans="1:3" ht="17.25" customHeight="1">
      <c r="A6" s="1511"/>
      <c r="B6" s="1511"/>
      <c r="C6" s="1511"/>
    </row>
    <row r="7" spans="1:3" ht="17.25" customHeight="1">
      <c r="A7" s="371"/>
      <c r="B7" s="371"/>
      <c r="C7" s="371"/>
    </row>
    <row r="8" spans="1:3" ht="17.25" customHeight="1">
      <c r="A8" s="371"/>
      <c r="B8" s="371"/>
      <c r="C8" s="371"/>
    </row>
    <row r="9" spans="1:3" ht="15" thickBot="1">
      <c r="A9" s="354"/>
      <c r="B9" s="354"/>
      <c r="C9" s="375" t="s">
        <v>677</v>
      </c>
    </row>
    <row r="10" spans="1:3" ht="13.5" thickBot="1">
      <c r="A10" s="380" t="s">
        <v>358</v>
      </c>
      <c r="B10" s="381" t="s">
        <v>680</v>
      </c>
      <c r="C10" s="382" t="s">
        <v>56</v>
      </c>
    </row>
    <row r="11" spans="1:3" ht="13.5" thickBot="1">
      <c r="A11" s="383">
        <v>1</v>
      </c>
      <c r="B11" s="384">
        <v>2</v>
      </c>
      <c r="C11" s="385">
        <v>3</v>
      </c>
    </row>
    <row r="12" spans="1:3" ht="12.75">
      <c r="A12" s="386" t="s">
        <v>449</v>
      </c>
      <c r="B12" s="376" t="s">
        <v>678</v>
      </c>
      <c r="C12" s="387">
        <v>67795</v>
      </c>
    </row>
    <row r="13" spans="1:3" ht="12.75">
      <c r="A13" s="388" t="s">
        <v>455</v>
      </c>
      <c r="B13" s="377" t="s">
        <v>686</v>
      </c>
      <c r="C13" s="389">
        <v>0</v>
      </c>
    </row>
    <row r="14" spans="1:3" ht="12.75">
      <c r="A14" s="388" t="s">
        <v>607</v>
      </c>
      <c r="B14" s="377" t="s">
        <v>687</v>
      </c>
      <c r="C14" s="389">
        <v>500</v>
      </c>
    </row>
    <row r="15" spans="1:3" ht="36" customHeight="1">
      <c r="A15" s="388" t="s">
        <v>608</v>
      </c>
      <c r="B15" s="378" t="s">
        <v>691</v>
      </c>
      <c r="C15" s="389">
        <v>200</v>
      </c>
    </row>
    <row r="16" spans="1:3" ht="12.75">
      <c r="A16" s="390" t="s">
        <v>609</v>
      </c>
      <c r="B16" s="379" t="s">
        <v>688</v>
      </c>
      <c r="C16" s="391">
        <v>0</v>
      </c>
    </row>
    <row r="17" spans="1:3" ht="12.75">
      <c r="A17" s="388" t="s">
        <v>629</v>
      </c>
      <c r="B17" s="377" t="s">
        <v>689</v>
      </c>
      <c r="C17" s="389">
        <v>0</v>
      </c>
    </row>
    <row r="18" spans="1:3" ht="13.5" thickBot="1">
      <c r="A18" s="390" t="s">
        <v>676</v>
      </c>
      <c r="B18" s="379" t="s">
        <v>681</v>
      </c>
      <c r="C18" s="391">
        <v>0</v>
      </c>
    </row>
    <row r="19" spans="1:3" ht="13.5" thickBot="1">
      <c r="A19" s="1540" t="s">
        <v>690</v>
      </c>
      <c r="B19" s="1541"/>
      <c r="C19" s="392">
        <f>SUM(C12:C18)</f>
        <v>68495</v>
      </c>
    </row>
    <row r="20" spans="1:3" ht="33" customHeight="1">
      <c r="A20" s="1542" t="s">
        <v>357</v>
      </c>
      <c r="B20" s="1542"/>
      <c r="C20" s="1542"/>
    </row>
  </sheetData>
  <sheetProtection/>
  <mergeCells count="4">
    <mergeCell ref="A19:B19"/>
    <mergeCell ref="A20:C20"/>
    <mergeCell ref="A5:C6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34">
      <selection activeCell="K4" sqref="K4"/>
    </sheetView>
  </sheetViews>
  <sheetFormatPr defaultColWidth="9.140625" defaultRowHeight="12.75"/>
  <cols>
    <col min="6" max="6" width="10.8515625" style="0" customWidth="1"/>
    <col min="9" max="9" width="10.7109375" style="0" customWidth="1"/>
  </cols>
  <sheetData>
    <row r="1" spans="1:11" ht="12.75">
      <c r="A1" s="1158" t="s">
        <v>223</v>
      </c>
      <c r="B1" s="1550"/>
      <c r="C1" s="1550"/>
      <c r="D1" s="1550"/>
      <c r="E1" s="1550"/>
      <c r="F1" s="1550"/>
      <c r="G1" s="1550"/>
      <c r="H1" s="1550"/>
      <c r="I1" s="1550"/>
      <c r="J1" s="326"/>
      <c r="K1" s="326"/>
    </row>
    <row r="2" spans="1:11" ht="12.75">
      <c r="A2" s="693"/>
      <c r="B2" s="692"/>
      <c r="C2" s="692"/>
      <c r="D2" s="692"/>
      <c r="E2" s="692"/>
      <c r="F2" s="692"/>
      <c r="G2" s="1547" t="s">
        <v>222</v>
      </c>
      <c r="H2" s="1547"/>
      <c r="I2" s="1547"/>
      <c r="J2" s="326"/>
      <c r="K2" s="326"/>
    </row>
    <row r="3" spans="1:11" ht="12.75">
      <c r="A3" s="693"/>
      <c r="B3" s="692"/>
      <c r="C3" s="692"/>
      <c r="D3" s="692"/>
      <c r="E3" s="692"/>
      <c r="F3" s="692"/>
      <c r="G3" s="692"/>
      <c r="H3" s="692"/>
      <c r="I3" s="692"/>
      <c r="J3" s="326"/>
      <c r="K3" s="326"/>
    </row>
    <row r="4" spans="1:11" ht="12.75">
      <c r="A4" s="717" t="s">
        <v>971</v>
      </c>
      <c r="D4" s="723" t="s">
        <v>972</v>
      </c>
      <c r="E4" s="722"/>
      <c r="F4" s="724" t="s">
        <v>973</v>
      </c>
      <c r="G4" s="723" t="s">
        <v>972</v>
      </c>
      <c r="H4" s="722"/>
      <c r="I4" s="724" t="s">
        <v>973</v>
      </c>
      <c r="J4" s="326"/>
      <c r="K4" s="326"/>
    </row>
    <row r="5" spans="4:11" ht="12.75">
      <c r="D5" s="723" t="s">
        <v>670</v>
      </c>
      <c r="E5" s="722" t="s">
        <v>670</v>
      </c>
      <c r="F5" s="722" t="s">
        <v>670</v>
      </c>
      <c r="G5" s="723" t="s">
        <v>679</v>
      </c>
      <c r="H5" s="722" t="s">
        <v>679</v>
      </c>
      <c r="I5" s="722" t="s">
        <v>679</v>
      </c>
      <c r="J5" s="326"/>
      <c r="K5" s="326"/>
    </row>
    <row r="6" spans="4:11" ht="12.75">
      <c r="D6" s="723" t="s">
        <v>974</v>
      </c>
      <c r="E6" s="722" t="s">
        <v>975</v>
      </c>
      <c r="F6" s="722" t="s">
        <v>976</v>
      </c>
      <c r="G6" s="723" t="s">
        <v>974</v>
      </c>
      <c r="H6" s="722" t="s">
        <v>975</v>
      </c>
      <c r="I6" s="722" t="s">
        <v>976</v>
      </c>
      <c r="J6" s="326"/>
      <c r="K6" s="326"/>
    </row>
    <row r="7" spans="1:11" ht="12.75">
      <c r="A7" t="s">
        <v>977</v>
      </c>
      <c r="D7" s="725">
        <v>5520</v>
      </c>
      <c r="E7" s="721">
        <v>4074</v>
      </c>
      <c r="F7" s="721">
        <v>22488</v>
      </c>
      <c r="G7" s="725">
        <v>5510</v>
      </c>
      <c r="H7" s="843">
        <v>12.03</v>
      </c>
      <c r="I7" s="721">
        <v>66310</v>
      </c>
      <c r="J7" s="326"/>
      <c r="K7" s="326"/>
    </row>
    <row r="8" spans="1:11" ht="12.75">
      <c r="A8" t="s">
        <v>57</v>
      </c>
      <c r="D8" s="725"/>
      <c r="E8" s="721"/>
      <c r="F8" s="721"/>
      <c r="G8" s="725">
        <v>5510</v>
      </c>
      <c r="H8" s="721">
        <v>2700</v>
      </c>
      <c r="I8" s="721">
        <v>14877</v>
      </c>
      <c r="J8" s="326"/>
      <c r="K8" s="326"/>
    </row>
    <row r="9" spans="1:11" ht="12.75">
      <c r="A9" t="s">
        <v>978</v>
      </c>
      <c r="D9" s="725">
        <v>203</v>
      </c>
      <c r="E9" s="721">
        <v>7729</v>
      </c>
      <c r="F9" s="721">
        <v>1569</v>
      </c>
      <c r="G9" s="725"/>
      <c r="H9" s="721"/>
      <c r="I9" s="721"/>
      <c r="J9" s="326"/>
      <c r="K9" s="326"/>
    </row>
    <row r="10" spans="1:11" ht="12.75">
      <c r="A10" t="s">
        <v>979</v>
      </c>
      <c r="D10" s="725">
        <v>100</v>
      </c>
      <c r="E10" s="726">
        <v>1.5</v>
      </c>
      <c r="F10" s="721">
        <v>150</v>
      </c>
      <c r="G10" s="725">
        <v>157</v>
      </c>
      <c r="H10" s="726">
        <v>1.5</v>
      </c>
      <c r="I10" s="721">
        <v>236</v>
      </c>
      <c r="J10" s="326"/>
      <c r="K10" s="326"/>
    </row>
    <row r="11" spans="1:11" ht="12.75">
      <c r="A11" t="s">
        <v>980</v>
      </c>
      <c r="D11" s="725">
        <v>90</v>
      </c>
      <c r="E11" s="721">
        <v>2612</v>
      </c>
      <c r="F11" s="721">
        <v>235</v>
      </c>
      <c r="G11" s="725">
        <v>5510</v>
      </c>
      <c r="H11" s="842">
        <v>40.87</v>
      </c>
      <c r="I11" s="721">
        <v>225</v>
      </c>
      <c r="J11" s="326"/>
      <c r="K11" s="326"/>
    </row>
    <row r="12" spans="1:11" ht="12.75">
      <c r="A12" t="s">
        <v>981</v>
      </c>
      <c r="D12" s="725">
        <v>5520</v>
      </c>
      <c r="E12" s="742">
        <v>2.598</v>
      </c>
      <c r="F12" s="721">
        <v>14342</v>
      </c>
      <c r="G12" s="725">
        <v>5510</v>
      </c>
      <c r="H12" s="2">
        <v>1.56</v>
      </c>
      <c r="I12" s="721">
        <v>8598</v>
      </c>
      <c r="J12" s="326"/>
      <c r="K12" s="326"/>
    </row>
    <row r="13" spans="1:11" ht="12.75">
      <c r="A13" t="s">
        <v>468</v>
      </c>
      <c r="D13" s="725">
        <v>6388</v>
      </c>
      <c r="E13" s="721">
        <v>395</v>
      </c>
      <c r="F13" s="721">
        <v>2523</v>
      </c>
      <c r="G13" s="725">
        <v>6397</v>
      </c>
      <c r="H13" s="721">
        <v>395</v>
      </c>
      <c r="I13" s="721">
        <v>2527</v>
      </c>
      <c r="J13" s="326"/>
      <c r="K13" s="326"/>
    </row>
    <row r="14" spans="1:11" ht="12.75">
      <c r="A14" t="s">
        <v>58</v>
      </c>
      <c r="D14" s="725"/>
      <c r="E14" s="721"/>
      <c r="F14" s="721"/>
      <c r="G14" s="725">
        <v>6397</v>
      </c>
      <c r="H14" s="721">
        <v>300</v>
      </c>
      <c r="I14" s="721">
        <v>1919</v>
      </c>
      <c r="J14" s="326"/>
      <c r="K14" s="326"/>
    </row>
    <row r="15" spans="1:11" ht="12.75">
      <c r="A15" t="s">
        <v>465</v>
      </c>
      <c r="D15" s="725">
        <v>6388</v>
      </c>
      <c r="E15" s="721">
        <v>395</v>
      </c>
      <c r="F15" s="721">
        <v>2523</v>
      </c>
      <c r="G15" s="725">
        <v>6397</v>
      </c>
      <c r="H15" s="721">
        <v>395</v>
      </c>
      <c r="I15" s="721">
        <v>2527</v>
      </c>
      <c r="J15" s="326"/>
      <c r="K15" s="326"/>
    </row>
    <row r="16" spans="1:11" ht="12.75">
      <c r="A16" t="s">
        <v>59</v>
      </c>
      <c r="D16" s="725"/>
      <c r="E16" s="721"/>
      <c r="F16" s="721"/>
      <c r="G16" s="725">
        <v>6397</v>
      </c>
      <c r="H16" s="721">
        <v>300</v>
      </c>
      <c r="I16" s="721">
        <v>1919</v>
      </c>
      <c r="J16" s="326"/>
      <c r="K16" s="326"/>
    </row>
    <row r="17" spans="1:11" ht="12.75">
      <c r="A17" s="1136" t="s">
        <v>982</v>
      </c>
      <c r="B17" s="1136"/>
      <c r="C17" s="1136"/>
      <c r="D17" s="729">
        <v>15</v>
      </c>
      <c r="E17" s="728">
        <v>55360</v>
      </c>
      <c r="F17" s="727">
        <v>830</v>
      </c>
      <c r="G17" s="729">
        <v>8</v>
      </c>
      <c r="H17" s="728">
        <v>55360</v>
      </c>
      <c r="I17" s="727">
        <v>443</v>
      </c>
      <c r="J17" s="326"/>
      <c r="K17" s="326"/>
    </row>
    <row r="18" spans="1:11" ht="12.75">
      <c r="A18" s="461" t="s">
        <v>60</v>
      </c>
      <c r="B18" s="461"/>
      <c r="C18" s="461"/>
      <c r="D18" s="729"/>
      <c r="E18" s="728"/>
      <c r="F18" s="727"/>
      <c r="G18" s="729">
        <v>1</v>
      </c>
      <c r="H18" s="728">
        <v>145000</v>
      </c>
      <c r="I18" s="727">
        <v>145</v>
      </c>
      <c r="J18" s="326"/>
      <c r="K18" s="326"/>
    </row>
    <row r="19" spans="1:11" ht="12.75">
      <c r="A19" t="s">
        <v>983</v>
      </c>
      <c r="D19" s="725">
        <v>25</v>
      </c>
      <c r="E19" s="721">
        <v>88580</v>
      </c>
      <c r="F19" s="721">
        <v>2215</v>
      </c>
      <c r="G19" s="725">
        <v>25</v>
      </c>
      <c r="H19" s="721">
        <v>109000</v>
      </c>
      <c r="I19" s="721">
        <v>2725</v>
      </c>
      <c r="J19" s="326"/>
      <c r="K19" s="326"/>
    </row>
    <row r="20" spans="1:11" ht="12.75">
      <c r="A20" t="s">
        <v>984</v>
      </c>
      <c r="D20" s="725">
        <v>14</v>
      </c>
      <c r="E20" s="721">
        <v>710650</v>
      </c>
      <c r="F20" s="721">
        <v>9949</v>
      </c>
      <c r="G20" s="725"/>
      <c r="H20" s="721"/>
      <c r="I20" s="721"/>
      <c r="J20" s="326"/>
      <c r="K20" s="326"/>
    </row>
    <row r="21" spans="1:11" ht="12.75">
      <c r="A21" t="s">
        <v>985</v>
      </c>
      <c r="D21" s="725">
        <v>50</v>
      </c>
      <c r="E21" s="721">
        <v>635650</v>
      </c>
      <c r="F21" s="721">
        <v>31782</v>
      </c>
      <c r="G21" s="725"/>
      <c r="H21" s="721"/>
      <c r="I21" s="721"/>
      <c r="J21" s="326"/>
      <c r="K21" s="326"/>
    </row>
    <row r="22" spans="1:11" ht="12.75">
      <c r="A22" t="s">
        <v>0</v>
      </c>
      <c r="D22" s="725">
        <v>7</v>
      </c>
      <c r="E22" s="721">
        <v>127130</v>
      </c>
      <c r="F22" s="721">
        <v>890</v>
      </c>
      <c r="G22" s="725"/>
      <c r="H22" s="721"/>
      <c r="I22" s="721"/>
      <c r="J22" s="326"/>
      <c r="K22" s="326"/>
    </row>
    <row r="23" spans="1:11" ht="12.75">
      <c r="A23" t="s">
        <v>61</v>
      </c>
      <c r="D23" s="725"/>
      <c r="E23" s="721"/>
      <c r="F23" s="721"/>
      <c r="G23" s="725">
        <v>20</v>
      </c>
      <c r="H23" s="721">
        <v>2606040</v>
      </c>
      <c r="I23" s="721">
        <v>52121</v>
      </c>
      <c r="J23" s="326"/>
      <c r="K23" s="326"/>
    </row>
    <row r="24" spans="1:11" ht="12.75">
      <c r="A24" t="s">
        <v>62</v>
      </c>
      <c r="D24" s="725"/>
      <c r="E24" s="721"/>
      <c r="F24" s="721"/>
      <c r="G24" s="725"/>
      <c r="H24" s="721"/>
      <c r="I24" s="767">
        <v>0</v>
      </c>
      <c r="J24" s="326"/>
      <c r="K24" s="326"/>
    </row>
    <row r="25" spans="1:11" ht="12.75">
      <c r="A25" t="s">
        <v>461</v>
      </c>
      <c r="D25" s="725">
        <v>10</v>
      </c>
      <c r="E25" s="721">
        <v>494100</v>
      </c>
      <c r="F25" s="721">
        <v>4941</v>
      </c>
      <c r="G25" s="725">
        <v>10</v>
      </c>
      <c r="H25" s="721">
        <v>494100</v>
      </c>
      <c r="I25" s="721">
        <v>4941</v>
      </c>
      <c r="J25" s="326"/>
      <c r="K25" s="326"/>
    </row>
    <row r="26" spans="1:11" ht="12.75">
      <c r="A26" t="s">
        <v>63</v>
      </c>
      <c r="D26" s="725"/>
      <c r="E26" s="721"/>
      <c r="F26" s="721"/>
      <c r="G26" s="725"/>
      <c r="H26" s="721">
        <v>600</v>
      </c>
      <c r="I26" s="721">
        <v>679</v>
      </c>
      <c r="J26" s="326"/>
      <c r="K26" s="326"/>
    </row>
    <row r="27" spans="1:11" ht="12.75">
      <c r="A27" s="461" t="s">
        <v>64</v>
      </c>
      <c r="B27" s="461"/>
      <c r="C27" s="461"/>
      <c r="D27" s="730">
        <v>15.6</v>
      </c>
      <c r="E27" s="721">
        <v>2350000</v>
      </c>
      <c r="F27" s="721">
        <v>24440</v>
      </c>
      <c r="G27" s="725">
        <v>17</v>
      </c>
      <c r="H27" s="721">
        <v>2832000</v>
      </c>
      <c r="I27" s="721">
        <v>32096</v>
      </c>
      <c r="J27" s="326"/>
      <c r="K27" s="326"/>
    </row>
    <row r="28" spans="1:11" ht="12.75">
      <c r="A28" t="s">
        <v>65</v>
      </c>
      <c r="D28" s="730">
        <v>16.3</v>
      </c>
      <c r="E28" s="721">
        <v>2350000</v>
      </c>
      <c r="F28" s="721">
        <v>12768</v>
      </c>
      <c r="G28" s="725">
        <v>17</v>
      </c>
      <c r="H28" s="721">
        <v>2832000</v>
      </c>
      <c r="I28" s="721">
        <v>16048</v>
      </c>
      <c r="J28" s="326"/>
      <c r="K28" s="326"/>
    </row>
    <row r="29" spans="1:11" ht="12.75">
      <c r="A29" t="s">
        <v>66</v>
      </c>
      <c r="D29" s="730"/>
      <c r="E29" s="721"/>
      <c r="F29" s="721"/>
      <c r="G29" s="725">
        <v>8</v>
      </c>
      <c r="H29" s="721">
        <v>1632000</v>
      </c>
      <c r="I29" s="721">
        <v>8704</v>
      </c>
      <c r="J29" s="326"/>
      <c r="K29" s="326"/>
    </row>
    <row r="30" spans="1:11" ht="12.75">
      <c r="A30" t="s">
        <v>67</v>
      </c>
      <c r="D30" s="730"/>
      <c r="E30" s="721"/>
      <c r="F30" s="721"/>
      <c r="G30" s="725">
        <v>9</v>
      </c>
      <c r="H30" s="721">
        <v>1632000</v>
      </c>
      <c r="I30" s="721">
        <v>4896</v>
      </c>
      <c r="J30" s="326"/>
      <c r="K30" s="326"/>
    </row>
    <row r="31" spans="1:11" ht="12.75">
      <c r="A31" t="s">
        <v>68</v>
      </c>
      <c r="D31" s="730"/>
      <c r="E31" s="721"/>
      <c r="F31" s="721"/>
      <c r="G31" s="725">
        <v>196</v>
      </c>
      <c r="H31" s="721">
        <v>54000</v>
      </c>
      <c r="I31" s="721">
        <v>7056</v>
      </c>
      <c r="J31" s="326"/>
      <c r="K31" s="326"/>
    </row>
    <row r="32" spans="1:11" ht="12.75">
      <c r="A32" t="s">
        <v>68</v>
      </c>
      <c r="D32" s="730"/>
      <c r="E32" s="721"/>
      <c r="F32" s="721"/>
      <c r="G32" s="725">
        <v>194</v>
      </c>
      <c r="H32" s="721">
        <v>54000</v>
      </c>
      <c r="I32" s="721">
        <v>3528</v>
      </c>
      <c r="J32" s="326"/>
      <c r="K32" s="326"/>
    </row>
    <row r="33" spans="1:11" ht="12.75">
      <c r="A33" s="1136" t="s">
        <v>1</v>
      </c>
      <c r="B33" s="1136"/>
      <c r="C33" s="1136"/>
      <c r="D33" s="730">
        <v>25.3</v>
      </c>
      <c r="E33" s="721">
        <v>2350000</v>
      </c>
      <c r="F33" s="721">
        <v>39637</v>
      </c>
      <c r="G33" s="725"/>
      <c r="H33" s="721"/>
      <c r="I33" s="721"/>
      <c r="J33" s="326"/>
      <c r="K33" s="326"/>
    </row>
    <row r="34" spans="1:11" ht="12.75">
      <c r="A34" s="1136" t="s">
        <v>2</v>
      </c>
      <c r="B34" s="1136"/>
      <c r="C34" s="1136"/>
      <c r="D34" s="730">
        <v>26</v>
      </c>
      <c r="E34" s="721">
        <v>2350000</v>
      </c>
      <c r="F34" s="721">
        <v>20367</v>
      </c>
      <c r="G34" s="725"/>
      <c r="H34" s="721"/>
      <c r="I34" s="721"/>
      <c r="J34" s="326"/>
      <c r="K34" s="326"/>
    </row>
    <row r="35" spans="1:11" ht="12.75">
      <c r="A35" t="s">
        <v>3</v>
      </c>
      <c r="D35" s="730">
        <v>3.2</v>
      </c>
      <c r="E35" s="721">
        <v>2350000</v>
      </c>
      <c r="F35" s="721">
        <v>5013</v>
      </c>
      <c r="G35" s="725"/>
      <c r="H35" s="721"/>
      <c r="I35" s="721"/>
      <c r="J35" s="326"/>
      <c r="K35" s="326"/>
    </row>
    <row r="36" spans="1:11" ht="12.75">
      <c r="A36" t="s">
        <v>4</v>
      </c>
      <c r="D36" s="730">
        <v>0.2</v>
      </c>
      <c r="E36" s="721">
        <v>2350000</v>
      </c>
      <c r="F36" s="721">
        <v>313</v>
      </c>
      <c r="G36" s="730"/>
      <c r="H36" s="721"/>
      <c r="I36" s="721"/>
      <c r="J36" s="326"/>
      <c r="K36" s="326"/>
    </row>
    <row r="37" spans="1:11" ht="12.75">
      <c r="A37" t="s">
        <v>5</v>
      </c>
      <c r="D37" s="730">
        <v>3.2</v>
      </c>
      <c r="E37" s="721">
        <v>2350000</v>
      </c>
      <c r="F37" s="721">
        <v>2507</v>
      </c>
      <c r="G37" s="730"/>
      <c r="H37" s="721"/>
      <c r="I37" s="721"/>
      <c r="J37" s="326"/>
      <c r="K37" s="326"/>
    </row>
    <row r="38" spans="1:11" ht="12.75">
      <c r="A38" t="s">
        <v>6</v>
      </c>
      <c r="D38" s="730">
        <v>0.2</v>
      </c>
      <c r="E38" s="721">
        <v>2350000</v>
      </c>
      <c r="F38" s="721">
        <v>157</v>
      </c>
      <c r="G38" s="730"/>
      <c r="H38" s="721"/>
      <c r="I38" s="721"/>
      <c r="J38" s="326"/>
      <c r="K38" s="326"/>
    </row>
    <row r="39" spans="1:11" ht="12.75">
      <c r="A39" t="s">
        <v>7</v>
      </c>
      <c r="C39" s="318" t="s">
        <v>8</v>
      </c>
      <c r="D39" s="731">
        <v>193</v>
      </c>
      <c r="E39" s="721">
        <v>40000</v>
      </c>
      <c r="F39" s="721">
        <v>5146</v>
      </c>
      <c r="G39" s="731"/>
      <c r="H39" s="721"/>
      <c r="I39" s="721"/>
      <c r="J39" s="326"/>
      <c r="K39" s="326"/>
    </row>
    <row r="40" spans="3:11" ht="12.75">
      <c r="C40" s="318" t="s">
        <v>9</v>
      </c>
      <c r="D40" s="731">
        <v>201</v>
      </c>
      <c r="E40" s="721">
        <v>40000</v>
      </c>
      <c r="F40" s="721">
        <v>2680</v>
      </c>
      <c r="G40" s="731"/>
      <c r="H40" s="721"/>
      <c r="I40" s="721"/>
      <c r="J40" s="326"/>
      <c r="K40" s="326"/>
    </row>
    <row r="41" spans="1:11" ht="12.75">
      <c r="A41" t="s">
        <v>10</v>
      </c>
      <c r="C41" s="318" t="s">
        <v>11</v>
      </c>
      <c r="D41" s="731">
        <v>385</v>
      </c>
      <c r="E41" s="721">
        <v>40000</v>
      </c>
      <c r="F41" s="721">
        <v>10267</v>
      </c>
      <c r="G41" s="731"/>
      <c r="H41" s="721"/>
      <c r="I41" s="721"/>
      <c r="J41" s="326"/>
      <c r="K41" s="326"/>
    </row>
    <row r="42" spans="3:11" ht="12.75">
      <c r="C42" s="318" t="s">
        <v>12</v>
      </c>
      <c r="D42" s="731">
        <v>395</v>
      </c>
      <c r="E42" s="721">
        <v>40000</v>
      </c>
      <c r="F42" s="721">
        <v>5267</v>
      </c>
      <c r="G42" s="731"/>
      <c r="H42" s="721"/>
      <c r="I42" s="721"/>
      <c r="J42" s="326"/>
      <c r="K42" s="326"/>
    </row>
    <row r="43" spans="1:11" ht="12.75">
      <c r="A43" s="1136" t="s">
        <v>13</v>
      </c>
      <c r="B43" s="1136"/>
      <c r="C43" s="1136"/>
      <c r="D43" s="731">
        <v>42</v>
      </c>
      <c r="E43" s="721">
        <v>68000</v>
      </c>
      <c r="F43" s="721">
        <v>2856</v>
      </c>
      <c r="G43" s="731">
        <v>40</v>
      </c>
      <c r="H43" s="721">
        <v>102000</v>
      </c>
      <c r="I43" s="721">
        <v>4080</v>
      </c>
      <c r="J43" s="326"/>
      <c r="K43" s="326"/>
    </row>
    <row r="44" spans="1:11" ht="12.75">
      <c r="A44" s="1136" t="s">
        <v>14</v>
      </c>
      <c r="B44" s="1136"/>
      <c r="C44" s="1136"/>
      <c r="D44" s="731">
        <v>82</v>
      </c>
      <c r="E44" s="721">
        <v>68000</v>
      </c>
      <c r="F44" s="721">
        <v>5576</v>
      </c>
      <c r="G44" s="731">
        <v>77</v>
      </c>
      <c r="H44" s="721">
        <v>102000</v>
      </c>
      <c r="I44" s="721">
        <v>7854</v>
      </c>
      <c r="J44" s="326"/>
      <c r="K44" s="326"/>
    </row>
    <row r="45" spans="1:11" ht="12.75">
      <c r="A45" t="s">
        <v>15</v>
      </c>
      <c r="D45" s="731">
        <v>148</v>
      </c>
      <c r="E45" s="721">
        <v>12000</v>
      </c>
      <c r="F45" s="721">
        <v>1776</v>
      </c>
      <c r="G45" s="731"/>
      <c r="H45" s="721"/>
      <c r="I45" s="721"/>
      <c r="J45" s="326"/>
      <c r="K45" s="326"/>
    </row>
    <row r="46" spans="1:11" ht="12.75">
      <c r="A46" t="s">
        <v>16</v>
      </c>
      <c r="D46" s="731">
        <v>1</v>
      </c>
      <c r="E46" s="721">
        <v>358400</v>
      </c>
      <c r="F46" s="721">
        <v>239</v>
      </c>
      <c r="G46" s="731"/>
      <c r="H46" s="721"/>
      <c r="I46" s="721"/>
      <c r="J46" s="326"/>
      <c r="K46" s="326"/>
    </row>
    <row r="47" spans="1:11" ht="12.75">
      <c r="A47" t="s">
        <v>17</v>
      </c>
      <c r="C47" s="318" t="s">
        <v>18</v>
      </c>
      <c r="D47" s="731">
        <v>1</v>
      </c>
      <c r="E47" s="721">
        <v>358400</v>
      </c>
      <c r="F47" s="721">
        <v>119</v>
      </c>
      <c r="G47" s="731"/>
      <c r="H47" s="721"/>
      <c r="I47" s="721"/>
      <c r="J47" s="326"/>
      <c r="K47" s="326"/>
    </row>
    <row r="48" spans="1:11" ht="12.75">
      <c r="A48" t="s">
        <v>16</v>
      </c>
      <c r="C48" s="318"/>
      <c r="D48" s="731">
        <v>2</v>
      </c>
      <c r="E48" s="721">
        <v>156800</v>
      </c>
      <c r="F48" s="721">
        <v>209</v>
      </c>
      <c r="G48" s="731"/>
      <c r="H48" s="721"/>
      <c r="I48" s="721"/>
      <c r="J48" s="326"/>
      <c r="K48" s="326"/>
    </row>
    <row r="49" spans="1:11" ht="12.75">
      <c r="A49" t="s">
        <v>17</v>
      </c>
      <c r="C49" s="318" t="s">
        <v>18</v>
      </c>
      <c r="D49" s="731">
        <v>3</v>
      </c>
      <c r="E49" s="721">
        <v>156800</v>
      </c>
      <c r="F49" s="721">
        <v>105</v>
      </c>
      <c r="G49" s="731"/>
      <c r="H49" s="721"/>
      <c r="I49" s="721"/>
      <c r="J49" s="326"/>
      <c r="K49" s="326"/>
    </row>
    <row r="50" spans="1:11" ht="12.75">
      <c r="A50" t="s">
        <v>16</v>
      </c>
      <c r="C50" s="318"/>
      <c r="D50" s="731">
        <v>2</v>
      </c>
      <c r="E50" s="721">
        <v>156800</v>
      </c>
      <c r="F50" s="721">
        <v>209</v>
      </c>
      <c r="G50" s="731"/>
      <c r="H50" s="721"/>
      <c r="I50" s="721"/>
      <c r="J50" s="326"/>
      <c r="K50" s="326"/>
    </row>
    <row r="51" spans="1:11" ht="12.75">
      <c r="A51" t="s">
        <v>19</v>
      </c>
      <c r="C51" s="318" t="s">
        <v>18</v>
      </c>
      <c r="D51" s="731">
        <v>2</v>
      </c>
      <c r="E51" s="721">
        <v>156800</v>
      </c>
      <c r="F51" s="721">
        <v>157</v>
      </c>
      <c r="G51" s="731"/>
      <c r="H51" s="721"/>
      <c r="I51" s="721"/>
      <c r="J51" s="326"/>
      <c r="K51" s="326"/>
    </row>
    <row r="52" spans="1:11" ht="12.75">
      <c r="A52" t="s">
        <v>20</v>
      </c>
      <c r="D52" s="725">
        <v>25</v>
      </c>
      <c r="E52" s="721">
        <v>1640</v>
      </c>
      <c r="F52" s="721">
        <v>41</v>
      </c>
      <c r="G52" s="725"/>
      <c r="H52" s="721"/>
      <c r="I52" s="721"/>
      <c r="J52" s="326"/>
      <c r="K52" s="326"/>
    </row>
    <row r="53" spans="1:11" ht="12.75">
      <c r="A53" t="s">
        <v>21</v>
      </c>
      <c r="D53" s="725">
        <v>6</v>
      </c>
      <c r="E53" s="721">
        <v>1640</v>
      </c>
      <c r="F53" s="721">
        <v>10</v>
      </c>
      <c r="G53" s="725"/>
      <c r="H53" s="721"/>
      <c r="I53" s="721"/>
      <c r="J53" s="326"/>
      <c r="K53" s="326"/>
    </row>
    <row r="54" spans="1:11" ht="12.75">
      <c r="A54" t="s">
        <v>22</v>
      </c>
      <c r="C54" s="318"/>
      <c r="D54" s="730">
        <v>0.9</v>
      </c>
      <c r="E54" s="721">
        <v>2350000</v>
      </c>
      <c r="F54" s="721">
        <v>1410</v>
      </c>
      <c r="G54" s="730"/>
      <c r="H54" s="721"/>
      <c r="I54" s="721"/>
      <c r="J54" s="326"/>
      <c r="K54" s="326"/>
    </row>
    <row r="55" spans="1:11" ht="12.75">
      <c r="A55" t="s">
        <v>23</v>
      </c>
      <c r="D55" s="730">
        <v>1</v>
      </c>
      <c r="E55" s="721">
        <v>2350000</v>
      </c>
      <c r="F55" s="721">
        <v>783</v>
      </c>
      <c r="G55" s="730"/>
      <c r="H55" s="721"/>
      <c r="I55" s="721"/>
      <c r="J55" s="326"/>
      <c r="K55" s="326"/>
    </row>
    <row r="56" spans="1:11" ht="12.75">
      <c r="A56" s="93" t="s">
        <v>24</v>
      </c>
      <c r="B56" s="93"/>
      <c r="C56" s="93"/>
      <c r="D56" s="725">
        <v>193</v>
      </c>
      <c r="E56" s="721">
        <v>32000</v>
      </c>
      <c r="F56" s="721">
        <v>4118</v>
      </c>
      <c r="G56" s="725"/>
      <c r="H56" s="721"/>
      <c r="I56" s="721"/>
      <c r="J56" s="326"/>
      <c r="K56" s="326"/>
    </row>
    <row r="57" spans="1:11" ht="12.75">
      <c r="A57" s="93"/>
      <c r="B57" s="93"/>
      <c r="C57" s="732" t="s">
        <v>25</v>
      </c>
      <c r="D57" s="734">
        <v>201</v>
      </c>
      <c r="E57" s="733">
        <v>32000</v>
      </c>
      <c r="F57" s="735">
        <v>2144</v>
      </c>
      <c r="G57" s="734"/>
      <c r="H57" s="733"/>
      <c r="I57" s="735"/>
      <c r="J57" s="326"/>
      <c r="K57" s="326"/>
    </row>
    <row r="58" spans="1:11" ht="12.75">
      <c r="A58" s="93" t="s">
        <v>26</v>
      </c>
      <c r="B58" s="93"/>
      <c r="C58" s="93"/>
      <c r="D58" s="725">
        <v>385</v>
      </c>
      <c r="E58" s="721">
        <v>32000</v>
      </c>
      <c r="F58" s="721">
        <v>8213</v>
      </c>
      <c r="G58" s="725"/>
      <c r="H58" s="721"/>
      <c r="I58" s="721"/>
      <c r="J58" s="326"/>
      <c r="K58" s="326"/>
    </row>
    <row r="59" spans="1:11" ht="12.75">
      <c r="A59" s="93"/>
      <c r="B59" s="93"/>
      <c r="C59" s="732" t="s">
        <v>27</v>
      </c>
      <c r="D59" s="734">
        <v>395</v>
      </c>
      <c r="E59" s="733">
        <v>32000</v>
      </c>
      <c r="F59" s="735">
        <v>4213</v>
      </c>
      <c r="G59" s="734"/>
      <c r="H59" s="733"/>
      <c r="I59" s="735"/>
      <c r="J59" s="326"/>
      <c r="K59" s="326"/>
    </row>
    <row r="60" spans="1:11" ht="12.75">
      <c r="A60" s="93" t="s">
        <v>28</v>
      </c>
      <c r="B60" s="717"/>
      <c r="C60" s="737"/>
      <c r="D60" s="738" t="s">
        <v>42</v>
      </c>
      <c r="E60" s="733">
        <v>1750</v>
      </c>
      <c r="F60" s="733">
        <v>680</v>
      </c>
      <c r="G60" s="738"/>
      <c r="H60" s="733"/>
      <c r="I60" s="733"/>
      <c r="J60" s="326"/>
      <c r="K60" s="326"/>
    </row>
    <row r="61" spans="1:11" ht="12.75">
      <c r="A61" s="93" t="s">
        <v>43</v>
      </c>
      <c r="B61" s="717"/>
      <c r="C61" s="737"/>
      <c r="D61" s="739">
        <v>22</v>
      </c>
      <c r="E61" s="733">
        <v>26000</v>
      </c>
      <c r="F61" s="736">
        <v>572</v>
      </c>
      <c r="G61" s="739"/>
      <c r="H61" s="733"/>
      <c r="I61" s="736"/>
      <c r="J61" s="326"/>
      <c r="K61" s="326"/>
    </row>
    <row r="62" spans="1:11" ht="12.75">
      <c r="A62" s="93" t="s">
        <v>44</v>
      </c>
      <c r="B62" s="717"/>
      <c r="C62" s="737"/>
      <c r="D62" s="739">
        <v>38</v>
      </c>
      <c r="E62" s="733">
        <v>6300</v>
      </c>
      <c r="F62" s="2">
        <v>240</v>
      </c>
      <c r="G62" s="739"/>
      <c r="H62" s="733"/>
      <c r="I62" s="2"/>
      <c r="J62" s="326"/>
      <c r="K62" s="326"/>
    </row>
    <row r="63" spans="1:11" ht="12.75">
      <c r="A63" s="1543" t="s">
        <v>19</v>
      </c>
      <c r="B63" s="1137"/>
      <c r="C63" s="1137"/>
      <c r="D63" s="739">
        <v>14</v>
      </c>
      <c r="E63" s="733">
        <v>6300</v>
      </c>
      <c r="F63" s="736">
        <v>88</v>
      </c>
      <c r="G63" s="739"/>
      <c r="H63" s="733"/>
      <c r="I63" s="736"/>
      <c r="J63" s="326"/>
      <c r="K63" s="326"/>
    </row>
    <row r="64" spans="1:11" ht="12.75">
      <c r="A64" s="1543" t="s">
        <v>45</v>
      </c>
      <c r="B64" s="1137"/>
      <c r="C64" s="1137"/>
      <c r="D64" s="739">
        <v>4</v>
      </c>
      <c r="E64" s="733">
        <v>6300</v>
      </c>
      <c r="F64" s="736">
        <v>25</v>
      </c>
      <c r="G64" s="739"/>
      <c r="H64" s="733"/>
      <c r="I64" s="736"/>
      <c r="J64" s="326"/>
      <c r="K64" s="326"/>
    </row>
    <row r="65" spans="1:11" ht="12.75">
      <c r="A65" s="1543" t="s">
        <v>185</v>
      </c>
      <c r="B65" s="1137"/>
      <c r="C65" s="1544"/>
      <c r="D65" s="739"/>
      <c r="E65" s="733"/>
      <c r="F65" s="841"/>
      <c r="G65" s="758">
        <v>5510</v>
      </c>
      <c r="H65" s="733">
        <v>1140</v>
      </c>
      <c r="I65" s="736">
        <v>6281</v>
      </c>
      <c r="J65" s="326"/>
      <c r="K65" s="326"/>
    </row>
    <row r="66" spans="1:11" ht="12.75">
      <c r="A66" s="1548" t="s">
        <v>553</v>
      </c>
      <c r="B66" s="1549"/>
      <c r="C66" s="318"/>
      <c r="D66" s="739"/>
      <c r="E66" s="733"/>
      <c r="F66" s="826">
        <f>SUM(F7:F64)</f>
        <v>256782</v>
      </c>
      <c r="G66" s="825"/>
      <c r="H66" s="825"/>
      <c r="I66" s="825">
        <f>SUM(I7:I65)</f>
        <v>250735</v>
      </c>
      <c r="J66" s="326"/>
      <c r="K66" s="326"/>
    </row>
    <row r="67" spans="1:11" ht="12.75">
      <c r="A67" s="824"/>
      <c r="B67" s="318"/>
      <c r="C67" s="318"/>
      <c r="D67" s="739"/>
      <c r="E67" s="733"/>
      <c r="F67" s="733"/>
      <c r="G67" s="739"/>
      <c r="H67" s="733"/>
      <c r="I67" s="736"/>
      <c r="J67" s="326"/>
      <c r="K67" s="326"/>
    </row>
    <row r="68" spans="1:11" ht="15.75">
      <c r="A68" s="717" t="s">
        <v>125</v>
      </c>
      <c r="D68" s="741"/>
      <c r="E68" s="740"/>
      <c r="F68" s="740">
        <f>SUM(F66+F67)</f>
        <v>256782</v>
      </c>
      <c r="G68" s="741"/>
      <c r="H68" s="740"/>
      <c r="I68" s="740">
        <f>SUM(I66)</f>
        <v>250735</v>
      </c>
      <c r="J68" s="326"/>
      <c r="K68" s="326"/>
    </row>
    <row r="69" spans="10:11" ht="12.75">
      <c r="J69" s="326"/>
      <c r="K69" s="326"/>
    </row>
    <row r="70" spans="1:11" ht="12.75">
      <c r="A70" s="829"/>
      <c r="B70" s="326"/>
      <c r="C70" s="326"/>
      <c r="D70" s="751"/>
      <c r="E70" s="751"/>
      <c r="F70" s="751"/>
      <c r="G70" s="751"/>
      <c r="H70" s="751"/>
      <c r="I70" s="751"/>
      <c r="J70" s="326"/>
      <c r="K70" s="326"/>
    </row>
    <row r="71" spans="1:11" ht="12.75">
      <c r="A71" s="20"/>
      <c r="B71" s="20"/>
      <c r="C71" s="20"/>
      <c r="D71" s="827"/>
      <c r="E71" s="828"/>
      <c r="F71" s="753"/>
      <c r="G71" s="753"/>
      <c r="H71" s="754"/>
      <c r="I71" s="753"/>
      <c r="J71" s="326"/>
      <c r="K71" s="326"/>
    </row>
    <row r="72" spans="1:11" ht="12.75">
      <c r="A72" s="326"/>
      <c r="B72" s="326"/>
      <c r="C72" s="326"/>
      <c r="D72" s="751"/>
      <c r="E72" s="751"/>
      <c r="F72" s="751"/>
      <c r="G72" s="751"/>
      <c r="H72" s="751"/>
      <c r="I72" s="751"/>
      <c r="J72" s="326"/>
      <c r="K72" s="326"/>
    </row>
    <row r="73" spans="1:11" ht="12.75">
      <c r="A73" s="326"/>
      <c r="B73" s="326"/>
      <c r="C73" s="326"/>
      <c r="D73" s="751"/>
      <c r="E73" s="751"/>
      <c r="F73" s="751"/>
      <c r="G73" s="751"/>
      <c r="H73" s="751"/>
      <c r="I73" s="751"/>
      <c r="J73" s="326"/>
      <c r="K73" s="326"/>
    </row>
    <row r="74" spans="1:11" ht="12.75">
      <c r="A74" s="326"/>
      <c r="B74" s="326"/>
      <c r="C74" s="326"/>
      <c r="D74" s="751"/>
      <c r="E74" s="751"/>
      <c r="F74" s="751"/>
      <c r="G74" s="751"/>
      <c r="H74" s="751"/>
      <c r="I74" s="751"/>
      <c r="J74" s="326"/>
      <c r="K74" s="326"/>
    </row>
    <row r="75" spans="1:11" ht="12.75">
      <c r="A75" s="326"/>
      <c r="B75" s="326"/>
      <c r="C75" s="326"/>
      <c r="D75" s="751"/>
      <c r="E75" s="751"/>
      <c r="F75" s="751"/>
      <c r="G75" s="751"/>
      <c r="H75" s="751"/>
      <c r="I75" s="751"/>
      <c r="J75" s="326"/>
      <c r="K75" s="326"/>
    </row>
    <row r="76" spans="1:11" ht="12.75">
      <c r="A76" s="326"/>
      <c r="B76" s="326"/>
      <c r="C76" s="326"/>
      <c r="D76" s="751"/>
      <c r="E76" s="751"/>
      <c r="F76" s="751"/>
      <c r="G76" s="751"/>
      <c r="H76" s="751"/>
      <c r="I76" s="751"/>
      <c r="J76" s="326"/>
      <c r="K76" s="326"/>
    </row>
    <row r="77" spans="1:11" ht="12.75">
      <c r="A77" s="326"/>
      <c r="B77" s="326"/>
      <c r="C77" s="326"/>
      <c r="D77" s="751"/>
      <c r="E77" s="751"/>
      <c r="F77" s="751"/>
      <c r="G77" s="751"/>
      <c r="H77" s="751"/>
      <c r="I77" s="751"/>
      <c r="J77" s="326"/>
      <c r="K77" s="326"/>
    </row>
    <row r="78" spans="1:11" ht="12.75">
      <c r="A78" s="20"/>
      <c r="B78" s="20"/>
      <c r="C78" s="20"/>
      <c r="D78" s="752"/>
      <c r="E78" s="751"/>
      <c r="F78" s="751"/>
      <c r="G78" s="752"/>
      <c r="H78" s="751"/>
      <c r="I78" s="751"/>
      <c r="J78" s="326"/>
      <c r="K78" s="326"/>
    </row>
    <row r="79" spans="1:11" ht="12.75">
      <c r="A79" s="326"/>
      <c r="B79" s="326"/>
      <c r="C79" s="326"/>
      <c r="D79" s="752"/>
      <c r="E79" s="751"/>
      <c r="F79" s="751"/>
      <c r="G79" s="752"/>
      <c r="H79" s="751"/>
      <c r="I79" s="751"/>
      <c r="J79" s="326"/>
      <c r="K79" s="326"/>
    </row>
    <row r="80" spans="1:11" ht="12.75">
      <c r="A80" s="1150"/>
      <c r="B80" s="1150"/>
      <c r="C80" s="1150"/>
      <c r="D80" s="752"/>
      <c r="E80" s="751"/>
      <c r="F80" s="751"/>
      <c r="G80" s="752"/>
      <c r="H80" s="751"/>
      <c r="I80" s="751"/>
      <c r="J80" s="326"/>
      <c r="K80" s="326"/>
    </row>
    <row r="81" spans="1:11" ht="12.75">
      <c r="A81" s="1150"/>
      <c r="B81" s="1150"/>
      <c r="C81" s="1150"/>
      <c r="D81" s="752"/>
      <c r="E81" s="751"/>
      <c r="F81" s="751"/>
      <c r="G81" s="752"/>
      <c r="H81" s="751"/>
      <c r="I81" s="751"/>
      <c r="J81" s="326"/>
      <c r="K81" s="326"/>
    </row>
    <row r="82" spans="1:11" ht="12.75">
      <c r="A82" s="326"/>
      <c r="B82" s="326"/>
      <c r="C82" s="326"/>
      <c r="D82" s="752"/>
      <c r="E82" s="751"/>
      <c r="F82" s="751"/>
      <c r="G82" s="752"/>
      <c r="H82" s="751"/>
      <c r="I82" s="751"/>
      <c r="J82" s="326"/>
      <c r="K82" s="326"/>
    </row>
    <row r="83" spans="1:11" ht="12.75">
      <c r="A83" s="326"/>
      <c r="B83" s="326"/>
      <c r="C83" s="326"/>
      <c r="D83" s="752"/>
      <c r="E83" s="751"/>
      <c r="F83" s="751"/>
      <c r="G83" s="752"/>
      <c r="H83" s="751"/>
      <c r="I83" s="751"/>
      <c r="J83" s="326"/>
      <c r="K83" s="326"/>
    </row>
    <row r="84" spans="1:11" ht="12.75">
      <c r="A84" s="326"/>
      <c r="B84" s="326"/>
      <c r="C84" s="326"/>
      <c r="D84" s="752"/>
      <c r="E84" s="751"/>
      <c r="F84" s="751"/>
      <c r="G84" s="752"/>
      <c r="H84" s="751"/>
      <c r="I84" s="751"/>
      <c r="J84" s="326"/>
      <c r="K84" s="326"/>
    </row>
    <row r="85" spans="1:11" ht="12.75">
      <c r="A85" s="326"/>
      <c r="B85" s="326"/>
      <c r="C85" s="326"/>
      <c r="D85" s="752"/>
      <c r="E85" s="751"/>
      <c r="F85" s="751"/>
      <c r="G85" s="752"/>
      <c r="H85" s="751"/>
      <c r="I85" s="751"/>
      <c r="J85" s="326"/>
      <c r="K85" s="326"/>
    </row>
    <row r="86" spans="1:11" ht="12.75">
      <c r="A86" s="326"/>
      <c r="B86" s="326"/>
      <c r="C86" s="326"/>
      <c r="D86" s="755"/>
      <c r="E86" s="751"/>
      <c r="F86" s="751"/>
      <c r="G86" s="755"/>
      <c r="H86" s="751"/>
      <c r="I86" s="751"/>
      <c r="J86" s="326"/>
      <c r="K86" s="326"/>
    </row>
    <row r="87" spans="1:11" ht="12.75">
      <c r="A87" s="326"/>
      <c r="B87" s="326"/>
      <c r="C87" s="326"/>
      <c r="D87" s="752"/>
      <c r="E87" s="751"/>
      <c r="F87" s="751"/>
      <c r="G87" s="752"/>
      <c r="H87" s="751"/>
      <c r="I87" s="751"/>
      <c r="J87" s="326"/>
      <c r="K87" s="326"/>
    </row>
    <row r="88" spans="1:11" ht="12.75">
      <c r="A88" s="326"/>
      <c r="B88" s="326"/>
      <c r="C88" s="756"/>
      <c r="D88" s="755"/>
      <c r="E88" s="751"/>
      <c r="F88" s="751"/>
      <c r="G88" s="755"/>
      <c r="H88" s="751"/>
      <c r="I88" s="751"/>
      <c r="J88" s="326"/>
      <c r="K88" s="326"/>
    </row>
    <row r="89" spans="1:11" ht="12.75">
      <c r="A89" s="326"/>
      <c r="B89" s="326"/>
      <c r="C89" s="756"/>
      <c r="D89" s="755"/>
      <c r="E89" s="751"/>
      <c r="F89" s="751"/>
      <c r="G89" s="755"/>
      <c r="H89" s="751"/>
      <c r="I89" s="751"/>
      <c r="J89" s="326"/>
      <c r="K89" s="326"/>
    </row>
    <row r="90" spans="1:11" ht="12.75">
      <c r="A90" s="326"/>
      <c r="B90" s="326"/>
      <c r="C90" s="756"/>
      <c r="D90" s="755"/>
      <c r="E90" s="751"/>
      <c r="F90" s="751"/>
      <c r="G90" s="755"/>
      <c r="H90" s="751"/>
      <c r="I90" s="751"/>
      <c r="J90" s="326"/>
      <c r="K90" s="326"/>
    </row>
    <row r="91" spans="1:11" ht="12.75">
      <c r="A91" s="326"/>
      <c r="B91" s="326"/>
      <c r="C91" s="756"/>
      <c r="D91" s="755"/>
      <c r="E91" s="751"/>
      <c r="F91" s="751"/>
      <c r="G91" s="755"/>
      <c r="H91" s="751"/>
      <c r="I91" s="751"/>
      <c r="J91" s="326"/>
      <c r="K91" s="326"/>
    </row>
    <row r="92" spans="1:11" ht="12.75">
      <c r="A92" s="1150"/>
      <c r="B92" s="1150"/>
      <c r="C92" s="1150"/>
      <c r="D92" s="755"/>
      <c r="E92" s="751"/>
      <c r="F92" s="751"/>
      <c r="G92" s="755"/>
      <c r="H92" s="751"/>
      <c r="I92" s="751"/>
      <c r="J92" s="326"/>
      <c r="K92" s="326"/>
    </row>
    <row r="93" spans="1:11" ht="12.75">
      <c r="A93" s="1150"/>
      <c r="B93" s="1150"/>
      <c r="C93" s="1150"/>
      <c r="D93" s="755"/>
      <c r="E93" s="751"/>
      <c r="F93" s="751"/>
      <c r="G93" s="755"/>
      <c r="H93" s="751"/>
      <c r="I93" s="751"/>
      <c r="J93" s="326"/>
      <c r="K93" s="326"/>
    </row>
    <row r="94" spans="1:11" ht="12.75">
      <c r="A94" s="326"/>
      <c r="B94" s="326"/>
      <c r="C94" s="326"/>
      <c r="D94" s="755"/>
      <c r="E94" s="751"/>
      <c r="F94" s="751"/>
      <c r="G94" s="755"/>
      <c r="H94" s="751"/>
      <c r="I94" s="751"/>
      <c r="J94" s="326"/>
      <c r="K94" s="326"/>
    </row>
    <row r="95" spans="1:11" ht="12.75">
      <c r="A95" s="326"/>
      <c r="B95" s="326"/>
      <c r="C95" s="326"/>
      <c r="D95" s="755"/>
      <c r="E95" s="751"/>
      <c r="F95" s="751"/>
      <c r="G95" s="755"/>
      <c r="H95" s="751"/>
      <c r="I95" s="751"/>
      <c r="J95" s="326"/>
      <c r="K95" s="326"/>
    </row>
    <row r="96" spans="1:11" ht="12.75">
      <c r="A96" s="326"/>
      <c r="B96" s="326"/>
      <c r="C96" s="756"/>
      <c r="D96" s="755"/>
      <c r="E96" s="751"/>
      <c r="F96" s="751"/>
      <c r="G96" s="755"/>
      <c r="H96" s="751"/>
      <c r="I96" s="751"/>
      <c r="J96" s="326"/>
      <c r="K96" s="326"/>
    </row>
    <row r="97" spans="1:11" ht="12.75">
      <c r="A97" s="326"/>
      <c r="B97" s="326"/>
      <c r="C97" s="756"/>
      <c r="D97" s="755"/>
      <c r="E97" s="751"/>
      <c r="F97" s="751"/>
      <c r="G97" s="755"/>
      <c r="H97" s="751"/>
      <c r="I97" s="751"/>
      <c r="J97" s="326"/>
      <c r="K97" s="326"/>
    </row>
    <row r="98" spans="1:11" ht="12.75">
      <c r="A98" s="326"/>
      <c r="B98" s="326"/>
      <c r="C98" s="756"/>
      <c r="D98" s="755"/>
      <c r="E98" s="751"/>
      <c r="F98" s="751"/>
      <c r="G98" s="755"/>
      <c r="H98" s="751"/>
      <c r="I98" s="751"/>
      <c r="J98" s="326"/>
      <c r="K98" s="326"/>
    </row>
    <row r="99" spans="1:11" ht="12.75">
      <c r="A99" s="326"/>
      <c r="B99" s="326"/>
      <c r="C99" s="756"/>
      <c r="D99" s="755"/>
      <c r="E99" s="751"/>
      <c r="F99" s="751"/>
      <c r="G99" s="755"/>
      <c r="H99" s="751"/>
      <c r="I99" s="751"/>
      <c r="J99" s="326"/>
      <c r="K99" s="326"/>
    </row>
    <row r="100" spans="1:11" ht="12.75">
      <c r="A100" s="326"/>
      <c r="B100" s="326"/>
      <c r="C100" s="756"/>
      <c r="D100" s="755"/>
      <c r="E100" s="751"/>
      <c r="F100" s="751"/>
      <c r="G100" s="755"/>
      <c r="H100" s="751"/>
      <c r="I100" s="751"/>
      <c r="J100" s="326"/>
      <c r="K100" s="326"/>
    </row>
    <row r="101" spans="1:11" ht="12.75">
      <c r="A101" s="326"/>
      <c r="B101" s="326"/>
      <c r="C101" s="326"/>
      <c r="D101" s="751"/>
      <c r="E101" s="751"/>
      <c r="F101" s="751"/>
      <c r="G101" s="751"/>
      <c r="H101" s="751"/>
      <c r="I101" s="751"/>
      <c r="J101" s="326"/>
      <c r="K101" s="326"/>
    </row>
    <row r="102" spans="1:11" ht="12.75">
      <c r="A102" s="326"/>
      <c r="B102" s="326"/>
      <c r="C102" s="326"/>
      <c r="D102" s="751"/>
      <c r="E102" s="751"/>
      <c r="F102" s="751"/>
      <c r="G102" s="751"/>
      <c r="H102" s="751"/>
      <c r="I102" s="751"/>
      <c r="J102" s="326"/>
      <c r="K102" s="326"/>
    </row>
    <row r="103" spans="1:11" ht="12.75">
      <c r="A103" s="326"/>
      <c r="B103" s="326"/>
      <c r="C103" s="756"/>
      <c r="D103" s="752"/>
      <c r="E103" s="751"/>
      <c r="F103" s="751"/>
      <c r="G103" s="752"/>
      <c r="H103" s="751"/>
      <c r="I103" s="751"/>
      <c r="J103" s="326"/>
      <c r="K103" s="326"/>
    </row>
    <row r="104" spans="1:11" ht="12.75">
      <c r="A104" s="326"/>
      <c r="B104" s="326"/>
      <c r="C104" s="326"/>
      <c r="D104" s="752"/>
      <c r="E104" s="751"/>
      <c r="F104" s="751"/>
      <c r="G104" s="752"/>
      <c r="H104" s="751"/>
      <c r="I104" s="751"/>
      <c r="J104" s="326"/>
      <c r="K104" s="326"/>
    </row>
    <row r="105" spans="1:11" ht="12.75">
      <c r="A105" s="352"/>
      <c r="B105" s="352"/>
      <c r="C105" s="352"/>
      <c r="D105" s="751"/>
      <c r="E105" s="751"/>
      <c r="F105" s="751"/>
      <c r="G105" s="751"/>
      <c r="H105" s="751"/>
      <c r="I105" s="751"/>
      <c r="J105" s="326"/>
      <c r="K105" s="326"/>
    </row>
    <row r="106" spans="1:11" ht="12.75">
      <c r="A106" s="352"/>
      <c r="B106" s="352"/>
      <c r="C106" s="757"/>
      <c r="D106" s="2"/>
      <c r="E106" s="2"/>
      <c r="F106" s="172"/>
      <c r="G106" s="2"/>
      <c r="H106" s="2"/>
      <c r="I106" s="172"/>
      <c r="J106" s="326"/>
      <c r="K106" s="326"/>
    </row>
    <row r="107" spans="1:11" ht="12.75">
      <c r="A107" s="352"/>
      <c r="B107" s="352"/>
      <c r="C107" s="352"/>
      <c r="D107" s="751"/>
      <c r="E107" s="751"/>
      <c r="F107" s="751"/>
      <c r="G107" s="751"/>
      <c r="H107" s="751"/>
      <c r="I107" s="751"/>
      <c r="J107" s="326"/>
      <c r="K107" s="326"/>
    </row>
    <row r="108" spans="1:11" ht="12.75">
      <c r="A108" s="352"/>
      <c r="B108" s="352"/>
      <c r="C108" s="757"/>
      <c r="D108" s="2"/>
      <c r="E108" s="2"/>
      <c r="F108" s="172"/>
      <c r="G108" s="2"/>
      <c r="H108" s="2"/>
      <c r="I108" s="172"/>
      <c r="J108" s="326"/>
      <c r="K108" s="326"/>
    </row>
    <row r="109" spans="1:11" ht="12.75">
      <c r="A109" s="352"/>
      <c r="B109" s="351"/>
      <c r="C109" s="759"/>
      <c r="D109" s="760"/>
      <c r="E109" s="2"/>
      <c r="F109" s="2"/>
      <c r="G109" s="760"/>
      <c r="H109" s="2"/>
      <c r="I109" s="2"/>
      <c r="J109" s="326"/>
      <c r="K109" s="326"/>
    </row>
    <row r="110" spans="1:11" ht="12.75">
      <c r="A110" s="352"/>
      <c r="B110" s="351"/>
      <c r="C110" s="759"/>
      <c r="D110" s="758"/>
      <c r="E110" s="2"/>
      <c r="F110" s="758"/>
      <c r="G110" s="758"/>
      <c r="H110" s="2"/>
      <c r="I110" s="758"/>
      <c r="J110" s="326"/>
      <c r="K110" s="326"/>
    </row>
    <row r="111" spans="1:11" ht="12.75">
      <c r="A111" s="352"/>
      <c r="B111" s="351"/>
      <c r="C111" s="759"/>
      <c r="D111" s="758"/>
      <c r="E111" s="2"/>
      <c r="F111" s="2"/>
      <c r="G111" s="758"/>
      <c r="H111" s="2"/>
      <c r="I111" s="2"/>
      <c r="J111" s="326"/>
      <c r="K111" s="326"/>
    </row>
    <row r="112" spans="1:11" ht="12.75">
      <c r="A112" s="1545"/>
      <c r="B112" s="1546"/>
      <c r="C112" s="1546"/>
      <c r="D112" s="758"/>
      <c r="E112" s="2"/>
      <c r="F112" s="758"/>
      <c r="G112" s="758"/>
      <c r="H112" s="2"/>
      <c r="I112" s="758"/>
      <c r="J112" s="326"/>
      <c r="K112" s="326"/>
    </row>
    <row r="113" spans="1:11" ht="12.75">
      <c r="A113" s="1545"/>
      <c r="B113" s="1546"/>
      <c r="C113" s="1546"/>
      <c r="D113" s="758"/>
      <c r="E113" s="2"/>
      <c r="F113" s="758"/>
      <c r="G113" s="758"/>
      <c r="H113" s="2"/>
      <c r="I113" s="758"/>
      <c r="J113" s="326"/>
      <c r="K113" s="326"/>
    </row>
    <row r="114" spans="1:11" ht="12.75">
      <c r="A114" s="352"/>
      <c r="B114" s="351"/>
      <c r="C114" s="759"/>
      <c r="D114" s="326"/>
      <c r="E114" s="751"/>
      <c r="F114" s="761"/>
      <c r="G114" s="326"/>
      <c r="H114" s="751"/>
      <c r="I114" s="761"/>
      <c r="J114" s="326"/>
      <c r="K114" s="326"/>
    </row>
    <row r="115" spans="1:11" ht="15.75">
      <c r="A115" s="351"/>
      <c r="B115" s="326"/>
      <c r="C115" s="326"/>
      <c r="D115" s="762"/>
      <c r="E115" s="762"/>
      <c r="F115" s="762"/>
      <c r="G115" s="762"/>
      <c r="H115" s="762"/>
      <c r="I115" s="762"/>
      <c r="J115" s="326"/>
      <c r="K115" s="326"/>
    </row>
    <row r="116" spans="1:11" ht="12.75">
      <c r="A116" s="326"/>
      <c r="B116" s="326"/>
      <c r="C116" s="326"/>
      <c r="D116" s="326"/>
      <c r="E116" s="326"/>
      <c r="F116" s="326"/>
      <c r="G116" s="326"/>
      <c r="H116" s="326"/>
      <c r="I116" s="326"/>
      <c r="J116" s="326"/>
      <c r="K116" s="326"/>
    </row>
    <row r="117" spans="1:11" ht="12.75">
      <c r="A117" s="326"/>
      <c r="B117" s="326"/>
      <c r="C117" s="326"/>
      <c r="D117" s="326"/>
      <c r="E117" s="326"/>
      <c r="F117" s="326"/>
      <c r="G117" s="326"/>
      <c r="H117" s="326"/>
      <c r="I117" s="326"/>
      <c r="J117" s="326"/>
      <c r="K117" s="326"/>
    </row>
    <row r="118" spans="1:11" ht="12.75">
      <c r="A118" s="326"/>
      <c r="B118" s="326"/>
      <c r="C118" s="326"/>
      <c r="D118" s="326"/>
      <c r="E118" s="326"/>
      <c r="F118" s="326"/>
      <c r="G118" s="326"/>
      <c r="H118" s="326"/>
      <c r="I118" s="326"/>
      <c r="J118" s="326"/>
      <c r="K118" s="326"/>
    </row>
    <row r="119" spans="1:11" ht="12.75">
      <c r="A119" s="326"/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</row>
    <row r="120" spans="1:11" ht="12.75">
      <c r="A120" s="326"/>
      <c r="B120" s="326"/>
      <c r="C120" s="326"/>
      <c r="D120" s="326"/>
      <c r="E120" s="326"/>
      <c r="F120" s="326"/>
      <c r="G120" s="326"/>
      <c r="H120" s="326"/>
      <c r="I120" s="326"/>
      <c r="J120" s="326"/>
      <c r="K120" s="326"/>
    </row>
    <row r="121" spans="1:11" ht="12.75">
      <c r="A121" s="326"/>
      <c r="B121" s="326"/>
      <c r="C121" s="326"/>
      <c r="D121" s="326"/>
      <c r="E121" s="326"/>
      <c r="F121" s="326"/>
      <c r="G121" s="326"/>
      <c r="H121" s="326"/>
      <c r="I121" s="326"/>
      <c r="J121" s="326"/>
      <c r="K121" s="326"/>
    </row>
    <row r="122" spans="1:11" ht="12.75">
      <c r="A122" s="326"/>
      <c r="B122" s="326"/>
      <c r="C122" s="326"/>
      <c r="D122" s="326"/>
      <c r="E122" s="326"/>
      <c r="F122" s="326"/>
      <c r="G122" s="326"/>
      <c r="H122" s="326"/>
      <c r="I122" s="326"/>
      <c r="J122" s="326"/>
      <c r="K122" s="326"/>
    </row>
    <row r="123" spans="1:11" ht="12.75">
      <c r="A123" s="326"/>
      <c r="B123" s="326"/>
      <c r="C123" s="326"/>
      <c r="D123" s="326"/>
      <c r="E123" s="326"/>
      <c r="F123" s="326"/>
      <c r="G123" s="326"/>
      <c r="H123" s="326"/>
      <c r="I123" s="326"/>
      <c r="J123" s="326"/>
      <c r="K123" s="326"/>
    </row>
    <row r="124" spans="1:11" ht="12.75">
      <c r="A124" s="326"/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</row>
    <row r="125" spans="1:11" ht="12.75">
      <c r="A125" s="326"/>
      <c r="B125" s="326"/>
      <c r="C125" s="326"/>
      <c r="D125" s="326"/>
      <c r="E125" s="326"/>
      <c r="F125" s="326"/>
      <c r="G125" s="326"/>
      <c r="H125" s="326"/>
      <c r="I125" s="326"/>
      <c r="J125" s="326"/>
      <c r="K125" s="326"/>
    </row>
    <row r="126" spans="1:11" ht="12.75">
      <c r="A126" s="326"/>
      <c r="B126" s="326"/>
      <c r="C126" s="326"/>
      <c r="D126" s="326"/>
      <c r="E126" s="326"/>
      <c r="F126" s="326"/>
      <c r="G126" s="326"/>
      <c r="H126" s="326"/>
      <c r="I126" s="326"/>
      <c r="J126" s="326"/>
      <c r="K126" s="326"/>
    </row>
    <row r="127" spans="1:11" ht="12.75">
      <c r="A127" s="326"/>
      <c r="B127" s="326"/>
      <c r="C127" s="326"/>
      <c r="D127" s="326"/>
      <c r="E127" s="326"/>
      <c r="F127" s="326"/>
      <c r="G127" s="326"/>
      <c r="H127" s="326"/>
      <c r="I127" s="326"/>
      <c r="J127" s="326"/>
      <c r="K127" s="326"/>
    </row>
    <row r="128" spans="1:11" ht="12.75">
      <c r="A128" s="326"/>
      <c r="B128" s="326"/>
      <c r="C128" s="326"/>
      <c r="D128" s="326"/>
      <c r="E128" s="326"/>
      <c r="F128" s="326"/>
      <c r="G128" s="326"/>
      <c r="H128" s="326"/>
      <c r="I128" s="326"/>
      <c r="J128" s="326"/>
      <c r="K128" s="326"/>
    </row>
    <row r="129" spans="1:11" ht="12.75">
      <c r="A129" s="326"/>
      <c r="B129" s="326"/>
      <c r="C129" s="326"/>
      <c r="D129" s="326"/>
      <c r="E129" s="326"/>
      <c r="F129" s="326"/>
      <c r="G129" s="326"/>
      <c r="H129" s="326"/>
      <c r="I129" s="326"/>
      <c r="J129" s="326"/>
      <c r="K129" s="326"/>
    </row>
    <row r="130" spans="1:11" ht="12.75">
      <c r="A130" s="326"/>
      <c r="B130" s="326"/>
      <c r="C130" s="326"/>
      <c r="D130" s="326"/>
      <c r="E130" s="326"/>
      <c r="F130" s="326"/>
      <c r="G130" s="326"/>
      <c r="H130" s="326"/>
      <c r="I130" s="326"/>
      <c r="J130" s="326"/>
      <c r="K130" s="326"/>
    </row>
    <row r="131" spans="1:11" ht="12.75">
      <c r="A131" s="326"/>
      <c r="B131" s="326"/>
      <c r="C131" s="326"/>
      <c r="D131" s="326"/>
      <c r="E131" s="326"/>
      <c r="F131" s="326"/>
      <c r="G131" s="326"/>
      <c r="H131" s="326"/>
      <c r="I131" s="326"/>
      <c r="J131" s="326"/>
      <c r="K131" s="326"/>
    </row>
    <row r="132" spans="1:11" ht="12.75">
      <c r="A132" s="326"/>
      <c r="B132" s="326"/>
      <c r="C132" s="326"/>
      <c r="D132" s="326"/>
      <c r="E132" s="326"/>
      <c r="F132" s="326"/>
      <c r="G132" s="326"/>
      <c r="H132" s="326"/>
      <c r="I132" s="326"/>
      <c r="J132" s="326"/>
      <c r="K132" s="326"/>
    </row>
  </sheetData>
  <sheetProtection/>
  <mergeCells count="17">
    <mergeCell ref="G2:I2"/>
    <mergeCell ref="A66:B66"/>
    <mergeCell ref="A1:I1"/>
    <mergeCell ref="A17:C17"/>
    <mergeCell ref="A33:C33"/>
    <mergeCell ref="A34:C34"/>
    <mergeCell ref="A43:C43"/>
    <mergeCell ref="A44:C44"/>
    <mergeCell ref="A63:C63"/>
    <mergeCell ref="A64:C64"/>
    <mergeCell ref="A65:C65"/>
    <mergeCell ref="A112:C112"/>
    <mergeCell ref="A113:C113"/>
    <mergeCell ref="A80:C80"/>
    <mergeCell ref="A81:C81"/>
    <mergeCell ref="A92:C92"/>
    <mergeCell ref="A93:C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2" max="2" width="18.00390625" style="0" customWidth="1"/>
    <col min="12" max="12" width="5.57421875" style="0" customWidth="1"/>
    <col min="13" max="13" width="9.140625" style="0" hidden="1" customWidth="1"/>
    <col min="14" max="14" width="11.8515625" style="0" customWidth="1"/>
  </cols>
  <sheetData>
    <row r="2" spans="11:14" ht="12.75">
      <c r="K2" s="1137" t="s">
        <v>221</v>
      </c>
      <c r="L2" s="1136"/>
      <c r="M2" s="1136"/>
      <c r="N2" s="1136"/>
    </row>
    <row r="3" ht="12.75">
      <c r="K3" t="s">
        <v>83</v>
      </c>
    </row>
    <row r="4" spans="1:14" ht="12.75">
      <c r="A4" s="1257" t="s">
        <v>220</v>
      </c>
      <c r="B4" s="1363"/>
      <c r="C4" s="1363"/>
      <c r="D4" s="1363"/>
      <c r="E4" s="1363"/>
      <c r="F4" s="1363"/>
      <c r="G4" s="1363"/>
      <c r="H4" s="1363"/>
      <c r="I4" s="1363"/>
      <c r="J4" s="1363"/>
      <c r="K4" s="1363"/>
      <c r="L4" s="1363"/>
      <c r="M4" s="1363"/>
      <c r="N4" s="1363"/>
    </row>
    <row r="5" spans="1:14" ht="13.5" thickBot="1">
      <c r="A5" s="1363"/>
      <c r="B5" s="1363"/>
      <c r="C5" s="1363"/>
      <c r="D5" s="1363"/>
      <c r="E5" s="1363"/>
      <c r="F5" s="1363"/>
      <c r="G5" s="1363"/>
      <c r="H5" s="1363"/>
      <c r="I5" s="1363"/>
      <c r="J5" s="1363"/>
      <c r="K5" s="1363"/>
      <c r="L5" s="1363"/>
      <c r="M5" s="1363"/>
      <c r="N5" s="1363"/>
    </row>
    <row r="6" spans="1:14" ht="12.75">
      <c r="A6" s="326"/>
      <c r="B6" s="326"/>
      <c r="C6" s="1575" t="s">
        <v>197</v>
      </c>
      <c r="D6" s="1576"/>
      <c r="E6" s="1576"/>
      <c r="F6" s="1577"/>
      <c r="G6" s="1576" t="s">
        <v>198</v>
      </c>
      <c r="H6" s="1576"/>
      <c r="I6" s="1576"/>
      <c r="J6" s="1577"/>
      <c r="K6" s="1576" t="s">
        <v>199</v>
      </c>
      <c r="L6" s="1576"/>
      <c r="M6" s="1576"/>
      <c r="N6" s="1577"/>
    </row>
    <row r="7" spans="1:14" ht="13.5" thickBot="1">
      <c r="A7" s="326"/>
      <c r="B7" s="326"/>
      <c r="C7" s="1578" t="s">
        <v>201</v>
      </c>
      <c r="D7" s="1566"/>
      <c r="E7" s="1566" t="s">
        <v>202</v>
      </c>
      <c r="F7" s="1567"/>
      <c r="G7" s="1342" t="s">
        <v>201</v>
      </c>
      <c r="H7" s="1342"/>
      <c r="I7" s="1342" t="s">
        <v>202</v>
      </c>
      <c r="J7" s="1565"/>
      <c r="K7" s="1342" t="s">
        <v>201</v>
      </c>
      <c r="L7" s="1342"/>
      <c r="M7" s="1342" t="s">
        <v>202</v>
      </c>
      <c r="N7" s="1565"/>
    </row>
    <row r="8" spans="1:14" ht="12.75">
      <c r="A8" s="1582" t="s">
        <v>475</v>
      </c>
      <c r="B8" s="1583"/>
      <c r="C8" s="849"/>
      <c r="D8" s="850"/>
      <c r="E8" s="851"/>
      <c r="F8" s="852"/>
      <c r="G8" s="849"/>
      <c r="H8" s="850"/>
      <c r="I8" s="851"/>
      <c r="J8" s="852"/>
      <c r="K8" s="849"/>
      <c r="L8" s="851"/>
      <c r="M8" s="851"/>
      <c r="N8" s="852"/>
    </row>
    <row r="9" spans="1:14" ht="12.75">
      <c r="A9" s="1149" t="s">
        <v>200</v>
      </c>
      <c r="B9" s="1150"/>
      <c r="C9" s="1555"/>
      <c r="D9" s="1556"/>
      <c r="E9" s="1553"/>
      <c r="F9" s="1558"/>
      <c r="G9" s="1555">
        <v>122707</v>
      </c>
      <c r="H9" s="1557"/>
      <c r="I9" s="1564">
        <v>122707</v>
      </c>
      <c r="J9" s="1557"/>
      <c r="K9" s="853"/>
      <c r="L9" s="854"/>
      <c r="M9" s="855"/>
      <c r="N9" s="856"/>
    </row>
    <row r="10" spans="1:14" ht="12.75">
      <c r="A10" s="1149" t="s">
        <v>641</v>
      </c>
      <c r="B10" s="1150"/>
      <c r="C10" s="1555">
        <v>1193</v>
      </c>
      <c r="D10" s="1557"/>
      <c r="E10" s="1553">
        <v>55</v>
      </c>
      <c r="F10" s="1554"/>
      <c r="G10" s="853"/>
      <c r="H10" s="854"/>
      <c r="I10" s="855"/>
      <c r="J10" s="856"/>
      <c r="K10" s="853"/>
      <c r="L10" s="854"/>
      <c r="M10" s="855"/>
      <c r="N10" s="856"/>
    </row>
    <row r="11" spans="1:14" ht="12.75">
      <c r="A11" s="1149" t="s">
        <v>60</v>
      </c>
      <c r="B11" s="1150"/>
      <c r="C11" s="1555">
        <v>1048</v>
      </c>
      <c r="D11" s="1557"/>
      <c r="E11" s="1553">
        <v>145</v>
      </c>
      <c r="F11" s="1554"/>
      <c r="G11" s="853"/>
      <c r="H11" s="854"/>
      <c r="I11" s="855"/>
      <c r="J11" s="856"/>
      <c r="K11" s="853"/>
      <c r="L11" s="854"/>
      <c r="M11" s="855"/>
      <c r="N11" s="856"/>
    </row>
    <row r="12" spans="1:14" ht="13.5" thickBot="1">
      <c r="A12" s="1584" t="s">
        <v>478</v>
      </c>
      <c r="B12" s="1514"/>
      <c r="C12" s="1555">
        <v>5279</v>
      </c>
      <c r="D12" s="1557"/>
      <c r="E12" s="1553">
        <v>2725</v>
      </c>
      <c r="F12" s="1554"/>
      <c r="G12" s="857"/>
      <c r="H12" s="858"/>
      <c r="I12" s="859"/>
      <c r="J12" s="860"/>
      <c r="K12" s="857"/>
      <c r="L12" s="858"/>
      <c r="M12" s="859"/>
      <c r="N12" s="860"/>
    </row>
    <row r="13" spans="1:14" ht="12.75">
      <c r="A13" s="1572" t="s">
        <v>203</v>
      </c>
      <c r="B13" s="1572"/>
      <c r="C13" s="863"/>
      <c r="D13" s="862"/>
      <c r="E13" s="863"/>
      <c r="F13" s="864"/>
      <c r="G13" s="861"/>
      <c r="H13" s="862"/>
      <c r="I13" s="863"/>
      <c r="J13" s="864"/>
      <c r="K13" s="861"/>
      <c r="L13" s="862"/>
      <c r="M13" s="863"/>
      <c r="N13" s="864"/>
    </row>
    <row r="14" spans="1:14" ht="12.75">
      <c r="A14" s="1568" t="s">
        <v>210</v>
      </c>
      <c r="B14" s="1568"/>
      <c r="C14" s="1564">
        <v>16137</v>
      </c>
      <c r="D14" s="1557"/>
      <c r="E14" s="1559">
        <v>7316</v>
      </c>
      <c r="F14" s="1560"/>
      <c r="G14" s="853"/>
      <c r="H14" s="854"/>
      <c r="I14" s="855"/>
      <c r="J14" s="856"/>
      <c r="K14" s="853"/>
      <c r="L14" s="854"/>
      <c r="M14" s="855"/>
      <c r="N14" s="856"/>
    </row>
    <row r="15" spans="1:14" ht="12.75">
      <c r="A15" s="1568" t="s">
        <v>472</v>
      </c>
      <c r="B15" s="1568"/>
      <c r="C15" s="1564">
        <v>700</v>
      </c>
      <c r="D15" s="1557"/>
      <c r="E15" s="1561"/>
      <c r="F15" s="1558"/>
      <c r="G15" s="1555"/>
      <c r="H15" s="1556"/>
      <c r="I15" s="1553"/>
      <c r="J15" s="1558"/>
      <c r="K15" s="853"/>
      <c r="L15" s="854"/>
      <c r="M15" s="855"/>
      <c r="N15" s="856"/>
    </row>
    <row r="16" spans="1:14" ht="12.75">
      <c r="A16" s="1144" t="s">
        <v>204</v>
      </c>
      <c r="B16" s="1146"/>
      <c r="C16" s="1564">
        <v>440</v>
      </c>
      <c r="D16" s="1557"/>
      <c r="E16" s="1562"/>
      <c r="F16" s="1563"/>
      <c r="G16" s="1555"/>
      <c r="H16" s="1556"/>
      <c r="I16" s="1553"/>
      <c r="J16" s="1558"/>
      <c r="K16" s="853"/>
      <c r="L16" s="854"/>
      <c r="M16" s="855"/>
      <c r="N16" s="856"/>
    </row>
    <row r="17" spans="1:14" ht="13.5" thickBot="1">
      <c r="A17" s="845" t="s">
        <v>591</v>
      </c>
      <c r="B17" s="846"/>
      <c r="C17" s="1564">
        <v>1500</v>
      </c>
      <c r="D17" s="1557"/>
      <c r="E17" s="1553">
        <v>1500</v>
      </c>
      <c r="F17" s="1554"/>
      <c r="G17" s="1555"/>
      <c r="H17" s="1556"/>
      <c r="I17" s="1553"/>
      <c r="J17" s="1558"/>
      <c r="K17" s="857"/>
      <c r="L17" s="858"/>
      <c r="M17" s="859"/>
      <c r="N17" s="860"/>
    </row>
    <row r="18" spans="1:14" ht="12.75">
      <c r="A18" s="1572" t="s">
        <v>526</v>
      </c>
      <c r="B18" s="1572"/>
      <c r="C18" s="861"/>
      <c r="D18" s="862"/>
      <c r="E18" s="863"/>
      <c r="F18" s="864"/>
      <c r="G18" s="861"/>
      <c r="H18" s="862"/>
      <c r="I18" s="863"/>
      <c r="J18" s="864"/>
      <c r="K18" s="861"/>
      <c r="L18" s="862"/>
      <c r="M18" s="863"/>
      <c r="N18" s="864"/>
    </row>
    <row r="19" spans="1:14" ht="12.75">
      <c r="A19" s="1568" t="s">
        <v>205</v>
      </c>
      <c r="B19" s="1568"/>
      <c r="C19" s="1555">
        <v>71672</v>
      </c>
      <c r="D19" s="1557"/>
      <c r="E19" s="1553">
        <v>65221</v>
      </c>
      <c r="F19" s="1554"/>
      <c r="G19" s="853"/>
      <c r="H19" s="854"/>
      <c r="I19" s="855"/>
      <c r="J19" s="856"/>
      <c r="K19" s="853"/>
      <c r="L19" s="854"/>
      <c r="M19" s="855"/>
      <c r="N19" s="856"/>
    </row>
    <row r="20" spans="1:14" ht="13.5" thickBot="1">
      <c r="A20" s="1569" t="s">
        <v>207</v>
      </c>
      <c r="B20" s="1569"/>
      <c r="C20" s="1555"/>
      <c r="D20" s="1557"/>
      <c r="E20" s="1553"/>
      <c r="F20" s="1554"/>
      <c r="G20" s="857"/>
      <c r="H20" s="858"/>
      <c r="I20" s="859"/>
      <c r="J20" s="860"/>
      <c r="K20" s="1580">
        <v>3450</v>
      </c>
      <c r="L20" s="1581"/>
      <c r="M20" s="859"/>
      <c r="N20" s="860">
        <v>2800</v>
      </c>
    </row>
    <row r="21" spans="1:14" ht="12.75">
      <c r="A21" s="1570" t="s">
        <v>206</v>
      </c>
      <c r="B21" s="1571"/>
      <c r="C21" s="861"/>
      <c r="D21" s="862"/>
      <c r="E21" s="863"/>
      <c r="F21" s="864"/>
      <c r="G21" s="861"/>
      <c r="H21" s="862"/>
      <c r="I21" s="863"/>
      <c r="J21" s="864"/>
      <c r="K21" s="861"/>
      <c r="L21" s="862"/>
      <c r="M21" s="863"/>
      <c r="N21" s="864"/>
    </row>
    <row r="22" spans="1:14" ht="12.75">
      <c r="A22" s="1568" t="s">
        <v>671</v>
      </c>
      <c r="B22" s="1144"/>
      <c r="C22" s="1555">
        <v>29464</v>
      </c>
      <c r="D22" s="1557"/>
      <c r="E22" s="1553">
        <v>27327</v>
      </c>
      <c r="F22" s="1554"/>
      <c r="G22" s="1555"/>
      <c r="H22" s="1556"/>
      <c r="I22" s="855"/>
      <c r="J22" s="856"/>
      <c r="K22" s="853"/>
      <c r="L22" s="854"/>
      <c r="M22" s="855"/>
      <c r="N22" s="856"/>
    </row>
    <row r="23" spans="1:14" ht="12.75">
      <c r="A23" s="1568" t="s">
        <v>207</v>
      </c>
      <c r="B23" s="1144"/>
      <c r="C23" s="1555"/>
      <c r="D23" s="1557"/>
      <c r="E23" s="1553"/>
      <c r="F23" s="1554"/>
      <c r="G23" s="853"/>
      <c r="H23" s="854"/>
      <c r="I23" s="855"/>
      <c r="J23" s="856"/>
      <c r="K23" s="1555">
        <v>8325</v>
      </c>
      <c r="L23" s="1556"/>
      <c r="M23" s="855"/>
      <c r="N23" s="856">
        <v>6786</v>
      </c>
    </row>
    <row r="24" spans="1:14" ht="12.75">
      <c r="A24" s="1568" t="s">
        <v>208</v>
      </c>
      <c r="B24" s="1144"/>
      <c r="C24" s="1555">
        <v>84523</v>
      </c>
      <c r="D24" s="1557"/>
      <c r="E24" s="1553">
        <v>103313</v>
      </c>
      <c r="F24" s="1554"/>
      <c r="G24" s="853"/>
      <c r="H24" s="854"/>
      <c r="I24" s="855"/>
      <c r="J24" s="856"/>
      <c r="K24" s="853"/>
      <c r="L24" s="854"/>
      <c r="M24" s="855"/>
      <c r="N24" s="856"/>
    </row>
    <row r="25" spans="1:14" ht="12.75">
      <c r="A25" s="1568" t="s">
        <v>672</v>
      </c>
      <c r="B25" s="1144"/>
      <c r="C25" s="1555">
        <v>10517</v>
      </c>
      <c r="D25" s="1557"/>
      <c r="E25" s="1553">
        <v>8684</v>
      </c>
      <c r="F25" s="1554"/>
      <c r="G25" s="853"/>
      <c r="H25" s="854"/>
      <c r="I25" s="855"/>
      <c r="J25" s="856"/>
      <c r="K25" s="853"/>
      <c r="L25" s="854"/>
      <c r="M25" s="855"/>
      <c r="N25" s="856"/>
    </row>
    <row r="26" spans="1:14" ht="12.75">
      <c r="A26" s="1568" t="s">
        <v>673</v>
      </c>
      <c r="B26" s="1144"/>
      <c r="C26" s="1555">
        <v>4400</v>
      </c>
      <c r="D26" s="1557"/>
      <c r="E26" s="1553"/>
      <c r="F26" s="1554"/>
      <c r="G26" s="1555"/>
      <c r="H26" s="1557"/>
      <c r="I26" s="1553"/>
      <c r="J26" s="1554"/>
      <c r="K26" s="853"/>
      <c r="L26" s="854"/>
      <c r="M26" s="855"/>
      <c r="N26" s="856"/>
    </row>
    <row r="27" spans="1:14" ht="12.75">
      <c r="A27" s="1568" t="s">
        <v>124</v>
      </c>
      <c r="B27" s="1144"/>
      <c r="C27" s="1555">
        <v>43495</v>
      </c>
      <c r="D27" s="1557"/>
      <c r="E27" s="1553">
        <v>12854</v>
      </c>
      <c r="F27" s="1554"/>
      <c r="G27" s="853"/>
      <c r="H27" s="854"/>
      <c r="I27" s="855"/>
      <c r="J27" s="856"/>
      <c r="K27" s="853"/>
      <c r="L27" s="854"/>
      <c r="M27" s="855"/>
      <c r="N27" s="856"/>
    </row>
    <row r="28" spans="1:14" ht="12.75">
      <c r="A28" s="1568" t="s">
        <v>674</v>
      </c>
      <c r="B28" s="1144"/>
      <c r="C28" s="1555">
        <v>39735</v>
      </c>
      <c r="D28" s="1556"/>
      <c r="E28" s="855"/>
      <c r="F28" s="856"/>
      <c r="G28" s="1555"/>
      <c r="H28" s="1557"/>
      <c r="I28" s="1553"/>
      <c r="J28" s="1554"/>
      <c r="K28" s="853"/>
      <c r="L28" s="854"/>
      <c r="M28" s="855"/>
      <c r="N28" s="856"/>
    </row>
    <row r="29" spans="1:14" ht="13.5" thickBot="1">
      <c r="A29" s="498" t="s">
        <v>209</v>
      </c>
      <c r="B29" s="326"/>
      <c r="C29" s="1555">
        <v>13596</v>
      </c>
      <c r="D29" s="1556"/>
      <c r="E29" s="859"/>
      <c r="F29" s="860"/>
      <c r="G29" s="1555"/>
      <c r="H29" s="1557"/>
      <c r="I29" s="1553"/>
      <c r="J29" s="1554"/>
      <c r="K29" s="857"/>
      <c r="L29" s="858"/>
      <c r="M29" s="859"/>
      <c r="N29" s="860"/>
    </row>
    <row r="30" spans="1:14" ht="13.5" thickBot="1">
      <c r="A30" s="848" t="s">
        <v>553</v>
      </c>
      <c r="B30" s="847"/>
      <c r="C30" s="1551">
        <f>SUM(C10:C29)</f>
        <v>323699</v>
      </c>
      <c r="D30" s="1552"/>
      <c r="E30" s="1551">
        <f>SUM(E10:E29)</f>
        <v>229140</v>
      </c>
      <c r="F30" s="1552"/>
      <c r="G30" s="1551">
        <f>SUM(G9:G29)</f>
        <v>122707</v>
      </c>
      <c r="H30" s="1552"/>
      <c r="I30" s="1551">
        <f>SUM(I9:I29)</f>
        <v>122707</v>
      </c>
      <c r="J30" s="1552"/>
      <c r="K30" s="1551">
        <f>SUM(K10:K29)</f>
        <v>11775</v>
      </c>
      <c r="L30" s="1579"/>
      <c r="M30" s="1573">
        <f>SUM(N10:N29)</f>
        <v>9586</v>
      </c>
      <c r="N30" s="1574"/>
    </row>
    <row r="33" spans="1:8" ht="12.75">
      <c r="A33" s="22" t="s">
        <v>29</v>
      </c>
      <c r="B33" s="22"/>
      <c r="C33" s="22"/>
      <c r="D33" s="1000"/>
      <c r="E33" s="1000"/>
      <c r="F33" s="1000"/>
      <c r="G33" s="1000"/>
      <c r="H33" s="1000"/>
    </row>
  </sheetData>
  <sheetProtection/>
  <mergeCells count="86">
    <mergeCell ref="K2:N2"/>
    <mergeCell ref="K20:L20"/>
    <mergeCell ref="K23:L23"/>
    <mergeCell ref="G22:H22"/>
    <mergeCell ref="A4:N5"/>
    <mergeCell ref="A8:B8"/>
    <mergeCell ref="A9:B9"/>
    <mergeCell ref="A10:B10"/>
    <mergeCell ref="A11:B11"/>
    <mergeCell ref="A12:B12"/>
    <mergeCell ref="G30:H30"/>
    <mergeCell ref="I30:J30"/>
    <mergeCell ref="I28:J28"/>
    <mergeCell ref="I29:J29"/>
    <mergeCell ref="G28:H28"/>
    <mergeCell ref="G29:H29"/>
    <mergeCell ref="M30:N30"/>
    <mergeCell ref="C6:F6"/>
    <mergeCell ref="G6:J6"/>
    <mergeCell ref="K6:N6"/>
    <mergeCell ref="C7:D7"/>
    <mergeCell ref="C12:D12"/>
    <mergeCell ref="C14:D14"/>
    <mergeCell ref="E24:F24"/>
    <mergeCell ref="E25:F25"/>
    <mergeCell ref="K30:L30"/>
    <mergeCell ref="A21:B21"/>
    <mergeCell ref="A13:B13"/>
    <mergeCell ref="A14:B14"/>
    <mergeCell ref="A15:B15"/>
    <mergeCell ref="A16:B16"/>
    <mergeCell ref="A18:B18"/>
    <mergeCell ref="A19:B19"/>
    <mergeCell ref="A27:B27"/>
    <mergeCell ref="A28:B28"/>
    <mergeCell ref="A22:B22"/>
    <mergeCell ref="A23:B23"/>
    <mergeCell ref="A24:B24"/>
    <mergeCell ref="A25:B25"/>
    <mergeCell ref="E11:F11"/>
    <mergeCell ref="E12:F12"/>
    <mergeCell ref="I7:J7"/>
    <mergeCell ref="E9:F9"/>
    <mergeCell ref="E7:F7"/>
    <mergeCell ref="A26:B26"/>
    <mergeCell ref="C9:D9"/>
    <mergeCell ref="C10:D10"/>
    <mergeCell ref="C11:D11"/>
    <mergeCell ref="A20:B20"/>
    <mergeCell ref="K7:L7"/>
    <mergeCell ref="M7:N7"/>
    <mergeCell ref="G9:H9"/>
    <mergeCell ref="I9:J9"/>
    <mergeCell ref="G7:H7"/>
    <mergeCell ref="E10:F10"/>
    <mergeCell ref="C25:D25"/>
    <mergeCell ref="C15:D15"/>
    <mergeCell ref="C16:D16"/>
    <mergeCell ref="C19:D19"/>
    <mergeCell ref="C20:D20"/>
    <mergeCell ref="C17:D17"/>
    <mergeCell ref="C22:D22"/>
    <mergeCell ref="C23:D23"/>
    <mergeCell ref="C24:D24"/>
    <mergeCell ref="E17:F17"/>
    <mergeCell ref="E19:F19"/>
    <mergeCell ref="E20:F20"/>
    <mergeCell ref="E14:F16"/>
    <mergeCell ref="E22:F22"/>
    <mergeCell ref="E23:F23"/>
    <mergeCell ref="G26:H26"/>
    <mergeCell ref="I26:J26"/>
    <mergeCell ref="G15:H15"/>
    <mergeCell ref="G16:H16"/>
    <mergeCell ref="G17:H17"/>
    <mergeCell ref="I15:J15"/>
    <mergeCell ref="I17:J17"/>
    <mergeCell ref="I16:J16"/>
    <mergeCell ref="C30:D30"/>
    <mergeCell ref="E30:F30"/>
    <mergeCell ref="E26:F26"/>
    <mergeCell ref="E27:F27"/>
    <mergeCell ref="C28:D28"/>
    <mergeCell ref="C29:D29"/>
    <mergeCell ref="C27:D27"/>
    <mergeCell ref="C26:D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pane xSplit="3" ySplit="1" topLeftCell="F14" activePane="bottomRight" state="frozen"/>
      <selection pane="topLeft" activeCell="A1" sqref="A1"/>
      <selection pane="topRight" activeCell="G1" sqref="G1"/>
      <selection pane="bottomLeft" activeCell="A44" sqref="A44"/>
      <selection pane="bottomRight" activeCell="A46" sqref="A46:G46"/>
    </sheetView>
  </sheetViews>
  <sheetFormatPr defaultColWidth="9.140625" defaultRowHeight="12.75"/>
  <cols>
    <col min="1" max="1" width="8.57421875" style="1" customWidth="1"/>
    <col min="2" max="2" width="35.7109375" style="2" customWidth="1"/>
    <col min="3" max="3" width="19.140625" style="2" customWidth="1"/>
    <col min="4" max="4" width="12.00390625" style="2" hidden="1" customWidth="1"/>
    <col min="5" max="5" width="14.8515625" style="2" hidden="1" customWidth="1"/>
    <col min="6" max="7" width="13.140625" style="2" customWidth="1"/>
    <col min="8" max="8" width="12.421875" style="2" customWidth="1"/>
    <col min="9" max="16384" width="9.140625" style="2" customWidth="1"/>
  </cols>
  <sheetData>
    <row r="1" spans="1:8" s="4" customFormat="1" ht="57" customHeight="1" thickBot="1">
      <c r="A1" s="1003" t="s">
        <v>361</v>
      </c>
      <c r="B1" s="1200" t="s">
        <v>779</v>
      </c>
      <c r="C1" s="1201"/>
      <c r="D1" s="106" t="s">
        <v>614</v>
      </c>
      <c r="E1" s="1058" t="s">
        <v>615</v>
      </c>
      <c r="F1" s="106" t="s">
        <v>69</v>
      </c>
      <c r="G1" s="106" t="s">
        <v>146</v>
      </c>
      <c r="H1" s="106" t="s">
        <v>147</v>
      </c>
    </row>
    <row r="2" spans="1:8" s="4" customFormat="1" ht="22.5" customHeight="1">
      <c r="A2" s="1004"/>
      <c r="B2" s="1160" t="s">
        <v>628</v>
      </c>
      <c r="C2" s="1161"/>
      <c r="D2" s="193">
        <f>'[1]5'!D8</f>
        <v>79721</v>
      </c>
      <c r="E2" s="1059">
        <f>'[1]5'!E8</f>
        <v>1700</v>
      </c>
      <c r="F2" s="193">
        <f>'[1]5'!F8</f>
        <v>82321</v>
      </c>
      <c r="G2" s="193">
        <f>'[1]5'!G8</f>
        <v>82321</v>
      </c>
      <c r="H2" s="193">
        <v>75321</v>
      </c>
    </row>
    <row r="3" spans="1:8" ht="19.5" customHeight="1" thickBot="1">
      <c r="A3" s="67"/>
      <c r="B3" s="5" t="s">
        <v>627</v>
      </c>
      <c r="D3" s="194">
        <f>'[1]5'!D19</f>
        <v>11344</v>
      </c>
      <c r="E3" s="1060">
        <f>'[1]5'!E19</f>
        <v>0</v>
      </c>
      <c r="F3" s="194">
        <f>'[1]5'!F19</f>
        <v>14000</v>
      </c>
      <c r="G3" s="194">
        <f>'[1]5'!G19</f>
        <v>14000</v>
      </c>
      <c r="H3" s="194">
        <v>14000</v>
      </c>
    </row>
    <row r="4" spans="1:8" ht="19.5" customHeight="1" thickBot="1">
      <c r="A4" s="63" t="s">
        <v>363</v>
      </c>
      <c r="B4" s="1192" t="s">
        <v>575</v>
      </c>
      <c r="C4" s="1193"/>
      <c r="D4" s="47">
        <f>SUM(D2+D3)</f>
        <v>91065</v>
      </c>
      <c r="E4" s="99">
        <f>SUM(E2+E3)</f>
        <v>1700</v>
      </c>
      <c r="F4" s="47">
        <f>SUM(F2+F3)</f>
        <v>96321</v>
      </c>
      <c r="G4" s="192">
        <f>SUM(G2+G3)</f>
        <v>96321</v>
      </c>
      <c r="H4" s="192">
        <f>SUM(H2+H3)</f>
        <v>89321</v>
      </c>
    </row>
    <row r="5" spans="1:8" ht="19.5" customHeight="1">
      <c r="A5" s="60"/>
      <c r="B5" s="1160" t="s">
        <v>364</v>
      </c>
      <c r="C5" s="1161"/>
      <c r="D5" s="110">
        <v>55531</v>
      </c>
      <c r="E5" s="1061">
        <v>0</v>
      </c>
      <c r="F5" s="110">
        <v>61676</v>
      </c>
      <c r="G5" s="110">
        <v>61676</v>
      </c>
      <c r="H5" s="110">
        <v>61676</v>
      </c>
    </row>
    <row r="6" spans="1:8" ht="19.5" customHeight="1" thickBot="1">
      <c r="A6" s="62"/>
      <c r="B6" s="1176" t="s">
        <v>365</v>
      </c>
      <c r="C6" s="1177"/>
      <c r="D6" s="112">
        <v>111</v>
      </c>
      <c r="E6" s="1062">
        <v>0</v>
      </c>
      <c r="F6" s="112">
        <v>188</v>
      </c>
      <c r="G6" s="112">
        <v>188</v>
      </c>
      <c r="H6" s="112">
        <v>188</v>
      </c>
    </row>
    <row r="7" spans="1:8" ht="19.5" customHeight="1" thickBot="1">
      <c r="A7" s="160" t="s">
        <v>366</v>
      </c>
      <c r="B7" s="1202" t="s">
        <v>367</v>
      </c>
      <c r="C7" s="1203"/>
      <c r="D7" s="113">
        <f>SUM(D5+D6)</f>
        <v>55642</v>
      </c>
      <c r="E7" s="1063">
        <f>SUM(E5+E6)</f>
        <v>0</v>
      </c>
      <c r="F7" s="113">
        <f>SUM(F5+F6)</f>
        <v>61864</v>
      </c>
      <c r="G7" s="113">
        <f>SUM(G5+G6)</f>
        <v>61864</v>
      </c>
      <c r="H7" s="113">
        <f>SUM(H5+H6)</f>
        <v>61864</v>
      </c>
    </row>
    <row r="8" spans="1:8" ht="19.5" customHeight="1">
      <c r="A8" s="64"/>
      <c r="B8" s="1172" t="s">
        <v>288</v>
      </c>
      <c r="C8" s="1173"/>
      <c r="D8" s="110">
        <v>88522</v>
      </c>
      <c r="E8" s="1064">
        <v>0</v>
      </c>
      <c r="F8" s="110">
        <v>0</v>
      </c>
      <c r="G8" s="110">
        <v>0</v>
      </c>
      <c r="H8" s="110">
        <v>0</v>
      </c>
    </row>
    <row r="9" spans="1:8" ht="19.5" customHeight="1" thickBot="1">
      <c r="A9" s="218"/>
      <c r="B9" s="1204" t="s">
        <v>368</v>
      </c>
      <c r="C9" s="1205"/>
      <c r="D9" s="112">
        <v>35088</v>
      </c>
      <c r="E9" s="1062">
        <v>0</v>
      </c>
      <c r="F9" s="110">
        <v>34818</v>
      </c>
      <c r="G9" s="110">
        <v>13927</v>
      </c>
      <c r="H9" s="110">
        <v>13927</v>
      </c>
    </row>
    <row r="10" spans="1:8" ht="19.5" customHeight="1" thickBot="1">
      <c r="A10" s="156" t="s">
        <v>369</v>
      </c>
      <c r="B10" s="1194" t="s">
        <v>370</v>
      </c>
      <c r="C10" s="1195"/>
      <c r="D10" s="113">
        <f>SUM(D8:D9)</f>
        <v>123610</v>
      </c>
      <c r="E10" s="1063">
        <f>SUM(E8:E9)</f>
        <v>0</v>
      </c>
      <c r="F10" s="113">
        <f>SUM(F8:F9)</f>
        <v>34818</v>
      </c>
      <c r="G10" s="113">
        <f>SUM(G8:G9)</f>
        <v>13927</v>
      </c>
      <c r="H10" s="113">
        <f>SUM(H8:H9)</f>
        <v>13927</v>
      </c>
    </row>
    <row r="11" spans="1:8" ht="19.5" customHeight="1">
      <c r="A11" s="62"/>
      <c r="B11" s="1160" t="s">
        <v>371</v>
      </c>
      <c r="C11" s="1161"/>
      <c r="D11" s="114">
        <v>0</v>
      </c>
      <c r="E11" s="1061">
        <v>0</v>
      </c>
      <c r="F11" s="114">
        <v>0</v>
      </c>
      <c r="G11" s="114">
        <v>0</v>
      </c>
      <c r="H11" s="114">
        <v>0</v>
      </c>
    </row>
    <row r="12" spans="1:8" ht="19.5" customHeight="1">
      <c r="A12" s="62"/>
      <c r="B12" s="1160" t="s">
        <v>372</v>
      </c>
      <c r="C12" s="1161"/>
      <c r="D12" s="110">
        <v>982</v>
      </c>
      <c r="E12" s="1064">
        <v>0</v>
      </c>
      <c r="F12" s="114">
        <v>500</v>
      </c>
      <c r="G12" s="114">
        <v>500</v>
      </c>
      <c r="H12" s="114">
        <v>500</v>
      </c>
    </row>
    <row r="13" spans="1:8" ht="19.5" customHeight="1">
      <c r="A13" s="72"/>
      <c r="B13" s="1196" t="s">
        <v>291</v>
      </c>
      <c r="C13" s="1197"/>
      <c r="D13" s="1046">
        <v>700</v>
      </c>
      <c r="E13" s="1065">
        <v>0</v>
      </c>
      <c r="F13" s="114">
        <v>900</v>
      </c>
      <c r="G13" s="114">
        <v>900</v>
      </c>
      <c r="H13" s="114">
        <v>900</v>
      </c>
    </row>
    <row r="14" spans="1:8" ht="19.5" customHeight="1" thickBot="1">
      <c r="A14" s="218"/>
      <c r="B14" s="1196" t="s">
        <v>292</v>
      </c>
      <c r="C14" s="1197"/>
      <c r="D14" s="1044"/>
      <c r="E14" s="463"/>
      <c r="F14" s="202"/>
      <c r="G14" s="1045"/>
      <c r="H14" s="1045"/>
    </row>
    <row r="15" spans="1:8" ht="19.5" customHeight="1" thickBot="1">
      <c r="A15" s="63" t="s">
        <v>373</v>
      </c>
      <c r="B15" s="1192" t="s">
        <v>374</v>
      </c>
      <c r="C15" s="1193"/>
      <c r="D15" s="47">
        <f>SUM(D7+D10+D11+D12+D13)</f>
        <v>180934</v>
      </c>
      <c r="E15" s="191">
        <f>SUM(E7+E10+E11+E12+E13)</f>
        <v>0</v>
      </c>
      <c r="F15" s="47">
        <f>SUM(F7+F10+F11+F12+F13)</f>
        <v>98082</v>
      </c>
      <c r="G15" s="1005">
        <f>SUM(G7+G10+G11+G12+G13)</f>
        <v>77191</v>
      </c>
      <c r="H15" s="1005">
        <f>SUM(H7+H10+H11+H12+H13+H14)</f>
        <v>77191</v>
      </c>
    </row>
    <row r="16" spans="1:8" ht="17.25" customHeight="1" thickBot="1">
      <c r="A16" s="344" t="s">
        <v>375</v>
      </c>
      <c r="B16" s="1180" t="s">
        <v>665</v>
      </c>
      <c r="C16" s="1181"/>
      <c r="D16" s="48">
        <f>SUM(D4+D15)</f>
        <v>271999</v>
      </c>
      <c r="E16" s="1066">
        <f>SUM(E4+E15)</f>
        <v>1700</v>
      </c>
      <c r="F16" s="1055">
        <f>SUM(F4+F15)</f>
        <v>194403</v>
      </c>
      <c r="G16" s="1052">
        <f>SUM(G4+G15)</f>
        <v>173512</v>
      </c>
      <c r="H16" s="1052">
        <f>SUM(H4+H15)</f>
        <v>166512</v>
      </c>
    </row>
    <row r="17" spans="1:8" ht="20.25" customHeight="1">
      <c r="A17" s="345" t="s">
        <v>363</v>
      </c>
      <c r="B17" s="1172" t="s">
        <v>376</v>
      </c>
      <c r="C17" s="1173"/>
      <c r="D17" s="114">
        <v>0</v>
      </c>
      <c r="E17" s="1061">
        <v>0</v>
      </c>
      <c r="F17" s="114">
        <v>0</v>
      </c>
      <c r="G17" s="114">
        <v>0</v>
      </c>
      <c r="H17" s="114">
        <v>903</v>
      </c>
    </row>
    <row r="18" spans="1:8" ht="18" customHeight="1" thickBot="1">
      <c r="A18" s="68" t="s">
        <v>373</v>
      </c>
      <c r="B18" s="1176" t="s">
        <v>377</v>
      </c>
      <c r="C18" s="1177"/>
      <c r="D18" s="112" t="e">
        <f>'[1]5'!#REF!</f>
        <v>#REF!</v>
      </c>
      <c r="E18" s="1062">
        <v>0</v>
      </c>
      <c r="F18" s="112">
        <v>6131</v>
      </c>
      <c r="G18" s="112">
        <v>6131</v>
      </c>
      <c r="H18" s="112">
        <v>11288</v>
      </c>
    </row>
    <row r="19" spans="1:8" ht="20.25" customHeight="1" thickBot="1">
      <c r="A19" s="344" t="s">
        <v>378</v>
      </c>
      <c r="B19" s="6" t="s">
        <v>379</v>
      </c>
      <c r="C19" s="203"/>
      <c r="D19" s="115" t="e">
        <f>SUM(D17+D18)</f>
        <v>#REF!</v>
      </c>
      <c r="E19" s="1066">
        <f>SUM(E17+E18)</f>
        <v>0</v>
      </c>
      <c r="F19" s="1055">
        <f>SUM(F17+F18)</f>
        <v>6131</v>
      </c>
      <c r="G19" s="1052">
        <f>SUM(G17+G18)</f>
        <v>6131</v>
      </c>
      <c r="H19" s="1052">
        <f>SUM(H17+H18)</f>
        <v>12191</v>
      </c>
    </row>
    <row r="20" spans="1:8" ht="17.25" customHeight="1">
      <c r="A20" s="345"/>
      <c r="B20" s="1172" t="s">
        <v>380</v>
      </c>
      <c r="C20" s="1173"/>
      <c r="D20" s="114">
        <v>0</v>
      </c>
      <c r="E20" s="1061">
        <v>0</v>
      </c>
      <c r="F20" s="114">
        <v>0</v>
      </c>
      <c r="G20" s="114">
        <v>0</v>
      </c>
      <c r="H20" s="114"/>
    </row>
    <row r="21" spans="1:8" ht="18" customHeight="1">
      <c r="A21" s="67"/>
      <c r="B21" s="1160" t="s">
        <v>381</v>
      </c>
      <c r="C21" s="1161"/>
      <c r="D21" s="110">
        <v>237669</v>
      </c>
      <c r="E21" s="1064">
        <v>18915</v>
      </c>
      <c r="F21" s="114">
        <v>250735</v>
      </c>
      <c r="G21" s="114">
        <v>249775</v>
      </c>
      <c r="H21" s="114">
        <v>253021</v>
      </c>
    </row>
    <row r="22" spans="1:8" ht="17.25" customHeight="1">
      <c r="A22" s="67"/>
      <c r="B22" s="1160" t="s">
        <v>71</v>
      </c>
      <c r="C22" s="1161"/>
      <c r="D22" s="110">
        <v>0</v>
      </c>
      <c r="E22" s="1064">
        <v>0</v>
      </c>
      <c r="F22" s="114">
        <v>0</v>
      </c>
      <c r="G22" s="114">
        <v>5769</v>
      </c>
      <c r="H22" s="114">
        <v>8607</v>
      </c>
    </row>
    <row r="23" spans="1:8" ht="17.25" customHeight="1">
      <c r="A23" s="67"/>
      <c r="B23" s="1190" t="s">
        <v>72</v>
      </c>
      <c r="C23" s="1191"/>
      <c r="D23" s="110">
        <v>0</v>
      </c>
      <c r="E23" s="1064">
        <v>0</v>
      </c>
      <c r="F23" s="114">
        <v>0</v>
      </c>
      <c r="G23" s="114">
        <v>3914</v>
      </c>
      <c r="H23" s="114">
        <v>6269</v>
      </c>
    </row>
    <row r="24" spans="1:8" ht="15.75" customHeight="1" thickBot="1">
      <c r="A24" s="67"/>
      <c r="B24" s="8" t="s">
        <v>272</v>
      </c>
      <c r="C24" s="204"/>
      <c r="D24" s="112">
        <v>0</v>
      </c>
      <c r="E24" s="1062">
        <v>0</v>
      </c>
      <c r="F24" s="202">
        <v>0</v>
      </c>
      <c r="G24" s="202">
        <v>0</v>
      </c>
      <c r="H24" s="202">
        <v>26025</v>
      </c>
    </row>
    <row r="25" spans="1:8" ht="18.75" customHeight="1" thickBot="1">
      <c r="A25" s="346" t="s">
        <v>382</v>
      </c>
      <c r="B25" s="1184" t="s">
        <v>647</v>
      </c>
      <c r="C25" s="1185"/>
      <c r="D25" s="116">
        <f>SUM(D20:D24)</f>
        <v>237669</v>
      </c>
      <c r="E25" s="1067">
        <f>SUM(E20:E24)</f>
        <v>18915</v>
      </c>
      <c r="F25" s="1053">
        <f>SUM(F20:F24)</f>
        <v>250735</v>
      </c>
      <c r="G25" s="1053">
        <f>SUM(G20:G24)</f>
        <v>259458</v>
      </c>
      <c r="H25" s="1053">
        <f>SUM(H20:H24)</f>
        <v>293922</v>
      </c>
    </row>
    <row r="26" spans="1:8" ht="19.5" customHeight="1" thickBot="1">
      <c r="A26" s="196" t="s">
        <v>363</v>
      </c>
      <c r="B26" s="1186" t="s">
        <v>646</v>
      </c>
      <c r="C26" s="1187"/>
      <c r="D26" s="198">
        <f>'[1]5'!D42</f>
        <v>59197</v>
      </c>
      <c r="E26" s="197">
        <f>'[1]5'!E42</f>
        <v>16669</v>
      </c>
      <c r="F26" s="809">
        <f>'[1]5'!F42</f>
        <v>8497</v>
      </c>
      <c r="G26" s="809">
        <f>'[1]5'!G42</f>
        <v>20995</v>
      </c>
      <c r="H26" s="809">
        <v>22883</v>
      </c>
    </row>
    <row r="27" spans="1:8" ht="19.5" customHeight="1" thickBot="1">
      <c r="A27" s="199" t="s">
        <v>373</v>
      </c>
      <c r="B27" s="1178" t="s">
        <v>383</v>
      </c>
      <c r="C27" s="1179"/>
      <c r="D27" s="198">
        <f>'[1]5'!D43</f>
        <v>1568</v>
      </c>
      <c r="E27" s="808">
        <f>'[1]5'!E43</f>
        <v>0</v>
      </c>
      <c r="F27" s="810">
        <f>'[1]5'!F46</f>
        <v>0</v>
      </c>
      <c r="G27" s="810">
        <f>'[1]5'!G46</f>
        <v>6342</v>
      </c>
      <c r="H27" s="810">
        <v>7827</v>
      </c>
    </row>
    <row r="28" spans="1:8" ht="17.25" customHeight="1" thickBot="1">
      <c r="A28" s="347" t="s">
        <v>384</v>
      </c>
      <c r="B28" s="1188" t="s">
        <v>385</v>
      </c>
      <c r="C28" s="1189"/>
      <c r="D28" s="195">
        <f>SUM(D26:D27)</f>
        <v>60765</v>
      </c>
      <c r="E28" s="1068">
        <f>SUM(E26:E27)</f>
        <v>16669</v>
      </c>
      <c r="F28" s="1054">
        <f>SUM(F26:F27)</f>
        <v>8497</v>
      </c>
      <c r="G28" s="1054">
        <f>SUM(G26:G27)</f>
        <v>27337</v>
      </c>
      <c r="H28" s="1054">
        <f>SUM(H26:H27)</f>
        <v>30710</v>
      </c>
    </row>
    <row r="29" spans="1:8" ht="19.5" customHeight="1">
      <c r="A29" s="345" t="s">
        <v>363</v>
      </c>
      <c r="B29" s="1172" t="s">
        <v>386</v>
      </c>
      <c r="C29" s="1173"/>
      <c r="D29" s="117">
        <v>0</v>
      </c>
      <c r="E29" s="1069">
        <v>0</v>
      </c>
      <c r="F29" s="117">
        <v>0</v>
      </c>
      <c r="G29" s="117">
        <v>500</v>
      </c>
      <c r="H29" s="117">
        <v>650</v>
      </c>
    </row>
    <row r="30" spans="1:8" ht="19.5" customHeight="1" thickBot="1">
      <c r="A30" s="68" t="s">
        <v>373</v>
      </c>
      <c r="B30" s="1176" t="s">
        <v>387</v>
      </c>
      <c r="C30" s="1177"/>
      <c r="D30" s="104">
        <f>'[1]5'!D51</f>
        <v>0</v>
      </c>
      <c r="E30" s="104">
        <f>'[1]5'!E51</f>
        <v>0</v>
      </c>
      <c r="F30" s="49">
        <f>'[1]5'!F51</f>
        <v>0</v>
      </c>
      <c r="G30" s="49">
        <f>'[1]5'!G51</f>
        <v>0</v>
      </c>
      <c r="H30" s="49">
        <f>'[1]5'!H51</f>
        <v>0</v>
      </c>
    </row>
    <row r="31" spans="1:8" ht="18" customHeight="1" thickBot="1">
      <c r="A31" s="344" t="s">
        <v>388</v>
      </c>
      <c r="B31" s="1180" t="s">
        <v>389</v>
      </c>
      <c r="C31" s="1181"/>
      <c r="D31" s="105">
        <f>'[1]5'!D52</f>
        <v>0</v>
      </c>
      <c r="E31" s="105">
        <f>'[1]5'!E52</f>
        <v>0</v>
      </c>
      <c r="F31" s="1055">
        <f>'[1]5'!F52</f>
        <v>0</v>
      </c>
      <c r="G31" s="1055">
        <f>'[1]5'!G52</f>
        <v>500</v>
      </c>
      <c r="H31" s="1055">
        <v>650</v>
      </c>
    </row>
    <row r="32" spans="1:8" ht="19.5" customHeight="1" thickBot="1">
      <c r="A32" s="346" t="s">
        <v>390</v>
      </c>
      <c r="B32" s="1182" t="s">
        <v>715</v>
      </c>
      <c r="C32" s="1183"/>
      <c r="D32" s="118">
        <v>0</v>
      </c>
      <c r="E32" s="1070">
        <v>0</v>
      </c>
      <c r="F32" s="1056">
        <v>0</v>
      </c>
      <c r="G32" s="1056">
        <v>0</v>
      </c>
      <c r="H32" s="1056">
        <v>0</v>
      </c>
    </row>
    <row r="33" spans="1:8" ht="27" customHeight="1" thickBot="1">
      <c r="A33" s="57" t="s">
        <v>578</v>
      </c>
      <c r="B33" s="1174" t="s">
        <v>577</v>
      </c>
      <c r="C33" s="1175"/>
      <c r="D33" s="56" t="e">
        <f>SUM(D16+D19+D25+D28+D31+D32)</f>
        <v>#REF!</v>
      </c>
      <c r="E33" s="1071">
        <f>SUM(E16+E19+E25+E28+E31+E32)</f>
        <v>37284</v>
      </c>
      <c r="F33" s="56">
        <f>SUM(F16+F19+F25+F28+F31+F32)</f>
        <v>459766</v>
      </c>
      <c r="G33" s="56">
        <f>SUM(G16+G19+G25+G28+G31+G32)</f>
        <v>466938</v>
      </c>
      <c r="H33" s="56">
        <f>SUM(H16+H19+H25+H28+H31+H32)</f>
        <v>503985</v>
      </c>
    </row>
    <row r="34" spans="1:8" ht="24" customHeight="1">
      <c r="A34" s="345" t="s">
        <v>363</v>
      </c>
      <c r="B34" s="1172" t="s">
        <v>391</v>
      </c>
      <c r="C34" s="1173"/>
      <c r="D34" s="111">
        <v>22821</v>
      </c>
      <c r="E34" s="135">
        <v>0</v>
      </c>
      <c r="F34" s="111">
        <v>51350</v>
      </c>
      <c r="G34" s="111">
        <v>56460</v>
      </c>
      <c r="H34" s="111">
        <v>56460</v>
      </c>
    </row>
    <row r="35" spans="1:8" ht="24" customHeight="1">
      <c r="A35" s="345" t="s">
        <v>373</v>
      </c>
      <c r="B35" s="1160" t="s">
        <v>392</v>
      </c>
      <c r="C35" s="1161"/>
      <c r="D35" s="111">
        <v>68432</v>
      </c>
      <c r="E35" s="135">
        <v>0</v>
      </c>
      <c r="F35" s="111">
        <v>10265</v>
      </c>
      <c r="G35" s="111">
        <v>28192</v>
      </c>
      <c r="H35" s="111">
        <v>28192</v>
      </c>
    </row>
    <row r="36" spans="1:8" ht="24" customHeight="1">
      <c r="A36" s="348" t="s">
        <v>393</v>
      </c>
      <c r="B36" s="1160" t="s">
        <v>127</v>
      </c>
      <c r="C36" s="1161"/>
      <c r="D36" s="111"/>
      <c r="E36" s="135"/>
      <c r="F36" s="111">
        <v>21735</v>
      </c>
      <c r="G36" s="111">
        <v>21735</v>
      </c>
      <c r="H36" s="111">
        <v>21735</v>
      </c>
    </row>
    <row r="37" spans="1:8" ht="24" customHeight="1">
      <c r="A37" s="348" t="s">
        <v>394</v>
      </c>
      <c r="B37" s="1160" t="s">
        <v>255</v>
      </c>
      <c r="C37" s="1161"/>
      <c r="D37" s="111"/>
      <c r="E37" s="135"/>
      <c r="F37" s="111">
        <v>18000</v>
      </c>
      <c r="G37" s="111">
        <v>18000</v>
      </c>
      <c r="H37" s="111">
        <v>18000</v>
      </c>
    </row>
    <row r="38" spans="1:8" ht="24" customHeight="1" thickBot="1">
      <c r="A38" s="348" t="s">
        <v>862</v>
      </c>
      <c r="B38" s="1168" t="s">
        <v>256</v>
      </c>
      <c r="C38" s="1169"/>
      <c r="D38" s="111">
        <v>0</v>
      </c>
      <c r="E38" s="135">
        <v>0</v>
      </c>
      <c r="F38" s="111">
        <v>0</v>
      </c>
      <c r="G38" s="111">
        <v>867</v>
      </c>
      <c r="H38" s="111">
        <v>730</v>
      </c>
    </row>
    <row r="39" spans="1:8" ht="22.5" customHeight="1" thickBot="1">
      <c r="A39" s="467" t="s">
        <v>395</v>
      </c>
      <c r="B39" s="1170" t="s">
        <v>669</v>
      </c>
      <c r="C39" s="1171"/>
      <c r="D39" s="468">
        <f>SUM(D34:D38)</f>
        <v>91253</v>
      </c>
      <c r="E39" s="1072">
        <f>SUM(E34:E38)</f>
        <v>0</v>
      </c>
      <c r="F39" s="1057">
        <f>SUM(F34:F38)</f>
        <v>101350</v>
      </c>
      <c r="G39" s="1057">
        <f>SUM(G34:G38)</f>
        <v>125254</v>
      </c>
      <c r="H39" s="1057">
        <f>SUM(H34:H38)</f>
        <v>125117</v>
      </c>
    </row>
    <row r="40" spans="1:8" ht="19.5" customHeight="1">
      <c r="A40" s="349"/>
      <c r="B40" s="1164" t="s">
        <v>781</v>
      </c>
      <c r="C40" s="1165"/>
      <c r="D40" s="306">
        <v>33453</v>
      </c>
      <c r="E40" s="305"/>
      <c r="F40" s="306">
        <v>0</v>
      </c>
      <c r="G40" s="306">
        <v>0</v>
      </c>
      <c r="H40" s="306">
        <v>0</v>
      </c>
    </row>
    <row r="41" spans="1:8" s="12" customFormat="1" ht="21.75" customHeight="1" thickBot="1">
      <c r="A41" s="350"/>
      <c r="B41" s="1166" t="s">
        <v>782</v>
      </c>
      <c r="C41" s="1167"/>
      <c r="D41" s="307">
        <v>0</v>
      </c>
      <c r="E41" s="308"/>
      <c r="F41" s="307">
        <v>0</v>
      </c>
      <c r="G41" s="307">
        <v>0</v>
      </c>
      <c r="H41" s="307">
        <v>0</v>
      </c>
    </row>
    <row r="42" spans="1:8" ht="17.25" customHeight="1" thickBot="1">
      <c r="A42" s="52" t="s">
        <v>396</v>
      </c>
      <c r="B42" s="304" t="s">
        <v>780</v>
      </c>
      <c r="C42" s="309"/>
      <c r="D42" s="310">
        <f>SUM(D40+D41)</f>
        <v>33453</v>
      </c>
      <c r="E42" s="1073"/>
      <c r="F42" s="310">
        <v>0</v>
      </c>
      <c r="G42" s="310">
        <v>0</v>
      </c>
      <c r="H42" s="310">
        <v>0</v>
      </c>
    </row>
    <row r="43" spans="1:8" ht="17.25" customHeight="1" thickBot="1">
      <c r="A43" s="199" t="s">
        <v>289</v>
      </c>
      <c r="B43" s="1047" t="s">
        <v>290</v>
      </c>
      <c r="C43" s="1048"/>
      <c r="D43" s="1049"/>
      <c r="E43" s="1074"/>
      <c r="F43" s="1049"/>
      <c r="G43" s="1049"/>
      <c r="H43" s="1049"/>
    </row>
    <row r="44" spans="1:8" ht="30.75" customHeight="1" thickBot="1">
      <c r="A44" s="1050" t="s">
        <v>249</v>
      </c>
      <c r="B44" s="1162" t="s">
        <v>739</v>
      </c>
      <c r="C44" s="1163"/>
      <c r="D44" s="315" t="e">
        <f>SUM(D16+D19+D25+D28+D31+D39+D42)</f>
        <v>#REF!</v>
      </c>
      <c r="E44" s="1075">
        <f>SUM(E16+E19+E25+E28+E31+E39+E42)</f>
        <v>37284</v>
      </c>
      <c r="F44" s="315">
        <f>SUM(F16+F19+F25+F28+F31+F39+F42)</f>
        <v>561116</v>
      </c>
      <c r="G44" s="315">
        <f>SUM(G16+G19+G25+G28+G31+G39+G42)</f>
        <v>592192</v>
      </c>
      <c r="H44" s="315">
        <f>SUM(H16+H19+H25+H28+H31+H32+H39+H42+H43)</f>
        <v>629102</v>
      </c>
    </row>
    <row r="45" spans="4:5" ht="15">
      <c r="D45" s="14"/>
      <c r="E45" s="14"/>
    </row>
    <row r="46" spans="1:7" ht="14.25">
      <c r="A46" s="1198" t="s">
        <v>31</v>
      </c>
      <c r="B46" s="1199"/>
      <c r="C46" s="1199"/>
      <c r="D46" s="1199"/>
      <c r="E46" s="1199"/>
      <c r="F46" s="1199"/>
      <c r="G46" s="1199"/>
    </row>
    <row r="47" spans="2:6" ht="15">
      <c r="B47" s="13"/>
      <c r="D47" s="58"/>
      <c r="E47" s="58"/>
      <c r="F47" s="58"/>
    </row>
  </sheetData>
  <sheetProtection selectLockedCells="1" selectUnlockedCells="1"/>
  <mergeCells count="40">
    <mergeCell ref="A46:G46"/>
    <mergeCell ref="B1:C1"/>
    <mergeCell ref="B2:C2"/>
    <mergeCell ref="B4:C4"/>
    <mergeCell ref="B5:C5"/>
    <mergeCell ref="B6:C6"/>
    <mergeCell ref="B7:C7"/>
    <mergeCell ref="B8:C8"/>
    <mergeCell ref="B9:C9"/>
    <mergeCell ref="B15:C15"/>
    <mergeCell ref="B16:C16"/>
    <mergeCell ref="B17:C17"/>
    <mergeCell ref="B18:C18"/>
    <mergeCell ref="B10:C10"/>
    <mergeCell ref="B11:C11"/>
    <mergeCell ref="B12:C12"/>
    <mergeCell ref="B13:C13"/>
    <mergeCell ref="B14:C14"/>
    <mergeCell ref="B25:C25"/>
    <mergeCell ref="B26:C26"/>
    <mergeCell ref="B28:C28"/>
    <mergeCell ref="B29:C29"/>
    <mergeCell ref="B20:C20"/>
    <mergeCell ref="B21:C21"/>
    <mergeCell ref="B22:C22"/>
    <mergeCell ref="B23:C23"/>
    <mergeCell ref="B34:C34"/>
    <mergeCell ref="B35:C35"/>
    <mergeCell ref="B33:C33"/>
    <mergeCell ref="B36:C36"/>
    <mergeCell ref="B30:C30"/>
    <mergeCell ref="B27:C27"/>
    <mergeCell ref="B31:C31"/>
    <mergeCell ref="B32:C32"/>
    <mergeCell ref="B37:C37"/>
    <mergeCell ref="B44:C44"/>
    <mergeCell ref="B40:C40"/>
    <mergeCell ref="B41:C41"/>
    <mergeCell ref="B38:C38"/>
    <mergeCell ref="B39:C39"/>
  </mergeCells>
  <printOptions horizontalCentered="1"/>
  <pageMargins left="0.7874015748031497" right="0" top="0.7874015748031497" bottom="0" header="0.11811023622047245" footer="0.5118110236220472"/>
  <pageSetup horizontalDpi="300" verticalDpi="300" orientation="portrait" paperSize="9" scale="75" r:id="rId1"/>
  <headerFooter alignWithMargins="0">
    <oddHeader>&amp;L&amp;"Arial,Normál"&amp;14TÁT
VÁROS
ÖNKORMÁNYZATA&amp;C&amp;"Arial,Normál"&amp;14 2013. ÉVI KÖLTSÉGVETÉS ÖSSZESEN&amp;R&amp;12
 &amp;"Arial,Normál"1. melléklet az 5/2013. (II.26.) önkormányzati rendelethez*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showGridLines="0" zoomScalePageLayoutView="0" workbookViewId="0" topLeftCell="A1">
      <pane xSplit="3" ySplit="1" topLeftCell="E3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41" sqref="H41"/>
    </sheetView>
  </sheetViews>
  <sheetFormatPr defaultColWidth="9.140625" defaultRowHeight="12.75"/>
  <cols>
    <col min="1" max="1" width="6.7109375" style="1" customWidth="1"/>
    <col min="2" max="2" width="35.7109375" style="2" customWidth="1"/>
    <col min="3" max="3" width="9.421875" style="2" customWidth="1"/>
    <col min="4" max="4" width="12.00390625" style="2" hidden="1" customWidth="1"/>
    <col min="5" max="5" width="14.00390625" style="2" customWidth="1"/>
    <col min="6" max="6" width="14.140625" style="2" customWidth="1"/>
    <col min="7" max="7" width="12.00390625" style="2" customWidth="1"/>
    <col min="8" max="16384" width="9.140625" style="2" customWidth="1"/>
  </cols>
  <sheetData>
    <row r="1" spans="1:7" s="4" customFormat="1" ht="59.25" customHeight="1" thickBot="1">
      <c r="A1" s="464" t="s">
        <v>361</v>
      </c>
      <c r="B1" s="1234" t="s">
        <v>783</v>
      </c>
      <c r="C1" s="1235"/>
      <c r="D1" s="123" t="s">
        <v>616</v>
      </c>
      <c r="E1" s="101" t="s">
        <v>336</v>
      </c>
      <c r="F1" s="101" t="s">
        <v>148</v>
      </c>
      <c r="G1" s="101" t="s">
        <v>149</v>
      </c>
    </row>
    <row r="2" spans="1:7" ht="22.5" customHeight="1">
      <c r="A2" s="879" t="s">
        <v>449</v>
      </c>
      <c r="B2" s="1236" t="s">
        <v>610</v>
      </c>
      <c r="C2" s="1237"/>
      <c r="D2" s="95">
        <v>94260</v>
      </c>
      <c r="E2" s="95">
        <v>102935</v>
      </c>
      <c r="F2" s="95">
        <v>109268</v>
      </c>
      <c r="G2" s="95">
        <v>0</v>
      </c>
    </row>
    <row r="3" spans="1:7" ht="23.25" customHeight="1">
      <c r="A3" s="880" t="s">
        <v>455</v>
      </c>
      <c r="B3" s="1236" t="s">
        <v>611</v>
      </c>
      <c r="C3" s="1237"/>
      <c r="D3" s="95" t="e">
        <v>#REF!</v>
      </c>
      <c r="E3" s="95">
        <v>18777</v>
      </c>
      <c r="F3" s="95">
        <v>23940</v>
      </c>
      <c r="G3" s="95">
        <v>29428</v>
      </c>
    </row>
    <row r="4" spans="1:7" ht="23.25" customHeight="1">
      <c r="A4" s="881" t="s">
        <v>607</v>
      </c>
      <c r="B4" s="1238" t="s">
        <v>612</v>
      </c>
      <c r="C4" s="1239"/>
      <c r="D4" s="95">
        <v>108555</v>
      </c>
      <c r="E4" s="95">
        <v>129227</v>
      </c>
      <c r="F4" s="95">
        <v>131589</v>
      </c>
      <c r="G4" s="95">
        <v>132079</v>
      </c>
    </row>
    <row r="5" spans="1:7" ht="23.25" customHeight="1">
      <c r="A5" s="882" t="s">
        <v>608</v>
      </c>
      <c r="B5" s="1240" t="s">
        <v>526</v>
      </c>
      <c r="C5" s="1241"/>
      <c r="D5" s="95" t="e">
        <v>#REF!</v>
      </c>
      <c r="E5" s="95">
        <v>75122</v>
      </c>
      <c r="F5" s="95">
        <v>19693</v>
      </c>
      <c r="G5" s="95">
        <v>19693</v>
      </c>
    </row>
    <row r="6" spans="1:7" ht="23.25" customHeight="1" thickBot="1">
      <c r="A6" s="883" t="s">
        <v>609</v>
      </c>
      <c r="B6" s="1242" t="s">
        <v>314</v>
      </c>
      <c r="C6" s="1243"/>
      <c r="D6" s="94"/>
      <c r="E6" s="94">
        <v>0</v>
      </c>
      <c r="F6" s="94">
        <v>66350</v>
      </c>
      <c r="G6" s="94">
        <v>69331</v>
      </c>
    </row>
    <row r="7" spans="1:7" ht="23.25" customHeight="1" thickBot="1">
      <c r="A7" s="884" t="s">
        <v>375</v>
      </c>
      <c r="B7" s="1230" t="s">
        <v>399</v>
      </c>
      <c r="C7" s="1182"/>
      <c r="D7" s="436" t="e">
        <v>#REF!</v>
      </c>
      <c r="E7" s="436">
        <v>326061</v>
      </c>
      <c r="F7" s="436">
        <v>350840</v>
      </c>
      <c r="G7" s="436">
        <f>SUM(G2:G6)</f>
        <v>250531</v>
      </c>
    </row>
    <row r="8" spans="1:7" ht="23.25" customHeight="1">
      <c r="A8" s="885" t="s">
        <v>363</v>
      </c>
      <c r="B8" s="1229" t="s">
        <v>631</v>
      </c>
      <c r="C8" s="1186"/>
      <c r="D8" s="130" t="e">
        <v>#REF!</v>
      </c>
      <c r="E8" s="130">
        <v>28864</v>
      </c>
      <c r="F8" s="130">
        <v>35672</v>
      </c>
      <c r="G8" s="130">
        <v>38697</v>
      </c>
    </row>
    <row r="9" spans="1:7" ht="23.25" customHeight="1">
      <c r="A9" s="880" t="s">
        <v>373</v>
      </c>
      <c r="B9" s="1190" t="s">
        <v>714</v>
      </c>
      <c r="C9" s="1160"/>
      <c r="D9" s="125" t="e">
        <v>#REF!</v>
      </c>
      <c r="E9" s="65">
        <v>8325</v>
      </c>
      <c r="F9" s="65">
        <v>8325</v>
      </c>
      <c r="G9" s="65">
        <v>8325</v>
      </c>
    </row>
    <row r="10" spans="1:7" ht="22.5" customHeight="1">
      <c r="A10" s="880" t="s">
        <v>393</v>
      </c>
      <c r="B10" s="1190" t="s">
        <v>632</v>
      </c>
      <c r="C10" s="1160"/>
      <c r="D10" s="95" t="e">
        <v>#REF!</v>
      </c>
      <c r="E10" s="95">
        <v>10517</v>
      </c>
      <c r="F10" s="95">
        <v>11286</v>
      </c>
      <c r="G10" s="95">
        <v>11373</v>
      </c>
    </row>
    <row r="11" spans="1:7" ht="22.5" customHeight="1">
      <c r="A11" s="886" t="s">
        <v>394</v>
      </c>
      <c r="B11" s="1191" t="s">
        <v>712</v>
      </c>
      <c r="C11" s="1231"/>
      <c r="D11" s="95" t="e">
        <v>#REF!</v>
      </c>
      <c r="E11" s="343">
        <v>57988</v>
      </c>
      <c r="F11" s="343">
        <v>44077</v>
      </c>
      <c r="G11" s="343">
        <v>44199</v>
      </c>
    </row>
    <row r="12" spans="1:7" ht="22.5" customHeight="1">
      <c r="A12" s="886" t="s">
        <v>600</v>
      </c>
      <c r="B12" s="823" t="s">
        <v>196</v>
      </c>
      <c r="C12" s="823"/>
      <c r="D12" s="343"/>
      <c r="E12" s="343">
        <v>43495</v>
      </c>
      <c r="F12" s="343">
        <v>44618</v>
      </c>
      <c r="G12" s="343">
        <v>44793</v>
      </c>
    </row>
    <row r="13" spans="1:7" ht="22.5" customHeight="1">
      <c r="A13" s="886" t="s">
        <v>862</v>
      </c>
      <c r="B13" s="823" t="s">
        <v>86</v>
      </c>
      <c r="C13" s="823"/>
      <c r="D13" s="343"/>
      <c r="E13" s="343">
        <v>0</v>
      </c>
      <c r="F13" s="343">
        <v>0</v>
      </c>
      <c r="G13" s="343">
        <v>104818</v>
      </c>
    </row>
    <row r="14" spans="1:7" ht="22.5" customHeight="1" thickBot="1">
      <c r="A14" s="887" t="s">
        <v>398</v>
      </c>
      <c r="B14" s="1227" t="s">
        <v>87</v>
      </c>
      <c r="C14" s="1228"/>
      <c r="D14" s="129">
        <v>3200</v>
      </c>
      <c r="E14" s="129">
        <v>3200</v>
      </c>
      <c r="F14" s="129">
        <v>3700</v>
      </c>
      <c r="G14" s="129">
        <v>3700</v>
      </c>
    </row>
    <row r="15" spans="1:7" ht="24" customHeight="1" thickBot="1">
      <c r="A15" s="888" t="s">
        <v>378</v>
      </c>
      <c r="B15" s="1232" t="s">
        <v>400</v>
      </c>
      <c r="C15" s="1233"/>
      <c r="D15" s="131" t="e">
        <v>#REF!</v>
      </c>
      <c r="E15" s="437">
        <v>152389</v>
      </c>
      <c r="F15" s="437">
        <v>147678</v>
      </c>
      <c r="G15" s="437">
        <f>SUM(G8:G14)</f>
        <v>255905</v>
      </c>
    </row>
    <row r="16" spans="1:7" ht="16.5" customHeight="1" thickBot="1">
      <c r="A16" s="81"/>
      <c r="B16" s="1226"/>
      <c r="C16" s="1226"/>
      <c r="D16" s="20"/>
      <c r="E16" s="20"/>
      <c r="F16" s="20"/>
      <c r="G16" s="20"/>
    </row>
    <row r="17" spans="1:7" ht="20.25" customHeight="1">
      <c r="A17" s="889"/>
      <c r="B17" s="1229" t="s">
        <v>585</v>
      </c>
      <c r="C17" s="1186"/>
      <c r="D17" s="485" t="e">
        <v>#REF!</v>
      </c>
      <c r="E17" s="812">
        <v>202752</v>
      </c>
      <c r="F17" s="812">
        <v>221000</v>
      </c>
      <c r="G17" s="812">
        <v>158783</v>
      </c>
    </row>
    <row r="18" spans="1:7" ht="19.5" customHeight="1">
      <c r="A18" s="890"/>
      <c r="B18" s="1190" t="s">
        <v>620</v>
      </c>
      <c r="C18" s="1160"/>
      <c r="D18" s="124" t="e">
        <v>#REF!</v>
      </c>
      <c r="E18" s="95">
        <v>53871</v>
      </c>
      <c r="F18" s="95">
        <v>58237</v>
      </c>
      <c r="G18" s="95">
        <v>41435</v>
      </c>
    </row>
    <row r="19" spans="1:7" ht="19.5" customHeight="1">
      <c r="A19" s="890"/>
      <c r="B19" s="1190" t="s">
        <v>580</v>
      </c>
      <c r="C19" s="1160"/>
      <c r="D19" s="124" t="e">
        <v>#REF!</v>
      </c>
      <c r="E19" s="100">
        <v>184311</v>
      </c>
      <c r="F19" s="100">
        <v>195750</v>
      </c>
      <c r="G19" s="100">
        <v>176157</v>
      </c>
    </row>
    <row r="20" spans="1:7" ht="19.5" customHeight="1">
      <c r="A20" s="890"/>
      <c r="B20" s="1224" t="s">
        <v>401</v>
      </c>
      <c r="C20" s="1225"/>
      <c r="D20" s="891" t="e">
        <v>#REF!</v>
      </c>
      <c r="E20" s="95">
        <v>22891</v>
      </c>
      <c r="F20" s="95">
        <v>2000</v>
      </c>
      <c r="G20" s="95">
        <v>106818</v>
      </c>
    </row>
    <row r="21" spans="1:7" ht="19.5" customHeight="1">
      <c r="A21" s="890"/>
      <c r="B21" s="892" t="s">
        <v>402</v>
      </c>
      <c r="C21" s="15"/>
      <c r="D21" s="893" t="e">
        <v>#REF!</v>
      </c>
      <c r="E21" s="95">
        <v>3200</v>
      </c>
      <c r="F21" s="95">
        <v>3700</v>
      </c>
      <c r="G21" s="95">
        <v>3700</v>
      </c>
    </row>
    <row r="22" spans="1:7" ht="19.5" customHeight="1">
      <c r="A22" s="890"/>
      <c r="B22" s="1190" t="s">
        <v>579</v>
      </c>
      <c r="C22" s="1160"/>
      <c r="D22" s="132" t="e">
        <v>#REF!</v>
      </c>
      <c r="E22" s="100">
        <v>11425</v>
      </c>
      <c r="F22" s="100">
        <v>16865</v>
      </c>
      <c r="G22" s="100">
        <v>18577</v>
      </c>
    </row>
    <row r="23" spans="1:15" ht="19.5" customHeight="1" thickBot="1">
      <c r="A23" s="894"/>
      <c r="B23" s="1214" t="s">
        <v>586</v>
      </c>
      <c r="C23" s="1176"/>
      <c r="D23" s="895">
        <v>0</v>
      </c>
      <c r="E23" s="343"/>
      <c r="F23" s="343">
        <v>966</v>
      </c>
      <c r="G23" s="343">
        <v>966</v>
      </c>
      <c r="H23" s="5"/>
      <c r="I23" s="5"/>
      <c r="J23" s="7"/>
      <c r="K23" s="7"/>
      <c r="L23" s="7"/>
      <c r="M23" s="7"/>
      <c r="N23" s="7"/>
      <c r="O23" s="7"/>
    </row>
    <row r="24" spans="1:7" ht="19.5" customHeight="1" thickBot="1">
      <c r="A24" s="896" t="s">
        <v>584</v>
      </c>
      <c r="B24" s="1215" t="s">
        <v>650</v>
      </c>
      <c r="C24" s="1216"/>
      <c r="D24" s="897" t="e">
        <v>#REF!</v>
      </c>
      <c r="E24" s="97">
        <v>478450</v>
      </c>
      <c r="F24" s="97">
        <v>498518</v>
      </c>
      <c r="G24" s="97">
        <f>SUM(G17:G23)</f>
        <v>506436</v>
      </c>
    </row>
    <row r="25" spans="1:7" ht="19.5" customHeight="1">
      <c r="A25" s="879" t="s">
        <v>404</v>
      </c>
      <c r="B25" s="1223" t="s">
        <v>403</v>
      </c>
      <c r="C25" s="1172"/>
      <c r="D25" s="898" t="e">
        <v>#REF!</v>
      </c>
      <c r="E25" s="100">
        <v>4254</v>
      </c>
      <c r="F25" s="100">
        <v>11530</v>
      </c>
      <c r="G25" s="100">
        <v>30678</v>
      </c>
    </row>
    <row r="26" spans="1:7" ht="19.5" customHeight="1">
      <c r="A26" s="880" t="s">
        <v>405</v>
      </c>
      <c r="B26" s="1190" t="s">
        <v>287</v>
      </c>
      <c r="C26" s="1160"/>
      <c r="D26" s="125" t="e">
        <v>#REF!</v>
      </c>
      <c r="E26" s="100">
        <v>0</v>
      </c>
      <c r="F26" s="100">
        <v>0</v>
      </c>
      <c r="G26" s="100">
        <v>1211</v>
      </c>
    </row>
    <row r="27" spans="1:7" ht="19.5" customHeight="1">
      <c r="A27" s="899" t="s">
        <v>407</v>
      </c>
      <c r="B27" s="1190" t="s">
        <v>406</v>
      </c>
      <c r="C27" s="1160"/>
      <c r="D27" s="124" t="e">
        <v>#REF!</v>
      </c>
      <c r="E27" s="100">
        <v>1200</v>
      </c>
      <c r="F27" s="100">
        <v>1200</v>
      </c>
      <c r="G27" s="100">
        <v>1200</v>
      </c>
    </row>
    <row r="28" spans="1:7" ht="19.5" customHeight="1">
      <c r="A28" s="899" t="s">
        <v>582</v>
      </c>
      <c r="B28" s="1191" t="s">
        <v>777</v>
      </c>
      <c r="C28" s="1190"/>
      <c r="D28" s="124" t="e">
        <v>#REF!</v>
      </c>
      <c r="E28" s="100">
        <v>0</v>
      </c>
      <c r="F28" s="100"/>
      <c r="G28" s="100"/>
    </row>
    <row r="29" spans="1:7" ht="19.5" customHeight="1" thickBot="1">
      <c r="A29" s="899" t="s">
        <v>583</v>
      </c>
      <c r="B29" s="1214" t="s">
        <v>408</v>
      </c>
      <c r="C29" s="1176"/>
      <c r="D29" s="900" t="e">
        <v>#REF!</v>
      </c>
      <c r="E29" s="100">
        <v>40735</v>
      </c>
      <c r="F29" s="100">
        <v>42448</v>
      </c>
      <c r="G29" s="100">
        <v>48660</v>
      </c>
    </row>
    <row r="30" spans="1:7" ht="19.5" customHeight="1" thickBot="1">
      <c r="A30" s="486" t="s">
        <v>409</v>
      </c>
      <c r="B30" s="1215" t="s">
        <v>651</v>
      </c>
      <c r="C30" s="1216"/>
      <c r="D30" s="96" t="e">
        <v>#REF!</v>
      </c>
      <c r="E30" s="97">
        <v>46189</v>
      </c>
      <c r="F30" s="97">
        <v>55178</v>
      </c>
      <c r="G30" s="97">
        <f>SUM(G25:G29)</f>
        <v>81749</v>
      </c>
    </row>
    <row r="31" spans="1:7" ht="19.5" customHeight="1">
      <c r="A31" s="901"/>
      <c r="B31" s="1219" t="s">
        <v>581</v>
      </c>
      <c r="C31" s="1220"/>
      <c r="D31" s="133">
        <v>22997</v>
      </c>
      <c r="E31" s="902">
        <v>26535</v>
      </c>
      <c r="F31" s="902">
        <v>13274</v>
      </c>
      <c r="G31" s="902">
        <v>33510</v>
      </c>
    </row>
    <row r="32" spans="1:7" ht="19.5" customHeight="1" thickBot="1">
      <c r="A32" s="903"/>
      <c r="B32" s="1221" t="s">
        <v>590</v>
      </c>
      <c r="C32" s="1222"/>
      <c r="D32" s="252">
        <v>9942</v>
      </c>
      <c r="E32" s="902">
        <v>9942</v>
      </c>
      <c r="F32" s="902">
        <v>25222</v>
      </c>
      <c r="G32" s="902">
        <v>7407</v>
      </c>
    </row>
    <row r="33" spans="1:7" ht="19.5" customHeight="1" thickBot="1">
      <c r="A33" s="486" t="s">
        <v>410</v>
      </c>
      <c r="B33" s="1215" t="s">
        <v>568</v>
      </c>
      <c r="C33" s="1216"/>
      <c r="D33" s="897">
        <v>32939</v>
      </c>
      <c r="E33" s="97">
        <v>36477</v>
      </c>
      <c r="F33" s="97">
        <v>38496</v>
      </c>
      <c r="G33" s="97">
        <v>40917</v>
      </c>
    </row>
    <row r="34" spans="1:7" ht="19.5" customHeight="1" thickBot="1">
      <c r="A34" s="486" t="s">
        <v>411</v>
      </c>
      <c r="B34" s="1215" t="s">
        <v>718</v>
      </c>
      <c r="C34" s="1216"/>
      <c r="D34" s="897">
        <v>0</v>
      </c>
      <c r="E34" s="97">
        <v>0</v>
      </c>
      <c r="F34" s="97">
        <v>0</v>
      </c>
      <c r="G34" s="97"/>
    </row>
    <row r="35" spans="1:7" ht="19.5" customHeight="1" thickBot="1">
      <c r="A35" s="904" t="s">
        <v>648</v>
      </c>
      <c r="B35" s="1215" t="s">
        <v>741</v>
      </c>
      <c r="C35" s="1216"/>
      <c r="D35" s="905" t="e">
        <v>#REF!</v>
      </c>
      <c r="E35" s="77">
        <v>561116</v>
      </c>
      <c r="F35" s="77">
        <v>592192</v>
      </c>
      <c r="G35" s="77">
        <v>629102</v>
      </c>
    </row>
    <row r="36" spans="1:7" ht="19.5" customHeight="1">
      <c r="A36" s="885"/>
      <c r="B36" s="906" t="s">
        <v>787</v>
      </c>
      <c r="C36" s="320"/>
      <c r="D36" s="314">
        <v>0</v>
      </c>
      <c r="E36" s="311">
        <v>0</v>
      </c>
      <c r="F36" s="311">
        <v>0</v>
      </c>
      <c r="G36" s="311"/>
    </row>
    <row r="37" spans="1:7" s="16" customFormat="1" ht="19.5" customHeight="1" thickBot="1">
      <c r="A37" s="899"/>
      <c r="B37" s="907" t="s">
        <v>786</v>
      </c>
      <c r="C37" s="469"/>
      <c r="D37" s="313">
        <v>0</v>
      </c>
      <c r="E37" s="312">
        <v>0</v>
      </c>
      <c r="F37" s="312">
        <v>0</v>
      </c>
      <c r="G37" s="312"/>
    </row>
    <row r="38" spans="1:7" s="16" customFormat="1" ht="19.5" customHeight="1" thickBot="1">
      <c r="A38" s="486" t="s">
        <v>784</v>
      </c>
      <c r="B38" s="811" t="s">
        <v>785</v>
      </c>
      <c r="C38" s="471"/>
      <c r="D38" s="473">
        <v>0</v>
      </c>
      <c r="E38" s="472">
        <v>0</v>
      </c>
      <c r="F38" s="472">
        <v>0</v>
      </c>
      <c r="G38" s="472"/>
    </row>
    <row r="39" spans="1:7" s="16" customFormat="1" ht="19.5" customHeight="1" thickBot="1">
      <c r="A39" s="486" t="s">
        <v>250</v>
      </c>
      <c r="B39" s="811" t="s">
        <v>253</v>
      </c>
      <c r="C39" s="471"/>
      <c r="D39" s="473"/>
      <c r="E39" s="472"/>
      <c r="F39" s="472"/>
      <c r="G39" s="472"/>
    </row>
    <row r="40" spans="1:7" s="16" customFormat="1" ht="19.5" customHeight="1" thickBot="1">
      <c r="A40" s="486" t="s">
        <v>251</v>
      </c>
      <c r="B40" s="811" t="s">
        <v>254</v>
      </c>
      <c r="C40" s="471"/>
      <c r="D40" s="473"/>
      <c r="E40" s="472"/>
      <c r="F40" s="472"/>
      <c r="G40" s="472"/>
    </row>
    <row r="41" spans="1:7" s="16" customFormat="1" ht="19.5" customHeight="1" thickBot="1">
      <c r="A41" s="1051" t="s">
        <v>252</v>
      </c>
      <c r="B41" s="1208" t="s">
        <v>740</v>
      </c>
      <c r="C41" s="1209"/>
      <c r="D41" s="908" t="e">
        <v>#REF!</v>
      </c>
      <c r="E41" s="316">
        <v>561116</v>
      </c>
      <c r="F41" s="316">
        <v>592192</v>
      </c>
      <c r="G41" s="316">
        <v>629102</v>
      </c>
    </row>
    <row r="42" spans="2:6" ht="15" customHeight="1" hidden="1">
      <c r="B42" s="13"/>
      <c r="C42" s="13"/>
      <c r="D42" s="13"/>
      <c r="E42" s="13"/>
      <c r="F42" s="909"/>
    </row>
    <row r="43" spans="1:6" ht="15" customHeight="1" hidden="1">
      <c r="A43" s="1217" t="s">
        <v>788</v>
      </c>
      <c r="B43" s="1218"/>
      <c r="C43" s="1218"/>
      <c r="D43" s="1218"/>
      <c r="E43" s="1218"/>
      <c r="F43" s="909"/>
    </row>
    <row r="44" ht="15.75" thickBot="1">
      <c r="F44" s="909"/>
    </row>
    <row r="45" spans="1:7" ht="12.75">
      <c r="A45" s="1210" t="s">
        <v>789</v>
      </c>
      <c r="B45" s="1211"/>
      <c r="C45" s="1211"/>
      <c r="D45" s="1211"/>
      <c r="E45" s="1206">
        <v>101350</v>
      </c>
      <c r="F45" s="1206">
        <v>125254</v>
      </c>
      <c r="G45" s="1206">
        <v>125254</v>
      </c>
    </row>
    <row r="46" spans="1:7" ht="12.75" customHeight="1" thickBot="1">
      <c r="A46" s="1212"/>
      <c r="B46" s="1213"/>
      <c r="C46" s="1213"/>
      <c r="D46" s="1213"/>
      <c r="E46" s="1207"/>
      <c r="F46" s="1207"/>
      <c r="G46" s="1207"/>
    </row>
    <row r="47" spans="1:7" ht="12.75" customHeight="1">
      <c r="A47" s="1132"/>
      <c r="B47" s="1132"/>
      <c r="C47" s="1132"/>
      <c r="D47" s="1132"/>
      <c r="E47" s="1131"/>
      <c r="F47" s="1131"/>
      <c r="G47" s="1131"/>
    </row>
    <row r="48" spans="1:7" ht="14.25">
      <c r="A48" s="1198" t="s">
        <v>32</v>
      </c>
      <c r="B48" s="1199"/>
      <c r="C48" s="1199"/>
      <c r="D48" s="1199"/>
      <c r="E48" s="1199"/>
      <c r="F48" s="1199"/>
      <c r="G48" s="1199"/>
    </row>
  </sheetData>
  <sheetProtection selectLockedCells="1" selectUnlockedCells="1"/>
  <mergeCells count="39">
    <mergeCell ref="F45:F46"/>
    <mergeCell ref="A48:G48"/>
    <mergeCell ref="B1:C1"/>
    <mergeCell ref="B2:C2"/>
    <mergeCell ref="B3:C3"/>
    <mergeCell ref="B4:C4"/>
    <mergeCell ref="B5:C5"/>
    <mergeCell ref="B6:C6"/>
    <mergeCell ref="B8:C8"/>
    <mergeCell ref="B9:C9"/>
    <mergeCell ref="B14:C14"/>
    <mergeCell ref="B17:C17"/>
    <mergeCell ref="B18:C18"/>
    <mergeCell ref="B7:C7"/>
    <mergeCell ref="B10:C10"/>
    <mergeCell ref="B11:C11"/>
    <mergeCell ref="B15:C15"/>
    <mergeCell ref="B19:C19"/>
    <mergeCell ref="B20:C20"/>
    <mergeCell ref="B23:C23"/>
    <mergeCell ref="B22:C22"/>
    <mergeCell ref="B24:C24"/>
    <mergeCell ref="B16:C16"/>
    <mergeCell ref="B34:C34"/>
    <mergeCell ref="B35:C35"/>
    <mergeCell ref="B32:C32"/>
    <mergeCell ref="B33:C33"/>
    <mergeCell ref="B25:C25"/>
    <mergeCell ref="B26:C26"/>
    <mergeCell ref="G45:G46"/>
    <mergeCell ref="B27:C27"/>
    <mergeCell ref="B41:C41"/>
    <mergeCell ref="A45:D46"/>
    <mergeCell ref="B28:C28"/>
    <mergeCell ref="B29:C29"/>
    <mergeCell ref="B30:C30"/>
    <mergeCell ref="A43:E43"/>
    <mergeCell ref="E45:E46"/>
    <mergeCell ref="B31:C31"/>
  </mergeCells>
  <printOptions/>
  <pageMargins left="0.7874015748031497" right="0" top="0.984251968503937" bottom="0.1968503937007874" header="0.31496062992125984" footer="0.5118110236220472"/>
  <pageSetup horizontalDpi="300" verticalDpi="300" orientation="portrait" paperSize="9" scale="80" r:id="rId1"/>
  <headerFooter alignWithMargins="0">
    <oddHeader>&amp;L&amp;"Arial,Normál"&amp;14TÁT
VÁROS
ÖNKORMÁNYZATA&amp;C&amp;"Arial,Normál"&amp;14 2013. ÉVI KÖLTSÉGVETÉS ÖSSZESEN&amp;R&amp;"Arial,Normál"&amp;12 
&amp;8 
1.melléklet 2.oldal az 5/2013. (II.26.) önkormányzati rendelethez*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29" sqref="A29:F29"/>
    </sheetView>
  </sheetViews>
  <sheetFormatPr defaultColWidth="9.140625" defaultRowHeight="12.75"/>
  <cols>
    <col min="5" max="5" width="5.421875" style="0" customWidth="1"/>
    <col min="6" max="6" width="4.140625" style="0" hidden="1" customWidth="1"/>
    <col min="7" max="7" width="9.8515625" style="0" customWidth="1"/>
    <col min="14" max="14" width="3.8515625" style="0" customWidth="1"/>
    <col min="15" max="15" width="9.421875" style="0" customWidth="1"/>
  </cols>
  <sheetData>
    <row r="1" spans="1:16" ht="12.75">
      <c r="A1" s="1023" t="s">
        <v>181</v>
      </c>
      <c r="B1" s="1023"/>
      <c r="C1" s="461"/>
      <c r="D1" s="1257" t="s">
        <v>311</v>
      </c>
      <c r="E1" s="1257"/>
      <c r="F1" s="1257"/>
      <c r="G1" s="1257"/>
      <c r="H1" s="1257"/>
      <c r="I1" s="1257"/>
      <c r="J1" s="1257"/>
      <c r="K1" s="1257"/>
      <c r="L1" s="1257"/>
      <c r="M1" s="1257"/>
      <c r="N1" s="318"/>
      <c r="O1" s="318"/>
      <c r="P1" s="318"/>
    </row>
    <row r="2" spans="1:16" ht="12.75">
      <c r="A2" s="1023" t="s">
        <v>310</v>
      </c>
      <c r="B2" s="1023"/>
      <c r="C2" s="461"/>
      <c r="D2" s="1257"/>
      <c r="E2" s="1257"/>
      <c r="F2" s="1257"/>
      <c r="G2" s="1257"/>
      <c r="H2" s="1257"/>
      <c r="I2" s="1257"/>
      <c r="J2" s="1257"/>
      <c r="K2" s="1257"/>
      <c r="L2" s="1257"/>
      <c r="M2" s="1257"/>
      <c r="N2" s="318"/>
      <c r="O2" s="318"/>
      <c r="P2" s="318"/>
    </row>
    <row r="3" spans="1:16" ht="12.75">
      <c r="A3" s="461"/>
      <c r="B3" s="461"/>
      <c r="C3" s="461"/>
      <c r="D3" s="1257"/>
      <c r="E3" s="1257"/>
      <c r="F3" s="1257"/>
      <c r="G3" s="1257"/>
      <c r="H3" s="1257"/>
      <c r="I3" s="1257"/>
      <c r="J3" s="1257"/>
      <c r="K3" s="1257"/>
      <c r="L3" s="1257"/>
      <c r="M3" s="1257"/>
      <c r="N3" s="318"/>
      <c r="O3" s="318"/>
      <c r="P3" s="318"/>
    </row>
    <row r="4" spans="12:16" ht="12.75">
      <c r="L4" s="1252" t="s">
        <v>309</v>
      </c>
      <c r="M4" s="1252"/>
      <c r="N4" s="1252"/>
      <c r="O4" s="1252"/>
      <c r="P4" s="1252"/>
    </row>
    <row r="5" spans="12:16" ht="12.75">
      <c r="L5" s="1252"/>
      <c r="M5" s="1252"/>
      <c r="N5" s="1252"/>
      <c r="O5" s="1252"/>
      <c r="P5" s="1252"/>
    </row>
    <row r="6" spans="12:16" ht="12.75">
      <c r="L6" s="1252"/>
      <c r="M6" s="1252"/>
      <c r="N6" s="1252"/>
      <c r="O6" s="1252"/>
      <c r="P6" s="1252"/>
    </row>
    <row r="7" ht="13.5" thickBot="1">
      <c r="P7" t="s">
        <v>745</v>
      </c>
    </row>
    <row r="8" spans="1:16" ht="12.75">
      <c r="A8" s="1249" t="s">
        <v>179</v>
      </c>
      <c r="B8" s="1250"/>
      <c r="C8" s="1250"/>
      <c r="D8" s="1250"/>
      <c r="E8" s="1250"/>
      <c r="F8" s="1250"/>
      <c r="G8" s="1250"/>
      <c r="H8" s="868"/>
      <c r="I8" s="1249" t="s">
        <v>179</v>
      </c>
      <c r="J8" s="1250"/>
      <c r="K8" s="1250"/>
      <c r="L8" s="1250"/>
      <c r="M8" s="1250"/>
      <c r="N8" s="1250"/>
      <c r="O8" s="1250"/>
      <c r="P8" s="910"/>
    </row>
    <row r="9" spans="1:16" ht="12.75">
      <c r="A9" s="1247" t="s">
        <v>719</v>
      </c>
      <c r="B9" s="1251"/>
      <c r="C9" s="1251"/>
      <c r="D9" s="1251"/>
      <c r="E9" s="1251"/>
      <c r="F9" s="1251"/>
      <c r="G9" s="1251"/>
      <c r="H9" s="577"/>
      <c r="I9" s="1247" t="s">
        <v>720</v>
      </c>
      <c r="J9" s="1251"/>
      <c r="K9" s="1251"/>
      <c r="L9" s="1251"/>
      <c r="M9" s="1251"/>
      <c r="N9" s="1251"/>
      <c r="O9" s="1251"/>
      <c r="P9" s="714"/>
    </row>
    <row r="10" spans="1:16" ht="12.75">
      <c r="A10" s="576"/>
      <c r="B10" s="577"/>
      <c r="C10" s="577"/>
      <c r="D10" s="577"/>
      <c r="E10" s="577"/>
      <c r="F10" s="577"/>
      <c r="G10" s="577" t="s">
        <v>330</v>
      </c>
      <c r="H10" s="577" t="s">
        <v>331</v>
      </c>
      <c r="I10" s="576"/>
      <c r="J10" s="577"/>
      <c r="K10" s="577"/>
      <c r="L10" s="577"/>
      <c r="M10" s="577"/>
      <c r="N10" s="577"/>
      <c r="O10" s="577" t="s">
        <v>330</v>
      </c>
      <c r="P10" s="1006" t="s">
        <v>331</v>
      </c>
    </row>
    <row r="11" spans="1:16" ht="12.75">
      <c r="A11" s="1149" t="s">
        <v>721</v>
      </c>
      <c r="B11" s="1150"/>
      <c r="C11" s="1150"/>
      <c r="D11" s="1150"/>
      <c r="E11" s="1150"/>
      <c r="F11" s="1150"/>
      <c r="G11" s="751">
        <v>96321</v>
      </c>
      <c r="H11" s="751">
        <v>89321</v>
      </c>
      <c r="I11" s="1149" t="s">
        <v>722</v>
      </c>
      <c r="J11" s="1150"/>
      <c r="K11" s="1150"/>
      <c r="L11" s="1150"/>
      <c r="M11" s="1150"/>
      <c r="N11" s="1150"/>
      <c r="O11" s="751">
        <v>202752</v>
      </c>
      <c r="P11" s="465">
        <v>158783</v>
      </c>
    </row>
    <row r="12" spans="1:16" ht="12.75">
      <c r="A12" s="1149" t="s">
        <v>723</v>
      </c>
      <c r="B12" s="1150"/>
      <c r="C12" s="1150"/>
      <c r="D12" s="1150"/>
      <c r="E12" s="1150"/>
      <c r="F12" s="1150"/>
      <c r="G12" s="751">
        <v>98082</v>
      </c>
      <c r="H12" s="751">
        <v>77191</v>
      </c>
      <c r="I12" s="1149" t="s">
        <v>724</v>
      </c>
      <c r="J12" s="1150"/>
      <c r="K12" s="1150"/>
      <c r="L12" s="1150"/>
      <c r="M12" s="1150"/>
      <c r="N12" s="1150"/>
      <c r="O12" s="751">
        <v>53871</v>
      </c>
      <c r="P12" s="465">
        <v>41435</v>
      </c>
    </row>
    <row r="13" spans="1:16" ht="12.75">
      <c r="A13" s="1149" t="s">
        <v>725</v>
      </c>
      <c r="B13" s="1150"/>
      <c r="C13" s="1150"/>
      <c r="D13" s="1150"/>
      <c r="E13" s="1150"/>
      <c r="F13" s="1150"/>
      <c r="G13" s="751">
        <v>250735</v>
      </c>
      <c r="H13" s="751">
        <v>293922</v>
      </c>
      <c r="I13" s="1149" t="s">
        <v>726</v>
      </c>
      <c r="J13" s="1150"/>
      <c r="K13" s="1150"/>
      <c r="L13" s="1150"/>
      <c r="M13" s="1150"/>
      <c r="N13" s="1150"/>
      <c r="O13" s="751">
        <v>184311</v>
      </c>
      <c r="P13" s="465">
        <v>177123</v>
      </c>
    </row>
    <row r="14" spans="1:16" ht="12.75">
      <c r="A14" s="1144" t="s">
        <v>727</v>
      </c>
      <c r="B14" s="1145"/>
      <c r="C14" s="1145"/>
      <c r="D14" s="1145"/>
      <c r="E14" s="1145"/>
      <c r="F14" s="1145"/>
      <c r="G14" s="751">
        <v>8497</v>
      </c>
      <c r="H14" s="751">
        <v>22883</v>
      </c>
      <c r="I14" s="1144" t="s">
        <v>728</v>
      </c>
      <c r="J14" s="1145"/>
      <c r="K14" s="1145"/>
      <c r="L14" s="1145"/>
      <c r="M14" s="1145"/>
      <c r="N14" s="1145"/>
      <c r="O14" s="751">
        <v>22891</v>
      </c>
      <c r="P14" s="465">
        <v>106818</v>
      </c>
    </row>
    <row r="15" spans="1:16" ht="12.75">
      <c r="A15" s="498" t="s">
        <v>803</v>
      </c>
      <c r="B15" s="326"/>
      <c r="C15" s="326"/>
      <c r="D15" s="326"/>
      <c r="E15" s="326"/>
      <c r="F15" s="326"/>
      <c r="G15" s="751">
        <v>0</v>
      </c>
      <c r="H15" s="751">
        <v>0</v>
      </c>
      <c r="I15" s="1144" t="s">
        <v>729</v>
      </c>
      <c r="J15" s="1145"/>
      <c r="K15" s="1145"/>
      <c r="L15" s="1145"/>
      <c r="M15" s="1145"/>
      <c r="N15" s="1145"/>
      <c r="O15" s="751">
        <v>3200</v>
      </c>
      <c r="P15" s="465">
        <v>3700</v>
      </c>
    </row>
    <row r="16" spans="1:16" ht="12.75">
      <c r="A16" s="1144" t="s">
        <v>796</v>
      </c>
      <c r="B16" s="1145"/>
      <c r="C16" s="1145"/>
      <c r="D16" s="1145"/>
      <c r="E16" s="1145"/>
      <c r="F16" s="1145"/>
      <c r="G16" s="751">
        <v>0</v>
      </c>
      <c r="H16" s="751">
        <v>650</v>
      </c>
      <c r="I16" s="1144" t="s">
        <v>730</v>
      </c>
      <c r="J16" s="1145"/>
      <c r="K16" s="1145"/>
      <c r="L16" s="1145"/>
      <c r="M16" s="1145"/>
      <c r="N16" s="1145"/>
      <c r="O16" s="751">
        <v>11425</v>
      </c>
      <c r="P16" s="465">
        <v>18577</v>
      </c>
    </row>
    <row r="17" spans="1:16" ht="12.75">
      <c r="A17" s="466" t="s">
        <v>797</v>
      </c>
      <c r="B17" s="22"/>
      <c r="C17" s="22"/>
      <c r="D17" s="22"/>
      <c r="E17" s="22"/>
      <c r="F17" s="22"/>
      <c r="G17" s="751">
        <v>0</v>
      </c>
      <c r="H17" s="751">
        <v>0</v>
      </c>
      <c r="I17" s="466" t="s">
        <v>795</v>
      </c>
      <c r="J17" s="22"/>
      <c r="K17" s="22"/>
      <c r="L17" s="22"/>
      <c r="M17" s="22"/>
      <c r="N17" s="22"/>
      <c r="O17" s="751">
        <v>0</v>
      </c>
      <c r="P17" s="465">
        <v>0</v>
      </c>
    </row>
    <row r="18" spans="1:16" ht="12.75">
      <c r="A18" s="498"/>
      <c r="B18" s="326"/>
      <c r="C18" s="326"/>
      <c r="D18" s="326"/>
      <c r="E18" s="326"/>
      <c r="F18" s="326"/>
      <c r="G18" s="751"/>
      <c r="H18" s="751"/>
      <c r="I18" s="1144" t="s">
        <v>794</v>
      </c>
      <c r="J18" s="1145"/>
      <c r="K18" s="1145"/>
      <c r="L18" s="1145"/>
      <c r="M18" s="1145"/>
      <c r="N18" s="1145"/>
      <c r="O18" s="751">
        <v>26535</v>
      </c>
      <c r="P18" s="465">
        <v>33510</v>
      </c>
    </row>
    <row r="19" spans="1:16" ht="12.75">
      <c r="A19" s="1144" t="s">
        <v>742</v>
      </c>
      <c r="B19" s="1145"/>
      <c r="C19" s="1145"/>
      <c r="D19" s="1145"/>
      <c r="E19" s="1145"/>
      <c r="F19" s="1145"/>
      <c r="G19" s="751">
        <f>SUM(G11:G18)</f>
        <v>453635</v>
      </c>
      <c r="H19" s="751">
        <f>SUM(H11:H18)</f>
        <v>483967</v>
      </c>
      <c r="I19" s="1144" t="s">
        <v>746</v>
      </c>
      <c r="J19" s="1145"/>
      <c r="K19" s="1145"/>
      <c r="L19" s="1145"/>
      <c r="M19" s="1145"/>
      <c r="N19" s="1145"/>
      <c r="O19" s="751">
        <f>SUM(O11:O18)</f>
        <v>504985</v>
      </c>
      <c r="P19" s="465">
        <f>SUM(P11:P18)</f>
        <v>539946</v>
      </c>
    </row>
    <row r="20" spans="1:16" ht="12.75">
      <c r="A20" s="1144" t="s">
        <v>798</v>
      </c>
      <c r="B20" s="1145"/>
      <c r="C20" s="1145"/>
      <c r="D20" s="1145"/>
      <c r="E20" s="1145"/>
      <c r="F20" s="1145"/>
      <c r="G20" s="751">
        <v>51350</v>
      </c>
      <c r="H20" s="751">
        <v>57190</v>
      </c>
      <c r="I20" s="466"/>
      <c r="J20" s="22"/>
      <c r="K20" s="22"/>
      <c r="L20" s="22"/>
      <c r="M20" s="22"/>
      <c r="N20" s="22"/>
      <c r="O20" s="751"/>
      <c r="P20" s="465"/>
    </row>
    <row r="21" spans="1:16" ht="12.75">
      <c r="A21" s="1144" t="s">
        <v>799</v>
      </c>
      <c r="B21" s="1145"/>
      <c r="C21" s="1145"/>
      <c r="D21" s="1145"/>
      <c r="E21" s="1145"/>
      <c r="F21" s="1145"/>
      <c r="G21" s="751">
        <v>0</v>
      </c>
      <c r="H21" s="751">
        <v>0</v>
      </c>
      <c r="I21" s="1144" t="s">
        <v>802</v>
      </c>
      <c r="J21" s="1145"/>
      <c r="K21" s="1145"/>
      <c r="L21" s="1145"/>
      <c r="M21" s="1145"/>
      <c r="N21" s="1145"/>
      <c r="O21" s="751">
        <v>0</v>
      </c>
      <c r="P21" s="465">
        <v>0</v>
      </c>
    </row>
    <row r="22" spans="1:16" ht="12.75">
      <c r="A22" s="1244" t="s">
        <v>790</v>
      </c>
      <c r="B22" s="1156"/>
      <c r="C22" s="1156"/>
      <c r="D22" s="1156"/>
      <c r="E22" s="1156"/>
      <c r="F22" s="1156"/>
      <c r="G22" s="1007">
        <f>SUM(G19+G20+G21)</f>
        <v>504985</v>
      </c>
      <c r="H22" s="1007">
        <f>SUM(H19+H20+H21)</f>
        <v>541157</v>
      </c>
      <c r="I22" s="1244" t="s">
        <v>792</v>
      </c>
      <c r="J22" s="1156"/>
      <c r="K22" s="1156"/>
      <c r="L22" s="1156"/>
      <c r="M22" s="1156"/>
      <c r="N22" s="1156"/>
      <c r="O22" s="1007">
        <f>SUM(O19+O21)</f>
        <v>504985</v>
      </c>
      <c r="P22" s="499">
        <f>SUM(P19+P21)</f>
        <v>539946</v>
      </c>
    </row>
    <row r="23" spans="1:16" ht="12.75">
      <c r="A23" s="1247" t="s">
        <v>731</v>
      </c>
      <c r="B23" s="1248"/>
      <c r="C23" s="1248"/>
      <c r="D23" s="1248"/>
      <c r="E23" s="1248"/>
      <c r="F23" s="577"/>
      <c r="G23" s="577"/>
      <c r="H23" s="577"/>
      <c r="I23" s="1245" t="s">
        <v>732</v>
      </c>
      <c r="J23" s="1246"/>
      <c r="K23" s="1246"/>
      <c r="L23" s="1246"/>
      <c r="M23" s="1246"/>
      <c r="N23" s="1246"/>
      <c r="O23" s="751"/>
      <c r="P23" s="465"/>
    </row>
    <row r="24" spans="1:16" ht="12.75">
      <c r="A24" s="1149" t="s">
        <v>733</v>
      </c>
      <c r="B24" s="1150"/>
      <c r="C24" s="1150"/>
      <c r="D24" s="1150"/>
      <c r="E24" s="1150"/>
      <c r="F24" s="1150"/>
      <c r="G24" s="751">
        <v>6131</v>
      </c>
      <c r="H24" s="751">
        <v>12191</v>
      </c>
      <c r="I24" s="1144" t="s">
        <v>734</v>
      </c>
      <c r="J24" s="1145"/>
      <c r="K24" s="1145"/>
      <c r="L24" s="1145"/>
      <c r="M24" s="1145"/>
      <c r="N24" s="1145"/>
      <c r="O24" s="751">
        <v>4254</v>
      </c>
      <c r="P24" s="465">
        <v>31889</v>
      </c>
    </row>
    <row r="25" spans="1:16" ht="12.75">
      <c r="A25" s="1149" t="s">
        <v>735</v>
      </c>
      <c r="B25" s="1150"/>
      <c r="C25" s="1150"/>
      <c r="D25" s="1150"/>
      <c r="E25" s="1150"/>
      <c r="F25" s="1150"/>
      <c r="G25" s="751">
        <v>0</v>
      </c>
      <c r="H25" s="751">
        <v>7827</v>
      </c>
      <c r="I25" s="1144" t="s">
        <v>736</v>
      </c>
      <c r="J25" s="1145"/>
      <c r="K25" s="1145"/>
      <c r="L25" s="1145"/>
      <c r="M25" s="1145"/>
      <c r="N25" s="1145"/>
      <c r="O25" s="751">
        <v>19000</v>
      </c>
      <c r="P25" s="465">
        <v>26925</v>
      </c>
    </row>
    <row r="26" spans="1:16" ht="12.75">
      <c r="A26" s="1149" t="s">
        <v>928</v>
      </c>
      <c r="B26" s="1150"/>
      <c r="C26" s="1150"/>
      <c r="D26" s="1150"/>
      <c r="E26" s="1150"/>
      <c r="F26" s="1150"/>
      <c r="G26" s="751">
        <v>0</v>
      </c>
      <c r="H26" s="751">
        <v>0</v>
      </c>
      <c r="I26" s="1144" t="s">
        <v>354</v>
      </c>
      <c r="J26" s="1145"/>
      <c r="K26" s="1145"/>
      <c r="L26" s="1145"/>
      <c r="M26" s="1145"/>
      <c r="N26" s="1145"/>
      <c r="O26" s="751">
        <v>21735</v>
      </c>
      <c r="P26" s="465">
        <v>21735</v>
      </c>
    </row>
    <row r="27" spans="1:16" ht="12.75">
      <c r="A27" s="1149" t="s">
        <v>737</v>
      </c>
      <c r="B27" s="1150"/>
      <c r="C27" s="1150"/>
      <c r="D27" s="1150"/>
      <c r="E27" s="1150"/>
      <c r="F27" s="1150"/>
      <c r="G27" s="751">
        <v>0</v>
      </c>
      <c r="H27" s="751">
        <v>0</v>
      </c>
      <c r="I27" s="1144" t="s">
        <v>351</v>
      </c>
      <c r="J27" s="1145"/>
      <c r="K27" s="1145"/>
      <c r="L27" s="1145"/>
      <c r="M27" s="1145"/>
      <c r="N27" s="1145"/>
      <c r="O27" s="751">
        <v>1200</v>
      </c>
      <c r="P27" s="465">
        <v>1200</v>
      </c>
    </row>
    <row r="28" spans="1:16" ht="12.75">
      <c r="A28" s="498"/>
      <c r="B28" s="326"/>
      <c r="C28" s="326"/>
      <c r="D28" s="326"/>
      <c r="E28" s="326"/>
      <c r="F28" s="326"/>
      <c r="G28" s="751"/>
      <c r="H28" s="751"/>
      <c r="I28" s="1144" t="s">
        <v>353</v>
      </c>
      <c r="J28" s="1145"/>
      <c r="K28" s="1145"/>
      <c r="L28" s="1145"/>
      <c r="M28" s="1145"/>
      <c r="N28" s="1145"/>
      <c r="O28" s="751">
        <v>0</v>
      </c>
      <c r="P28" s="465">
        <v>0</v>
      </c>
    </row>
    <row r="29" spans="1:16" ht="12.75">
      <c r="A29" s="1144" t="s">
        <v>742</v>
      </c>
      <c r="B29" s="1145"/>
      <c r="C29" s="1145"/>
      <c r="D29" s="1145"/>
      <c r="E29" s="1145"/>
      <c r="F29" s="1145"/>
      <c r="G29" s="751">
        <f>SUM(G24:G28)</f>
        <v>6131</v>
      </c>
      <c r="H29" s="751">
        <f>SUM(H24:H28)</f>
        <v>20018</v>
      </c>
      <c r="I29" s="1144" t="s">
        <v>352</v>
      </c>
      <c r="J29" s="1145"/>
      <c r="K29" s="1145"/>
      <c r="L29" s="1145"/>
      <c r="M29" s="1145"/>
      <c r="N29" s="1145"/>
      <c r="O29" s="751">
        <v>9942</v>
      </c>
      <c r="P29" s="465">
        <v>7407</v>
      </c>
    </row>
    <row r="30" spans="1:16" ht="12.75">
      <c r="A30" s="1144" t="s">
        <v>738</v>
      </c>
      <c r="B30" s="1145"/>
      <c r="C30" s="1145"/>
      <c r="D30" s="1145"/>
      <c r="E30" s="1145"/>
      <c r="F30" s="1145"/>
      <c r="G30" s="751">
        <v>50000</v>
      </c>
      <c r="H30" s="751">
        <v>67927</v>
      </c>
      <c r="I30" s="1144" t="s">
        <v>746</v>
      </c>
      <c r="J30" s="1145"/>
      <c r="K30" s="1145"/>
      <c r="L30" s="1145"/>
      <c r="M30" s="1145"/>
      <c r="N30" s="1145"/>
      <c r="O30" s="751">
        <f>SUM(O24:O29)</f>
        <v>56131</v>
      </c>
      <c r="P30" s="465">
        <f>SUM(P24:P29)</f>
        <v>89156</v>
      </c>
    </row>
    <row r="31" spans="1:16" ht="12.75">
      <c r="A31" s="1144" t="s">
        <v>800</v>
      </c>
      <c r="B31" s="1145"/>
      <c r="C31" s="1145"/>
      <c r="D31" s="1145"/>
      <c r="E31" s="1145"/>
      <c r="F31" s="1145"/>
      <c r="G31" s="751">
        <v>0</v>
      </c>
      <c r="H31" s="751">
        <v>0</v>
      </c>
      <c r="I31" s="1144" t="s">
        <v>801</v>
      </c>
      <c r="J31" s="1145"/>
      <c r="K31" s="1145"/>
      <c r="L31" s="1145"/>
      <c r="M31" s="1145"/>
      <c r="N31" s="1145"/>
      <c r="O31" s="751">
        <v>0</v>
      </c>
      <c r="P31" s="465">
        <v>0</v>
      </c>
    </row>
    <row r="32" spans="1:16" ht="12.75">
      <c r="A32" s="580" t="s">
        <v>791</v>
      </c>
      <c r="B32" s="581"/>
      <c r="C32" s="581"/>
      <c r="D32" s="581"/>
      <c r="E32" s="581"/>
      <c r="F32" s="581"/>
      <c r="G32" s="1007">
        <f>SUM(G29+G30+G31)</f>
        <v>56131</v>
      </c>
      <c r="H32" s="1007">
        <f>SUM(H29+H30+H31)</f>
        <v>87945</v>
      </c>
      <c r="I32" s="1244" t="s">
        <v>793</v>
      </c>
      <c r="J32" s="1156"/>
      <c r="K32" s="1156"/>
      <c r="L32" s="1156"/>
      <c r="M32" s="1156"/>
      <c r="N32" s="1156"/>
      <c r="O32" s="1007">
        <f>SUM(O30+O31)</f>
        <v>56131</v>
      </c>
      <c r="P32" s="499">
        <f>SUM(P30+P31)</f>
        <v>89156</v>
      </c>
    </row>
    <row r="33" spans="1:16" ht="15.75" thickBot="1">
      <c r="A33" s="1253" t="s">
        <v>739</v>
      </c>
      <c r="B33" s="1254"/>
      <c r="C33" s="1254"/>
      <c r="D33" s="1254"/>
      <c r="E33" s="1254"/>
      <c r="F33" s="1254"/>
      <c r="G33" s="1008">
        <f>SUM(G22+G32)</f>
        <v>561116</v>
      </c>
      <c r="H33" s="1008">
        <f>SUM(H22+H32)</f>
        <v>629102</v>
      </c>
      <c r="I33" s="1255" t="s">
        <v>740</v>
      </c>
      <c r="J33" s="1256"/>
      <c r="K33" s="1256"/>
      <c r="L33" s="1256"/>
      <c r="M33" s="1256"/>
      <c r="N33" s="1256"/>
      <c r="O33" s="1008">
        <f>SUM(O32+O22)</f>
        <v>561116</v>
      </c>
      <c r="P33" s="500">
        <f>SUM(P32+P22)</f>
        <v>629102</v>
      </c>
    </row>
    <row r="35" ht="12.75">
      <c r="A35" t="s">
        <v>33</v>
      </c>
    </row>
  </sheetData>
  <sheetProtection/>
  <mergeCells count="45">
    <mergeCell ref="I32:N32"/>
    <mergeCell ref="A33:F33"/>
    <mergeCell ref="I33:N33"/>
    <mergeCell ref="D1:M3"/>
    <mergeCell ref="A30:F30"/>
    <mergeCell ref="I30:N30"/>
    <mergeCell ref="A31:F31"/>
    <mergeCell ref="I31:N31"/>
    <mergeCell ref="I16:N16"/>
    <mergeCell ref="A19:F19"/>
    <mergeCell ref="I14:N14"/>
    <mergeCell ref="I15:N15"/>
    <mergeCell ref="L4:P6"/>
    <mergeCell ref="A12:F12"/>
    <mergeCell ref="A16:F16"/>
    <mergeCell ref="A11:F11"/>
    <mergeCell ref="A13:F13"/>
    <mergeCell ref="I13:N13"/>
    <mergeCell ref="A14:F14"/>
    <mergeCell ref="A8:G8"/>
    <mergeCell ref="I8:O8"/>
    <mergeCell ref="A9:G9"/>
    <mergeCell ref="I9:O9"/>
    <mergeCell ref="I11:N11"/>
    <mergeCell ref="I12:N12"/>
    <mergeCell ref="I18:N18"/>
    <mergeCell ref="I19:N19"/>
    <mergeCell ref="I29:N29"/>
    <mergeCell ref="I24:N24"/>
    <mergeCell ref="I25:N25"/>
    <mergeCell ref="A29:F29"/>
    <mergeCell ref="A25:F25"/>
    <mergeCell ref="A27:F27"/>
    <mergeCell ref="I27:N27"/>
    <mergeCell ref="I28:N28"/>
    <mergeCell ref="A22:F22"/>
    <mergeCell ref="A23:E23"/>
    <mergeCell ref="A24:F24"/>
    <mergeCell ref="A20:F20"/>
    <mergeCell ref="I26:N26"/>
    <mergeCell ref="A26:F26"/>
    <mergeCell ref="I22:N22"/>
    <mergeCell ref="I23:N23"/>
    <mergeCell ref="I21:N21"/>
    <mergeCell ref="A21:F2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&amp;L&amp;"MS Sans Serif,Félkövér"TÁT
NAGYKÖZSÉG
ÖNKORMÁNYZATA&amp;C&amp;"MS Sans Serif,Félkövér"A MŰKÖDÉSI ÉS FELHALMOZÁSI CÉLÚ BEVÉTELI ÉS KIADÁSI ELŐIRÁNYZATOK MÉRLEGSZERŰ BEMUTATÁSA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G567"/>
  <sheetViews>
    <sheetView zoomScalePageLayoutView="0" workbookViewId="0" topLeftCell="A394">
      <selection activeCell="A421" sqref="A421"/>
    </sheetView>
  </sheetViews>
  <sheetFormatPr defaultColWidth="9.140625" defaultRowHeight="12.75"/>
  <cols>
    <col min="1" max="1" width="3.421875" style="0" customWidth="1"/>
    <col min="2" max="2" width="7.57421875" style="0" customWidth="1"/>
    <col min="3" max="3" width="49.57421875" style="0" customWidth="1"/>
    <col min="4" max="4" width="10.28125" style="0" customWidth="1"/>
    <col min="5" max="5" width="10.00390625" style="0" customWidth="1"/>
    <col min="6" max="6" width="9.57421875" style="0" customWidth="1"/>
  </cols>
  <sheetData>
    <row r="3" ht="16.5" customHeight="1"/>
    <row r="4" spans="1:7" ht="13.5" customHeight="1" thickBot="1">
      <c r="A4" s="911"/>
      <c r="B4" s="878"/>
      <c r="C4" s="1263" t="s">
        <v>338</v>
      </c>
      <c r="D4" s="1263"/>
      <c r="E4" s="1263"/>
      <c r="F4" s="329"/>
      <c r="G4" s="329"/>
    </row>
    <row r="5" spans="1:7" ht="12.75" customHeight="1" thickBot="1">
      <c r="A5" s="1278" t="s">
        <v>804</v>
      </c>
      <c r="B5" s="1279"/>
      <c r="C5" s="660" t="s">
        <v>172</v>
      </c>
      <c r="D5" s="680"/>
      <c r="E5" s="680"/>
      <c r="F5" s="680"/>
      <c r="G5" s="329"/>
    </row>
    <row r="6" spans="1:7" ht="11.25" customHeight="1" thickBot="1">
      <c r="A6" s="589"/>
      <c r="B6" s="589"/>
      <c r="C6" s="589"/>
      <c r="D6" s="501"/>
      <c r="E6" s="501"/>
      <c r="F6" s="501"/>
      <c r="G6" s="329"/>
    </row>
    <row r="7" spans="1:7" ht="10.5" customHeight="1">
      <c r="A7" s="1270" t="s">
        <v>805</v>
      </c>
      <c r="B7" s="1271"/>
      <c r="C7" s="1274" t="s">
        <v>806</v>
      </c>
      <c r="D7" s="1258" t="s">
        <v>110</v>
      </c>
      <c r="E7" s="1258" t="s">
        <v>150</v>
      </c>
      <c r="F7" s="1258" t="s">
        <v>151</v>
      </c>
      <c r="G7" s="461"/>
    </row>
    <row r="8" spans="1:7" ht="20.25" customHeight="1" thickBot="1">
      <c r="A8" s="1272"/>
      <c r="B8" s="1273"/>
      <c r="C8" s="1275"/>
      <c r="D8" s="1259"/>
      <c r="E8" s="1259"/>
      <c r="F8" s="1259"/>
      <c r="G8" s="461"/>
    </row>
    <row r="9" spans="1:7" ht="12.75" customHeight="1" thickBot="1">
      <c r="A9" s="502">
        <v>1</v>
      </c>
      <c r="B9" s="503">
        <v>2</v>
      </c>
      <c r="C9" s="503">
        <v>3</v>
      </c>
      <c r="D9" s="504">
        <v>4</v>
      </c>
      <c r="E9" s="504">
        <v>5</v>
      </c>
      <c r="F9" s="504">
        <v>6</v>
      </c>
      <c r="G9" s="461"/>
    </row>
    <row r="10" spans="1:7" ht="12" customHeight="1" thickBot="1">
      <c r="A10" s="677"/>
      <c r="B10" s="678"/>
      <c r="C10" s="678" t="s">
        <v>701</v>
      </c>
      <c r="D10" s="679"/>
      <c r="E10" s="679"/>
      <c r="F10" s="679"/>
      <c r="G10" s="461"/>
    </row>
    <row r="11" spans="1:7" ht="13.5" thickBot="1">
      <c r="A11" s="502" t="s">
        <v>449</v>
      </c>
      <c r="B11" s="505"/>
      <c r="C11" s="674" t="s">
        <v>807</v>
      </c>
      <c r="D11" s="575">
        <f>+D12+D20</f>
        <v>112082</v>
      </c>
      <c r="E11" s="575">
        <f>+E12+E20</f>
        <v>91191</v>
      </c>
      <c r="F11" s="575">
        <f>+F12+F20</f>
        <v>91191</v>
      </c>
      <c r="G11" s="461"/>
    </row>
    <row r="12" spans="1:7" ht="13.5" thickBot="1">
      <c r="A12" s="502" t="s">
        <v>455</v>
      </c>
      <c r="B12" s="505"/>
      <c r="C12" s="674" t="s">
        <v>266</v>
      </c>
      <c r="D12" s="575">
        <f>SUM(D13:D18)</f>
        <v>98082</v>
      </c>
      <c r="E12" s="575">
        <f>SUM(E13:E18)</f>
        <v>77191</v>
      </c>
      <c r="F12" s="575">
        <f>SUM(F13:F19)</f>
        <v>77191</v>
      </c>
      <c r="G12" s="461"/>
    </row>
    <row r="13" spans="1:7" ht="12.75">
      <c r="A13" s="537"/>
      <c r="B13" s="1076" t="s">
        <v>398</v>
      </c>
      <c r="C13" s="1077" t="s">
        <v>678</v>
      </c>
      <c r="D13" s="538">
        <v>61864</v>
      </c>
      <c r="E13" s="538">
        <v>61864</v>
      </c>
      <c r="F13" s="538">
        <v>61864</v>
      </c>
      <c r="G13" s="461"/>
    </row>
    <row r="14" spans="1:7" ht="12.75">
      <c r="A14" s="508"/>
      <c r="B14" s="509" t="s">
        <v>808</v>
      </c>
      <c r="C14" s="510" t="s">
        <v>267</v>
      </c>
      <c r="D14" s="511"/>
      <c r="E14" s="511"/>
      <c r="F14" s="511">
        <v>0</v>
      </c>
      <c r="G14" s="461"/>
    </row>
    <row r="15" spans="1:7" ht="12.75">
      <c r="A15" s="508"/>
      <c r="B15" s="509" t="s">
        <v>809</v>
      </c>
      <c r="C15" s="510" t="s">
        <v>370</v>
      </c>
      <c r="D15" s="511">
        <v>34818</v>
      </c>
      <c r="E15" s="511">
        <v>13927</v>
      </c>
      <c r="F15" s="511">
        <v>13927</v>
      </c>
      <c r="G15" s="461"/>
    </row>
    <row r="16" spans="1:7" ht="12.75">
      <c r="A16" s="508"/>
      <c r="B16" s="509" t="s">
        <v>810</v>
      </c>
      <c r="C16" s="510" t="s">
        <v>811</v>
      </c>
      <c r="D16" s="511">
        <v>500</v>
      </c>
      <c r="E16" s="511">
        <v>500</v>
      </c>
      <c r="F16" s="511">
        <v>500</v>
      </c>
      <c r="G16" s="461"/>
    </row>
    <row r="17" spans="1:7" ht="12.75">
      <c r="A17" s="508"/>
      <c r="B17" s="509" t="s">
        <v>812</v>
      </c>
      <c r="C17" s="510" t="s">
        <v>681</v>
      </c>
      <c r="D17" s="511"/>
      <c r="E17" s="511"/>
      <c r="F17" s="511">
        <v>0</v>
      </c>
      <c r="G17" s="461"/>
    </row>
    <row r="18" spans="1:7" ht="12.75">
      <c r="A18" s="508"/>
      <c r="B18" s="509" t="s">
        <v>813</v>
      </c>
      <c r="C18" s="510" t="s">
        <v>927</v>
      </c>
      <c r="D18" s="511">
        <v>900</v>
      </c>
      <c r="E18" s="511">
        <v>900</v>
      </c>
      <c r="F18" s="511">
        <v>900</v>
      </c>
      <c r="G18" s="461"/>
    </row>
    <row r="19" spans="1:7" ht="13.5" thickBot="1">
      <c r="A19" s="517"/>
      <c r="B19" s="1024" t="s">
        <v>882</v>
      </c>
      <c r="C19" s="1025" t="s">
        <v>271</v>
      </c>
      <c r="D19" s="518"/>
      <c r="E19" s="518"/>
      <c r="F19" s="518">
        <v>0</v>
      </c>
      <c r="G19" s="461"/>
    </row>
    <row r="20" spans="1:7" ht="13.5" thickBot="1">
      <c r="A20" s="502" t="s">
        <v>607</v>
      </c>
      <c r="B20" s="505"/>
      <c r="C20" s="506" t="s">
        <v>814</v>
      </c>
      <c r="D20" s="507">
        <f>SUM(D21:D26)</f>
        <v>14000</v>
      </c>
      <c r="E20" s="507">
        <f>SUM(E21:E26)</f>
        <v>14000</v>
      </c>
      <c r="F20" s="507">
        <f>SUM(F21:F27)</f>
        <v>14000</v>
      </c>
      <c r="G20" s="461"/>
    </row>
    <row r="21" spans="1:7" ht="12.75">
      <c r="A21" s="512"/>
      <c r="B21" s="509" t="s">
        <v>815</v>
      </c>
      <c r="C21" s="513" t="s">
        <v>268</v>
      </c>
      <c r="D21" s="514"/>
      <c r="E21" s="514"/>
      <c r="F21" s="514">
        <v>0</v>
      </c>
      <c r="G21" s="461"/>
    </row>
    <row r="22" spans="1:7" ht="12.75">
      <c r="A22" s="508"/>
      <c r="B22" s="509" t="s">
        <v>817</v>
      </c>
      <c r="C22" s="515" t="s">
        <v>818</v>
      </c>
      <c r="D22" s="511">
        <v>3400</v>
      </c>
      <c r="E22" s="511">
        <v>3400</v>
      </c>
      <c r="F22" s="511">
        <v>3400</v>
      </c>
      <c r="G22" s="461"/>
    </row>
    <row r="23" spans="1:7" ht="12.75">
      <c r="A23" s="508"/>
      <c r="B23" s="509" t="s">
        <v>819</v>
      </c>
      <c r="C23" s="515" t="s">
        <v>659</v>
      </c>
      <c r="D23" s="511">
        <v>2000</v>
      </c>
      <c r="E23" s="511">
        <v>2000</v>
      </c>
      <c r="F23" s="511">
        <v>2000</v>
      </c>
      <c r="G23" s="461"/>
    </row>
    <row r="24" spans="1:7" ht="12.75">
      <c r="A24" s="508"/>
      <c r="B24" s="509" t="s">
        <v>820</v>
      </c>
      <c r="C24" s="515" t="s">
        <v>821</v>
      </c>
      <c r="D24" s="511">
        <v>5600</v>
      </c>
      <c r="E24" s="511">
        <v>5600</v>
      </c>
      <c r="F24" s="511">
        <v>5600</v>
      </c>
      <c r="G24" s="461"/>
    </row>
    <row r="25" spans="1:7" ht="12.75">
      <c r="A25" s="508"/>
      <c r="B25" s="509" t="s">
        <v>822</v>
      </c>
      <c r="C25" s="516" t="s">
        <v>213</v>
      </c>
      <c r="D25" s="511">
        <v>0</v>
      </c>
      <c r="E25" s="511">
        <v>0</v>
      </c>
      <c r="F25" s="511">
        <v>0</v>
      </c>
      <c r="G25" s="461"/>
    </row>
    <row r="26" spans="1:7" ht="12.75">
      <c r="A26" s="508"/>
      <c r="B26" s="509" t="s">
        <v>823</v>
      </c>
      <c r="C26" s="515" t="s">
        <v>257</v>
      </c>
      <c r="D26" s="511">
        <v>3000</v>
      </c>
      <c r="E26" s="511">
        <v>3000</v>
      </c>
      <c r="F26" s="511">
        <v>3000</v>
      </c>
      <c r="G26" s="461"/>
    </row>
    <row r="27" spans="1:7" ht="13.5" thickBot="1">
      <c r="A27" s="517"/>
      <c r="B27" s="1024" t="s">
        <v>269</v>
      </c>
      <c r="C27" s="516" t="s">
        <v>270</v>
      </c>
      <c r="D27" s="518"/>
      <c r="E27" s="518"/>
      <c r="F27" s="518">
        <v>0</v>
      </c>
      <c r="G27" s="461"/>
    </row>
    <row r="28" spans="1:7" ht="13.5" thickBot="1">
      <c r="A28" s="502" t="s">
        <v>608</v>
      </c>
      <c r="B28" s="520"/>
      <c r="C28" s="506" t="s">
        <v>825</v>
      </c>
      <c r="D28" s="521">
        <v>0</v>
      </c>
      <c r="E28" s="521">
        <v>0</v>
      </c>
      <c r="F28" s="521">
        <v>0</v>
      </c>
      <c r="G28" s="461"/>
    </row>
    <row r="29" spans="1:7" ht="13.5" thickBot="1">
      <c r="A29" s="502" t="s">
        <v>609</v>
      </c>
      <c r="B29" s="505"/>
      <c r="C29" s="506" t="s">
        <v>826</v>
      </c>
      <c r="D29" s="507">
        <f>SUM(D30:D33)</f>
        <v>250735</v>
      </c>
      <c r="E29" s="507">
        <f>SUM(E30:E33)</f>
        <v>259458</v>
      </c>
      <c r="F29" s="507">
        <f>SUM(F30:F33)</f>
        <v>293922</v>
      </c>
      <c r="G29" s="461"/>
    </row>
    <row r="30" spans="1:7" ht="12.75">
      <c r="A30" s="508"/>
      <c r="B30" s="509" t="s">
        <v>827</v>
      </c>
      <c r="C30" s="522" t="s">
        <v>828</v>
      </c>
      <c r="D30" s="523">
        <v>250735</v>
      </c>
      <c r="E30" s="523">
        <v>249775</v>
      </c>
      <c r="F30" s="523">
        <v>253021</v>
      </c>
      <c r="G30" s="461"/>
    </row>
    <row r="31" spans="1:7" ht="12.75">
      <c r="A31" s="508"/>
      <c r="B31" s="509" t="s">
        <v>829</v>
      </c>
      <c r="C31" s="515" t="s">
        <v>108</v>
      </c>
      <c r="D31" s="523"/>
      <c r="E31" s="523">
        <v>5769</v>
      </c>
      <c r="F31" s="523">
        <v>8607</v>
      </c>
      <c r="G31" s="461"/>
    </row>
    <row r="32" spans="1:7" ht="12.75">
      <c r="A32" s="508"/>
      <c r="B32" s="509" t="s">
        <v>830</v>
      </c>
      <c r="C32" s="515" t="s">
        <v>831</v>
      </c>
      <c r="D32" s="523"/>
      <c r="E32" s="523">
        <v>3914</v>
      </c>
      <c r="F32" s="523">
        <v>6269</v>
      </c>
      <c r="G32" s="461"/>
    </row>
    <row r="33" spans="1:7" ht="13.5" thickBot="1">
      <c r="A33" s="508"/>
      <c r="B33" s="509" t="s">
        <v>832</v>
      </c>
      <c r="C33" s="515" t="s">
        <v>272</v>
      </c>
      <c r="D33" s="523"/>
      <c r="E33" s="523"/>
      <c r="F33" s="523">
        <v>26025</v>
      </c>
      <c r="G33" s="461"/>
    </row>
    <row r="34" spans="1:7" ht="13.5" thickBot="1">
      <c r="A34" s="526" t="s">
        <v>629</v>
      </c>
      <c r="B34" s="527"/>
      <c r="C34" s="527" t="s">
        <v>833</v>
      </c>
      <c r="D34" s="507">
        <f>SUM(D35,D42)</f>
        <v>8497</v>
      </c>
      <c r="E34" s="507">
        <f>SUM(E35,E42)</f>
        <v>27337</v>
      </c>
      <c r="F34" s="507">
        <f>SUM(F35,F42)</f>
        <v>30710</v>
      </c>
      <c r="G34" s="461"/>
    </row>
    <row r="35" spans="1:7" ht="12.75">
      <c r="A35" s="512"/>
      <c r="B35" s="528" t="s">
        <v>834</v>
      </c>
      <c r="C35" s="529" t="s">
        <v>835</v>
      </c>
      <c r="D35" s="530">
        <f>SUM(D36:D40)</f>
        <v>8497</v>
      </c>
      <c r="E35" s="530">
        <f>SUM(E36:E41)</f>
        <v>20995</v>
      </c>
      <c r="F35" s="530">
        <f>SUM(F36:F41)</f>
        <v>22883</v>
      </c>
      <c r="G35" s="461"/>
    </row>
    <row r="36" spans="1:7" ht="12.75">
      <c r="A36" s="508"/>
      <c r="B36" s="531" t="s">
        <v>836</v>
      </c>
      <c r="C36" s="532" t="s">
        <v>837</v>
      </c>
      <c r="D36" s="511">
        <v>8084</v>
      </c>
      <c r="E36" s="511">
        <v>8084</v>
      </c>
      <c r="F36" s="511">
        <v>8084</v>
      </c>
      <c r="G36" s="461"/>
    </row>
    <row r="37" spans="1:7" ht="18" customHeight="1">
      <c r="A37" s="508"/>
      <c r="B37" s="531" t="s">
        <v>258</v>
      </c>
      <c r="C37" s="532" t="s">
        <v>259</v>
      </c>
      <c r="D37" s="511">
        <v>413</v>
      </c>
      <c r="E37" s="511">
        <v>941</v>
      </c>
      <c r="F37" s="511">
        <v>941</v>
      </c>
      <c r="G37" s="461"/>
    </row>
    <row r="38" spans="1:7" ht="16.5" customHeight="1">
      <c r="A38" s="508"/>
      <c r="B38" s="531" t="s">
        <v>260</v>
      </c>
      <c r="C38" s="532" t="s">
        <v>261</v>
      </c>
      <c r="D38" s="511">
        <v>0</v>
      </c>
      <c r="E38" s="511">
        <v>8414</v>
      </c>
      <c r="F38" s="511">
        <v>8414</v>
      </c>
      <c r="G38" s="461"/>
    </row>
    <row r="39" spans="1:7" ht="17.25" customHeight="1">
      <c r="A39" s="508"/>
      <c r="B39" s="531" t="s">
        <v>262</v>
      </c>
      <c r="C39" s="532" t="s">
        <v>263</v>
      </c>
      <c r="D39" s="511">
        <v>0</v>
      </c>
      <c r="E39" s="511">
        <v>1018</v>
      </c>
      <c r="F39" s="511">
        <v>1018</v>
      </c>
      <c r="G39" s="461"/>
    </row>
    <row r="40" spans="1:7" ht="17.25" customHeight="1">
      <c r="A40" s="508"/>
      <c r="B40" s="531" t="s">
        <v>264</v>
      </c>
      <c r="C40" s="532" t="s">
        <v>265</v>
      </c>
      <c r="D40" s="511"/>
      <c r="E40" s="511">
        <v>629</v>
      </c>
      <c r="F40" s="511">
        <v>629</v>
      </c>
      <c r="G40" s="461"/>
    </row>
    <row r="41" spans="1:7" ht="13.5" customHeight="1">
      <c r="A41" s="508"/>
      <c r="B41" s="531" t="s">
        <v>838</v>
      </c>
      <c r="C41" s="532" t="s">
        <v>293</v>
      </c>
      <c r="D41" s="511"/>
      <c r="E41" s="511">
        <v>1909</v>
      </c>
      <c r="F41" s="511">
        <v>3797</v>
      </c>
      <c r="G41" s="461"/>
    </row>
    <row r="42" spans="1:7" ht="12.75">
      <c r="A42" s="508"/>
      <c r="B42" s="531" t="s">
        <v>839</v>
      </c>
      <c r="C42" s="533" t="s">
        <v>840</v>
      </c>
      <c r="D42" s="534">
        <f>SUM(D43:D43)</f>
        <v>0</v>
      </c>
      <c r="E42" s="534">
        <f>SUM(E43:E43)</f>
        <v>6342</v>
      </c>
      <c r="F42" s="534">
        <f>SUM(F43:F43)</f>
        <v>7827</v>
      </c>
      <c r="G42" s="461"/>
    </row>
    <row r="43" spans="1:7" ht="13.5" thickBot="1">
      <c r="A43" s="508"/>
      <c r="B43" s="531" t="s">
        <v>841</v>
      </c>
      <c r="C43" s="532" t="s">
        <v>294</v>
      </c>
      <c r="D43" s="511"/>
      <c r="E43" s="511">
        <v>6342</v>
      </c>
      <c r="F43" s="511">
        <v>7827</v>
      </c>
      <c r="G43" s="461"/>
    </row>
    <row r="44" spans="1:7" ht="12.75" customHeight="1" thickBot="1">
      <c r="A44" s="526" t="s">
        <v>676</v>
      </c>
      <c r="B44" s="505"/>
      <c r="C44" s="527" t="s">
        <v>842</v>
      </c>
      <c r="D44" s="507">
        <f>SUM(D45:D48)</f>
        <v>6131</v>
      </c>
      <c r="E44" s="507">
        <f>SUM(E45:E48)</f>
        <v>6131</v>
      </c>
      <c r="F44" s="507">
        <f>SUM(F45:F48)</f>
        <v>12191</v>
      </c>
      <c r="G44" s="461"/>
    </row>
    <row r="45" spans="1:7" ht="12.75">
      <c r="A45" s="508"/>
      <c r="B45" s="531" t="s">
        <v>843</v>
      </c>
      <c r="C45" s="522" t="s">
        <v>211</v>
      </c>
      <c r="D45" s="511">
        <v>0</v>
      </c>
      <c r="E45" s="511">
        <v>0</v>
      </c>
      <c r="F45" s="511">
        <v>903</v>
      </c>
      <c r="G45" s="461"/>
    </row>
    <row r="46" spans="1:7" ht="12.75">
      <c r="A46" s="508"/>
      <c r="B46" s="531" t="s">
        <v>844</v>
      </c>
      <c r="C46" s="522" t="s">
        <v>426</v>
      </c>
      <c r="D46" s="511">
        <v>200</v>
      </c>
      <c r="E46" s="511">
        <v>200</v>
      </c>
      <c r="F46" s="511">
        <v>3700</v>
      </c>
      <c r="G46" s="461"/>
    </row>
    <row r="47" spans="1:6" ht="12.75">
      <c r="A47" s="508"/>
      <c r="B47" s="531" t="s">
        <v>845</v>
      </c>
      <c r="C47" s="515" t="s">
        <v>273</v>
      </c>
      <c r="D47" s="511">
        <v>0</v>
      </c>
      <c r="E47" s="511">
        <v>0</v>
      </c>
      <c r="F47" s="511">
        <v>1657</v>
      </c>
    </row>
    <row r="48" spans="1:6" ht="12.75">
      <c r="A48" s="508"/>
      <c r="B48" s="531" t="s">
        <v>902</v>
      </c>
      <c r="C48" s="1027" t="s">
        <v>903</v>
      </c>
      <c r="D48" s="511">
        <v>5931</v>
      </c>
      <c r="E48" s="511">
        <v>5931</v>
      </c>
      <c r="F48" s="511">
        <v>5931</v>
      </c>
    </row>
    <row r="49" spans="1:6" ht="13.5" thickBot="1">
      <c r="A49" s="517"/>
      <c r="B49" s="1026" t="s">
        <v>274</v>
      </c>
      <c r="C49" s="1118" t="s">
        <v>275</v>
      </c>
      <c r="D49" s="518"/>
      <c r="E49" s="518"/>
      <c r="F49" s="518">
        <v>0</v>
      </c>
    </row>
    <row r="50" spans="1:6" ht="13.5" thickBot="1">
      <c r="A50" s="502" t="s">
        <v>694</v>
      </c>
      <c r="B50" s="505"/>
      <c r="C50" s="527" t="s">
        <v>846</v>
      </c>
      <c r="D50" s="507">
        <f>SUM(D51:D51)</f>
        <v>0</v>
      </c>
      <c r="E50" s="507">
        <f>SUM(E51:E51)</f>
        <v>500</v>
      </c>
      <c r="F50" s="507">
        <f>SUM(F51:F51)</f>
        <v>650</v>
      </c>
    </row>
    <row r="51" spans="1:6" ht="13.5" thickBot="1">
      <c r="A51" s="537"/>
      <c r="B51" s="531" t="s">
        <v>847</v>
      </c>
      <c r="C51" s="515" t="s">
        <v>848</v>
      </c>
      <c r="D51" s="538"/>
      <c r="E51" s="538">
        <v>500</v>
      </c>
      <c r="F51" s="538">
        <v>650</v>
      </c>
    </row>
    <row r="52" spans="1:6" ht="13.5" thickBot="1">
      <c r="A52" s="526" t="s">
        <v>695</v>
      </c>
      <c r="B52" s="539"/>
      <c r="C52" s="540" t="s">
        <v>849</v>
      </c>
      <c r="D52" s="541"/>
      <c r="E52" s="541"/>
      <c r="F52" s="541"/>
    </row>
    <row r="53" spans="1:6" ht="13.5" thickBot="1">
      <c r="A53" s="542" t="s">
        <v>696</v>
      </c>
      <c r="B53" s="543"/>
      <c r="C53" s="544" t="s">
        <v>850</v>
      </c>
      <c r="D53" s="545">
        <f>+D12+D20+D28+D29+D34+D44+D50+D52</f>
        <v>377445</v>
      </c>
      <c r="E53" s="545">
        <f>+E12+E20+E28+E29+E34+E44+E50+E52</f>
        <v>384617</v>
      </c>
      <c r="F53" s="545">
        <f>+F12+F20+F28+F29+F34+F44+F50+F52</f>
        <v>428664</v>
      </c>
    </row>
    <row r="54" spans="1:6" ht="13.5" customHeight="1" thickBot="1">
      <c r="A54" s="502" t="s">
        <v>697</v>
      </c>
      <c r="B54" s="546"/>
      <c r="C54" s="527" t="s">
        <v>851</v>
      </c>
      <c r="D54" s="547">
        <f>+D55+D56</f>
        <v>101350</v>
      </c>
      <c r="E54" s="547">
        <f>+E55+E56</f>
        <v>124387</v>
      </c>
      <c r="F54" s="547">
        <f>+F55+F56</f>
        <v>124387</v>
      </c>
    </row>
    <row r="55" spans="1:6" ht="12.75">
      <c r="A55" s="512"/>
      <c r="B55" s="528" t="s">
        <v>852</v>
      </c>
      <c r="C55" s="548" t="s">
        <v>853</v>
      </c>
      <c r="D55" s="549">
        <v>51350</v>
      </c>
      <c r="E55" s="549">
        <v>56460</v>
      </c>
      <c r="F55" s="549">
        <v>56460</v>
      </c>
    </row>
    <row r="56" spans="1:6" ht="21.75" customHeight="1" thickBot="1">
      <c r="A56" s="535"/>
      <c r="B56" s="536" t="s">
        <v>854</v>
      </c>
      <c r="C56" s="550" t="s">
        <v>855</v>
      </c>
      <c r="D56" s="551">
        <v>50000</v>
      </c>
      <c r="E56" s="551">
        <v>67927</v>
      </c>
      <c r="F56" s="551">
        <v>67927</v>
      </c>
    </row>
    <row r="57" spans="1:6" ht="13.5" thickBot="1">
      <c r="A57" s="552" t="s">
        <v>698</v>
      </c>
      <c r="B57" s="553"/>
      <c r="C57" s="527" t="s">
        <v>109</v>
      </c>
      <c r="D57" s="507"/>
      <c r="E57" s="507"/>
      <c r="F57" s="507"/>
    </row>
    <row r="58" spans="1:6" ht="13.5" thickBot="1">
      <c r="A58" s="552" t="s">
        <v>699</v>
      </c>
      <c r="B58" s="1028"/>
      <c r="C58" s="1029" t="s">
        <v>276</v>
      </c>
      <c r="D58" s="547"/>
      <c r="E58" s="547"/>
      <c r="F58" s="547"/>
    </row>
    <row r="59" spans="1:6" ht="15" customHeight="1" thickBot="1">
      <c r="A59" s="552" t="s">
        <v>700</v>
      </c>
      <c r="B59" s="671"/>
      <c r="C59" s="672" t="s">
        <v>856</v>
      </c>
      <c r="D59" s="556">
        <f>+D53+D54+D57</f>
        <v>478795</v>
      </c>
      <c r="E59" s="556">
        <f>+E53+E54+E57</f>
        <v>509004</v>
      </c>
      <c r="F59" s="556">
        <f>+F53+F54+F57+F58</f>
        <v>553051</v>
      </c>
    </row>
    <row r="60" spans="1:5" ht="12.75">
      <c r="A60" s="681"/>
      <c r="B60" s="682"/>
      <c r="C60" s="683"/>
      <c r="D60" s="558"/>
      <c r="E60" s="558"/>
    </row>
    <row r="61" spans="1:5" ht="12.75">
      <c r="A61" s="681"/>
      <c r="B61" s="682"/>
      <c r="C61" s="683"/>
      <c r="D61" s="558"/>
      <c r="E61" s="558"/>
    </row>
    <row r="62" spans="1:5" ht="12.75">
      <c r="A62" s="681"/>
      <c r="B62" s="682"/>
      <c r="C62" s="683"/>
      <c r="D62" s="558"/>
      <c r="E62" s="558"/>
    </row>
    <row r="63" spans="1:5" ht="12.75">
      <c r="A63" s="681"/>
      <c r="B63" s="682"/>
      <c r="C63" s="683"/>
      <c r="D63" s="558"/>
      <c r="E63" s="558"/>
    </row>
    <row r="64" spans="1:5" ht="12.75">
      <c r="A64" s="681"/>
      <c r="B64" s="682"/>
      <c r="C64" s="683"/>
      <c r="D64" s="558"/>
      <c r="E64" s="558"/>
    </row>
    <row r="65" spans="1:5" ht="12.75">
      <c r="A65" s="681"/>
      <c r="B65" s="682"/>
      <c r="C65" s="683"/>
      <c r="D65" s="558"/>
      <c r="E65" s="558"/>
    </row>
    <row r="66" spans="1:5" ht="13.5" thickBot="1">
      <c r="A66" s="557"/>
      <c r="B66" s="557"/>
      <c r="C66" s="673"/>
      <c r="D66" s="558"/>
      <c r="E66" s="558"/>
    </row>
    <row r="67" spans="1:6" ht="13.5" thickBot="1">
      <c r="A67" s="559"/>
      <c r="B67" s="560"/>
      <c r="C67" s="560" t="s">
        <v>702</v>
      </c>
      <c r="D67" s="561"/>
      <c r="E67" s="561"/>
      <c r="F67" s="561"/>
    </row>
    <row r="68" spans="1:6" ht="13.5" thickBot="1">
      <c r="A68" s="526" t="s">
        <v>449</v>
      </c>
      <c r="B68" s="562"/>
      <c r="C68" s="563" t="s">
        <v>857</v>
      </c>
      <c r="D68" s="507">
        <f>SUM(D69:D73)</f>
        <v>152389</v>
      </c>
      <c r="E68" s="507">
        <f>SUM(E69:E73)</f>
        <v>147678</v>
      </c>
      <c r="F68" s="507">
        <f>SUM(F69:F73)</f>
        <v>255905</v>
      </c>
    </row>
    <row r="69" spans="1:6" ht="12.75">
      <c r="A69" s="564"/>
      <c r="B69" s="565" t="s">
        <v>363</v>
      </c>
      <c r="C69" s="522" t="s">
        <v>858</v>
      </c>
      <c r="D69" s="538">
        <v>26473</v>
      </c>
      <c r="E69" s="538">
        <v>32729</v>
      </c>
      <c r="F69" s="538">
        <v>35119</v>
      </c>
    </row>
    <row r="70" spans="1:6" ht="12.75">
      <c r="A70" s="566"/>
      <c r="B70" s="531" t="s">
        <v>373</v>
      </c>
      <c r="C70" s="515" t="s">
        <v>703</v>
      </c>
      <c r="D70" s="523">
        <v>6901</v>
      </c>
      <c r="E70" s="523">
        <v>8228</v>
      </c>
      <c r="F70" s="523">
        <v>8462</v>
      </c>
    </row>
    <row r="71" spans="1:6" ht="12.75">
      <c r="A71" s="566"/>
      <c r="B71" s="531" t="s">
        <v>393</v>
      </c>
      <c r="C71" s="515" t="s">
        <v>859</v>
      </c>
      <c r="D71" s="511">
        <v>84949</v>
      </c>
      <c r="E71" s="511">
        <v>93046</v>
      </c>
      <c r="F71" s="511">
        <v>94831</v>
      </c>
    </row>
    <row r="72" spans="1:6" ht="12.75">
      <c r="A72" s="566"/>
      <c r="B72" s="531" t="s">
        <v>394</v>
      </c>
      <c r="C72" s="515" t="s">
        <v>860</v>
      </c>
      <c r="D72" s="511">
        <v>7975</v>
      </c>
      <c r="E72" s="511">
        <v>7975</v>
      </c>
      <c r="F72" s="511">
        <v>6975</v>
      </c>
    </row>
    <row r="73" spans="1:6" ht="12.75">
      <c r="A73" s="566"/>
      <c r="B73" s="531" t="s">
        <v>861</v>
      </c>
      <c r="C73" s="515" t="s">
        <v>747</v>
      </c>
      <c r="D73" s="511">
        <v>26091</v>
      </c>
      <c r="E73" s="511">
        <v>5700</v>
      </c>
      <c r="F73" s="511">
        <v>110518</v>
      </c>
    </row>
    <row r="74" spans="1:6" ht="12.75">
      <c r="A74" s="566"/>
      <c r="B74" s="531" t="s">
        <v>862</v>
      </c>
      <c r="C74" s="515" t="s">
        <v>863</v>
      </c>
      <c r="D74" s="523"/>
      <c r="E74" s="523"/>
      <c r="F74" s="523"/>
    </row>
    <row r="75" spans="1:6" ht="12.75">
      <c r="A75" s="566"/>
      <c r="B75" s="531" t="s">
        <v>864</v>
      </c>
      <c r="C75" s="567" t="s">
        <v>865</v>
      </c>
      <c r="D75" s="511"/>
      <c r="E75" s="511"/>
      <c r="F75" s="511"/>
    </row>
    <row r="76" spans="1:6" ht="12.75">
      <c r="A76" s="566"/>
      <c r="B76" s="531" t="s">
        <v>866</v>
      </c>
      <c r="C76" s="567" t="s">
        <v>867</v>
      </c>
      <c r="D76" s="511"/>
      <c r="E76" s="511"/>
      <c r="F76" s="511"/>
    </row>
    <row r="77" spans="1:6" ht="22.5">
      <c r="A77" s="566"/>
      <c r="B77" s="531" t="s">
        <v>868</v>
      </c>
      <c r="C77" s="568" t="s">
        <v>869</v>
      </c>
      <c r="D77" s="511">
        <v>3200</v>
      </c>
      <c r="E77" s="511">
        <v>3700</v>
      </c>
      <c r="F77" s="511">
        <v>3700</v>
      </c>
    </row>
    <row r="78" spans="1:6" ht="12.75">
      <c r="A78" s="566"/>
      <c r="B78" s="531" t="s">
        <v>870</v>
      </c>
      <c r="C78" s="568" t="s">
        <v>871</v>
      </c>
      <c r="D78" s="511">
        <v>22891</v>
      </c>
      <c r="E78" s="511">
        <v>2000</v>
      </c>
      <c r="F78" s="511">
        <v>106818</v>
      </c>
    </row>
    <row r="79" spans="1:6" ht="12.75">
      <c r="A79" s="566"/>
      <c r="B79" s="531" t="s">
        <v>872</v>
      </c>
      <c r="C79" s="568" t="s">
        <v>873</v>
      </c>
      <c r="D79" s="511"/>
      <c r="E79" s="511"/>
      <c r="F79" s="511"/>
    </row>
    <row r="80" spans="1:6" ht="23.25" customHeight="1">
      <c r="A80" s="566"/>
      <c r="B80" s="531" t="s">
        <v>874</v>
      </c>
      <c r="C80" s="568" t="s">
        <v>875</v>
      </c>
      <c r="D80" s="511"/>
      <c r="E80" s="511"/>
      <c r="F80" s="511"/>
    </row>
    <row r="81" spans="1:6" ht="13.5" thickBot="1">
      <c r="A81" s="569"/>
      <c r="B81" s="555" t="s">
        <v>876</v>
      </c>
      <c r="C81" s="570" t="s">
        <v>877</v>
      </c>
      <c r="D81" s="519"/>
      <c r="E81" s="519"/>
      <c r="F81" s="519"/>
    </row>
    <row r="82" spans="1:6" ht="18" customHeight="1" thickBot="1">
      <c r="A82" s="526" t="s">
        <v>455</v>
      </c>
      <c r="B82" s="562"/>
      <c r="C82" s="563" t="s">
        <v>878</v>
      </c>
      <c r="D82" s="507">
        <f>SUM(D83:D89)</f>
        <v>45189</v>
      </c>
      <c r="E82" s="507">
        <f>SUM(E83:E89)</f>
        <v>54178</v>
      </c>
      <c r="F82" s="507">
        <f>SUM(F83:F89)</f>
        <v>79538</v>
      </c>
    </row>
    <row r="83" spans="1:6" ht="12.75">
      <c r="A83" s="564"/>
      <c r="B83" s="565" t="s">
        <v>398</v>
      </c>
      <c r="C83" s="522" t="s">
        <v>770</v>
      </c>
      <c r="D83" s="554">
        <v>4254</v>
      </c>
      <c r="E83" s="554">
        <v>11530</v>
      </c>
      <c r="F83" s="554">
        <v>30678</v>
      </c>
    </row>
    <row r="84" spans="1:6" ht="12.75">
      <c r="A84" s="566"/>
      <c r="B84" s="531" t="s">
        <v>808</v>
      </c>
      <c r="C84" s="515" t="s">
        <v>674</v>
      </c>
      <c r="D84" s="523">
        <v>18000</v>
      </c>
      <c r="E84" s="523">
        <v>19713</v>
      </c>
      <c r="F84" s="523">
        <v>25925</v>
      </c>
    </row>
    <row r="85" spans="1:6" ht="12.75">
      <c r="A85" s="566"/>
      <c r="B85" s="531" t="s">
        <v>809</v>
      </c>
      <c r="C85" s="515" t="s">
        <v>748</v>
      </c>
      <c r="D85" s="523"/>
      <c r="E85" s="523"/>
      <c r="F85" s="523"/>
    </row>
    <row r="86" spans="1:6" ht="12.75">
      <c r="A86" s="566"/>
      <c r="B86" s="531" t="s">
        <v>810</v>
      </c>
      <c r="C86" s="515" t="s">
        <v>879</v>
      </c>
      <c r="D86" s="523"/>
      <c r="E86" s="523"/>
      <c r="F86" s="523"/>
    </row>
    <row r="87" spans="1:6" ht="22.5">
      <c r="A87" s="566"/>
      <c r="B87" s="531" t="s">
        <v>812</v>
      </c>
      <c r="C87" s="515" t="s">
        <v>880</v>
      </c>
      <c r="D87" s="523"/>
      <c r="E87" s="523"/>
      <c r="F87" s="523"/>
    </row>
    <row r="88" spans="1:6" ht="22.5">
      <c r="A88" s="566"/>
      <c r="B88" s="531" t="s">
        <v>813</v>
      </c>
      <c r="C88" s="515" t="s">
        <v>881</v>
      </c>
      <c r="D88" s="523">
        <v>21735</v>
      </c>
      <c r="E88" s="523">
        <v>21735</v>
      </c>
      <c r="F88" s="523">
        <v>21735</v>
      </c>
    </row>
    <row r="89" spans="1:6" ht="12.75">
      <c r="A89" s="566"/>
      <c r="B89" s="531" t="s">
        <v>882</v>
      </c>
      <c r="C89" s="515" t="s">
        <v>883</v>
      </c>
      <c r="D89" s="523">
        <v>1200</v>
      </c>
      <c r="E89" s="523">
        <v>1200</v>
      </c>
      <c r="F89" s="523">
        <v>1200</v>
      </c>
    </row>
    <row r="90" spans="1:6" ht="12.75">
      <c r="A90" s="566"/>
      <c r="B90" s="531" t="s">
        <v>884</v>
      </c>
      <c r="C90" s="515" t="s">
        <v>885</v>
      </c>
      <c r="D90" s="523"/>
      <c r="E90" s="523"/>
      <c r="F90" s="523"/>
    </row>
    <row r="91" spans="1:6" ht="12.75">
      <c r="A91" s="566"/>
      <c r="B91" s="531" t="s">
        <v>886</v>
      </c>
      <c r="C91" s="567" t="s">
        <v>887</v>
      </c>
      <c r="D91" s="523">
        <v>1200</v>
      </c>
      <c r="E91" s="523">
        <v>1200</v>
      </c>
      <c r="F91" s="523">
        <v>1200</v>
      </c>
    </row>
    <row r="92" spans="1:6" ht="12.75">
      <c r="A92" s="566"/>
      <c r="B92" s="531" t="s">
        <v>888</v>
      </c>
      <c r="C92" s="567" t="s">
        <v>889</v>
      </c>
      <c r="D92" s="523"/>
      <c r="E92" s="523"/>
      <c r="F92" s="523"/>
    </row>
    <row r="93" spans="1:6" ht="13.5" thickBot="1">
      <c r="A93" s="569"/>
      <c r="B93" s="555" t="s">
        <v>890</v>
      </c>
      <c r="C93" s="571" t="s">
        <v>891</v>
      </c>
      <c r="D93" s="525"/>
      <c r="E93" s="525"/>
      <c r="F93" s="525"/>
    </row>
    <row r="94" spans="1:6" ht="13.5" thickBot="1">
      <c r="A94" s="526" t="s">
        <v>607</v>
      </c>
      <c r="B94" s="562"/>
      <c r="C94" s="563" t="s">
        <v>892</v>
      </c>
      <c r="D94" s="521"/>
      <c r="E94" s="521"/>
      <c r="F94" s="521"/>
    </row>
    <row r="95" spans="1:6" ht="13.5" thickBot="1">
      <c r="A95" s="526" t="s">
        <v>608</v>
      </c>
      <c r="B95" s="562"/>
      <c r="C95" s="563" t="s">
        <v>893</v>
      </c>
      <c r="D95" s="507">
        <f>+D96+D97</f>
        <v>36477</v>
      </c>
      <c r="E95" s="507">
        <f>+E96+E97</f>
        <v>38496</v>
      </c>
      <c r="F95" s="507">
        <f>+F96+F97</f>
        <v>40917</v>
      </c>
    </row>
    <row r="96" spans="1:6" ht="12.75">
      <c r="A96" s="564"/>
      <c r="B96" s="565" t="s">
        <v>894</v>
      </c>
      <c r="C96" s="522" t="s">
        <v>581</v>
      </c>
      <c r="D96" s="538">
        <v>26535</v>
      </c>
      <c r="E96" s="538">
        <v>13274</v>
      </c>
      <c r="F96" s="538">
        <v>33510</v>
      </c>
    </row>
    <row r="97" spans="1:6" ht="13.5" thickBot="1">
      <c r="A97" s="569"/>
      <c r="B97" s="555" t="s">
        <v>895</v>
      </c>
      <c r="C97" s="524" t="s">
        <v>590</v>
      </c>
      <c r="D97" s="519">
        <v>9942</v>
      </c>
      <c r="E97" s="519">
        <v>25222</v>
      </c>
      <c r="F97" s="519">
        <v>7407</v>
      </c>
    </row>
    <row r="98" spans="1:6" ht="13.5" thickBot="1">
      <c r="A98" s="526" t="s">
        <v>609</v>
      </c>
      <c r="B98" s="572"/>
      <c r="C98" s="563" t="s">
        <v>896</v>
      </c>
      <c r="D98" s="521">
        <v>244740</v>
      </c>
      <c r="E98" s="521">
        <v>268652</v>
      </c>
      <c r="F98" s="521">
        <v>176691</v>
      </c>
    </row>
    <row r="99" spans="1:6" ht="13.5" thickBot="1">
      <c r="A99" s="526" t="s">
        <v>629</v>
      </c>
      <c r="B99" s="562"/>
      <c r="C99" s="573" t="s">
        <v>897</v>
      </c>
      <c r="D99" s="574">
        <f>+D68+D82+D94+D95+D98</f>
        <v>478795</v>
      </c>
      <c r="E99" s="574">
        <f>+E68+E82+E94+E95+E98</f>
        <v>509004</v>
      </c>
      <c r="F99" s="574">
        <f>+F68+F82+F94+F95+F98</f>
        <v>553051</v>
      </c>
    </row>
    <row r="100" spans="1:6" ht="13.5" thickBot="1">
      <c r="A100" s="526" t="s">
        <v>676</v>
      </c>
      <c r="B100" s="562"/>
      <c r="C100" s="563" t="s">
        <v>898</v>
      </c>
      <c r="D100" s="507">
        <f>+D101+D102</f>
        <v>0</v>
      </c>
      <c r="E100" s="507">
        <f>+E101+E102</f>
        <v>0</v>
      </c>
      <c r="F100" s="507">
        <f>+F101+F102</f>
        <v>0</v>
      </c>
    </row>
    <row r="101" spans="1:6" ht="12.75">
      <c r="A101" s="564"/>
      <c r="B101" s="531" t="s">
        <v>899</v>
      </c>
      <c r="C101" s="522" t="s">
        <v>787</v>
      </c>
      <c r="D101" s="538"/>
      <c r="E101" s="538"/>
      <c r="F101" s="538"/>
    </row>
    <row r="102" spans="1:6" ht="13.5" thickBot="1">
      <c r="A102" s="569"/>
      <c r="B102" s="555" t="s">
        <v>844</v>
      </c>
      <c r="C102" s="524" t="s">
        <v>786</v>
      </c>
      <c r="D102" s="519"/>
      <c r="E102" s="519"/>
      <c r="F102" s="519"/>
    </row>
    <row r="103" spans="1:6" ht="13.5" thickBot="1">
      <c r="A103" s="526" t="s">
        <v>694</v>
      </c>
      <c r="B103" s="572"/>
      <c r="C103" s="527" t="s">
        <v>277</v>
      </c>
      <c r="D103" s="1031"/>
      <c r="E103" s="1031"/>
      <c r="F103" s="521"/>
    </row>
    <row r="104" spans="1:6" ht="13.5" thickBot="1">
      <c r="A104" s="1030" t="s">
        <v>695</v>
      </c>
      <c r="B104" s="1026"/>
      <c r="C104" s="1032" t="s">
        <v>278</v>
      </c>
      <c r="D104" s="518"/>
      <c r="E104" s="518"/>
      <c r="F104" s="1033"/>
    </row>
    <row r="105" spans="1:6" ht="13.5" thickBot="1">
      <c r="A105" s="526" t="s">
        <v>696</v>
      </c>
      <c r="B105" s="539"/>
      <c r="C105" s="674" t="s">
        <v>900</v>
      </c>
      <c r="D105" s="575">
        <f>+D99+D100</f>
        <v>478795</v>
      </c>
      <c r="E105" s="575">
        <f>+E99+E100</f>
        <v>509004</v>
      </c>
      <c r="F105" s="575">
        <f>+F99+F100+F103+F104</f>
        <v>553051</v>
      </c>
    </row>
    <row r="106" spans="1:5" ht="12.75">
      <c r="A106" s="675"/>
      <c r="B106" s="676"/>
      <c r="C106" s="676"/>
      <c r="D106" s="676"/>
      <c r="E106" s="676"/>
    </row>
    <row r="107" spans="1:5" ht="12.75">
      <c r="A107" s="685"/>
      <c r="B107" s="686"/>
      <c r="C107" s="687"/>
      <c r="D107" s="688"/>
      <c r="E107" s="688"/>
    </row>
    <row r="108" spans="1:5" ht="12.75">
      <c r="A108" s="685"/>
      <c r="B108" s="686"/>
      <c r="C108" s="687"/>
      <c r="D108" s="689"/>
      <c r="E108" s="689"/>
    </row>
    <row r="127" spans="1:5" ht="12.75">
      <c r="A127" s="1261"/>
      <c r="B127" s="1262"/>
      <c r="C127" s="1262"/>
      <c r="D127" s="1262"/>
      <c r="E127" s="1262"/>
    </row>
    <row r="128" spans="1:5" ht="13.5" thickBot="1">
      <c r="A128" s="911"/>
      <c r="B128" s="878"/>
      <c r="C128" s="1263" t="s">
        <v>338</v>
      </c>
      <c r="D128" s="1263"/>
      <c r="E128" s="1263"/>
    </row>
    <row r="129" spans="1:6" ht="16.5" thickBot="1">
      <c r="A129" s="1264" t="s">
        <v>905</v>
      </c>
      <c r="B129" s="1265"/>
      <c r="C129" s="660" t="s">
        <v>526</v>
      </c>
      <c r="D129" s="661"/>
      <c r="E129" s="661"/>
      <c r="F129" s="661"/>
    </row>
    <row r="130" spans="1:6" ht="17.25" customHeight="1" thickBot="1">
      <c r="A130" s="589"/>
      <c r="B130" s="589"/>
      <c r="C130" s="589"/>
      <c r="D130" s="501"/>
      <c r="E130" s="501"/>
      <c r="F130" s="501"/>
    </row>
    <row r="131" spans="1:6" ht="12.75">
      <c r="A131" s="1270" t="s">
        <v>805</v>
      </c>
      <c r="B131" s="1271"/>
      <c r="C131" s="1274" t="s">
        <v>806</v>
      </c>
      <c r="D131" s="1258" t="s">
        <v>110</v>
      </c>
      <c r="E131" s="1258" t="s">
        <v>150</v>
      </c>
      <c r="F131" s="1258" t="s">
        <v>151</v>
      </c>
    </row>
    <row r="132" spans="1:6" ht="21" customHeight="1" thickBot="1">
      <c r="A132" s="1272"/>
      <c r="B132" s="1273"/>
      <c r="C132" s="1275"/>
      <c r="D132" s="1259"/>
      <c r="E132" s="1259"/>
      <c r="F132" s="1259"/>
    </row>
    <row r="133" spans="1:6" ht="21" customHeight="1" thickBot="1">
      <c r="A133" s="591">
        <v>1</v>
      </c>
      <c r="B133" s="592">
        <v>2</v>
      </c>
      <c r="C133" s="592">
        <v>3</v>
      </c>
      <c r="D133" s="593">
        <v>4</v>
      </c>
      <c r="E133" s="593">
        <v>5</v>
      </c>
      <c r="F133" s="593">
        <v>6</v>
      </c>
    </row>
    <row r="134" spans="1:6" ht="13.5" thickBot="1">
      <c r="A134" s="594"/>
      <c r="B134" s="595"/>
      <c r="C134" s="595" t="s">
        <v>701</v>
      </c>
      <c r="D134" s="596"/>
      <c r="E134" s="596"/>
      <c r="F134" s="596"/>
    </row>
    <row r="135" spans="1:6" ht="14.25" thickBot="1">
      <c r="A135" s="591" t="s">
        <v>449</v>
      </c>
      <c r="B135" s="597"/>
      <c r="C135" s="598" t="s">
        <v>906</v>
      </c>
      <c r="D135" s="599">
        <f>SUM(D136:D144)</f>
        <v>2200</v>
      </c>
      <c r="E135" s="599">
        <f>SUM(E136:E144)</f>
        <v>0</v>
      </c>
      <c r="F135" s="599">
        <f>SUM(F136:F144)</f>
        <v>0</v>
      </c>
    </row>
    <row r="136" spans="1:6" ht="12.75">
      <c r="A136" s="603"/>
      <c r="B136" s="601" t="s">
        <v>363</v>
      </c>
      <c r="C136" s="604" t="s">
        <v>816</v>
      </c>
      <c r="D136" s="605"/>
      <c r="E136" s="605"/>
      <c r="F136" s="605"/>
    </row>
    <row r="137" spans="1:6" ht="12.75">
      <c r="A137" s="600"/>
      <c r="B137" s="601" t="s">
        <v>373</v>
      </c>
      <c r="C137" s="606" t="s">
        <v>818</v>
      </c>
      <c r="D137" s="602"/>
      <c r="E137" s="602"/>
      <c r="F137" s="602"/>
    </row>
    <row r="138" spans="1:6" ht="12.75">
      <c r="A138" s="600"/>
      <c r="B138" s="601" t="s">
        <v>393</v>
      </c>
      <c r="C138" s="606" t="s">
        <v>659</v>
      </c>
      <c r="D138" s="602">
        <v>2100</v>
      </c>
      <c r="E138" s="602">
        <v>0</v>
      </c>
      <c r="F138" s="602">
        <v>0</v>
      </c>
    </row>
    <row r="139" spans="1:6" ht="12.75">
      <c r="A139" s="600"/>
      <c r="B139" s="601" t="s">
        <v>394</v>
      </c>
      <c r="C139" s="606" t="s">
        <v>821</v>
      </c>
      <c r="D139" s="602"/>
      <c r="E139" s="602"/>
      <c r="F139" s="602"/>
    </row>
    <row r="140" spans="1:6" ht="12.75">
      <c r="A140" s="600"/>
      <c r="B140" s="601" t="s">
        <v>600</v>
      </c>
      <c r="C140" s="607" t="s">
        <v>661</v>
      </c>
      <c r="D140" s="602"/>
      <c r="E140" s="602"/>
      <c r="F140" s="602"/>
    </row>
    <row r="141" spans="1:6" ht="12.75">
      <c r="A141" s="608"/>
      <c r="B141" s="601" t="s">
        <v>862</v>
      </c>
      <c r="C141" s="606" t="s">
        <v>824</v>
      </c>
      <c r="D141" s="609"/>
      <c r="E141" s="609"/>
      <c r="F141" s="609"/>
    </row>
    <row r="142" spans="1:6" ht="12.75">
      <c r="A142" s="600"/>
      <c r="B142" s="601" t="s">
        <v>864</v>
      </c>
      <c r="C142" s="606" t="s">
        <v>907</v>
      </c>
      <c r="D142" s="602"/>
      <c r="E142" s="602"/>
      <c r="F142" s="602"/>
    </row>
    <row r="143" spans="1:6" ht="12.75">
      <c r="A143" s="600"/>
      <c r="B143" s="601" t="s">
        <v>866</v>
      </c>
      <c r="C143" s="606" t="s">
        <v>663</v>
      </c>
      <c r="D143" s="612"/>
      <c r="E143" s="612"/>
      <c r="F143" s="612"/>
    </row>
    <row r="144" spans="1:6" ht="13.5" thickBot="1">
      <c r="A144" s="608"/>
      <c r="B144" s="652" t="s">
        <v>868</v>
      </c>
      <c r="C144" s="653" t="s">
        <v>908</v>
      </c>
      <c r="D144" s="612">
        <v>100</v>
      </c>
      <c r="E144" s="612">
        <v>0</v>
      </c>
      <c r="F144" s="612">
        <v>0</v>
      </c>
    </row>
    <row r="145" spans="1:6" ht="14.25" thickBot="1">
      <c r="A145" s="591" t="s">
        <v>455</v>
      </c>
      <c r="B145" s="597"/>
      <c r="C145" s="598" t="s">
        <v>909</v>
      </c>
      <c r="D145" s="599">
        <f>SUM(D146:D149)</f>
        <v>0</v>
      </c>
      <c r="E145" s="599">
        <f>SUM(E146:E149)</f>
        <v>0</v>
      </c>
      <c r="F145" s="599">
        <f>SUM(F146:F149)</f>
        <v>0</v>
      </c>
    </row>
    <row r="146" spans="1:6" ht="12.75">
      <c r="A146" s="600"/>
      <c r="B146" s="601" t="s">
        <v>398</v>
      </c>
      <c r="C146" s="614" t="s">
        <v>646</v>
      </c>
      <c r="D146" s="602"/>
      <c r="E146" s="602"/>
      <c r="F146" s="602"/>
    </row>
    <row r="147" spans="1:6" ht="12.75">
      <c r="A147" s="600"/>
      <c r="B147" s="601" t="s">
        <v>808</v>
      </c>
      <c r="C147" s="606" t="s">
        <v>383</v>
      </c>
      <c r="D147" s="602"/>
      <c r="E147" s="602"/>
      <c r="F147" s="602"/>
    </row>
    <row r="148" spans="1:6" ht="12.75">
      <c r="A148" s="600"/>
      <c r="B148" s="601" t="s">
        <v>809</v>
      </c>
      <c r="C148" s="606" t="s">
        <v>910</v>
      </c>
      <c r="D148" s="602"/>
      <c r="E148" s="602"/>
      <c r="F148" s="602"/>
    </row>
    <row r="149" spans="1:6" ht="13.5" thickBot="1">
      <c r="A149" s="600"/>
      <c r="B149" s="601" t="s">
        <v>810</v>
      </c>
      <c r="C149" s="606" t="s">
        <v>386</v>
      </c>
      <c r="D149" s="602"/>
      <c r="E149" s="602"/>
      <c r="F149" s="602"/>
    </row>
    <row r="150" spans="1:6" ht="13.5" thickBot="1">
      <c r="A150" s="617" t="s">
        <v>607</v>
      </c>
      <c r="B150" s="618"/>
      <c r="C150" s="618" t="s">
        <v>911</v>
      </c>
      <c r="D150" s="613"/>
      <c r="E150" s="613"/>
      <c r="F150" s="613"/>
    </row>
    <row r="151" spans="1:6" ht="13.5" thickBot="1">
      <c r="A151" s="617" t="s">
        <v>608</v>
      </c>
      <c r="B151" s="618"/>
      <c r="C151" s="618" t="s">
        <v>912</v>
      </c>
      <c r="D151" s="613"/>
      <c r="E151" s="613"/>
      <c r="F151" s="613"/>
    </row>
    <row r="152" spans="1:6" ht="14.25" thickBot="1">
      <c r="A152" s="617" t="s">
        <v>609</v>
      </c>
      <c r="B152" s="597"/>
      <c r="C152" s="618" t="s">
        <v>913</v>
      </c>
      <c r="D152" s="613"/>
      <c r="E152" s="613"/>
      <c r="F152" s="613"/>
    </row>
    <row r="153" spans="1:6" ht="13.5" thickBot="1">
      <c r="A153" s="591" t="s">
        <v>629</v>
      </c>
      <c r="B153" s="624"/>
      <c r="C153" s="618" t="s">
        <v>914</v>
      </c>
      <c r="D153" s="625">
        <f>+D154+D155</f>
        <v>0</v>
      </c>
      <c r="E153" s="625">
        <f>+E154+E155</f>
        <v>92</v>
      </c>
      <c r="F153" s="625">
        <f>+F154+F155</f>
        <v>92</v>
      </c>
    </row>
    <row r="154" spans="1:6" ht="12.75">
      <c r="A154" s="603"/>
      <c r="B154" s="619" t="s">
        <v>834</v>
      </c>
      <c r="C154" s="626" t="s">
        <v>915</v>
      </c>
      <c r="D154" s="627"/>
      <c r="E154" s="627">
        <v>92</v>
      </c>
      <c r="F154" s="627">
        <v>92</v>
      </c>
    </row>
    <row r="155" spans="1:6" ht="13.5" thickBot="1">
      <c r="A155" s="621"/>
      <c r="B155" s="622" t="s">
        <v>839</v>
      </c>
      <c r="C155" s="628" t="s">
        <v>916</v>
      </c>
      <c r="D155" s="629"/>
      <c r="E155" s="629"/>
      <c r="F155" s="629"/>
    </row>
    <row r="156" spans="1:6" ht="14.25" thickBot="1">
      <c r="A156" s="630" t="s">
        <v>676</v>
      </c>
      <c r="B156" s="631"/>
      <c r="C156" s="618" t="s">
        <v>917</v>
      </c>
      <c r="D156" s="613">
        <v>72922</v>
      </c>
      <c r="E156" s="613">
        <v>19601</v>
      </c>
      <c r="F156" s="613">
        <v>19601</v>
      </c>
    </row>
    <row r="157" spans="1:6" ht="13.5" thickBot="1">
      <c r="A157" s="630" t="s">
        <v>694</v>
      </c>
      <c r="B157" s="633"/>
      <c r="C157" s="634" t="s">
        <v>918</v>
      </c>
      <c r="D157" s="635">
        <f>SUM(D135,D145,D150,D151,D152,D153,D156)</f>
        <v>75122</v>
      </c>
      <c r="E157" s="635">
        <f>SUM(E135,E145,E150,E151,E152,E153,E156)</f>
        <v>19693</v>
      </c>
      <c r="F157" s="635">
        <f>SUM(F135,F145,F150,F151,F152,F153,F156)</f>
        <v>19693</v>
      </c>
    </row>
    <row r="158" spans="1:6" ht="13.5" thickBot="1">
      <c r="A158" s="662"/>
      <c r="B158" s="663"/>
      <c r="C158" s="664"/>
      <c r="D158" s="638"/>
      <c r="E158" s="638"/>
      <c r="F158" s="638"/>
    </row>
    <row r="159" spans="1:6" ht="13.5" thickBot="1">
      <c r="A159" s="590"/>
      <c r="B159" s="641"/>
      <c r="C159" s="641" t="s">
        <v>702</v>
      </c>
      <c r="D159" s="642"/>
      <c r="E159" s="642"/>
      <c r="F159" s="642"/>
    </row>
    <row r="160" spans="1:6" ht="13.5" thickBot="1">
      <c r="A160" s="617" t="s">
        <v>449</v>
      </c>
      <c r="B160" s="643"/>
      <c r="C160" s="644" t="s">
        <v>904</v>
      </c>
      <c r="D160" s="599">
        <f>SUM(D161:D167)</f>
        <v>75122</v>
      </c>
      <c r="E160" s="599">
        <f>SUM(E161+E163+E165+E166)</f>
        <v>19693</v>
      </c>
      <c r="F160" s="599">
        <f>SUM(F161+F163+F165+F166)</f>
        <v>19693</v>
      </c>
    </row>
    <row r="161" spans="1:6" ht="12.75">
      <c r="A161" s="645"/>
      <c r="B161" s="646" t="s">
        <v>363</v>
      </c>
      <c r="C161" s="614" t="s">
        <v>858</v>
      </c>
      <c r="D161" s="632">
        <v>49381</v>
      </c>
      <c r="E161" s="632">
        <v>11802</v>
      </c>
      <c r="F161" s="632">
        <v>11802</v>
      </c>
    </row>
    <row r="162" spans="1:6" ht="25.5">
      <c r="A162" s="645"/>
      <c r="B162" s="646" t="s">
        <v>335</v>
      </c>
      <c r="C162" s="912" t="s">
        <v>334</v>
      </c>
      <c r="D162" s="632"/>
      <c r="E162" s="632">
        <v>370</v>
      </c>
      <c r="F162" s="632">
        <v>370</v>
      </c>
    </row>
    <row r="163" spans="1:6" ht="25.5">
      <c r="A163" s="647"/>
      <c r="B163" s="620" t="s">
        <v>373</v>
      </c>
      <c r="C163" s="606" t="s">
        <v>703</v>
      </c>
      <c r="D163" s="632">
        <v>13096</v>
      </c>
      <c r="E163" s="632">
        <v>3077</v>
      </c>
      <c r="F163" s="632">
        <v>3077</v>
      </c>
    </row>
    <row r="164" spans="1:6" ht="25.5">
      <c r="A164" s="647"/>
      <c r="B164" s="620" t="s">
        <v>366</v>
      </c>
      <c r="C164" s="912" t="s">
        <v>334</v>
      </c>
      <c r="D164" s="632"/>
      <c r="E164" s="632">
        <v>100</v>
      </c>
      <c r="F164" s="632">
        <v>100</v>
      </c>
    </row>
    <row r="165" spans="1:6" ht="12.75">
      <c r="A165" s="647"/>
      <c r="B165" s="620" t="s">
        <v>393</v>
      </c>
      <c r="C165" s="606" t="s">
        <v>859</v>
      </c>
      <c r="D165" s="632">
        <v>9195</v>
      </c>
      <c r="E165" s="632">
        <v>2124</v>
      </c>
      <c r="F165" s="632">
        <v>2124</v>
      </c>
    </row>
    <row r="166" spans="1:6" ht="12.75">
      <c r="A166" s="647"/>
      <c r="B166" s="620" t="s">
        <v>394</v>
      </c>
      <c r="C166" s="606" t="s">
        <v>860</v>
      </c>
      <c r="D166" s="632">
        <v>3450</v>
      </c>
      <c r="E166" s="632">
        <v>2690</v>
      </c>
      <c r="F166" s="632">
        <v>2690</v>
      </c>
    </row>
    <row r="167" spans="1:6" ht="13.5" thickBot="1">
      <c r="A167" s="647"/>
      <c r="B167" s="620" t="s">
        <v>861</v>
      </c>
      <c r="C167" s="606" t="s">
        <v>747</v>
      </c>
      <c r="D167" s="615">
        <v>0</v>
      </c>
      <c r="E167" s="615">
        <v>0</v>
      </c>
      <c r="F167" s="615">
        <v>0</v>
      </c>
    </row>
    <row r="168" spans="1:6" ht="13.5" thickBot="1">
      <c r="A168" s="617" t="s">
        <v>455</v>
      </c>
      <c r="B168" s="643"/>
      <c r="C168" s="644" t="s">
        <v>923</v>
      </c>
      <c r="D168" s="670">
        <f>SUM(D169:D172)</f>
        <v>0</v>
      </c>
      <c r="E168" s="670">
        <f>SUM(E169:E172)</f>
        <v>0</v>
      </c>
      <c r="F168" s="670">
        <f>SUM(F169:F172)</f>
        <v>0</v>
      </c>
    </row>
    <row r="169" spans="1:6" ht="12.75">
      <c r="A169" s="645"/>
      <c r="B169" s="646" t="s">
        <v>398</v>
      </c>
      <c r="C169" s="614" t="s">
        <v>770</v>
      </c>
      <c r="D169" s="632"/>
      <c r="E169" s="632"/>
      <c r="F169" s="632"/>
    </row>
    <row r="170" spans="1:6" ht="12.75">
      <c r="A170" s="647"/>
      <c r="B170" s="620" t="s">
        <v>808</v>
      </c>
      <c r="C170" s="606" t="s">
        <v>674</v>
      </c>
      <c r="D170" s="615"/>
      <c r="E170" s="615"/>
      <c r="F170" s="615"/>
    </row>
    <row r="171" spans="1:6" ht="25.5">
      <c r="A171" s="647"/>
      <c r="B171" s="620" t="s">
        <v>812</v>
      </c>
      <c r="C171" s="606" t="s">
        <v>880</v>
      </c>
      <c r="D171" s="615"/>
      <c r="E171" s="615"/>
      <c r="F171" s="615"/>
    </row>
    <row r="172" spans="1:6" ht="13.5" thickBot="1">
      <c r="A172" s="647"/>
      <c r="B172" s="620" t="s">
        <v>882</v>
      </c>
      <c r="C172" s="606" t="s">
        <v>924</v>
      </c>
      <c r="D172" s="615"/>
      <c r="E172" s="615"/>
      <c r="F172" s="615"/>
    </row>
    <row r="173" spans="1:6" ht="13.5" thickBot="1">
      <c r="A173" s="617" t="s">
        <v>607</v>
      </c>
      <c r="B173" s="643"/>
      <c r="C173" s="644" t="s">
        <v>925</v>
      </c>
      <c r="D173" s="613"/>
      <c r="E173" s="613"/>
      <c r="F173" s="613"/>
    </row>
    <row r="174" spans="1:6" ht="13.5" thickBot="1">
      <c r="A174" s="617" t="s">
        <v>608</v>
      </c>
      <c r="B174" s="623"/>
      <c r="C174" s="648" t="s">
        <v>926</v>
      </c>
      <c r="D174" s="649">
        <f>+D160+D168+D173</f>
        <v>75122</v>
      </c>
      <c r="E174" s="649">
        <f>+E160+E168+E173</f>
        <v>19693</v>
      </c>
      <c r="F174" s="649">
        <f>+F160+F168+F173</f>
        <v>19693</v>
      </c>
    </row>
    <row r="175" spans="1:5" ht="12.75">
      <c r="A175" s="650"/>
      <c r="B175" s="651"/>
      <c r="C175" s="651"/>
      <c r="D175" s="651"/>
      <c r="E175" s="651"/>
    </row>
    <row r="176" spans="1:5" ht="12.75">
      <c r="A176" s="665"/>
      <c r="B176" s="666"/>
      <c r="C176" s="667"/>
      <c r="D176" s="690"/>
      <c r="E176" s="690"/>
    </row>
    <row r="177" spans="1:5" ht="12.75">
      <c r="A177" s="665"/>
      <c r="B177" s="666"/>
      <c r="C177" s="667"/>
      <c r="D177" s="668"/>
      <c r="E177" s="668"/>
    </row>
    <row r="178" spans="1:5" ht="12.75">
      <c r="A178" s="662"/>
      <c r="B178" s="663"/>
      <c r="C178" s="664"/>
      <c r="D178" s="638"/>
      <c r="E178" s="638"/>
    </row>
    <row r="179" spans="1:5" ht="12.75">
      <c r="A179" s="662"/>
      <c r="B179" s="663"/>
      <c r="C179" s="664"/>
      <c r="D179" s="638"/>
      <c r="E179" s="638"/>
    </row>
    <row r="180" spans="1:5" ht="12.75">
      <c r="A180" s="662"/>
      <c r="B180" s="663"/>
      <c r="C180" s="664"/>
      <c r="D180" s="638"/>
      <c r="E180" s="638"/>
    </row>
    <row r="181" spans="1:5" ht="12.75">
      <c r="A181" s="662"/>
      <c r="B181" s="663"/>
      <c r="C181" s="664"/>
      <c r="D181" s="638"/>
      <c r="E181" s="638"/>
    </row>
    <row r="182" spans="1:5" ht="12.75">
      <c r="A182" s="662"/>
      <c r="B182" s="663"/>
      <c r="C182" s="664"/>
      <c r="D182" s="638"/>
      <c r="E182" s="638"/>
    </row>
    <row r="183" spans="1:5" ht="12.75">
      <c r="A183" s="662"/>
      <c r="B183" s="663"/>
      <c r="C183" s="664"/>
      <c r="D183" s="638"/>
      <c r="E183" s="638"/>
    </row>
    <row r="184" spans="1:5" ht="12.75">
      <c r="A184" s="662"/>
      <c r="B184" s="663"/>
      <c r="C184" s="664"/>
      <c r="D184" s="638"/>
      <c r="E184" s="638"/>
    </row>
    <row r="185" spans="1:5" ht="12.75">
      <c r="A185" s="662"/>
      <c r="B185" s="663"/>
      <c r="C185" s="664"/>
      <c r="D185" s="638"/>
      <c r="E185" s="638"/>
    </row>
    <row r="186" spans="1:5" ht="13.5" thickBot="1">
      <c r="A186" s="911"/>
      <c r="B186" s="878"/>
      <c r="C186" s="1263" t="s">
        <v>338</v>
      </c>
      <c r="D186" s="1263"/>
      <c r="E186" s="1263"/>
    </row>
    <row r="187" spans="1:6" ht="16.5" thickBot="1">
      <c r="A187" s="1264" t="s">
        <v>905</v>
      </c>
      <c r="B187" s="1265"/>
      <c r="C187" s="660" t="s">
        <v>314</v>
      </c>
      <c r="D187" s="661"/>
      <c r="E187" s="661"/>
      <c r="F187" s="661"/>
    </row>
    <row r="188" spans="1:6" ht="14.25" thickBot="1">
      <c r="A188" s="589"/>
      <c r="B188" s="589"/>
      <c r="C188" s="589"/>
      <c r="D188" s="501"/>
      <c r="E188" s="501"/>
      <c r="F188" s="501"/>
    </row>
    <row r="189" spans="1:6" ht="12.75">
      <c r="A189" s="1270" t="s">
        <v>805</v>
      </c>
      <c r="B189" s="1271"/>
      <c r="C189" s="1274" t="s">
        <v>806</v>
      </c>
      <c r="D189" s="1258" t="s">
        <v>110</v>
      </c>
      <c r="E189" s="1258" t="s">
        <v>150</v>
      </c>
      <c r="F189" s="1258" t="s">
        <v>151</v>
      </c>
    </row>
    <row r="190" spans="1:6" ht="25.5" customHeight="1" thickBot="1">
      <c r="A190" s="1272"/>
      <c r="B190" s="1273"/>
      <c r="C190" s="1275"/>
      <c r="D190" s="1259"/>
      <c r="E190" s="1259"/>
      <c r="F190" s="1259"/>
    </row>
    <row r="191" spans="1:6" ht="16.5" customHeight="1" thickBot="1">
      <c r="A191" s="591">
        <v>1</v>
      </c>
      <c r="B191" s="592">
        <v>2</v>
      </c>
      <c r="C191" s="592">
        <v>3</v>
      </c>
      <c r="D191" s="593">
        <v>4</v>
      </c>
      <c r="E191" s="593">
        <v>5</v>
      </c>
      <c r="F191" s="593">
        <v>6</v>
      </c>
    </row>
    <row r="192" spans="1:6" ht="13.5" customHeight="1" thickBot="1">
      <c r="A192" s="594"/>
      <c r="B192" s="595"/>
      <c r="C192" s="595" t="s">
        <v>701</v>
      </c>
      <c r="D192" s="596"/>
      <c r="E192" s="596"/>
      <c r="F192" s="596"/>
    </row>
    <row r="193" spans="1:6" ht="18.75" customHeight="1" thickBot="1">
      <c r="A193" s="591" t="s">
        <v>449</v>
      </c>
      <c r="B193" s="597"/>
      <c r="C193" s="598" t="s">
        <v>906</v>
      </c>
      <c r="D193" s="599">
        <f>SUM(D194:D202)</f>
        <v>0</v>
      </c>
      <c r="E193" s="599">
        <f>SUM(E194:E202)</f>
        <v>2200</v>
      </c>
      <c r="F193" s="599">
        <f>SUM(F194:F202)</f>
        <v>2200</v>
      </c>
    </row>
    <row r="194" spans="1:6" ht="12.75">
      <c r="A194" s="603"/>
      <c r="B194" s="601" t="s">
        <v>363</v>
      </c>
      <c r="C194" s="604" t="s">
        <v>816</v>
      </c>
      <c r="D194" s="605"/>
      <c r="E194" s="605"/>
      <c r="F194" s="605"/>
    </row>
    <row r="195" spans="1:6" ht="12.75">
      <c r="A195" s="600"/>
      <c r="B195" s="601" t="s">
        <v>373</v>
      </c>
      <c r="C195" s="606" t="s">
        <v>818</v>
      </c>
      <c r="D195" s="602"/>
      <c r="E195" s="602"/>
      <c r="F195" s="602"/>
    </row>
    <row r="196" spans="1:6" ht="12.75">
      <c r="A196" s="600"/>
      <c r="B196" s="601" t="s">
        <v>393</v>
      </c>
      <c r="C196" s="606" t="s">
        <v>659</v>
      </c>
      <c r="D196" s="602"/>
      <c r="E196" s="602">
        <v>2100</v>
      </c>
      <c r="F196" s="602">
        <v>2100</v>
      </c>
    </row>
    <row r="197" spans="1:6" ht="12.75">
      <c r="A197" s="600"/>
      <c r="B197" s="601" t="s">
        <v>394</v>
      </c>
      <c r="C197" s="606" t="s">
        <v>821</v>
      </c>
      <c r="D197" s="602"/>
      <c r="E197" s="602"/>
      <c r="F197" s="602"/>
    </row>
    <row r="198" spans="1:6" ht="12.75">
      <c r="A198" s="600"/>
      <c r="B198" s="601" t="s">
        <v>600</v>
      </c>
      <c r="C198" s="607" t="s">
        <v>661</v>
      </c>
      <c r="D198" s="602"/>
      <c r="E198" s="602"/>
      <c r="F198" s="602"/>
    </row>
    <row r="199" spans="1:6" ht="12.75">
      <c r="A199" s="608"/>
      <c r="B199" s="601" t="s">
        <v>862</v>
      </c>
      <c r="C199" s="606" t="s">
        <v>824</v>
      </c>
      <c r="D199" s="609"/>
      <c r="E199" s="609"/>
      <c r="F199" s="609"/>
    </row>
    <row r="200" spans="1:6" ht="12.75">
      <c r="A200" s="600"/>
      <c r="B200" s="601" t="s">
        <v>864</v>
      </c>
      <c r="C200" s="606" t="s">
        <v>907</v>
      </c>
      <c r="D200" s="602"/>
      <c r="E200" s="602"/>
      <c r="F200" s="602"/>
    </row>
    <row r="201" spans="1:6" ht="12.75">
      <c r="A201" s="600"/>
      <c r="B201" s="601" t="s">
        <v>866</v>
      </c>
      <c r="C201" s="606" t="s">
        <v>663</v>
      </c>
      <c r="D201" s="612"/>
      <c r="E201" s="612"/>
      <c r="F201" s="612"/>
    </row>
    <row r="202" spans="1:6" ht="13.5" thickBot="1">
      <c r="A202" s="608"/>
      <c r="B202" s="652" t="s">
        <v>868</v>
      </c>
      <c r="C202" s="653" t="s">
        <v>908</v>
      </c>
      <c r="D202" s="612"/>
      <c r="E202" s="612">
        <v>100</v>
      </c>
      <c r="F202" s="612">
        <v>100</v>
      </c>
    </row>
    <row r="203" spans="1:6" ht="14.25" thickBot="1">
      <c r="A203" s="591" t="s">
        <v>455</v>
      </c>
      <c r="B203" s="597"/>
      <c r="C203" s="598" t="s">
        <v>909</v>
      </c>
      <c r="D203" s="599">
        <f>SUM(D204:D207)</f>
        <v>0</v>
      </c>
      <c r="E203" s="599">
        <f>SUM(E204:E207)</f>
        <v>0</v>
      </c>
      <c r="F203" s="599">
        <f>SUM(F204:F207)</f>
        <v>0</v>
      </c>
    </row>
    <row r="204" spans="1:6" ht="12.75">
      <c r="A204" s="600"/>
      <c r="B204" s="601" t="s">
        <v>398</v>
      </c>
      <c r="C204" s="614" t="s">
        <v>646</v>
      </c>
      <c r="D204" s="602"/>
      <c r="E204" s="602"/>
      <c r="F204" s="602"/>
    </row>
    <row r="205" spans="1:6" ht="12.75">
      <c r="A205" s="600"/>
      <c r="B205" s="601" t="s">
        <v>808</v>
      </c>
      <c r="C205" s="606" t="s">
        <v>383</v>
      </c>
      <c r="D205" s="602"/>
      <c r="E205" s="602"/>
      <c r="F205" s="602"/>
    </row>
    <row r="206" spans="1:6" ht="12.75">
      <c r="A206" s="600"/>
      <c r="B206" s="601" t="s">
        <v>809</v>
      </c>
      <c r="C206" s="606" t="s">
        <v>910</v>
      </c>
      <c r="D206" s="602"/>
      <c r="E206" s="602"/>
      <c r="F206" s="602"/>
    </row>
    <row r="207" spans="1:6" ht="13.5" thickBot="1">
      <c r="A207" s="600"/>
      <c r="B207" s="601" t="s">
        <v>810</v>
      </c>
      <c r="C207" s="606" t="s">
        <v>386</v>
      </c>
      <c r="D207" s="602"/>
      <c r="E207" s="602"/>
      <c r="F207" s="602"/>
    </row>
    <row r="208" spans="1:6" ht="13.5" thickBot="1">
      <c r="A208" s="617" t="s">
        <v>607</v>
      </c>
      <c r="B208" s="618"/>
      <c r="C208" s="618" t="s">
        <v>911</v>
      </c>
      <c r="D208" s="613"/>
      <c r="E208" s="613"/>
      <c r="F208" s="613"/>
    </row>
    <row r="209" spans="1:6" ht="13.5" thickBot="1">
      <c r="A209" s="617" t="s">
        <v>608</v>
      </c>
      <c r="B209" s="618"/>
      <c r="C209" s="618" t="s">
        <v>912</v>
      </c>
      <c r="D209" s="613"/>
      <c r="E209" s="613"/>
      <c r="F209" s="613"/>
    </row>
    <row r="210" spans="1:6" ht="14.25" thickBot="1">
      <c r="A210" s="617" t="s">
        <v>609</v>
      </c>
      <c r="B210" s="597"/>
      <c r="C210" s="618" t="s">
        <v>913</v>
      </c>
      <c r="D210" s="613"/>
      <c r="E210" s="613"/>
      <c r="F210" s="613"/>
    </row>
    <row r="211" spans="1:6" ht="13.5" thickBot="1">
      <c r="A211" s="591" t="s">
        <v>629</v>
      </c>
      <c r="B211" s="624"/>
      <c r="C211" s="618" t="s">
        <v>914</v>
      </c>
      <c r="D211" s="625">
        <f>+D212+D213</f>
        <v>0</v>
      </c>
      <c r="E211" s="625">
        <f>+E212+E213</f>
        <v>0</v>
      </c>
      <c r="F211" s="625">
        <f>+F212+F213</f>
        <v>0</v>
      </c>
    </row>
    <row r="212" spans="1:6" ht="12.75">
      <c r="A212" s="603"/>
      <c r="B212" s="619" t="s">
        <v>834</v>
      </c>
      <c r="C212" s="626" t="s">
        <v>915</v>
      </c>
      <c r="D212" s="627"/>
      <c r="E212" s="627"/>
      <c r="F212" s="627"/>
    </row>
    <row r="213" spans="1:6" ht="13.5" thickBot="1">
      <c r="A213" s="621"/>
      <c r="B213" s="622" t="s">
        <v>839</v>
      </c>
      <c r="C213" s="628" t="s">
        <v>916</v>
      </c>
      <c r="D213" s="629"/>
      <c r="E213" s="629"/>
      <c r="F213" s="629"/>
    </row>
    <row r="214" spans="1:6" ht="14.25" thickBot="1">
      <c r="A214" s="630" t="s">
        <v>676</v>
      </c>
      <c r="B214" s="631"/>
      <c r="C214" s="618" t="s">
        <v>917</v>
      </c>
      <c r="D214" s="613"/>
      <c r="E214" s="613">
        <v>64150</v>
      </c>
      <c r="F214" s="613">
        <v>67131</v>
      </c>
    </row>
    <row r="215" spans="1:6" ht="13.5" thickBot="1">
      <c r="A215" s="630" t="s">
        <v>694</v>
      </c>
      <c r="B215" s="633"/>
      <c r="C215" s="634" t="s">
        <v>918</v>
      </c>
      <c r="D215" s="635">
        <f>SUM(D193,D203,D208,D209,D210,D211,D214)</f>
        <v>0</v>
      </c>
      <c r="E215" s="635">
        <f>SUM(E193,E203,E208,E209,E210,E211,E214)</f>
        <v>66350</v>
      </c>
      <c r="F215" s="635">
        <f>SUM(F193,F203,F208,F209,F210,F211,F214)</f>
        <v>69331</v>
      </c>
    </row>
    <row r="216" spans="1:6" ht="13.5" thickBot="1">
      <c r="A216" s="662"/>
      <c r="B216" s="663"/>
      <c r="C216" s="664"/>
      <c r="D216" s="638"/>
      <c r="E216" s="638"/>
      <c r="F216" s="638"/>
    </row>
    <row r="217" spans="1:6" ht="13.5" thickBot="1">
      <c r="A217" s="590"/>
      <c r="B217" s="641"/>
      <c r="C217" s="641" t="s">
        <v>702</v>
      </c>
      <c r="D217" s="642"/>
      <c r="E217" s="642"/>
      <c r="F217" s="642"/>
    </row>
    <row r="218" spans="1:6" ht="13.5" thickBot="1">
      <c r="A218" s="617" t="s">
        <v>449</v>
      </c>
      <c r="B218" s="643"/>
      <c r="C218" s="644" t="s">
        <v>904</v>
      </c>
      <c r="D218" s="599">
        <f>SUM(D219:D225)</f>
        <v>0</v>
      </c>
      <c r="E218" s="599">
        <f>SUM(E219+E221+E223+E224)</f>
        <v>66350</v>
      </c>
      <c r="F218" s="599">
        <f>SUM(F219+F221+F223+F224)</f>
        <v>69331</v>
      </c>
    </row>
    <row r="219" spans="1:6" ht="12.75">
      <c r="A219" s="645"/>
      <c r="B219" s="646" t="s">
        <v>363</v>
      </c>
      <c r="C219" s="614" t="s">
        <v>858</v>
      </c>
      <c r="D219" s="632"/>
      <c r="E219" s="632">
        <v>41947</v>
      </c>
      <c r="F219" s="632">
        <v>42159</v>
      </c>
    </row>
    <row r="220" spans="1:6" ht="25.5">
      <c r="A220" s="645"/>
      <c r="B220" s="646" t="s">
        <v>335</v>
      </c>
      <c r="C220" s="912" t="s">
        <v>334</v>
      </c>
      <c r="D220" s="632"/>
      <c r="E220" s="632">
        <v>1109</v>
      </c>
      <c r="F220" s="632">
        <v>1109</v>
      </c>
    </row>
    <row r="221" spans="1:6" ht="25.5">
      <c r="A221" s="647"/>
      <c r="B221" s="620" t="s">
        <v>373</v>
      </c>
      <c r="C221" s="606" t="s">
        <v>703</v>
      </c>
      <c r="D221" s="632"/>
      <c r="E221" s="632">
        <v>11035</v>
      </c>
      <c r="F221" s="632">
        <v>11092</v>
      </c>
    </row>
    <row r="222" spans="1:6" ht="25.5">
      <c r="A222" s="647"/>
      <c r="B222" s="620" t="s">
        <v>366</v>
      </c>
      <c r="C222" s="912" t="s">
        <v>334</v>
      </c>
      <c r="D222" s="632"/>
      <c r="E222" s="632">
        <v>299</v>
      </c>
      <c r="F222" s="632">
        <v>299</v>
      </c>
    </row>
    <row r="223" spans="1:6" ht="12.75">
      <c r="A223" s="647"/>
      <c r="B223" s="620" t="s">
        <v>393</v>
      </c>
      <c r="C223" s="606" t="s">
        <v>859</v>
      </c>
      <c r="D223" s="632"/>
      <c r="E223" s="632">
        <v>7168</v>
      </c>
      <c r="F223" s="632">
        <v>7168</v>
      </c>
    </row>
    <row r="224" spans="1:6" ht="12.75">
      <c r="A224" s="647"/>
      <c r="B224" s="620" t="s">
        <v>394</v>
      </c>
      <c r="C224" s="606" t="s">
        <v>860</v>
      </c>
      <c r="D224" s="632"/>
      <c r="E224" s="632">
        <v>6200</v>
      </c>
      <c r="F224" s="632">
        <v>8912</v>
      </c>
    </row>
    <row r="225" spans="1:6" ht="13.5" thickBot="1">
      <c r="A225" s="647"/>
      <c r="B225" s="620" t="s">
        <v>861</v>
      </c>
      <c r="C225" s="606" t="s">
        <v>747</v>
      </c>
      <c r="D225" s="615">
        <v>0</v>
      </c>
      <c r="E225" s="615">
        <v>0</v>
      </c>
      <c r="F225" s="615">
        <v>0</v>
      </c>
    </row>
    <row r="226" spans="1:6" ht="13.5" thickBot="1">
      <c r="A226" s="617" t="s">
        <v>455</v>
      </c>
      <c r="B226" s="643"/>
      <c r="C226" s="644" t="s">
        <v>923</v>
      </c>
      <c r="D226" s="670">
        <f>SUM(D227:D230)</f>
        <v>0</v>
      </c>
      <c r="E226" s="670">
        <f>SUM(E227:E230)</f>
        <v>0</v>
      </c>
      <c r="F226" s="670">
        <f>SUM(F227:F230)</f>
        <v>0</v>
      </c>
    </row>
    <row r="227" spans="1:6" ht="12.75">
      <c r="A227" s="645"/>
      <c r="B227" s="646" t="s">
        <v>398</v>
      </c>
      <c r="C227" s="614" t="s">
        <v>770</v>
      </c>
      <c r="D227" s="632"/>
      <c r="E227" s="632"/>
      <c r="F227" s="632"/>
    </row>
    <row r="228" spans="1:6" ht="12.75">
      <c r="A228" s="647"/>
      <c r="B228" s="620" t="s">
        <v>808</v>
      </c>
      <c r="C228" s="606" t="s">
        <v>674</v>
      </c>
      <c r="D228" s="615"/>
      <c r="E228" s="615"/>
      <c r="F228" s="615"/>
    </row>
    <row r="229" spans="1:6" ht="25.5">
      <c r="A229" s="647"/>
      <c r="B229" s="620" t="s">
        <v>812</v>
      </c>
      <c r="C229" s="606" t="s">
        <v>880</v>
      </c>
      <c r="D229" s="615"/>
      <c r="E229" s="615"/>
      <c r="F229" s="615"/>
    </row>
    <row r="230" spans="1:6" ht="13.5" thickBot="1">
      <c r="A230" s="647"/>
      <c r="B230" s="620" t="s">
        <v>882</v>
      </c>
      <c r="C230" s="606" t="s">
        <v>924</v>
      </c>
      <c r="D230" s="615"/>
      <c r="E230" s="615"/>
      <c r="F230" s="615"/>
    </row>
    <row r="231" spans="1:6" ht="13.5" thickBot="1">
      <c r="A231" s="617" t="s">
        <v>607</v>
      </c>
      <c r="B231" s="643"/>
      <c r="C231" s="644" t="s">
        <v>279</v>
      </c>
      <c r="D231" s="613"/>
      <c r="E231" s="613"/>
      <c r="F231" s="613"/>
    </row>
    <row r="232" spans="1:6" ht="13.5" thickBot="1">
      <c r="A232" s="617" t="s">
        <v>608</v>
      </c>
      <c r="B232" s="643"/>
      <c r="C232" s="644" t="s">
        <v>280</v>
      </c>
      <c r="D232" s="613"/>
      <c r="E232" s="613"/>
      <c r="F232" s="613"/>
    </row>
    <row r="233" spans="1:6" ht="13.5" thickBot="1">
      <c r="A233" s="617" t="s">
        <v>609</v>
      </c>
      <c r="B233" s="623"/>
      <c r="C233" s="648" t="s">
        <v>926</v>
      </c>
      <c r="D233" s="649">
        <f>+D218+D226+D231</f>
        <v>0</v>
      </c>
      <c r="E233" s="649">
        <f>+E218+E226+E231</f>
        <v>66350</v>
      </c>
      <c r="F233" s="649">
        <f>F218+F226+F231+F232</f>
        <v>69331</v>
      </c>
    </row>
    <row r="234" spans="1:5" ht="12.75">
      <c r="A234" s="662"/>
      <c r="B234" s="663"/>
      <c r="C234" s="664"/>
      <c r="D234" s="638"/>
      <c r="E234" s="638"/>
    </row>
    <row r="235" spans="1:5" ht="12.75">
      <c r="A235" s="662"/>
      <c r="B235" s="663"/>
      <c r="C235" s="664"/>
      <c r="D235" s="638"/>
      <c r="E235" s="638"/>
    </row>
    <row r="236" spans="1:5" ht="12.75">
      <c r="A236" s="662"/>
      <c r="B236" s="663"/>
      <c r="C236" s="664"/>
      <c r="D236" s="638"/>
      <c r="E236" s="638"/>
    </row>
    <row r="237" spans="1:5" ht="12.75">
      <c r="A237" s="662"/>
      <c r="B237" s="663"/>
      <c r="C237" s="664"/>
      <c r="D237" s="638"/>
      <c r="E237" s="638"/>
    </row>
    <row r="238" spans="1:5" ht="12.75">
      <c r="A238" s="662"/>
      <c r="B238" s="663"/>
      <c r="C238" s="664"/>
      <c r="D238" s="638"/>
      <c r="E238" s="638"/>
    </row>
    <row r="239" spans="1:5" ht="12.75">
      <c r="A239" s="662"/>
      <c r="B239" s="663"/>
      <c r="C239" s="664"/>
      <c r="D239" s="638"/>
      <c r="E239" s="638"/>
    </row>
    <row r="240" spans="1:5" ht="12.75">
      <c r="A240" s="662"/>
      <c r="B240" s="663"/>
      <c r="C240" s="664"/>
      <c r="D240" s="638"/>
      <c r="E240" s="638"/>
    </row>
    <row r="241" spans="1:5" ht="12.75">
      <c r="A241" s="662"/>
      <c r="B241" s="663"/>
      <c r="C241" s="664"/>
      <c r="D241" s="638"/>
      <c r="E241" s="638"/>
    </row>
    <row r="242" spans="1:5" ht="12.75">
      <c r="A242" s="662"/>
      <c r="B242" s="663"/>
      <c r="C242" s="664"/>
      <c r="D242" s="638"/>
      <c r="E242" s="638"/>
    </row>
    <row r="243" spans="1:5" ht="12.75">
      <c r="A243" s="1261"/>
      <c r="B243" s="1262"/>
      <c r="C243" s="1262"/>
      <c r="D243" s="1262"/>
      <c r="E243" s="1262"/>
    </row>
    <row r="244" spans="1:5" ht="13.5" thickBot="1">
      <c r="A244" s="911"/>
      <c r="B244" s="878"/>
      <c r="C244" s="1263" t="s">
        <v>338</v>
      </c>
      <c r="D244" s="1263"/>
      <c r="E244" s="1263"/>
    </row>
    <row r="245" spans="1:6" ht="33.75" customHeight="1" thickBot="1">
      <c r="A245" s="1276" t="s">
        <v>905</v>
      </c>
      <c r="B245" s="1277"/>
      <c r="C245" s="669" t="s">
        <v>173</v>
      </c>
      <c r="D245" s="768"/>
      <c r="E245" s="768"/>
      <c r="F245" s="768"/>
    </row>
    <row r="246" spans="1:6" ht="9" customHeight="1" thickBot="1">
      <c r="A246" s="589"/>
      <c r="B246" s="589"/>
      <c r="C246" s="589"/>
      <c r="D246" s="501"/>
      <c r="E246" s="501"/>
      <c r="F246" s="501"/>
    </row>
    <row r="247" spans="1:6" ht="12.75">
      <c r="A247" s="1270" t="s">
        <v>805</v>
      </c>
      <c r="B247" s="1271"/>
      <c r="C247" s="1274" t="s">
        <v>806</v>
      </c>
      <c r="D247" s="1258" t="s">
        <v>110</v>
      </c>
      <c r="E247" s="1258" t="s">
        <v>150</v>
      </c>
      <c r="F247" s="1258" t="s">
        <v>151</v>
      </c>
    </row>
    <row r="248" spans="1:6" ht="18" customHeight="1" thickBot="1">
      <c r="A248" s="1272"/>
      <c r="B248" s="1273"/>
      <c r="C248" s="1275"/>
      <c r="D248" s="1259"/>
      <c r="E248" s="1259"/>
      <c r="F248" s="1259"/>
    </row>
    <row r="249" spans="1:6" ht="36.75" customHeight="1" thickBot="1">
      <c r="A249" s="591">
        <v>1</v>
      </c>
      <c r="B249" s="592">
        <v>2</v>
      </c>
      <c r="C249" s="592">
        <v>3</v>
      </c>
      <c r="D249" s="593">
        <v>4</v>
      </c>
      <c r="E249" s="593">
        <v>5</v>
      </c>
      <c r="F249" s="593">
        <v>6</v>
      </c>
    </row>
    <row r="250" spans="1:6" ht="29.25" customHeight="1" thickBot="1">
      <c r="A250" s="594"/>
      <c r="B250" s="595"/>
      <c r="C250" s="595" t="s">
        <v>701</v>
      </c>
      <c r="D250" s="596"/>
      <c r="E250" s="596"/>
      <c r="F250" s="596"/>
    </row>
    <row r="251" spans="1:6" ht="13.5" customHeight="1" thickBot="1">
      <c r="A251" s="591" t="s">
        <v>449</v>
      </c>
      <c r="B251" s="597"/>
      <c r="C251" s="598" t="s">
        <v>906</v>
      </c>
      <c r="D251" s="599">
        <f>SUM(D252:D259)</f>
        <v>7000</v>
      </c>
      <c r="E251" s="599">
        <f>SUM(E252:E259)</f>
        <v>7000</v>
      </c>
      <c r="F251" s="599">
        <f>SUM(F252:F259)</f>
        <v>0</v>
      </c>
    </row>
    <row r="252" spans="1:6" ht="21" customHeight="1">
      <c r="A252" s="603"/>
      <c r="B252" s="601" t="s">
        <v>363</v>
      </c>
      <c r="C252" s="604" t="s">
        <v>816</v>
      </c>
      <c r="D252" s="654"/>
      <c r="E252" s="654"/>
      <c r="F252" s="654"/>
    </row>
    <row r="253" spans="1:6" ht="12.75">
      <c r="A253" s="600"/>
      <c r="B253" s="601" t="s">
        <v>373</v>
      </c>
      <c r="C253" s="606" t="s">
        <v>818</v>
      </c>
      <c r="D253" s="615"/>
      <c r="E253" s="615"/>
      <c r="F253" s="615"/>
    </row>
    <row r="254" spans="1:6" ht="12.75">
      <c r="A254" s="600"/>
      <c r="B254" s="601" t="s">
        <v>393</v>
      </c>
      <c r="C254" s="606" t="s">
        <v>659</v>
      </c>
      <c r="D254" s="615"/>
      <c r="E254" s="615"/>
      <c r="F254" s="615"/>
    </row>
    <row r="255" spans="1:6" ht="12.75">
      <c r="A255" s="600"/>
      <c r="B255" s="601" t="s">
        <v>394</v>
      </c>
      <c r="C255" s="606" t="s">
        <v>821</v>
      </c>
      <c r="D255" s="615">
        <v>7000</v>
      </c>
      <c r="E255" s="615">
        <v>7000</v>
      </c>
      <c r="F255" s="615"/>
    </row>
    <row r="256" spans="1:6" ht="12.75">
      <c r="A256" s="600"/>
      <c r="B256" s="601" t="s">
        <v>600</v>
      </c>
      <c r="C256" s="607" t="s">
        <v>661</v>
      </c>
      <c r="D256" s="615"/>
      <c r="E256" s="615"/>
      <c r="F256" s="615"/>
    </row>
    <row r="257" spans="1:6" ht="12.75">
      <c r="A257" s="608"/>
      <c r="B257" s="601" t="s">
        <v>862</v>
      </c>
      <c r="C257" s="606" t="s">
        <v>824</v>
      </c>
      <c r="D257" s="655"/>
      <c r="E257" s="655"/>
      <c r="F257" s="655"/>
    </row>
    <row r="258" spans="1:6" ht="12.75">
      <c r="A258" s="600"/>
      <c r="B258" s="601" t="s">
        <v>864</v>
      </c>
      <c r="C258" s="606" t="s">
        <v>907</v>
      </c>
      <c r="D258" s="615"/>
      <c r="E258" s="615"/>
      <c r="F258" s="615"/>
    </row>
    <row r="259" spans="1:6" ht="13.5" thickBot="1">
      <c r="A259" s="610"/>
      <c r="B259" s="611" t="s">
        <v>866</v>
      </c>
      <c r="C259" s="607" t="s">
        <v>663</v>
      </c>
      <c r="D259" s="616"/>
      <c r="E259" s="616"/>
      <c r="F259" s="616"/>
    </row>
    <row r="260" spans="1:6" ht="14.25" thickBot="1">
      <c r="A260" s="591" t="s">
        <v>455</v>
      </c>
      <c r="B260" s="597"/>
      <c r="C260" s="598" t="s">
        <v>909</v>
      </c>
      <c r="D260" s="599">
        <f>SUM(D261:D264)</f>
        <v>0</v>
      </c>
      <c r="E260" s="599">
        <f>SUM(E261:E264)</f>
        <v>0</v>
      </c>
      <c r="F260" s="599">
        <f>SUM(F261:F264)</f>
        <v>0</v>
      </c>
    </row>
    <row r="261" spans="1:6" ht="12.75">
      <c r="A261" s="600"/>
      <c r="B261" s="601" t="s">
        <v>398</v>
      </c>
      <c r="C261" s="614" t="s">
        <v>646</v>
      </c>
      <c r="D261" s="615"/>
      <c r="E261" s="615"/>
      <c r="F261" s="615"/>
    </row>
    <row r="262" spans="1:6" ht="12.75">
      <c r="A262" s="600"/>
      <c r="B262" s="601" t="s">
        <v>808</v>
      </c>
      <c r="C262" s="606" t="s">
        <v>383</v>
      </c>
      <c r="D262" s="615"/>
      <c r="E262" s="615"/>
      <c r="F262" s="615"/>
    </row>
    <row r="263" spans="1:6" ht="12.75">
      <c r="A263" s="600"/>
      <c r="B263" s="601" t="s">
        <v>809</v>
      </c>
      <c r="C263" s="606" t="s">
        <v>910</v>
      </c>
      <c r="D263" s="615"/>
      <c r="E263" s="615"/>
      <c r="F263" s="615"/>
    </row>
    <row r="264" spans="1:6" ht="13.5" thickBot="1">
      <c r="A264" s="600"/>
      <c r="B264" s="601" t="s">
        <v>810</v>
      </c>
      <c r="C264" s="606" t="s">
        <v>386</v>
      </c>
      <c r="D264" s="615"/>
      <c r="E264" s="615"/>
      <c r="F264" s="615"/>
    </row>
    <row r="265" spans="1:6" ht="13.5" thickBot="1">
      <c r="A265" s="617" t="s">
        <v>607</v>
      </c>
      <c r="B265" s="618"/>
      <c r="C265" s="618" t="s">
        <v>911</v>
      </c>
      <c r="D265" s="613"/>
      <c r="E265" s="613"/>
      <c r="F265" s="613"/>
    </row>
    <row r="266" spans="1:6" ht="14.25" thickBot="1">
      <c r="A266" s="617" t="s">
        <v>608</v>
      </c>
      <c r="B266" s="597"/>
      <c r="C266" s="618" t="s">
        <v>919</v>
      </c>
      <c r="D266" s="613"/>
      <c r="E266" s="613"/>
      <c r="F266" s="613"/>
    </row>
    <row r="267" spans="1:6" ht="13.5" thickBot="1">
      <c r="A267" s="591" t="s">
        <v>609</v>
      </c>
      <c r="B267" s="624"/>
      <c r="C267" s="618" t="s">
        <v>920</v>
      </c>
      <c r="D267" s="625">
        <f>+D268+D269</f>
        <v>0</v>
      </c>
      <c r="E267" s="625">
        <f>+E268+E269</f>
        <v>137</v>
      </c>
      <c r="F267" s="625">
        <f>+F268+F269</f>
        <v>0</v>
      </c>
    </row>
    <row r="268" spans="1:6" ht="12.75">
      <c r="A268" s="603"/>
      <c r="B268" s="619" t="s">
        <v>827</v>
      </c>
      <c r="C268" s="626" t="s">
        <v>915</v>
      </c>
      <c r="D268" s="656"/>
      <c r="E268" s="656">
        <v>137</v>
      </c>
      <c r="F268" s="656"/>
    </row>
    <row r="269" spans="1:6" ht="13.5" thickBot="1">
      <c r="A269" s="621"/>
      <c r="B269" s="622" t="s">
        <v>829</v>
      </c>
      <c r="C269" s="628" t="s">
        <v>916</v>
      </c>
      <c r="D269" s="657"/>
      <c r="E269" s="657"/>
      <c r="F269" s="657"/>
    </row>
    <row r="270" spans="1:6" ht="14.25" thickBot="1">
      <c r="A270" s="630" t="s">
        <v>629</v>
      </c>
      <c r="B270" s="631"/>
      <c r="C270" s="618" t="s">
        <v>921</v>
      </c>
      <c r="D270" s="613">
        <v>95935</v>
      </c>
      <c r="E270" s="613">
        <v>102131</v>
      </c>
      <c r="F270" s="613"/>
    </row>
    <row r="271" spans="1:6" ht="13.5" thickBot="1">
      <c r="A271" s="630" t="s">
        <v>676</v>
      </c>
      <c r="B271" s="633"/>
      <c r="C271" s="634" t="s">
        <v>922</v>
      </c>
      <c r="D271" s="625">
        <f>SUM(D251,D260,D265,D266,D267,D270)</f>
        <v>102935</v>
      </c>
      <c r="E271" s="625">
        <f>SUM(E251,E260,E265,E266,E267,E270)</f>
        <v>109268</v>
      </c>
      <c r="F271" s="625">
        <f>SUM(F251,F260,F265,F266,F267,F270)</f>
        <v>0</v>
      </c>
    </row>
    <row r="272" spans="1:6" ht="12.75">
      <c r="A272" s="636"/>
      <c r="B272" s="636"/>
      <c r="C272" s="637"/>
      <c r="D272" s="658"/>
      <c r="E272" s="658"/>
      <c r="F272" s="658"/>
    </row>
    <row r="273" spans="1:6" ht="13.5" thickBot="1">
      <c r="A273" s="639"/>
      <c r="B273" s="640"/>
      <c r="C273" s="640"/>
      <c r="D273" s="651"/>
      <c r="E273" s="651"/>
      <c r="F273" s="651"/>
    </row>
    <row r="274" spans="1:6" ht="13.5" thickBot="1">
      <c r="A274" s="590"/>
      <c r="B274" s="641"/>
      <c r="C274" s="641" t="s">
        <v>702</v>
      </c>
      <c r="D274" s="659"/>
      <c r="E274" s="659"/>
      <c r="F274" s="659"/>
    </row>
    <row r="275" spans="1:6" ht="13.5" thickBot="1">
      <c r="A275" s="617" t="s">
        <v>449</v>
      </c>
      <c r="B275" s="643"/>
      <c r="C275" s="644" t="s">
        <v>904</v>
      </c>
      <c r="D275" s="599">
        <f>SUM(D276:D280)</f>
        <v>102935</v>
      </c>
      <c r="E275" s="599">
        <f>SUM(E276:E280)</f>
        <v>109268</v>
      </c>
      <c r="F275" s="599"/>
    </row>
    <row r="276" spans="1:6" ht="12.75">
      <c r="A276" s="645"/>
      <c r="B276" s="646" t="s">
        <v>363</v>
      </c>
      <c r="C276" s="614" t="s">
        <v>858</v>
      </c>
      <c r="D276" s="632">
        <f>'[1]7'!F32</f>
        <v>61494</v>
      </c>
      <c r="E276" s="632">
        <f>'[1]7'!G32</f>
        <v>66269</v>
      </c>
      <c r="F276" s="632"/>
    </row>
    <row r="277" spans="1:6" ht="25.5">
      <c r="A277" s="647"/>
      <c r="B277" s="620" t="s">
        <v>373</v>
      </c>
      <c r="C277" s="606" t="s">
        <v>703</v>
      </c>
      <c r="D277" s="632">
        <f>'[1]7'!F33</f>
        <v>16564</v>
      </c>
      <c r="E277" s="632">
        <f>'[1]7'!G33</f>
        <v>17484</v>
      </c>
      <c r="F277" s="632"/>
    </row>
    <row r="278" spans="1:6" ht="12.75">
      <c r="A278" s="647"/>
      <c r="B278" s="620" t="s">
        <v>393</v>
      </c>
      <c r="C278" s="606" t="s">
        <v>859</v>
      </c>
      <c r="D278" s="632">
        <f>'[1]7'!F34</f>
        <v>24877</v>
      </c>
      <c r="E278" s="632">
        <f>'[1]7'!G34</f>
        <v>25515</v>
      </c>
      <c r="F278" s="632"/>
    </row>
    <row r="279" spans="1:6" ht="12.75">
      <c r="A279" s="647"/>
      <c r="B279" s="620" t="s">
        <v>394</v>
      </c>
      <c r="C279" s="606" t="s">
        <v>860</v>
      </c>
      <c r="D279" s="615"/>
      <c r="E279" s="615"/>
      <c r="F279" s="615"/>
    </row>
    <row r="280" spans="1:6" ht="13.5" thickBot="1">
      <c r="A280" s="647"/>
      <c r="B280" s="620" t="s">
        <v>861</v>
      </c>
      <c r="C280" s="606" t="s">
        <v>747</v>
      </c>
      <c r="D280" s="615"/>
      <c r="E280" s="615"/>
      <c r="F280" s="615"/>
    </row>
    <row r="281" spans="1:6" ht="13.5" thickBot="1">
      <c r="A281" s="617" t="s">
        <v>455</v>
      </c>
      <c r="B281" s="643"/>
      <c r="C281" s="644" t="s">
        <v>923</v>
      </c>
      <c r="D281" s="599">
        <f>SUM(D282:D285)</f>
        <v>0</v>
      </c>
      <c r="E281" s="599">
        <f>SUM(E282:E285)</f>
        <v>0</v>
      </c>
      <c r="F281" s="599">
        <f>SUM(F282:F285)</f>
        <v>0</v>
      </c>
    </row>
    <row r="282" spans="1:6" ht="12.75">
      <c r="A282" s="645"/>
      <c r="B282" s="646" t="s">
        <v>398</v>
      </c>
      <c r="C282" s="614" t="s">
        <v>770</v>
      </c>
      <c r="D282" s="632"/>
      <c r="E282" s="632"/>
      <c r="F282" s="632"/>
    </row>
    <row r="283" spans="1:6" ht="12.75">
      <c r="A283" s="647"/>
      <c r="B283" s="620" t="s">
        <v>808</v>
      </c>
      <c r="C283" s="606" t="s">
        <v>674</v>
      </c>
      <c r="D283" s="615"/>
      <c r="E283" s="615"/>
      <c r="F283" s="615"/>
    </row>
    <row r="284" spans="1:6" ht="25.5">
      <c r="A284" s="647"/>
      <c r="B284" s="620" t="s">
        <v>812</v>
      </c>
      <c r="C284" s="606" t="s">
        <v>880</v>
      </c>
      <c r="D284" s="615"/>
      <c r="E284" s="615"/>
      <c r="F284" s="615"/>
    </row>
    <row r="285" spans="1:6" ht="13.5" thickBot="1">
      <c r="A285" s="647"/>
      <c r="B285" s="620" t="s">
        <v>882</v>
      </c>
      <c r="C285" s="606" t="s">
        <v>924</v>
      </c>
      <c r="D285" s="615"/>
      <c r="E285" s="615"/>
      <c r="F285" s="615"/>
    </row>
    <row r="286" spans="1:6" ht="13.5" thickBot="1">
      <c r="A286" s="617" t="s">
        <v>607</v>
      </c>
      <c r="B286" s="643"/>
      <c r="C286" s="644" t="s">
        <v>279</v>
      </c>
      <c r="D286" s="613"/>
      <c r="E286" s="613"/>
      <c r="F286" s="613"/>
    </row>
    <row r="287" spans="1:6" ht="13.5" thickBot="1">
      <c r="A287" s="617" t="s">
        <v>608</v>
      </c>
      <c r="B287" s="643"/>
      <c r="C287" s="644" t="s">
        <v>280</v>
      </c>
      <c r="D287" s="613"/>
      <c r="E287" s="613"/>
      <c r="F287" s="613"/>
    </row>
    <row r="288" spans="1:6" ht="13.5" thickBot="1">
      <c r="A288" s="617" t="s">
        <v>609</v>
      </c>
      <c r="B288" s="623"/>
      <c r="C288" s="648" t="s">
        <v>926</v>
      </c>
      <c r="D288" s="599">
        <f>+D275+D281+D286</f>
        <v>102935</v>
      </c>
      <c r="E288" s="599">
        <f>+E275+E281+E286</f>
        <v>109268</v>
      </c>
      <c r="F288" s="599">
        <f>+F275+F281+F286+F287</f>
        <v>0</v>
      </c>
    </row>
    <row r="289" spans="1:5" ht="12.75">
      <c r="A289" s="650"/>
      <c r="B289" s="651"/>
      <c r="C289" s="651"/>
      <c r="D289" s="651"/>
      <c r="E289" s="651"/>
    </row>
    <row r="290" spans="1:5" ht="12.75">
      <c r="A290" s="665"/>
      <c r="B290" s="666"/>
      <c r="C290" s="667"/>
      <c r="D290" s="668"/>
      <c r="E290" s="668"/>
    </row>
    <row r="291" spans="1:5" ht="12.75">
      <c r="A291" s="665"/>
      <c r="B291" s="666"/>
      <c r="C291" s="667"/>
      <c r="D291" s="668"/>
      <c r="E291" s="668"/>
    </row>
    <row r="292" spans="1:5" ht="12.75">
      <c r="A292" s="665"/>
      <c r="B292" s="666"/>
      <c r="C292" s="667"/>
      <c r="D292" s="668"/>
      <c r="E292" s="668"/>
    </row>
    <row r="293" spans="1:5" ht="12.75">
      <c r="A293" s="665"/>
      <c r="B293" s="666"/>
      <c r="C293" s="667"/>
      <c r="D293" s="668"/>
      <c r="E293" s="668"/>
    </row>
    <row r="294" spans="1:5" ht="12.75">
      <c r="A294" s="665"/>
      <c r="B294" s="666"/>
      <c r="C294" s="667"/>
      <c r="D294" s="668"/>
      <c r="E294" s="668"/>
    </row>
    <row r="295" spans="1:5" ht="12.75">
      <c r="A295" s="665"/>
      <c r="B295" s="666"/>
      <c r="C295" s="667"/>
      <c r="D295" s="668"/>
      <c r="E295" s="668"/>
    </row>
    <row r="296" spans="1:5" ht="12.75">
      <c r="A296" s="665"/>
      <c r="B296" s="666"/>
      <c r="C296" s="667"/>
      <c r="D296" s="668"/>
      <c r="E296" s="668"/>
    </row>
    <row r="297" spans="1:5" ht="12.75">
      <c r="A297" s="665"/>
      <c r="B297" s="666"/>
      <c r="C297" s="667"/>
      <c r="D297" s="668"/>
      <c r="E297" s="668"/>
    </row>
    <row r="298" spans="1:5" ht="12.75">
      <c r="A298" s="665"/>
      <c r="B298" s="666"/>
      <c r="C298" s="667"/>
      <c r="D298" s="668"/>
      <c r="E298" s="668"/>
    </row>
    <row r="299" spans="1:5" ht="12.75">
      <c r="A299" s="665"/>
      <c r="B299" s="666"/>
      <c r="C299" s="667"/>
      <c r="D299" s="668"/>
      <c r="E299" s="668"/>
    </row>
    <row r="300" spans="1:5" ht="12.75">
      <c r="A300" s="665"/>
      <c r="B300" s="666"/>
      <c r="C300" s="667"/>
      <c r="D300" s="668"/>
      <c r="E300" s="668"/>
    </row>
    <row r="301" spans="1:5" ht="13.5" thickBot="1">
      <c r="A301" s="911"/>
      <c r="B301" s="878"/>
      <c r="C301" s="1263" t="s">
        <v>338</v>
      </c>
      <c r="D301" s="1263"/>
      <c r="E301" s="1263"/>
    </row>
    <row r="302" spans="1:6" ht="16.5" thickBot="1">
      <c r="A302" s="1264" t="s">
        <v>905</v>
      </c>
      <c r="B302" s="1265"/>
      <c r="C302" s="660" t="s">
        <v>593</v>
      </c>
      <c r="D302" s="661"/>
      <c r="E302" s="661"/>
      <c r="F302" s="661"/>
    </row>
    <row r="303" spans="1:6" ht="14.25" thickBot="1">
      <c r="A303" s="589"/>
      <c r="B303" s="589"/>
      <c r="C303" s="589"/>
      <c r="D303" s="501"/>
      <c r="E303" s="501"/>
      <c r="F303" s="501"/>
    </row>
    <row r="304" spans="1:6" ht="12.75">
      <c r="A304" s="1270" t="s">
        <v>805</v>
      </c>
      <c r="B304" s="1271"/>
      <c r="C304" s="1274" t="s">
        <v>806</v>
      </c>
      <c r="D304" s="1258" t="s">
        <v>110</v>
      </c>
      <c r="E304" s="1258" t="s">
        <v>150</v>
      </c>
      <c r="F304" s="1258" t="s">
        <v>151</v>
      </c>
    </row>
    <row r="305" spans="1:6" ht="18.75" customHeight="1" thickBot="1">
      <c r="A305" s="1272"/>
      <c r="B305" s="1273"/>
      <c r="C305" s="1275"/>
      <c r="D305" s="1259"/>
      <c r="E305" s="1259"/>
      <c r="F305" s="1259"/>
    </row>
    <row r="306" spans="1:6" ht="13.5" thickBot="1">
      <c r="A306" s="591">
        <v>1</v>
      </c>
      <c r="B306" s="592">
        <v>2</v>
      </c>
      <c r="C306" s="592">
        <v>3</v>
      </c>
      <c r="D306" s="593">
        <v>4</v>
      </c>
      <c r="E306" s="593">
        <v>5</v>
      </c>
      <c r="F306" s="593">
        <v>6</v>
      </c>
    </row>
    <row r="307" spans="1:6" ht="24.75" customHeight="1" thickBot="1">
      <c r="A307" s="594"/>
      <c r="B307" s="595"/>
      <c r="C307" s="595" t="s">
        <v>701</v>
      </c>
      <c r="D307" s="596"/>
      <c r="E307" s="596"/>
      <c r="F307" s="596"/>
    </row>
    <row r="308" spans="1:6" ht="16.5" customHeight="1" thickBot="1">
      <c r="A308" s="591" t="s">
        <v>449</v>
      </c>
      <c r="B308" s="597"/>
      <c r="C308" s="598" t="s">
        <v>906</v>
      </c>
      <c r="D308" s="599">
        <f>SUM(D309:D317)</f>
        <v>2535</v>
      </c>
      <c r="E308" s="599">
        <f>SUM(E309:E317)</f>
        <v>2535</v>
      </c>
      <c r="F308" s="599">
        <f>SUM(F309:F317)</f>
        <v>2535</v>
      </c>
    </row>
    <row r="309" spans="1:6" ht="13.5" customHeight="1">
      <c r="A309" s="603"/>
      <c r="B309" s="601" t="s">
        <v>363</v>
      </c>
      <c r="C309" s="604" t="s">
        <v>816</v>
      </c>
      <c r="D309" s="654"/>
      <c r="E309" s="654"/>
      <c r="F309" s="654"/>
    </row>
    <row r="310" spans="1:6" ht="18.75" customHeight="1">
      <c r="A310" s="600"/>
      <c r="B310" s="601" t="s">
        <v>373</v>
      </c>
      <c r="C310" s="606" t="s">
        <v>818</v>
      </c>
      <c r="D310" s="615">
        <v>1035</v>
      </c>
      <c r="E310" s="615">
        <v>1035</v>
      </c>
      <c r="F310" s="615">
        <v>1035</v>
      </c>
    </row>
    <row r="311" spans="1:6" ht="12.75">
      <c r="A311" s="600"/>
      <c r="B311" s="601" t="s">
        <v>393</v>
      </c>
      <c r="C311" s="606" t="s">
        <v>659</v>
      </c>
      <c r="D311" s="615">
        <v>1500</v>
      </c>
      <c r="E311" s="615">
        <v>1500</v>
      </c>
      <c r="F311" s="615">
        <v>1500</v>
      </c>
    </row>
    <row r="312" spans="1:6" ht="12.75">
      <c r="A312" s="600"/>
      <c r="B312" s="601" t="s">
        <v>394</v>
      </c>
      <c r="C312" s="606" t="s">
        <v>821</v>
      </c>
      <c r="D312" s="615"/>
      <c r="E312" s="615"/>
      <c r="F312" s="615"/>
    </row>
    <row r="313" spans="1:6" ht="12.75">
      <c r="A313" s="600"/>
      <c r="B313" s="601" t="s">
        <v>600</v>
      </c>
      <c r="C313" s="607" t="s">
        <v>281</v>
      </c>
      <c r="D313" s="615"/>
      <c r="E313" s="615"/>
      <c r="F313" s="615"/>
    </row>
    <row r="314" spans="1:6" ht="12.75">
      <c r="A314" s="608"/>
      <c r="B314" s="601" t="s">
        <v>862</v>
      </c>
      <c r="C314" s="606" t="s">
        <v>824</v>
      </c>
      <c r="D314" s="655"/>
      <c r="E314" s="655"/>
      <c r="F314" s="655"/>
    </row>
    <row r="315" spans="1:6" ht="12.75">
      <c r="A315" s="600"/>
      <c r="B315" s="601" t="s">
        <v>864</v>
      </c>
      <c r="C315" s="606" t="s">
        <v>907</v>
      </c>
      <c r="D315" s="615"/>
      <c r="E315" s="615"/>
      <c r="F315" s="615"/>
    </row>
    <row r="316" spans="1:6" ht="12.75">
      <c r="A316" s="600"/>
      <c r="B316" s="601" t="s">
        <v>866</v>
      </c>
      <c r="C316" s="606" t="s">
        <v>663</v>
      </c>
      <c r="D316" s="616"/>
      <c r="E316" s="616"/>
      <c r="F316" s="616"/>
    </row>
    <row r="317" spans="1:6" ht="13.5" thickBot="1">
      <c r="A317" s="608"/>
      <c r="B317" s="652" t="s">
        <v>868</v>
      </c>
      <c r="C317" s="653" t="s">
        <v>908</v>
      </c>
      <c r="D317" s="616"/>
      <c r="E317" s="616"/>
      <c r="F317" s="616"/>
    </row>
    <row r="318" spans="1:6" ht="14.25" thickBot="1">
      <c r="A318" s="591" t="s">
        <v>455</v>
      </c>
      <c r="B318" s="597"/>
      <c r="C318" s="598" t="s">
        <v>909</v>
      </c>
      <c r="D318" s="599">
        <f>SUM(D319:D322)</f>
        <v>0</v>
      </c>
      <c r="E318" s="599">
        <f>SUM(E319:E322)</f>
        <v>0</v>
      </c>
      <c r="F318" s="599">
        <f>SUM(F319:F322)</f>
        <v>0</v>
      </c>
    </row>
    <row r="319" spans="1:6" ht="12.75">
      <c r="A319" s="600"/>
      <c r="B319" s="601" t="s">
        <v>398</v>
      </c>
      <c r="C319" s="614" t="s">
        <v>646</v>
      </c>
      <c r="D319" s="615"/>
      <c r="E319" s="615"/>
      <c r="F319" s="615"/>
    </row>
    <row r="320" spans="1:6" ht="12.75">
      <c r="A320" s="600"/>
      <c r="B320" s="601" t="s">
        <v>808</v>
      </c>
      <c r="C320" s="606" t="s">
        <v>383</v>
      </c>
      <c r="D320" s="615"/>
      <c r="E320" s="615"/>
      <c r="F320" s="615"/>
    </row>
    <row r="321" spans="1:6" ht="12.75">
      <c r="A321" s="600"/>
      <c r="B321" s="601" t="s">
        <v>809</v>
      </c>
      <c r="C321" s="606" t="s">
        <v>910</v>
      </c>
      <c r="D321" s="615"/>
      <c r="E321" s="615"/>
      <c r="F321" s="615"/>
    </row>
    <row r="322" spans="1:6" ht="13.5" thickBot="1">
      <c r="A322" s="600"/>
      <c r="B322" s="601" t="s">
        <v>810</v>
      </c>
      <c r="C322" s="606" t="s">
        <v>386</v>
      </c>
      <c r="D322" s="615"/>
      <c r="E322" s="615"/>
      <c r="F322" s="615"/>
    </row>
    <row r="323" spans="1:6" ht="13.5" thickBot="1">
      <c r="A323" s="617" t="s">
        <v>607</v>
      </c>
      <c r="B323" s="618"/>
      <c r="C323" s="618" t="s">
        <v>911</v>
      </c>
      <c r="D323" s="613"/>
      <c r="E323" s="613"/>
      <c r="F323" s="613"/>
    </row>
    <row r="324" spans="1:6" ht="14.25" thickBot="1">
      <c r="A324" s="617" t="s">
        <v>608</v>
      </c>
      <c r="B324" s="597"/>
      <c r="C324" s="618" t="s">
        <v>919</v>
      </c>
      <c r="D324" s="613"/>
      <c r="E324" s="613"/>
      <c r="F324" s="613"/>
    </row>
    <row r="325" spans="1:6" ht="13.5" thickBot="1">
      <c r="A325" s="591" t="s">
        <v>609</v>
      </c>
      <c r="B325" s="624"/>
      <c r="C325" s="618" t="s">
        <v>920</v>
      </c>
      <c r="D325" s="625">
        <f>+D326+D327</f>
        <v>0</v>
      </c>
      <c r="E325" s="625">
        <f>+E326+E327</f>
        <v>217</v>
      </c>
      <c r="F325" s="625">
        <f>+F326+F327</f>
        <v>217</v>
      </c>
    </row>
    <row r="326" spans="1:6" ht="12.75">
      <c r="A326" s="603"/>
      <c r="B326" s="619" t="s">
        <v>827</v>
      </c>
      <c r="C326" s="626" t="s">
        <v>915</v>
      </c>
      <c r="D326" s="656"/>
      <c r="E326" s="627">
        <v>217</v>
      </c>
      <c r="F326" s="627">
        <v>217</v>
      </c>
    </row>
    <row r="327" spans="1:6" ht="13.5" thickBot="1">
      <c r="A327" s="621"/>
      <c r="B327" s="622" t="s">
        <v>829</v>
      </c>
      <c r="C327" s="628" t="s">
        <v>916</v>
      </c>
      <c r="D327" s="657"/>
      <c r="E327" s="657"/>
      <c r="F327" s="657"/>
    </row>
    <row r="328" spans="1:6" ht="14.25" thickBot="1">
      <c r="A328" s="630" t="s">
        <v>629</v>
      </c>
      <c r="B328" s="631"/>
      <c r="C328" s="618" t="s">
        <v>921</v>
      </c>
      <c r="D328" s="613">
        <v>16242</v>
      </c>
      <c r="E328" s="613">
        <v>21188</v>
      </c>
      <c r="F328" s="613">
        <v>26956</v>
      </c>
    </row>
    <row r="329" spans="1:6" ht="14.25" thickBot="1">
      <c r="A329" s="630" t="s">
        <v>676</v>
      </c>
      <c r="B329" s="1034"/>
      <c r="C329" s="1035" t="s">
        <v>282</v>
      </c>
      <c r="D329" s="1036"/>
      <c r="E329" s="1036"/>
      <c r="F329" s="1036"/>
    </row>
    <row r="330" spans="1:6" ht="13.5" thickBot="1">
      <c r="A330" s="630" t="s">
        <v>694</v>
      </c>
      <c r="B330" s="633"/>
      <c r="C330" s="634" t="s">
        <v>922</v>
      </c>
      <c r="D330" s="625">
        <f>SUM(D308,D318,D323,D324,D325,D328)</f>
        <v>18777</v>
      </c>
      <c r="E330" s="625">
        <f>SUM(E308,E318,E323,E324,E325,E328)</f>
        <v>23940</v>
      </c>
      <c r="F330" s="625">
        <f>SUM(F308,F318,F323,F324,F325,F328+F329)</f>
        <v>29708</v>
      </c>
    </row>
    <row r="331" spans="1:6" ht="12.75">
      <c r="A331" s="636"/>
      <c r="B331" s="636"/>
      <c r="C331" s="637"/>
      <c r="D331" s="658"/>
      <c r="E331" s="658"/>
      <c r="F331" s="658"/>
    </row>
    <row r="332" spans="1:6" ht="13.5" thickBot="1">
      <c r="A332" s="639"/>
      <c r="B332" s="640"/>
      <c r="C332" s="640"/>
      <c r="D332" s="651"/>
      <c r="E332" s="651"/>
      <c r="F332" s="651"/>
    </row>
    <row r="333" spans="1:6" ht="13.5" thickBot="1">
      <c r="A333" s="590"/>
      <c r="B333" s="641"/>
      <c r="C333" s="641" t="s">
        <v>702</v>
      </c>
      <c r="D333" s="659"/>
      <c r="E333" s="659"/>
      <c r="F333" s="659"/>
    </row>
    <row r="334" spans="1:6" ht="13.5" thickBot="1">
      <c r="A334" s="617" t="s">
        <v>449</v>
      </c>
      <c r="B334" s="643"/>
      <c r="C334" s="644" t="s">
        <v>904</v>
      </c>
      <c r="D334" s="599">
        <f>SUM(D335:D339)</f>
        <v>18777</v>
      </c>
      <c r="E334" s="599">
        <f>SUM(E335:E339)</f>
        <v>23940</v>
      </c>
      <c r="F334" s="599">
        <f>SUM(F335:F339)</f>
        <v>29428</v>
      </c>
    </row>
    <row r="335" spans="1:6" ht="12.75">
      <c r="A335" s="645"/>
      <c r="B335" s="646" t="s">
        <v>363</v>
      </c>
      <c r="C335" s="614" t="s">
        <v>858</v>
      </c>
      <c r="D335" s="632">
        <v>7675</v>
      </c>
      <c r="E335" s="632">
        <v>9410</v>
      </c>
      <c r="F335" s="632">
        <v>10474</v>
      </c>
    </row>
    <row r="336" spans="1:6" ht="25.5">
      <c r="A336" s="647"/>
      <c r="B336" s="620" t="s">
        <v>373</v>
      </c>
      <c r="C336" s="606" t="s">
        <v>703</v>
      </c>
      <c r="D336" s="632">
        <v>2057</v>
      </c>
      <c r="E336" s="632">
        <v>2476</v>
      </c>
      <c r="F336" s="632">
        <v>2763</v>
      </c>
    </row>
    <row r="337" spans="1:6" ht="12.75">
      <c r="A337" s="647"/>
      <c r="B337" s="620" t="s">
        <v>393</v>
      </c>
      <c r="C337" s="606" t="s">
        <v>859</v>
      </c>
      <c r="D337" s="632">
        <v>9045</v>
      </c>
      <c r="E337" s="632">
        <v>12054</v>
      </c>
      <c r="F337" s="632">
        <v>16191</v>
      </c>
    </row>
    <row r="338" spans="1:6" ht="12.75">
      <c r="A338" s="647"/>
      <c r="B338" s="620" t="s">
        <v>394</v>
      </c>
      <c r="C338" s="606" t="s">
        <v>860</v>
      </c>
      <c r="D338" s="615"/>
      <c r="E338" s="615"/>
      <c r="F338" s="615"/>
    </row>
    <row r="339" spans="1:6" ht="13.5" thickBot="1">
      <c r="A339" s="647"/>
      <c r="B339" s="620" t="s">
        <v>861</v>
      </c>
      <c r="C339" s="606" t="s">
        <v>747</v>
      </c>
      <c r="D339" s="615"/>
      <c r="E339" s="615"/>
      <c r="F339" s="615"/>
    </row>
    <row r="340" spans="1:6" ht="13.5" thickBot="1">
      <c r="A340" s="617" t="s">
        <v>455</v>
      </c>
      <c r="B340" s="643"/>
      <c r="C340" s="644" t="s">
        <v>923</v>
      </c>
      <c r="D340" s="599">
        <f>SUM(D341:D344)</f>
        <v>0</v>
      </c>
      <c r="E340" s="599">
        <f>SUM(E341:E344)</f>
        <v>0</v>
      </c>
      <c r="F340" s="599">
        <f>SUM(F341:F344)</f>
        <v>280</v>
      </c>
    </row>
    <row r="341" spans="1:6" ht="12.75">
      <c r="A341" s="645"/>
      <c r="B341" s="646" t="s">
        <v>398</v>
      </c>
      <c r="C341" s="614" t="s">
        <v>770</v>
      </c>
      <c r="D341" s="632"/>
      <c r="E341" s="632"/>
      <c r="F341" s="632">
        <v>280</v>
      </c>
    </row>
    <row r="342" spans="1:6" ht="12.75">
      <c r="A342" s="647"/>
      <c r="B342" s="620" t="s">
        <v>808</v>
      </c>
      <c r="C342" s="606" t="s">
        <v>674</v>
      </c>
      <c r="D342" s="615"/>
      <c r="E342" s="615"/>
      <c r="F342" s="615"/>
    </row>
    <row r="343" spans="1:6" ht="25.5">
      <c r="A343" s="647"/>
      <c r="B343" s="620" t="s">
        <v>812</v>
      </c>
      <c r="C343" s="606" t="s">
        <v>880</v>
      </c>
      <c r="D343" s="615"/>
      <c r="E343" s="615"/>
      <c r="F343" s="615"/>
    </row>
    <row r="344" spans="1:6" ht="13.5" thickBot="1">
      <c r="A344" s="647"/>
      <c r="B344" s="620" t="s">
        <v>882</v>
      </c>
      <c r="C344" s="606" t="s">
        <v>924</v>
      </c>
      <c r="D344" s="615"/>
      <c r="E344" s="615"/>
      <c r="F344" s="615"/>
    </row>
    <row r="345" spans="1:6" ht="13.5" thickBot="1">
      <c r="A345" s="617" t="s">
        <v>607</v>
      </c>
      <c r="B345" s="643"/>
      <c r="C345" s="644" t="s">
        <v>279</v>
      </c>
      <c r="D345" s="613"/>
      <c r="E345" s="613"/>
      <c r="F345" s="613"/>
    </row>
    <row r="346" spans="1:6" ht="13.5" thickBot="1">
      <c r="A346" s="617" t="s">
        <v>608</v>
      </c>
      <c r="B346" s="643"/>
      <c r="C346" s="644" t="s">
        <v>280</v>
      </c>
      <c r="D346" s="613"/>
      <c r="E346" s="613"/>
      <c r="F346" s="613"/>
    </row>
    <row r="347" spans="1:6" ht="13.5" thickBot="1">
      <c r="A347" s="617" t="s">
        <v>609</v>
      </c>
      <c r="B347" s="623"/>
      <c r="C347" s="648" t="s">
        <v>926</v>
      </c>
      <c r="D347" s="599">
        <f>+D334+D340+D345</f>
        <v>18777</v>
      </c>
      <c r="E347" s="599">
        <f>+E334+E340+E345</f>
        <v>23940</v>
      </c>
      <c r="F347" s="599">
        <f>+F334+F340+F345+F346</f>
        <v>29708</v>
      </c>
    </row>
    <row r="348" spans="1:5" ht="12.75">
      <c r="A348" s="650"/>
      <c r="B348" s="651"/>
      <c r="C348" s="651"/>
      <c r="D348" s="651"/>
      <c r="E348" s="651"/>
    </row>
    <row r="349" spans="1:5" ht="12.75">
      <c r="A349" s="665"/>
      <c r="B349" s="666"/>
      <c r="C349" s="667"/>
      <c r="D349" s="668"/>
      <c r="E349" s="668"/>
    </row>
    <row r="350" spans="1:5" ht="12.75">
      <c r="A350" s="665"/>
      <c r="B350" s="666"/>
      <c r="C350" s="667"/>
      <c r="D350" s="668"/>
      <c r="E350" s="668"/>
    </row>
    <row r="351" spans="1:5" ht="12.75">
      <c r="A351" s="587"/>
      <c r="B351" s="588"/>
      <c r="C351" s="588"/>
      <c r="D351" s="588"/>
      <c r="E351" s="588"/>
    </row>
    <row r="352" spans="1:5" ht="12.75">
      <c r="A352" s="587"/>
      <c r="B352" s="588"/>
      <c r="C352" s="588"/>
      <c r="D352" s="588"/>
      <c r="E352" s="588"/>
    </row>
    <row r="353" spans="1:5" ht="12.75">
      <c r="A353" s="587"/>
      <c r="B353" s="588"/>
      <c r="C353" s="588"/>
      <c r="D353" s="588"/>
      <c r="E353" s="588"/>
    </row>
    <row r="354" spans="1:5" ht="12.75">
      <c r="A354" s="587"/>
      <c r="B354" s="588"/>
      <c r="C354" s="588"/>
      <c r="D354" s="588"/>
      <c r="E354" s="588"/>
    </row>
    <row r="355" spans="1:5" ht="12.75">
      <c r="A355" s="587"/>
      <c r="B355" s="588"/>
      <c r="C355" s="588"/>
      <c r="D355" s="588"/>
      <c r="E355" s="588"/>
    </row>
    <row r="356" spans="1:5" ht="12.75">
      <c r="A356" s="587"/>
      <c r="B356" s="588"/>
      <c r="C356" s="588"/>
      <c r="D356" s="588"/>
      <c r="E356" s="588"/>
    </row>
    <row r="357" spans="1:5" ht="12.75">
      <c r="A357" s="587"/>
      <c r="B357" s="588"/>
      <c r="C357" s="588"/>
      <c r="D357" s="588"/>
      <c r="E357" s="588"/>
    </row>
    <row r="358" spans="1:5" ht="12.75">
      <c r="A358" s="587"/>
      <c r="B358" s="588"/>
      <c r="C358" s="588"/>
      <c r="D358" s="588"/>
      <c r="E358" s="588"/>
    </row>
    <row r="359" spans="1:5" ht="12.75">
      <c r="A359" s="1261"/>
      <c r="B359" s="1262"/>
      <c r="C359" s="1262"/>
      <c r="D359" s="1262"/>
      <c r="E359" s="1262"/>
    </row>
    <row r="360" spans="1:5" ht="13.5" thickBot="1">
      <c r="A360" s="911"/>
      <c r="B360" s="878"/>
      <c r="C360" s="1263" t="s">
        <v>338</v>
      </c>
      <c r="D360" s="1263"/>
      <c r="E360" s="1263"/>
    </row>
    <row r="361" spans="1:6" ht="16.5" thickBot="1">
      <c r="A361" s="1264" t="s">
        <v>905</v>
      </c>
      <c r="B361" s="1265"/>
      <c r="C361" s="660" t="s">
        <v>475</v>
      </c>
      <c r="D361" s="661"/>
      <c r="E361" s="661"/>
      <c r="F361" s="661"/>
    </row>
    <row r="362" spans="1:6" ht="14.25" thickBot="1">
      <c r="A362" s="589"/>
      <c r="B362" s="589"/>
      <c r="C362" s="589"/>
      <c r="D362" s="501"/>
      <c r="E362" s="501"/>
      <c r="F362" s="501"/>
    </row>
    <row r="363" spans="1:6" ht="12.75">
      <c r="A363" s="1270" t="s">
        <v>805</v>
      </c>
      <c r="B363" s="1271"/>
      <c r="C363" s="1274" t="s">
        <v>806</v>
      </c>
      <c r="D363" s="1258" t="s">
        <v>110</v>
      </c>
      <c r="E363" s="1258" t="s">
        <v>152</v>
      </c>
      <c r="F363" s="1258" t="s">
        <v>153</v>
      </c>
    </row>
    <row r="364" spans="1:6" ht="20.25" customHeight="1" thickBot="1">
      <c r="A364" s="1272"/>
      <c r="B364" s="1273"/>
      <c r="C364" s="1275"/>
      <c r="D364" s="1259"/>
      <c r="E364" s="1259"/>
      <c r="F364" s="1259"/>
    </row>
    <row r="365" spans="1:6" ht="13.5" thickBot="1">
      <c r="A365" s="591">
        <v>1</v>
      </c>
      <c r="B365" s="592">
        <v>2</v>
      </c>
      <c r="C365" s="592">
        <v>3</v>
      </c>
      <c r="D365" s="593">
        <v>6</v>
      </c>
      <c r="E365" s="593">
        <v>6</v>
      </c>
      <c r="F365" s="593">
        <v>6</v>
      </c>
    </row>
    <row r="366" spans="1:6" ht="13.5" thickBot="1">
      <c r="A366" s="594"/>
      <c r="B366" s="595"/>
      <c r="C366" s="595" t="s">
        <v>701</v>
      </c>
      <c r="D366" s="596"/>
      <c r="E366" s="596"/>
      <c r="F366" s="596"/>
    </row>
    <row r="367" spans="1:6" ht="14.25" thickBot="1">
      <c r="A367" s="591" t="s">
        <v>449</v>
      </c>
      <c r="B367" s="597"/>
      <c r="C367" s="598" t="s">
        <v>906</v>
      </c>
      <c r="D367" s="599">
        <f>SUM(D368:D376)</f>
        <v>70586</v>
      </c>
      <c r="E367" s="599">
        <f>SUM(E368:E376)</f>
        <v>70586</v>
      </c>
      <c r="F367" s="599">
        <f>SUM(F368:F376)</f>
        <v>70586</v>
      </c>
    </row>
    <row r="368" spans="1:6" ht="12.75">
      <c r="A368" s="603"/>
      <c r="B368" s="601" t="s">
        <v>363</v>
      </c>
      <c r="C368" s="604" t="s">
        <v>816</v>
      </c>
      <c r="D368" s="654"/>
      <c r="E368" s="654"/>
      <c r="F368" s="654"/>
    </row>
    <row r="369" spans="1:6" ht="12.75">
      <c r="A369" s="600"/>
      <c r="B369" s="601" t="s">
        <v>373</v>
      </c>
      <c r="C369" s="606" t="s">
        <v>818</v>
      </c>
      <c r="D369" s="615"/>
      <c r="E369" s="615"/>
      <c r="F369" s="615"/>
    </row>
    <row r="370" spans="1:6" ht="13.5" customHeight="1">
      <c r="A370" s="600"/>
      <c r="B370" s="601" t="s">
        <v>393</v>
      </c>
      <c r="C370" s="606" t="s">
        <v>659</v>
      </c>
      <c r="D370" s="615"/>
      <c r="E370" s="615"/>
      <c r="F370" s="615"/>
    </row>
    <row r="371" spans="1:6" ht="17.25" customHeight="1">
      <c r="A371" s="600"/>
      <c r="B371" s="601" t="s">
        <v>394</v>
      </c>
      <c r="C371" s="606" t="s">
        <v>821</v>
      </c>
      <c r="D371" s="615">
        <v>68586</v>
      </c>
      <c r="E371" s="615">
        <v>68586</v>
      </c>
      <c r="F371" s="615">
        <v>68586</v>
      </c>
    </row>
    <row r="372" spans="1:6" ht="12.75" customHeight="1">
      <c r="A372" s="600"/>
      <c r="B372" s="601" t="s">
        <v>600</v>
      </c>
      <c r="C372" s="607" t="s">
        <v>661</v>
      </c>
      <c r="D372" s="615"/>
      <c r="E372" s="615"/>
      <c r="F372" s="615"/>
    </row>
    <row r="373" spans="1:6" ht="12.75">
      <c r="A373" s="608"/>
      <c r="B373" s="601" t="s">
        <v>862</v>
      </c>
      <c r="C373" s="606" t="s">
        <v>824</v>
      </c>
      <c r="D373" s="655"/>
      <c r="E373" s="655"/>
      <c r="F373" s="655"/>
    </row>
    <row r="374" spans="1:6" ht="12.75">
      <c r="A374" s="600"/>
      <c r="B374" s="601" t="s">
        <v>864</v>
      </c>
      <c r="C374" s="606" t="s">
        <v>907</v>
      </c>
      <c r="D374" s="615"/>
      <c r="E374" s="615"/>
      <c r="F374" s="615"/>
    </row>
    <row r="375" spans="1:6" ht="12.75">
      <c r="A375" s="600"/>
      <c r="B375" s="601" t="s">
        <v>866</v>
      </c>
      <c r="C375" s="606" t="s">
        <v>663</v>
      </c>
      <c r="D375" s="616"/>
      <c r="E375" s="616"/>
      <c r="F375" s="616"/>
    </row>
    <row r="376" spans="1:6" ht="13.5" thickBot="1">
      <c r="A376" s="608"/>
      <c r="B376" s="652" t="s">
        <v>868</v>
      </c>
      <c r="C376" s="653" t="s">
        <v>908</v>
      </c>
      <c r="D376" s="616">
        <v>2000</v>
      </c>
      <c r="E376" s="616">
        <v>2000</v>
      </c>
      <c r="F376" s="616">
        <v>2000</v>
      </c>
    </row>
    <row r="377" spans="1:6" ht="14.25" thickBot="1">
      <c r="A377" s="591" t="s">
        <v>455</v>
      </c>
      <c r="B377" s="597"/>
      <c r="C377" s="598" t="s">
        <v>909</v>
      </c>
      <c r="D377" s="599">
        <f>SUM(D378:D381)</f>
        <v>0</v>
      </c>
      <c r="E377" s="599">
        <f>SUM(E378:E381)</f>
        <v>0</v>
      </c>
      <c r="F377" s="599">
        <f>SUM(F378:F381)</f>
        <v>0</v>
      </c>
    </row>
    <row r="378" spans="1:6" ht="12.75">
      <c r="A378" s="600"/>
      <c r="B378" s="601" t="s">
        <v>398</v>
      </c>
      <c r="C378" s="614" t="s">
        <v>646</v>
      </c>
      <c r="D378" s="615"/>
      <c r="E378" s="615"/>
      <c r="F378" s="615"/>
    </row>
    <row r="379" spans="1:6" ht="12.75">
      <c r="A379" s="600"/>
      <c r="B379" s="601" t="s">
        <v>808</v>
      </c>
      <c r="C379" s="606" t="s">
        <v>383</v>
      </c>
      <c r="D379" s="615"/>
      <c r="E379" s="615"/>
      <c r="F379" s="615"/>
    </row>
    <row r="380" spans="1:6" ht="12.75">
      <c r="A380" s="600"/>
      <c r="B380" s="601" t="s">
        <v>809</v>
      </c>
      <c r="C380" s="606" t="s">
        <v>910</v>
      </c>
      <c r="D380" s="615"/>
      <c r="E380" s="615"/>
      <c r="F380" s="615"/>
    </row>
    <row r="381" spans="1:6" ht="13.5" thickBot="1">
      <c r="A381" s="600"/>
      <c r="B381" s="601" t="s">
        <v>810</v>
      </c>
      <c r="C381" s="606" t="s">
        <v>386</v>
      </c>
      <c r="D381" s="615"/>
      <c r="E381" s="615"/>
      <c r="F381" s="615"/>
    </row>
    <row r="382" spans="1:6" ht="13.5" thickBot="1">
      <c r="A382" s="617" t="s">
        <v>607</v>
      </c>
      <c r="B382" s="618"/>
      <c r="C382" s="618" t="s">
        <v>911</v>
      </c>
      <c r="D382" s="613"/>
      <c r="E382" s="613"/>
      <c r="F382" s="613"/>
    </row>
    <row r="383" spans="1:6" ht="14.25" thickBot="1">
      <c r="A383" s="617" t="s">
        <v>608</v>
      </c>
      <c r="B383" s="597"/>
      <c r="C383" s="618" t="s">
        <v>919</v>
      </c>
      <c r="D383" s="613"/>
      <c r="E383" s="613"/>
      <c r="F383" s="613"/>
    </row>
    <row r="384" spans="1:6" ht="13.5" thickBot="1">
      <c r="A384" s="591" t="s">
        <v>609</v>
      </c>
      <c r="B384" s="624"/>
      <c r="C384" s="618" t="s">
        <v>920</v>
      </c>
      <c r="D384" s="625">
        <f>+D385+D386</f>
        <v>0</v>
      </c>
      <c r="E384" s="625">
        <f>+E385+E386</f>
        <v>421</v>
      </c>
      <c r="F384" s="625">
        <f>+F385+F386</f>
        <v>421</v>
      </c>
    </row>
    <row r="385" spans="1:6" ht="12.75">
      <c r="A385" s="603"/>
      <c r="B385" s="619" t="s">
        <v>827</v>
      </c>
      <c r="C385" s="626" t="s">
        <v>915</v>
      </c>
      <c r="D385" s="656"/>
      <c r="E385" s="656">
        <v>421</v>
      </c>
      <c r="F385" s="656">
        <v>421</v>
      </c>
    </row>
    <row r="386" spans="1:6" ht="13.5" thickBot="1">
      <c r="A386" s="621"/>
      <c r="B386" s="622" t="s">
        <v>829</v>
      </c>
      <c r="C386" s="628" t="s">
        <v>916</v>
      </c>
      <c r="D386" s="657"/>
      <c r="E386" s="657"/>
      <c r="F386" s="657"/>
    </row>
    <row r="387" spans="1:6" ht="14.25" thickBot="1">
      <c r="A387" s="630" t="s">
        <v>629</v>
      </c>
      <c r="B387" s="631"/>
      <c r="C387" s="618" t="s">
        <v>921</v>
      </c>
      <c r="D387" s="613">
        <v>59641</v>
      </c>
      <c r="E387" s="613">
        <v>61582</v>
      </c>
      <c r="F387" s="613">
        <v>63003</v>
      </c>
    </row>
    <row r="388" spans="1:6" ht="14.25" thickBot="1">
      <c r="A388" s="630" t="s">
        <v>676</v>
      </c>
      <c r="B388" s="1034"/>
      <c r="C388" s="1035" t="s">
        <v>282</v>
      </c>
      <c r="D388" s="1036"/>
      <c r="E388" s="1036"/>
      <c r="F388" s="1036"/>
    </row>
    <row r="389" spans="1:6" ht="13.5" thickBot="1">
      <c r="A389" s="630" t="s">
        <v>694</v>
      </c>
      <c r="B389" s="633"/>
      <c r="C389" s="634" t="s">
        <v>922</v>
      </c>
      <c r="D389" s="625">
        <f>SUM(D367,D377,D382,D383,D384,D387)</f>
        <v>130227</v>
      </c>
      <c r="E389" s="625">
        <f>SUM(E367,E377,E382,E383,E384,E387)</f>
        <v>132589</v>
      </c>
      <c r="F389" s="625">
        <f>SUM(F367,F377,F382,F383,F384,F387+F388)</f>
        <v>134010</v>
      </c>
    </row>
    <row r="390" spans="1:6" ht="12.75">
      <c r="A390" s="636"/>
      <c r="B390" s="636"/>
      <c r="C390" s="637"/>
      <c r="D390" s="638"/>
      <c r="E390" s="638"/>
      <c r="F390" s="638"/>
    </row>
    <row r="391" spans="1:6" ht="13.5" thickBot="1">
      <c r="A391" s="639"/>
      <c r="B391" s="640"/>
      <c r="C391" s="640"/>
      <c r="D391" s="640"/>
      <c r="E391" s="640"/>
      <c r="F391" s="640"/>
    </row>
    <row r="392" spans="1:6" ht="13.5" thickBot="1">
      <c r="A392" s="590"/>
      <c r="B392" s="641"/>
      <c r="C392" s="641" t="s">
        <v>702</v>
      </c>
      <c r="D392" s="642"/>
      <c r="E392" s="642"/>
      <c r="F392" s="642"/>
    </row>
    <row r="393" spans="1:6" ht="13.5" thickBot="1">
      <c r="A393" s="617" t="s">
        <v>449</v>
      </c>
      <c r="B393" s="643"/>
      <c r="C393" s="644" t="s">
        <v>904</v>
      </c>
      <c r="D393" s="599">
        <f>SUM(D394:D398)</f>
        <v>129227</v>
      </c>
      <c r="E393" s="599">
        <f>SUM(E394:E398)</f>
        <v>131589</v>
      </c>
      <c r="F393" s="599">
        <f>SUM(F394:F398)</f>
        <v>132079</v>
      </c>
    </row>
    <row r="394" spans="1:6" ht="12.75">
      <c r="A394" s="645"/>
      <c r="B394" s="646" t="s">
        <v>363</v>
      </c>
      <c r="C394" s="614" t="s">
        <v>858</v>
      </c>
      <c r="D394" s="632">
        <v>57729</v>
      </c>
      <c r="E394" s="632">
        <v>58843</v>
      </c>
      <c r="F394" s="632">
        <v>59229</v>
      </c>
    </row>
    <row r="395" spans="1:6" ht="25.5">
      <c r="A395" s="647"/>
      <c r="B395" s="620" t="s">
        <v>373</v>
      </c>
      <c r="C395" s="606" t="s">
        <v>703</v>
      </c>
      <c r="D395" s="632">
        <v>15253</v>
      </c>
      <c r="E395" s="632">
        <v>15937</v>
      </c>
      <c r="F395" s="632">
        <v>16041</v>
      </c>
    </row>
    <row r="396" spans="1:6" ht="12.75">
      <c r="A396" s="647"/>
      <c r="B396" s="620" t="s">
        <v>393</v>
      </c>
      <c r="C396" s="606" t="s">
        <v>859</v>
      </c>
      <c r="D396" s="632">
        <v>56245</v>
      </c>
      <c r="E396" s="632">
        <v>56809</v>
      </c>
      <c r="F396" s="632">
        <v>56809</v>
      </c>
    </row>
    <row r="397" spans="1:6" ht="12.75">
      <c r="A397" s="647"/>
      <c r="B397" s="620" t="s">
        <v>394</v>
      </c>
      <c r="C397" s="606" t="s">
        <v>860</v>
      </c>
      <c r="D397" s="615"/>
      <c r="E397" s="615"/>
      <c r="F397" s="615"/>
    </row>
    <row r="398" spans="1:6" ht="13.5" thickBot="1">
      <c r="A398" s="647"/>
      <c r="B398" s="620" t="s">
        <v>861</v>
      </c>
      <c r="C398" s="606" t="s">
        <v>747</v>
      </c>
      <c r="D398" s="615"/>
      <c r="E398" s="615"/>
      <c r="F398" s="615"/>
    </row>
    <row r="399" spans="1:6" ht="13.5" thickBot="1">
      <c r="A399" s="617" t="s">
        <v>455</v>
      </c>
      <c r="B399" s="643"/>
      <c r="C399" s="644" t="s">
        <v>923</v>
      </c>
      <c r="D399" s="599">
        <f>SUM(D400:D403)</f>
        <v>1000</v>
      </c>
      <c r="E399" s="599">
        <f>SUM(E400:E403)</f>
        <v>1000</v>
      </c>
      <c r="F399" s="599">
        <f>SUM(F400:F403)</f>
        <v>1931</v>
      </c>
    </row>
    <row r="400" spans="1:6" ht="12.75">
      <c r="A400" s="645"/>
      <c r="B400" s="646" t="s">
        <v>398</v>
      </c>
      <c r="C400" s="614" t="s">
        <v>770</v>
      </c>
      <c r="D400" s="632"/>
      <c r="E400" s="632"/>
      <c r="F400" s="632">
        <v>931</v>
      </c>
    </row>
    <row r="401" spans="1:6" ht="12.75">
      <c r="A401" s="647"/>
      <c r="B401" s="620" t="s">
        <v>808</v>
      </c>
      <c r="C401" s="606" t="s">
        <v>674</v>
      </c>
      <c r="D401" s="615">
        <v>1000</v>
      </c>
      <c r="E401" s="615">
        <v>1000</v>
      </c>
      <c r="F401" s="615">
        <v>1000</v>
      </c>
    </row>
    <row r="402" spans="1:6" ht="25.5">
      <c r="A402" s="647"/>
      <c r="B402" s="620" t="s">
        <v>812</v>
      </c>
      <c r="C402" s="606" t="s">
        <v>880</v>
      </c>
      <c r="D402" s="615"/>
      <c r="E402" s="615"/>
      <c r="F402" s="615"/>
    </row>
    <row r="403" spans="1:6" ht="13.5" thickBot="1">
      <c r="A403" s="647"/>
      <c r="B403" s="620" t="s">
        <v>882</v>
      </c>
      <c r="C403" s="606" t="s">
        <v>924</v>
      </c>
      <c r="D403" s="615"/>
      <c r="E403" s="615"/>
      <c r="F403" s="615"/>
    </row>
    <row r="404" spans="1:6" ht="13.5" thickBot="1">
      <c r="A404" s="617" t="s">
        <v>607</v>
      </c>
      <c r="B404" s="643"/>
      <c r="C404" s="644" t="s">
        <v>279</v>
      </c>
      <c r="D404" s="613"/>
      <c r="E404" s="613"/>
      <c r="F404" s="613"/>
    </row>
    <row r="405" spans="1:6" ht="13.5" thickBot="1">
      <c r="A405" s="617" t="s">
        <v>608</v>
      </c>
      <c r="B405" s="643"/>
      <c r="C405" s="644" t="s">
        <v>280</v>
      </c>
      <c r="D405" s="613"/>
      <c r="E405" s="613"/>
      <c r="F405" s="613"/>
    </row>
    <row r="406" spans="1:6" ht="13.5" thickBot="1">
      <c r="A406" s="617" t="s">
        <v>609</v>
      </c>
      <c r="B406" s="623"/>
      <c r="C406" s="648" t="s">
        <v>926</v>
      </c>
      <c r="D406" s="599">
        <f>+D393+D399+D404</f>
        <v>130227</v>
      </c>
      <c r="E406" s="599">
        <f>+E393+E399+E404</f>
        <v>132589</v>
      </c>
      <c r="F406" s="599">
        <f>+F393+F399+F404+F405</f>
        <v>134010</v>
      </c>
    </row>
    <row r="407" spans="1:5" ht="12.75">
      <c r="A407" s="650"/>
      <c r="B407" s="651"/>
      <c r="C407" s="651"/>
      <c r="D407" s="651"/>
      <c r="E407" s="651"/>
    </row>
    <row r="408" spans="1:5" ht="12.75">
      <c r="A408" s="665"/>
      <c r="B408" s="666"/>
      <c r="C408" s="667"/>
      <c r="D408" s="668"/>
      <c r="E408" s="668"/>
    </row>
    <row r="409" spans="1:5" ht="12.75">
      <c r="A409" s="587"/>
      <c r="B409" s="588"/>
      <c r="C409" s="588"/>
      <c r="D409" s="588"/>
      <c r="E409" s="588"/>
    </row>
    <row r="410" spans="1:6" ht="14.25">
      <c r="A410" s="1198" t="s">
        <v>34</v>
      </c>
      <c r="B410" s="1199"/>
      <c r="C410" s="1199"/>
      <c r="D410" s="1199"/>
      <c r="E410" s="1199"/>
      <c r="F410" s="1199"/>
    </row>
    <row r="411" spans="1:5" ht="12.75">
      <c r="A411" s="587"/>
      <c r="B411" s="588"/>
      <c r="C411" s="588"/>
      <c r="D411" s="588"/>
      <c r="E411" s="588"/>
    </row>
    <row r="412" spans="1:5" ht="12.75">
      <c r="A412" s="587"/>
      <c r="B412" s="588"/>
      <c r="C412" s="588"/>
      <c r="D412" s="588"/>
      <c r="E412" s="588"/>
    </row>
    <row r="413" spans="1:5" ht="12.75">
      <c r="A413" s="587"/>
      <c r="B413" s="588"/>
      <c r="C413" s="588"/>
      <c r="D413" s="588"/>
      <c r="E413" s="588"/>
    </row>
    <row r="414" spans="1:5" ht="12.75">
      <c r="A414" s="587"/>
      <c r="B414" s="588"/>
      <c r="C414" s="588"/>
      <c r="D414" s="588"/>
      <c r="E414" s="588"/>
    </row>
    <row r="415" spans="1:5" ht="12.75">
      <c r="A415" s="587"/>
      <c r="B415" s="588"/>
      <c r="C415" s="588"/>
      <c r="D415" s="588"/>
      <c r="E415" s="588"/>
    </row>
    <row r="416" spans="1:6" ht="12.75">
      <c r="A416" s="913"/>
      <c r="B416" s="914"/>
      <c r="C416" s="914"/>
      <c r="D416" s="914"/>
      <c r="E416" s="914"/>
      <c r="F416" s="326"/>
    </row>
    <row r="417" spans="1:6" ht="12.75">
      <c r="A417" s="913"/>
      <c r="B417" s="914"/>
      <c r="C417" s="914"/>
      <c r="D417" s="914"/>
      <c r="E417" s="914"/>
      <c r="F417" s="326"/>
    </row>
    <row r="418" spans="1:6" ht="12.75">
      <c r="A418" s="326"/>
      <c r="B418" s="326"/>
      <c r="C418" s="326"/>
      <c r="D418" s="326"/>
      <c r="E418" s="326"/>
      <c r="F418" s="326"/>
    </row>
    <row r="419" spans="1:6" ht="12.75">
      <c r="A419" s="326"/>
      <c r="B419" s="326"/>
      <c r="C419" s="326"/>
      <c r="D419" s="326"/>
      <c r="E419" s="326"/>
      <c r="F419" s="326"/>
    </row>
    <row r="420" spans="1:6" ht="12.75">
      <c r="A420" s="326"/>
      <c r="B420" s="326"/>
      <c r="C420" s="326"/>
      <c r="D420" s="326"/>
      <c r="E420" s="326"/>
      <c r="F420" s="326"/>
    </row>
    <row r="421" spans="1:6" ht="15.75">
      <c r="A421" s="915"/>
      <c r="B421" s="916"/>
      <c r="C421" s="1268"/>
      <c r="D421" s="1269"/>
      <c r="E421" s="1269"/>
      <c r="F421" s="326"/>
    </row>
    <row r="422" spans="1:6" ht="24.75" customHeight="1">
      <c r="A422" s="1260"/>
      <c r="B422" s="1260"/>
      <c r="C422" s="918"/>
      <c r="D422" s="919"/>
      <c r="E422" s="919"/>
      <c r="F422" s="326"/>
    </row>
    <row r="423" spans="1:6" ht="13.5">
      <c r="A423" s="920"/>
      <c r="B423" s="920"/>
      <c r="C423" s="920"/>
      <c r="D423" s="921"/>
      <c r="E423" s="921"/>
      <c r="F423" s="326"/>
    </row>
    <row r="424" spans="1:6" ht="13.5" customHeight="1">
      <c r="A424" s="1266"/>
      <c r="B424" s="1266"/>
      <c r="C424" s="1266"/>
      <c r="D424" s="1266"/>
      <c r="E424" s="1266"/>
      <c r="F424" s="326"/>
    </row>
    <row r="425" spans="1:6" ht="21" customHeight="1">
      <c r="A425" s="1267"/>
      <c r="B425" s="1267"/>
      <c r="C425" s="1266"/>
      <c r="D425" s="1266"/>
      <c r="E425" s="1266"/>
      <c r="F425" s="326"/>
    </row>
    <row r="426" spans="1:6" ht="12.75">
      <c r="A426" s="917"/>
      <c r="B426" s="917"/>
      <c r="C426" s="917"/>
      <c r="D426" s="917"/>
      <c r="E426" s="917"/>
      <c r="F426" s="326"/>
    </row>
    <row r="427" spans="1:6" ht="12.75">
      <c r="A427" s="917"/>
      <c r="B427" s="917"/>
      <c r="C427" s="917"/>
      <c r="D427" s="922"/>
      <c r="E427" s="922"/>
      <c r="F427" s="326"/>
    </row>
    <row r="428" spans="1:6" ht="13.5">
      <c r="A428" s="917"/>
      <c r="B428" s="923"/>
      <c r="C428" s="924"/>
      <c r="D428" s="658"/>
      <c r="E428" s="658"/>
      <c r="F428" s="326"/>
    </row>
    <row r="429" spans="1:6" ht="12.75">
      <c r="A429" s="917"/>
      <c r="B429" s="925"/>
      <c r="C429" s="926"/>
      <c r="D429" s="927"/>
      <c r="E429" s="927"/>
      <c r="F429" s="326"/>
    </row>
    <row r="430" spans="1:6" ht="12.75">
      <c r="A430" s="917"/>
      <c r="B430" s="925"/>
      <c r="C430" s="926"/>
      <c r="D430" s="927"/>
      <c r="E430" s="927"/>
      <c r="F430" s="326"/>
    </row>
    <row r="431" spans="1:6" ht="12.75">
      <c r="A431" s="917"/>
      <c r="B431" s="925"/>
      <c r="C431" s="926"/>
      <c r="D431" s="927"/>
      <c r="E431" s="927"/>
      <c r="F431" s="326"/>
    </row>
    <row r="432" spans="1:6" ht="12.75">
      <c r="A432" s="917"/>
      <c r="B432" s="925"/>
      <c r="C432" s="926"/>
      <c r="D432" s="927"/>
      <c r="E432" s="927"/>
      <c r="F432" s="326"/>
    </row>
    <row r="433" spans="1:6" ht="12.75">
      <c r="A433" s="917"/>
      <c r="B433" s="925"/>
      <c r="C433" s="926"/>
      <c r="D433" s="927"/>
      <c r="E433" s="927"/>
      <c r="F433" s="326"/>
    </row>
    <row r="434" spans="1:6" ht="12.75">
      <c r="A434" s="917"/>
      <c r="B434" s="925"/>
      <c r="C434" s="926"/>
      <c r="D434" s="927"/>
      <c r="E434" s="927"/>
      <c r="F434" s="326"/>
    </row>
    <row r="435" spans="1:6" ht="12.75">
      <c r="A435" s="917"/>
      <c r="B435" s="925"/>
      <c r="C435" s="926"/>
      <c r="D435" s="927"/>
      <c r="E435" s="927"/>
      <c r="F435" s="326"/>
    </row>
    <row r="436" spans="1:6" ht="12.75">
      <c r="A436" s="917"/>
      <c r="B436" s="925"/>
      <c r="C436" s="926"/>
      <c r="D436" s="927"/>
      <c r="E436" s="927"/>
      <c r="F436" s="326"/>
    </row>
    <row r="437" spans="1:6" ht="13.5">
      <c r="A437" s="917"/>
      <c r="B437" s="923"/>
      <c r="C437" s="924"/>
      <c r="D437" s="658"/>
      <c r="E437" s="658"/>
      <c r="F437" s="326"/>
    </row>
    <row r="438" spans="1:6" ht="12.75">
      <c r="A438" s="917"/>
      <c r="B438" s="925"/>
      <c r="C438" s="926"/>
      <c r="D438" s="927"/>
      <c r="E438" s="927"/>
      <c r="F438" s="326"/>
    </row>
    <row r="439" spans="1:6" ht="12.75">
      <c r="A439" s="917"/>
      <c r="B439" s="925"/>
      <c r="C439" s="926"/>
      <c r="D439" s="927"/>
      <c r="E439" s="927"/>
      <c r="F439" s="326"/>
    </row>
    <row r="440" spans="1:6" ht="12.75">
      <c r="A440" s="917"/>
      <c r="B440" s="925"/>
      <c r="C440" s="926"/>
      <c r="D440" s="927"/>
      <c r="E440" s="927"/>
      <c r="F440" s="326"/>
    </row>
    <row r="441" spans="1:6" ht="12.75">
      <c r="A441" s="917"/>
      <c r="B441" s="925"/>
      <c r="C441" s="926"/>
      <c r="D441" s="927"/>
      <c r="E441" s="927"/>
      <c r="F441" s="326"/>
    </row>
    <row r="442" spans="1:6" ht="12.75">
      <c r="A442" s="928"/>
      <c r="B442" s="929"/>
      <c r="C442" s="929"/>
      <c r="D442" s="930"/>
      <c r="E442" s="930"/>
      <c r="F442" s="326"/>
    </row>
    <row r="443" spans="1:6" ht="13.5">
      <c r="A443" s="928"/>
      <c r="B443" s="923"/>
      <c r="C443" s="929"/>
      <c r="D443" s="930"/>
      <c r="E443" s="930"/>
      <c r="F443" s="326"/>
    </row>
    <row r="444" spans="1:6" ht="12.75">
      <c r="A444" s="917"/>
      <c r="B444" s="931"/>
      <c r="C444" s="929"/>
      <c r="D444" s="658"/>
      <c r="E444" s="658"/>
      <c r="F444" s="326"/>
    </row>
    <row r="445" spans="1:6" ht="12.75">
      <c r="A445" s="917"/>
      <c r="B445" s="932"/>
      <c r="C445" s="933"/>
      <c r="D445" s="930"/>
      <c r="E445" s="930"/>
      <c r="F445" s="326"/>
    </row>
    <row r="446" spans="1:6" ht="12.75">
      <c r="A446" s="917"/>
      <c r="B446" s="932"/>
      <c r="C446" s="933"/>
      <c r="D446" s="930"/>
      <c r="E446" s="930"/>
      <c r="F446" s="326"/>
    </row>
    <row r="447" spans="1:6" ht="13.5">
      <c r="A447" s="662"/>
      <c r="B447" s="934"/>
      <c r="C447" s="929"/>
      <c r="D447" s="930"/>
      <c r="E447" s="930"/>
      <c r="F447" s="326"/>
    </row>
    <row r="448" spans="1:6" ht="12.75">
      <c r="A448" s="662"/>
      <c r="B448" s="663"/>
      <c r="C448" s="664"/>
      <c r="D448" s="658"/>
      <c r="E448" s="658"/>
      <c r="F448" s="326"/>
    </row>
    <row r="449" spans="1:6" ht="12.75">
      <c r="A449" s="636"/>
      <c r="B449" s="636"/>
      <c r="C449" s="637"/>
      <c r="D449" s="638"/>
      <c r="E449" s="638"/>
      <c r="F449" s="326"/>
    </row>
    <row r="450" spans="1:6" ht="12.75">
      <c r="A450" s="935"/>
      <c r="B450" s="666"/>
      <c r="C450" s="666"/>
      <c r="D450" s="666"/>
      <c r="E450" s="666"/>
      <c r="F450" s="326"/>
    </row>
    <row r="451" spans="1:6" ht="12.75">
      <c r="A451" s="917"/>
      <c r="B451" s="917"/>
      <c r="C451" s="917"/>
      <c r="D451" s="922"/>
      <c r="E451" s="922"/>
      <c r="F451" s="326"/>
    </row>
    <row r="452" spans="1:6" ht="12.75">
      <c r="A452" s="928"/>
      <c r="B452" s="936"/>
      <c r="C452" s="937"/>
      <c r="D452" s="658"/>
      <c r="E452" s="658"/>
      <c r="F452" s="326"/>
    </row>
    <row r="453" spans="1:6" ht="12.75">
      <c r="A453" s="928"/>
      <c r="B453" s="932"/>
      <c r="C453" s="926"/>
      <c r="D453" s="927"/>
      <c r="E453" s="927"/>
      <c r="F453" s="326"/>
    </row>
    <row r="454" spans="1:6" ht="12.75">
      <c r="A454" s="928"/>
      <c r="B454" s="932"/>
      <c r="C454" s="926"/>
      <c r="D454" s="927"/>
      <c r="E454" s="927"/>
      <c r="F454" s="326"/>
    </row>
    <row r="455" spans="1:6" ht="12.75">
      <c r="A455" s="928"/>
      <c r="B455" s="932"/>
      <c r="C455" s="926"/>
      <c r="D455" s="927"/>
      <c r="E455" s="927"/>
      <c r="F455" s="326"/>
    </row>
    <row r="456" spans="1:6" ht="12.75">
      <c r="A456" s="928"/>
      <c r="B456" s="932"/>
      <c r="C456" s="926"/>
      <c r="D456" s="927"/>
      <c r="E456" s="927"/>
      <c r="F456" s="326"/>
    </row>
    <row r="457" spans="1:6" ht="12.75">
      <c r="A457" s="928"/>
      <c r="B457" s="932"/>
      <c r="C457" s="926"/>
      <c r="D457" s="927"/>
      <c r="E457" s="927"/>
      <c r="F457" s="326"/>
    </row>
    <row r="458" spans="1:6" ht="12.75">
      <c r="A458" s="928"/>
      <c r="B458" s="936"/>
      <c r="C458" s="937"/>
      <c r="D458" s="658"/>
      <c r="E458" s="658"/>
      <c r="F458" s="326"/>
    </row>
    <row r="459" spans="1:6" ht="12.75">
      <c r="A459" s="928"/>
      <c r="B459" s="932"/>
      <c r="C459" s="926"/>
      <c r="D459" s="927"/>
      <c r="E459" s="927"/>
      <c r="F459" s="326"/>
    </row>
    <row r="460" spans="1:6" ht="12.75">
      <c r="A460" s="928"/>
      <c r="B460" s="932"/>
      <c r="C460" s="926"/>
      <c r="D460" s="927"/>
      <c r="E460" s="927"/>
      <c r="F460" s="326"/>
    </row>
    <row r="461" spans="1:6" ht="12.75">
      <c r="A461" s="928"/>
      <c r="B461" s="932"/>
      <c r="C461" s="926"/>
      <c r="D461" s="927"/>
      <c r="E461" s="927"/>
      <c r="F461" s="326"/>
    </row>
    <row r="462" spans="1:6" ht="12.75">
      <c r="A462" s="928"/>
      <c r="B462" s="932"/>
      <c r="C462" s="926"/>
      <c r="D462" s="927"/>
      <c r="E462" s="927"/>
      <c r="F462" s="326"/>
    </row>
    <row r="463" spans="1:6" ht="12.75">
      <c r="A463" s="928"/>
      <c r="B463" s="936"/>
      <c r="C463" s="937"/>
      <c r="D463" s="930"/>
      <c r="E463" s="930"/>
      <c r="F463" s="326"/>
    </row>
    <row r="464" spans="1:6" ht="12.75">
      <c r="A464" s="928"/>
      <c r="B464" s="636"/>
      <c r="C464" s="637"/>
      <c r="D464" s="658"/>
      <c r="E464" s="658"/>
      <c r="F464" s="326"/>
    </row>
    <row r="465" spans="1:6" ht="12.75">
      <c r="A465" s="938"/>
      <c r="B465" s="939"/>
      <c r="C465" s="939"/>
      <c r="D465" s="939"/>
      <c r="E465" s="939"/>
      <c r="F465" s="326"/>
    </row>
    <row r="466" spans="1:6" ht="12.75">
      <c r="A466" s="665"/>
      <c r="B466" s="666"/>
      <c r="C466" s="667"/>
      <c r="D466" s="690"/>
      <c r="E466" s="326"/>
      <c r="F466" s="326"/>
    </row>
    <row r="467" spans="1:6" ht="12.75">
      <c r="A467" s="665"/>
      <c r="B467" s="666"/>
      <c r="C467" s="667"/>
      <c r="D467" s="668"/>
      <c r="E467" s="326"/>
      <c r="F467" s="326"/>
    </row>
    <row r="468" spans="1:6" ht="12.75">
      <c r="A468" s="913"/>
      <c r="B468" s="914"/>
      <c r="C468" s="914"/>
      <c r="D468" s="914"/>
      <c r="E468" s="326"/>
      <c r="F468" s="326"/>
    </row>
    <row r="469" spans="1:6" ht="12.75">
      <c r="A469" s="913"/>
      <c r="B469" s="914"/>
      <c r="C469" s="914"/>
      <c r="D469" s="914"/>
      <c r="E469" s="326"/>
      <c r="F469" s="326"/>
    </row>
    <row r="470" spans="1:6" ht="12.75">
      <c r="A470" s="913"/>
      <c r="B470" s="914"/>
      <c r="C470" s="914"/>
      <c r="D470" s="914"/>
      <c r="E470" s="326"/>
      <c r="F470" s="326"/>
    </row>
    <row r="471" spans="1:6" ht="12.75">
      <c r="A471" s="326"/>
      <c r="B471" s="326"/>
      <c r="C471" s="326"/>
      <c r="D471" s="326"/>
      <c r="E471" s="326"/>
      <c r="F471" s="326"/>
    </row>
    <row r="472" spans="1:6" ht="12.75">
      <c r="A472" s="326"/>
      <c r="B472" s="326"/>
      <c r="C472" s="326"/>
      <c r="D472" s="326"/>
      <c r="E472" s="326"/>
      <c r="F472" s="326"/>
    </row>
    <row r="473" spans="1:6" ht="12.75">
      <c r="A473" s="326"/>
      <c r="B473" s="326"/>
      <c r="C473" s="326"/>
      <c r="D473" s="326"/>
      <c r="E473" s="326"/>
      <c r="F473" s="326"/>
    </row>
    <row r="474" spans="1:6" ht="12.75">
      <c r="A474" s="326"/>
      <c r="B474" s="326"/>
      <c r="C474" s="326"/>
      <c r="D474" s="326"/>
      <c r="E474" s="326"/>
      <c r="F474" s="326"/>
    </row>
    <row r="475" spans="1:6" ht="12.75">
      <c r="A475" s="326"/>
      <c r="B475" s="326"/>
      <c r="C475" s="326"/>
      <c r="D475" s="326"/>
      <c r="E475" s="326"/>
      <c r="F475" s="326"/>
    </row>
    <row r="476" spans="1:6" ht="12.75">
      <c r="A476" s="326"/>
      <c r="B476" s="326"/>
      <c r="C476" s="326"/>
      <c r="D476" s="326"/>
      <c r="E476" s="326"/>
      <c r="F476" s="326"/>
    </row>
    <row r="477" spans="1:6" ht="12.75">
      <c r="A477" s="326"/>
      <c r="B477" s="326"/>
      <c r="C477" s="326"/>
      <c r="D477" s="326"/>
      <c r="E477" s="326"/>
      <c r="F477" s="326"/>
    </row>
    <row r="478" spans="1:6" ht="12.75">
      <c r="A478" s="326"/>
      <c r="B478" s="326"/>
      <c r="C478" s="326"/>
      <c r="D478" s="326"/>
      <c r="E478" s="326"/>
      <c r="F478" s="326"/>
    </row>
    <row r="479" spans="1:6" ht="12.75">
      <c r="A479" s="326"/>
      <c r="B479" s="326"/>
      <c r="C479" s="326"/>
      <c r="D479" s="326"/>
      <c r="E479" s="326"/>
      <c r="F479" s="326"/>
    </row>
    <row r="480" spans="1:5" ht="12.75">
      <c r="A480" s="326"/>
      <c r="B480" s="326"/>
      <c r="C480" s="326"/>
      <c r="D480" s="326"/>
      <c r="E480" s="326"/>
    </row>
    <row r="481" spans="1:5" ht="12.75">
      <c r="A481" s="326"/>
      <c r="B481" s="326"/>
      <c r="C481" s="326"/>
      <c r="D481" s="326"/>
      <c r="E481" s="326"/>
    </row>
    <row r="482" spans="1:5" ht="12.75">
      <c r="A482" s="326"/>
      <c r="B482" s="326"/>
      <c r="C482" s="326"/>
      <c r="D482" s="326"/>
      <c r="E482" s="326"/>
    </row>
    <row r="483" spans="1:5" ht="12.75">
      <c r="A483" s="326"/>
      <c r="B483" s="326"/>
      <c r="C483" s="326"/>
      <c r="D483" s="326"/>
      <c r="E483" s="326"/>
    </row>
    <row r="484" spans="1:5" ht="12.75">
      <c r="A484" s="326"/>
      <c r="B484" s="326"/>
      <c r="C484" s="326"/>
      <c r="D484" s="326"/>
      <c r="E484" s="326"/>
    </row>
    <row r="485" spans="1:5" ht="12.75">
      <c r="A485" s="326"/>
      <c r="B485" s="326"/>
      <c r="C485" s="326"/>
      <c r="D485" s="326"/>
      <c r="E485" s="326"/>
    </row>
    <row r="486" spans="1:5" ht="12.75">
      <c r="A486" s="326"/>
      <c r="B486" s="326"/>
      <c r="C486" s="326"/>
      <c r="D486" s="326"/>
      <c r="E486" s="326"/>
    </row>
    <row r="487" spans="1:5" ht="12.75">
      <c r="A487" s="326"/>
      <c r="B487" s="326"/>
      <c r="C487" s="326"/>
      <c r="D487" s="326"/>
      <c r="E487" s="326"/>
    </row>
    <row r="488" spans="1:5" ht="12.75">
      <c r="A488" s="326"/>
      <c r="B488" s="326"/>
      <c r="C488" s="326"/>
      <c r="D488" s="326"/>
      <c r="E488" s="326"/>
    </row>
    <row r="489" spans="1:5" ht="12.75">
      <c r="A489" s="326"/>
      <c r="B489" s="326"/>
      <c r="C489" s="326"/>
      <c r="D489" s="326"/>
      <c r="E489" s="326"/>
    </row>
    <row r="490" spans="1:5" ht="12.75">
      <c r="A490" s="326"/>
      <c r="B490" s="326"/>
      <c r="C490" s="326"/>
      <c r="D490" s="326"/>
      <c r="E490" s="326"/>
    </row>
    <row r="491" spans="1:5" ht="12.75">
      <c r="A491" s="326"/>
      <c r="B491" s="326"/>
      <c r="C491" s="326"/>
      <c r="D491" s="326"/>
      <c r="E491" s="326"/>
    </row>
    <row r="492" spans="1:5" ht="12.75">
      <c r="A492" s="326"/>
      <c r="B492" s="326"/>
      <c r="C492" s="326"/>
      <c r="D492" s="326"/>
      <c r="E492" s="326"/>
    </row>
    <row r="493" spans="1:5" ht="12.75">
      <c r="A493" s="326"/>
      <c r="B493" s="326"/>
      <c r="C493" s="326"/>
      <c r="D493" s="326"/>
      <c r="E493" s="326"/>
    </row>
    <row r="494" spans="1:5" ht="12.75">
      <c r="A494" s="326"/>
      <c r="B494" s="326"/>
      <c r="C494" s="326"/>
      <c r="D494" s="326"/>
      <c r="E494" s="326"/>
    </row>
    <row r="495" spans="1:5" ht="12.75">
      <c r="A495" s="326"/>
      <c r="B495" s="326"/>
      <c r="C495" s="326"/>
      <c r="D495" s="326"/>
      <c r="E495" s="326"/>
    </row>
    <row r="496" spans="1:5" ht="12.75">
      <c r="A496" s="326"/>
      <c r="B496" s="326"/>
      <c r="C496" s="326"/>
      <c r="D496" s="326"/>
      <c r="E496" s="326"/>
    </row>
    <row r="497" spans="1:5" ht="12.75">
      <c r="A497" s="326"/>
      <c r="B497" s="326"/>
      <c r="C497" s="326"/>
      <c r="D497" s="326"/>
      <c r="E497" s="326"/>
    </row>
    <row r="498" spans="1:5" ht="12.75">
      <c r="A498" s="326"/>
      <c r="B498" s="326"/>
      <c r="C498" s="326"/>
      <c r="D498" s="326"/>
      <c r="E498" s="326"/>
    </row>
    <row r="499" spans="1:5" ht="12.75">
      <c r="A499" s="326"/>
      <c r="B499" s="326"/>
      <c r="C499" s="326"/>
      <c r="D499" s="326"/>
      <c r="E499" s="326"/>
    </row>
    <row r="500" spans="1:5" ht="12.75">
      <c r="A500" s="326"/>
      <c r="B500" s="326"/>
      <c r="C500" s="326"/>
      <c r="D500" s="326"/>
      <c r="E500" s="326"/>
    </row>
    <row r="501" spans="1:5" ht="12.75">
      <c r="A501" s="326"/>
      <c r="B501" s="326"/>
      <c r="C501" s="326"/>
      <c r="D501" s="326"/>
      <c r="E501" s="326"/>
    </row>
    <row r="502" spans="1:5" ht="12.75">
      <c r="A502" s="326"/>
      <c r="B502" s="326"/>
      <c r="C502" s="326"/>
      <c r="D502" s="326"/>
      <c r="E502" s="326"/>
    </row>
    <row r="503" spans="1:5" ht="12.75">
      <c r="A503" s="326"/>
      <c r="B503" s="326"/>
      <c r="C503" s="326"/>
      <c r="D503" s="326"/>
      <c r="E503" s="326"/>
    </row>
    <row r="504" spans="1:5" ht="12.75">
      <c r="A504" s="326"/>
      <c r="B504" s="326"/>
      <c r="C504" s="326"/>
      <c r="D504" s="326"/>
      <c r="E504" s="326"/>
    </row>
    <row r="505" spans="1:5" ht="12.75">
      <c r="A505" s="326"/>
      <c r="B505" s="326"/>
      <c r="C505" s="326"/>
      <c r="D505" s="326"/>
      <c r="E505" s="326"/>
    </row>
    <row r="506" spans="1:5" ht="12.75">
      <c r="A506" s="326"/>
      <c r="B506" s="326"/>
      <c r="C506" s="326"/>
      <c r="D506" s="326"/>
      <c r="E506" s="326"/>
    </row>
    <row r="507" spans="1:5" ht="12.75">
      <c r="A507" s="326"/>
      <c r="B507" s="326"/>
      <c r="C507" s="326"/>
      <c r="D507" s="326"/>
      <c r="E507" s="326"/>
    </row>
    <row r="508" spans="1:5" ht="12.75">
      <c r="A508" s="326"/>
      <c r="B508" s="326"/>
      <c r="C508" s="326"/>
      <c r="D508" s="326"/>
      <c r="E508" s="326"/>
    </row>
    <row r="509" spans="1:5" ht="12.75">
      <c r="A509" s="326"/>
      <c r="B509" s="326"/>
      <c r="C509" s="326"/>
      <c r="D509" s="326"/>
      <c r="E509" s="326"/>
    </row>
    <row r="510" spans="1:5" ht="12.75">
      <c r="A510" s="326"/>
      <c r="B510" s="326"/>
      <c r="C510" s="326"/>
      <c r="D510" s="326"/>
      <c r="E510" s="326"/>
    </row>
    <row r="511" spans="1:5" ht="12.75">
      <c r="A511" s="326"/>
      <c r="B511" s="326"/>
      <c r="C511" s="326"/>
      <c r="D511" s="326"/>
      <c r="E511" s="326"/>
    </row>
    <row r="512" spans="1:5" ht="12.75">
      <c r="A512" s="326"/>
      <c r="B512" s="326"/>
      <c r="C512" s="326"/>
      <c r="D512" s="326"/>
      <c r="E512" s="326"/>
    </row>
    <row r="513" spans="1:5" ht="12.75">
      <c r="A513" s="326"/>
      <c r="B513" s="326"/>
      <c r="C513" s="326"/>
      <c r="D513" s="326"/>
      <c r="E513" s="326"/>
    </row>
    <row r="514" spans="1:5" ht="12.75">
      <c r="A514" s="326"/>
      <c r="B514" s="326"/>
      <c r="C514" s="326"/>
      <c r="D514" s="326"/>
      <c r="E514" s="326"/>
    </row>
    <row r="515" spans="1:5" ht="12.75">
      <c r="A515" s="326"/>
      <c r="B515" s="326"/>
      <c r="C515" s="326"/>
      <c r="D515" s="326"/>
      <c r="E515" s="326"/>
    </row>
    <row r="516" spans="1:5" ht="12.75">
      <c r="A516" s="326"/>
      <c r="B516" s="326"/>
      <c r="C516" s="326"/>
      <c r="D516" s="326"/>
      <c r="E516" s="326"/>
    </row>
    <row r="517" spans="1:5" ht="12.75">
      <c r="A517" s="326"/>
      <c r="B517" s="326"/>
      <c r="C517" s="326"/>
      <c r="D517" s="326"/>
      <c r="E517" s="326"/>
    </row>
    <row r="518" spans="1:5" ht="12.75">
      <c r="A518" s="326"/>
      <c r="B518" s="326"/>
      <c r="C518" s="326"/>
      <c r="D518" s="326"/>
      <c r="E518" s="326"/>
    </row>
    <row r="519" spans="1:5" ht="12.75">
      <c r="A519" s="326"/>
      <c r="B519" s="326"/>
      <c r="C519" s="326"/>
      <c r="D519" s="326"/>
      <c r="E519" s="326"/>
    </row>
    <row r="520" spans="1:5" ht="12.75">
      <c r="A520" s="326"/>
      <c r="B520" s="326"/>
      <c r="C520" s="326"/>
      <c r="D520" s="326"/>
      <c r="E520" s="326"/>
    </row>
    <row r="521" spans="1:5" ht="12.75">
      <c r="A521" s="326"/>
      <c r="B521" s="326"/>
      <c r="C521" s="326"/>
      <c r="D521" s="326"/>
      <c r="E521" s="326"/>
    </row>
    <row r="522" spans="1:5" ht="12.75">
      <c r="A522" s="326"/>
      <c r="B522" s="326"/>
      <c r="C522" s="326"/>
      <c r="D522" s="326"/>
      <c r="E522" s="326"/>
    </row>
    <row r="523" spans="1:5" ht="12.75">
      <c r="A523" s="326"/>
      <c r="B523" s="326"/>
      <c r="C523" s="326"/>
      <c r="D523" s="326"/>
      <c r="E523" s="326"/>
    </row>
    <row r="524" spans="1:5" ht="12.75">
      <c r="A524" s="326"/>
      <c r="B524" s="326"/>
      <c r="C524" s="326"/>
      <c r="D524" s="326"/>
      <c r="E524" s="326"/>
    </row>
    <row r="525" spans="1:5" ht="12.75">
      <c r="A525" s="326"/>
      <c r="B525" s="326"/>
      <c r="C525" s="326"/>
      <c r="D525" s="326"/>
      <c r="E525" s="326"/>
    </row>
    <row r="526" spans="1:5" ht="12.75">
      <c r="A526" s="326"/>
      <c r="B526" s="326"/>
      <c r="C526" s="326"/>
      <c r="D526" s="326"/>
      <c r="E526" s="326"/>
    </row>
    <row r="527" spans="1:5" ht="12.75">
      <c r="A527" s="326"/>
      <c r="B527" s="326"/>
      <c r="C527" s="326"/>
      <c r="D527" s="326"/>
      <c r="E527" s="326"/>
    </row>
    <row r="528" spans="1:5" ht="12.75">
      <c r="A528" s="326"/>
      <c r="B528" s="326"/>
      <c r="C528" s="326"/>
      <c r="D528" s="326"/>
      <c r="E528" s="326"/>
    </row>
    <row r="529" spans="1:5" ht="12.75">
      <c r="A529" s="326"/>
      <c r="B529" s="326"/>
      <c r="C529" s="326"/>
      <c r="D529" s="326"/>
      <c r="E529" s="326"/>
    </row>
    <row r="530" spans="1:5" ht="12.75">
      <c r="A530" s="326"/>
      <c r="B530" s="326"/>
      <c r="C530" s="326"/>
      <c r="D530" s="326"/>
      <c r="E530" s="326"/>
    </row>
    <row r="531" spans="1:5" ht="12.75">
      <c r="A531" s="326"/>
      <c r="B531" s="326"/>
      <c r="C531" s="326"/>
      <c r="D531" s="326"/>
      <c r="E531" s="326"/>
    </row>
    <row r="532" spans="1:5" ht="12.75">
      <c r="A532" s="326"/>
      <c r="B532" s="326"/>
      <c r="C532" s="326"/>
      <c r="D532" s="326"/>
      <c r="E532" s="326"/>
    </row>
    <row r="533" spans="1:5" ht="12.75">
      <c r="A533" s="326"/>
      <c r="B533" s="326"/>
      <c r="C533" s="326"/>
      <c r="D533" s="326"/>
      <c r="E533" s="326"/>
    </row>
    <row r="534" spans="1:5" ht="12.75">
      <c r="A534" s="326"/>
      <c r="B534" s="326"/>
      <c r="C534" s="326"/>
      <c r="D534" s="326"/>
      <c r="E534" s="326"/>
    </row>
    <row r="535" spans="1:5" ht="12.75">
      <c r="A535" s="326"/>
      <c r="B535" s="326"/>
      <c r="C535" s="326"/>
      <c r="D535" s="326"/>
      <c r="E535" s="326"/>
    </row>
    <row r="536" spans="1:5" ht="12.75">
      <c r="A536" s="326"/>
      <c r="B536" s="326"/>
      <c r="C536" s="326"/>
      <c r="D536" s="326"/>
      <c r="E536" s="326"/>
    </row>
    <row r="537" spans="1:5" ht="12.75">
      <c r="A537" s="326"/>
      <c r="B537" s="326"/>
      <c r="C537" s="326"/>
      <c r="D537" s="326"/>
      <c r="E537" s="326"/>
    </row>
    <row r="538" spans="1:5" ht="12.75">
      <c r="A538" s="326"/>
      <c r="B538" s="326"/>
      <c r="C538" s="326"/>
      <c r="D538" s="326"/>
      <c r="E538" s="326"/>
    </row>
    <row r="539" spans="1:5" ht="12.75">
      <c r="A539" s="326"/>
      <c r="B539" s="326"/>
      <c r="C539" s="326"/>
      <c r="D539" s="326"/>
      <c r="E539" s="326"/>
    </row>
    <row r="540" spans="1:5" ht="12.75">
      <c r="A540" s="326"/>
      <c r="B540" s="326"/>
      <c r="C540" s="326"/>
      <c r="D540" s="326"/>
      <c r="E540" s="326"/>
    </row>
    <row r="541" spans="1:5" ht="12.75">
      <c r="A541" s="326"/>
      <c r="B541" s="326"/>
      <c r="C541" s="326"/>
      <c r="D541" s="326"/>
      <c r="E541" s="326"/>
    </row>
    <row r="542" spans="1:5" ht="12.75">
      <c r="A542" s="326"/>
      <c r="B542" s="326"/>
      <c r="C542" s="326"/>
      <c r="D542" s="326"/>
      <c r="E542" s="326"/>
    </row>
    <row r="543" spans="1:5" ht="12.75">
      <c r="A543" s="326"/>
      <c r="B543" s="326"/>
      <c r="C543" s="326"/>
      <c r="D543" s="326"/>
      <c r="E543" s="326"/>
    </row>
    <row r="544" spans="1:5" ht="12.75">
      <c r="A544" s="326"/>
      <c r="B544" s="326"/>
      <c r="C544" s="326"/>
      <c r="D544" s="326"/>
      <c r="E544" s="326"/>
    </row>
    <row r="545" spans="1:5" ht="12.75">
      <c r="A545" s="326"/>
      <c r="B545" s="326"/>
      <c r="C545" s="326"/>
      <c r="D545" s="326"/>
      <c r="E545" s="326"/>
    </row>
    <row r="546" spans="1:5" ht="12.75">
      <c r="A546" s="326"/>
      <c r="B546" s="326"/>
      <c r="C546" s="326"/>
      <c r="D546" s="326"/>
      <c r="E546" s="326"/>
    </row>
    <row r="547" spans="1:5" ht="12.75">
      <c r="A547" s="326"/>
      <c r="B547" s="326"/>
      <c r="C547" s="326"/>
      <c r="D547" s="326"/>
      <c r="E547" s="326"/>
    </row>
    <row r="548" spans="1:5" ht="12.75">
      <c r="A548" s="326"/>
      <c r="B548" s="326"/>
      <c r="C548" s="326"/>
      <c r="D548" s="326"/>
      <c r="E548" s="326"/>
    </row>
    <row r="549" spans="1:5" ht="12.75">
      <c r="A549" s="326"/>
      <c r="B549" s="326"/>
      <c r="C549" s="326"/>
      <c r="D549" s="326"/>
      <c r="E549" s="326"/>
    </row>
    <row r="550" spans="1:5" ht="12.75">
      <c r="A550" s="326"/>
      <c r="B550" s="326"/>
      <c r="C550" s="326"/>
      <c r="D550" s="326"/>
      <c r="E550" s="326"/>
    </row>
    <row r="551" spans="1:5" ht="12.75">
      <c r="A551" s="326"/>
      <c r="B551" s="326"/>
      <c r="C551" s="326"/>
      <c r="D551" s="326"/>
      <c r="E551" s="326"/>
    </row>
    <row r="552" spans="1:5" ht="12.75">
      <c r="A552" s="326"/>
      <c r="B552" s="326"/>
      <c r="C552" s="326"/>
      <c r="D552" s="326"/>
      <c r="E552" s="326"/>
    </row>
    <row r="553" spans="1:5" ht="12.75">
      <c r="A553" s="326"/>
      <c r="B553" s="326"/>
      <c r="C553" s="326"/>
      <c r="D553" s="326"/>
      <c r="E553" s="326"/>
    </row>
    <row r="554" spans="1:5" ht="12.75">
      <c r="A554" s="326"/>
      <c r="B554" s="326"/>
      <c r="C554" s="326"/>
      <c r="D554" s="326"/>
      <c r="E554" s="326"/>
    </row>
    <row r="555" spans="1:5" ht="12.75">
      <c r="A555" s="326"/>
      <c r="B555" s="326"/>
      <c r="C555" s="326"/>
      <c r="D555" s="326"/>
      <c r="E555" s="326"/>
    </row>
    <row r="556" spans="1:5" ht="12.75">
      <c r="A556" s="326"/>
      <c r="B556" s="326"/>
      <c r="C556" s="326"/>
      <c r="D556" s="326"/>
      <c r="E556" s="326"/>
    </row>
    <row r="557" spans="1:5" ht="12.75">
      <c r="A557" s="326"/>
      <c r="B557" s="326"/>
      <c r="C557" s="326"/>
      <c r="D557" s="326"/>
      <c r="E557" s="326"/>
    </row>
    <row r="558" spans="1:5" ht="12.75">
      <c r="A558" s="326"/>
      <c r="B558" s="326"/>
      <c r="C558" s="326"/>
      <c r="D558" s="326"/>
      <c r="E558" s="326"/>
    </row>
    <row r="559" spans="1:5" ht="12.75">
      <c r="A559" s="326"/>
      <c r="B559" s="326"/>
      <c r="C559" s="326"/>
      <c r="D559" s="326"/>
      <c r="E559" s="326"/>
    </row>
    <row r="560" spans="1:5" ht="12.75">
      <c r="A560" s="326"/>
      <c r="B560" s="326"/>
      <c r="C560" s="326"/>
      <c r="D560" s="326"/>
      <c r="E560" s="326"/>
    </row>
    <row r="561" spans="1:5" ht="12.75">
      <c r="A561" s="326"/>
      <c r="B561" s="326"/>
      <c r="C561" s="326"/>
      <c r="D561" s="326"/>
      <c r="E561" s="326"/>
    </row>
    <row r="562" spans="1:5" ht="12.75">
      <c r="A562" s="326"/>
      <c r="B562" s="326"/>
      <c r="C562" s="326"/>
      <c r="D562" s="326"/>
      <c r="E562" s="326"/>
    </row>
    <row r="563" spans="1:5" ht="12.75">
      <c r="A563" s="326"/>
      <c r="B563" s="326"/>
      <c r="C563" s="326"/>
      <c r="D563" s="326"/>
      <c r="E563" s="326"/>
    </row>
    <row r="564" spans="1:5" ht="12.75">
      <c r="A564" s="326"/>
      <c r="B564" s="326"/>
      <c r="C564" s="326"/>
      <c r="D564" s="326"/>
      <c r="E564" s="326"/>
    </row>
    <row r="565" spans="1:5" ht="12.75">
      <c r="A565" s="326"/>
      <c r="B565" s="326"/>
      <c r="C565" s="326"/>
      <c r="D565" s="326"/>
      <c r="E565" s="326"/>
    </row>
    <row r="566" spans="1:5" ht="12.75">
      <c r="A566" s="326"/>
      <c r="B566" s="326"/>
      <c r="C566" s="326"/>
      <c r="D566" s="326"/>
      <c r="E566" s="326"/>
    </row>
    <row r="567" spans="1:5" ht="12.75">
      <c r="A567" s="326"/>
      <c r="B567" s="326"/>
      <c r="C567" s="326"/>
      <c r="D567" s="326"/>
      <c r="E567" s="326"/>
    </row>
  </sheetData>
  <sheetProtection/>
  <mergeCells count="52">
    <mergeCell ref="A363:B364"/>
    <mergeCell ref="C363:C364"/>
    <mergeCell ref="D363:D364"/>
    <mergeCell ref="E363:E364"/>
    <mergeCell ref="D247:D248"/>
    <mergeCell ref="E247:E248"/>
    <mergeCell ref="A302:B302"/>
    <mergeCell ref="A304:B305"/>
    <mergeCell ref="C304:C305"/>
    <mergeCell ref="D304:D305"/>
    <mergeCell ref="C128:E128"/>
    <mergeCell ref="A129:B129"/>
    <mergeCell ref="A131:B132"/>
    <mergeCell ref="C131:C132"/>
    <mergeCell ref="D131:D132"/>
    <mergeCell ref="E131:E132"/>
    <mergeCell ref="C4:E4"/>
    <mergeCell ref="A5:B5"/>
    <mergeCell ref="A7:B8"/>
    <mergeCell ref="C7:C8"/>
    <mergeCell ref="D7:D8"/>
    <mergeCell ref="E7:E8"/>
    <mergeCell ref="A189:B190"/>
    <mergeCell ref="C189:C190"/>
    <mergeCell ref="D189:D190"/>
    <mergeCell ref="F304:F305"/>
    <mergeCell ref="E189:E190"/>
    <mergeCell ref="A243:E243"/>
    <mergeCell ref="C244:E244"/>
    <mergeCell ref="A245:B245"/>
    <mergeCell ref="A247:B248"/>
    <mergeCell ref="C247:C248"/>
    <mergeCell ref="C424:C425"/>
    <mergeCell ref="D424:D425"/>
    <mergeCell ref="E424:E425"/>
    <mergeCell ref="C301:E301"/>
    <mergeCell ref="E304:E305"/>
    <mergeCell ref="A359:E359"/>
    <mergeCell ref="C360:E360"/>
    <mergeCell ref="A361:B361"/>
    <mergeCell ref="A424:B425"/>
    <mergeCell ref="C421:E421"/>
    <mergeCell ref="F363:F364"/>
    <mergeCell ref="A422:B422"/>
    <mergeCell ref="F7:F8"/>
    <mergeCell ref="F131:F132"/>
    <mergeCell ref="F189:F190"/>
    <mergeCell ref="F247:F248"/>
    <mergeCell ref="A127:E127"/>
    <mergeCell ref="A410:F410"/>
    <mergeCell ref="C186:E186"/>
    <mergeCell ref="A187:B187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  <headerFooter alignWithMargins="0">
    <oddHeader>&amp;C&amp;"MS Sans Serif,Félkövér"&amp;8AZ ÖNKORMÁNYZATNAK ÉS KÖLTSÉGVETÉSI SZERVEINEK KÖLTSÉGVETÉSI BEVÉTELEI ÉS KÖLTSÉGVETÉSI KIADÁSAI  ELŐIRÁNYZAT-CSOPORTOK, KIEMELT ELŐIRÁNYZATOK SZERINTI BONTÁSBAN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130"/>
  <sheetViews>
    <sheetView showGridLines="0" zoomScalePageLayoutView="0" workbookViewId="0" topLeftCell="A1">
      <pane xSplit="3" ySplit="2" topLeftCell="F9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30" sqref="A130:C130"/>
    </sheetView>
  </sheetViews>
  <sheetFormatPr defaultColWidth="9.140625" defaultRowHeight="12.75"/>
  <cols>
    <col min="1" max="1" width="13.00390625" style="17" customWidth="1"/>
    <col min="2" max="2" width="37.7109375" style="2" customWidth="1"/>
    <col min="3" max="3" width="20.57421875" style="2" customWidth="1"/>
    <col min="4" max="4" width="11.7109375" style="2" hidden="1" customWidth="1"/>
    <col min="5" max="5" width="13.140625" style="2" hidden="1" customWidth="1"/>
    <col min="6" max="6" width="11.7109375" style="2" customWidth="1"/>
    <col min="7" max="7" width="11.00390625" style="2" customWidth="1"/>
    <col min="8" max="8" width="10.8515625" style="2" customWidth="1"/>
    <col min="9" max="16384" width="9.140625" style="2" customWidth="1"/>
  </cols>
  <sheetData>
    <row r="1" ht="15" thickBot="1"/>
    <row r="2" spans="1:8" s="4" customFormat="1" ht="45" customHeight="1">
      <c r="A2" s="321" t="s">
        <v>361</v>
      </c>
      <c r="B2" s="1293" t="s">
        <v>412</v>
      </c>
      <c r="C2" s="1314"/>
      <c r="D2" s="317" t="s">
        <v>617</v>
      </c>
      <c r="E2" s="830" t="s">
        <v>649</v>
      </c>
      <c r="F2" s="317" t="s">
        <v>73</v>
      </c>
      <c r="G2" s="323" t="s">
        <v>154</v>
      </c>
      <c r="H2" s="323" t="s">
        <v>155</v>
      </c>
    </row>
    <row r="3" spans="1:8" ht="19.5" customHeight="1">
      <c r="A3" s="64"/>
      <c r="B3" s="1161" t="s">
        <v>601</v>
      </c>
      <c r="C3" s="1231"/>
      <c r="D3" s="120">
        <v>6800</v>
      </c>
      <c r="E3" s="137">
        <v>1700</v>
      </c>
      <c r="F3" s="120">
        <v>7000</v>
      </c>
      <c r="G3" s="149">
        <v>7000</v>
      </c>
      <c r="H3" s="149">
        <v>0</v>
      </c>
    </row>
    <row r="4" spans="1:8" ht="19.5" customHeight="1">
      <c r="A4" s="62"/>
      <c r="B4" s="1197" t="s">
        <v>593</v>
      </c>
      <c r="C4" s="1304"/>
      <c r="D4" s="119">
        <v>3130</v>
      </c>
      <c r="E4" s="139">
        <v>0</v>
      </c>
      <c r="F4" s="119">
        <v>2535</v>
      </c>
      <c r="G4" s="324">
        <v>2535</v>
      </c>
      <c r="H4" s="324">
        <v>2535</v>
      </c>
    </row>
    <row r="5" spans="1:8" ht="19.5" customHeight="1">
      <c r="A5" s="322"/>
      <c r="B5" s="1292" t="s">
        <v>475</v>
      </c>
      <c r="C5" s="1312"/>
      <c r="D5" s="319">
        <v>69291</v>
      </c>
      <c r="E5" s="831">
        <v>0</v>
      </c>
      <c r="F5" s="319">
        <v>70586</v>
      </c>
      <c r="G5" s="325">
        <v>70586</v>
      </c>
      <c r="H5" s="325">
        <v>70586</v>
      </c>
    </row>
    <row r="6" spans="1:8" ht="19.5" customHeight="1">
      <c r="A6" s="940"/>
      <c r="B6" s="1290" t="s">
        <v>526</v>
      </c>
      <c r="C6" s="1313"/>
      <c r="D6" s="319">
        <v>500</v>
      </c>
      <c r="E6" s="831">
        <v>0</v>
      </c>
      <c r="F6" s="111">
        <v>2200</v>
      </c>
      <c r="G6" s="141">
        <v>0</v>
      </c>
      <c r="H6" s="141">
        <v>0</v>
      </c>
    </row>
    <row r="7" spans="1:8" ht="19.5" customHeight="1" thickBot="1">
      <c r="A7" s="941"/>
      <c r="B7" s="942" t="s">
        <v>314</v>
      </c>
      <c r="C7" s="943"/>
      <c r="D7" s="944"/>
      <c r="E7" s="944"/>
      <c r="F7" s="481">
        <v>0</v>
      </c>
      <c r="G7" s="190">
        <v>2200</v>
      </c>
      <c r="H7" s="190">
        <v>2200</v>
      </c>
    </row>
    <row r="8" spans="1:8" ht="19.5" customHeight="1" thickBot="1">
      <c r="A8" s="52"/>
      <c r="B8" s="1307" t="s">
        <v>655</v>
      </c>
      <c r="C8" s="1308"/>
      <c r="D8" s="50">
        <f>SUM(D3:D6)</f>
        <v>79721</v>
      </c>
      <c r="E8" s="96">
        <f>SUM(E3:E6)</f>
        <v>1700</v>
      </c>
      <c r="F8" s="97">
        <f>SUM(F3:F7)</f>
        <v>82321</v>
      </c>
      <c r="G8" s="51">
        <f>SUM(G3:G7)</f>
        <v>82321</v>
      </c>
      <c r="H8" s="51">
        <f>SUM(H3:H7)</f>
        <v>75321</v>
      </c>
    </row>
    <row r="9" spans="1:8" ht="24.75" customHeight="1">
      <c r="A9" s="64"/>
      <c r="B9" s="1187" t="s">
        <v>414</v>
      </c>
      <c r="C9" s="1311"/>
      <c r="D9" s="137">
        <v>1000</v>
      </c>
      <c r="E9" s="137">
        <v>0</v>
      </c>
      <c r="F9" s="120">
        <v>600</v>
      </c>
      <c r="G9" s="149">
        <v>600</v>
      </c>
      <c r="H9" s="149">
        <v>600</v>
      </c>
    </row>
    <row r="10" spans="1:8" ht="23.25" customHeight="1">
      <c r="A10" s="60"/>
      <c r="B10" s="1161" t="s">
        <v>415</v>
      </c>
      <c r="C10" s="1295"/>
      <c r="D10" s="138">
        <v>1300</v>
      </c>
      <c r="E10" s="138">
        <v>0</v>
      </c>
      <c r="F10" s="120">
        <v>1300</v>
      </c>
      <c r="G10" s="149">
        <v>1300</v>
      </c>
      <c r="H10" s="149">
        <v>1300</v>
      </c>
    </row>
    <row r="11" spans="1:8" ht="23.25" customHeight="1">
      <c r="A11" s="60"/>
      <c r="B11" s="1161" t="s">
        <v>416</v>
      </c>
      <c r="C11" s="1295"/>
      <c r="D11" s="138">
        <v>1500</v>
      </c>
      <c r="E11" s="138">
        <v>0</v>
      </c>
      <c r="F11" s="120">
        <v>1500</v>
      </c>
      <c r="G11" s="149">
        <v>1500</v>
      </c>
      <c r="H11" s="149">
        <v>1500</v>
      </c>
    </row>
    <row r="12" spans="1:8" ht="22.5" customHeight="1">
      <c r="A12" s="60"/>
      <c r="B12" s="1161" t="s">
        <v>417</v>
      </c>
      <c r="C12" s="1295"/>
      <c r="D12" s="138">
        <v>200</v>
      </c>
      <c r="E12" s="138">
        <v>0</v>
      </c>
      <c r="F12" s="120">
        <v>200</v>
      </c>
      <c r="G12" s="149">
        <v>200</v>
      </c>
      <c r="H12" s="149">
        <v>200</v>
      </c>
    </row>
    <row r="13" spans="1:8" ht="22.5" customHeight="1">
      <c r="A13" s="60"/>
      <c r="B13" s="1161" t="s">
        <v>122</v>
      </c>
      <c r="C13" s="1295"/>
      <c r="D13" s="138">
        <v>400</v>
      </c>
      <c r="E13" s="138">
        <v>0</v>
      </c>
      <c r="F13" s="120">
        <v>400</v>
      </c>
      <c r="G13" s="149">
        <v>400</v>
      </c>
      <c r="H13" s="149">
        <v>400</v>
      </c>
    </row>
    <row r="14" spans="1:8" ht="22.5" customHeight="1">
      <c r="A14" s="60"/>
      <c r="B14" s="1161" t="s">
        <v>419</v>
      </c>
      <c r="C14" s="1295"/>
      <c r="D14" s="138">
        <v>2000</v>
      </c>
      <c r="E14" s="138">
        <v>0</v>
      </c>
      <c r="F14" s="120">
        <v>2000</v>
      </c>
      <c r="G14" s="149">
        <v>2000</v>
      </c>
      <c r="H14" s="149">
        <v>2000</v>
      </c>
    </row>
    <row r="15" spans="1:8" ht="22.5" customHeight="1">
      <c r="A15" s="60"/>
      <c r="B15" s="8" t="s">
        <v>284</v>
      </c>
      <c r="C15" s="805"/>
      <c r="D15" s="138"/>
      <c r="E15" s="138"/>
      <c r="F15" s="120">
        <v>5000</v>
      </c>
      <c r="G15" s="149">
        <v>5000</v>
      </c>
      <c r="H15" s="149">
        <v>5000</v>
      </c>
    </row>
    <row r="16" spans="1:8" ht="22.5" customHeight="1">
      <c r="A16" s="60"/>
      <c r="B16" s="1161" t="s">
        <v>420</v>
      </c>
      <c r="C16" s="1295"/>
      <c r="D16" s="138">
        <v>1944</v>
      </c>
      <c r="E16" s="138">
        <v>0</v>
      </c>
      <c r="F16" s="120">
        <v>0</v>
      </c>
      <c r="G16" s="149">
        <v>0</v>
      </c>
      <c r="H16" s="149">
        <v>0</v>
      </c>
    </row>
    <row r="17" spans="1:8" ht="22.5" customHeight="1">
      <c r="A17" s="60"/>
      <c r="B17" s="8" t="s">
        <v>285</v>
      </c>
      <c r="C17" s="805"/>
      <c r="D17" s="138"/>
      <c r="E17" s="138"/>
      <c r="F17" s="120"/>
      <c r="G17" s="149"/>
      <c r="H17" s="149">
        <v>0</v>
      </c>
    </row>
    <row r="18" spans="1:8" ht="21.75" customHeight="1">
      <c r="A18" s="60"/>
      <c r="B18" s="1161" t="s">
        <v>421</v>
      </c>
      <c r="C18" s="1295"/>
      <c r="D18" s="138">
        <v>3000</v>
      </c>
      <c r="E18" s="138">
        <v>0</v>
      </c>
      <c r="F18" s="120">
        <v>3000</v>
      </c>
      <c r="G18" s="149">
        <v>3000</v>
      </c>
      <c r="H18" s="149">
        <v>3000</v>
      </c>
    </row>
    <row r="19" spans="1:8" ht="21.75" customHeight="1" thickBot="1">
      <c r="A19" s="218"/>
      <c r="B19" s="1002" t="s">
        <v>286</v>
      </c>
      <c r="C19" s="1042"/>
      <c r="D19" s="1043"/>
      <c r="E19" s="1043"/>
      <c r="F19" s="481"/>
      <c r="G19" s="190"/>
      <c r="H19" s="190">
        <v>0</v>
      </c>
    </row>
    <row r="20" spans="1:8" ht="21" customHeight="1" thickBot="1">
      <c r="A20" s="158"/>
      <c r="B20" s="1305" t="s">
        <v>626</v>
      </c>
      <c r="C20" s="1306"/>
      <c r="D20" s="122">
        <f>(SUM(D9:D18))</f>
        <v>11344</v>
      </c>
      <c r="E20" s="122">
        <f>(SUM(E9:E18))</f>
        <v>0</v>
      </c>
      <c r="F20" s="97">
        <f>(SUM(F9:F18))</f>
        <v>14000</v>
      </c>
      <c r="G20" s="97">
        <f>(SUM(G9:G18))</f>
        <v>14000</v>
      </c>
      <c r="H20" s="97">
        <f>(SUM(H9:H19))</f>
        <v>14000</v>
      </c>
    </row>
    <row r="21" spans="1:8" ht="19.5" customHeight="1" thickBot="1">
      <c r="A21" s="52" t="s">
        <v>423</v>
      </c>
      <c r="B21" s="1307" t="s">
        <v>576</v>
      </c>
      <c r="C21" s="1308"/>
      <c r="D21" s="146">
        <f>SUM(D8+D20)</f>
        <v>91065</v>
      </c>
      <c r="E21" s="146">
        <f>SUM(E8+E20)</f>
        <v>1700</v>
      </c>
      <c r="F21" s="1095">
        <f>SUM(F8+F20)</f>
        <v>96321</v>
      </c>
      <c r="G21" s="1095">
        <f>SUM(G8+G20)</f>
        <v>96321</v>
      </c>
      <c r="H21" s="1095">
        <f>SUM(H8+H20)</f>
        <v>89321</v>
      </c>
    </row>
    <row r="22" spans="1:8" ht="19.5" customHeight="1" thickBot="1">
      <c r="A22" s="18"/>
      <c r="B22" s="19"/>
      <c r="C22" s="20"/>
      <c r="D22" s="21"/>
      <c r="E22" s="21"/>
      <c r="F22" s="21"/>
      <c r="G22" s="21"/>
      <c r="H22" s="21"/>
    </row>
    <row r="23" spans="1:8" ht="19.5" customHeight="1" thickBot="1">
      <c r="A23" s="151"/>
      <c r="B23" s="1309" t="s">
        <v>424</v>
      </c>
      <c r="C23" s="1310"/>
      <c r="D23" s="181">
        <v>0</v>
      </c>
      <c r="E23" s="183">
        <v>0</v>
      </c>
      <c r="F23" s="181">
        <v>0</v>
      </c>
      <c r="G23" s="181">
        <v>0</v>
      </c>
      <c r="H23" s="181">
        <v>903</v>
      </c>
    </row>
    <row r="24" spans="1:8" ht="19.5" customHeight="1" thickBot="1">
      <c r="A24" s="152" t="s">
        <v>425</v>
      </c>
      <c r="B24" s="1193" t="s">
        <v>376</v>
      </c>
      <c r="C24" s="1280"/>
      <c r="D24" s="97">
        <v>0</v>
      </c>
      <c r="E24" s="99">
        <v>0</v>
      </c>
      <c r="F24" s="97">
        <v>0</v>
      </c>
      <c r="G24" s="97">
        <v>0</v>
      </c>
      <c r="H24" s="97">
        <v>903</v>
      </c>
    </row>
    <row r="25" spans="1:10" ht="19.5" customHeight="1">
      <c r="A25" s="64"/>
      <c r="B25" s="1298" t="s">
        <v>273</v>
      </c>
      <c r="C25" s="1299"/>
      <c r="D25" s="120">
        <v>8590</v>
      </c>
      <c r="E25" s="134">
        <v>0</v>
      </c>
      <c r="F25" s="120">
        <v>0</v>
      </c>
      <c r="G25" s="120">
        <v>0</v>
      </c>
      <c r="H25" s="120">
        <v>1657</v>
      </c>
      <c r="J25" s="2" t="s">
        <v>212</v>
      </c>
    </row>
    <row r="26" spans="1:8" ht="19.5" customHeight="1">
      <c r="A26" s="60"/>
      <c r="B26" s="1161" t="s">
        <v>426</v>
      </c>
      <c r="C26" s="1295"/>
      <c r="D26" s="111">
        <v>200</v>
      </c>
      <c r="E26" s="135">
        <v>0</v>
      </c>
      <c r="F26" s="120">
        <v>200</v>
      </c>
      <c r="G26" s="120">
        <v>200</v>
      </c>
      <c r="H26" s="120">
        <v>3700</v>
      </c>
    </row>
    <row r="27" spans="1:8" ht="19.5" customHeight="1">
      <c r="A27" s="72"/>
      <c r="B27" s="1197" t="s">
        <v>427</v>
      </c>
      <c r="C27" s="1304"/>
      <c r="D27" s="119">
        <v>5931</v>
      </c>
      <c r="E27" s="136">
        <v>0</v>
      </c>
      <c r="F27" s="120">
        <v>5931</v>
      </c>
      <c r="G27" s="120">
        <v>5931</v>
      </c>
      <c r="H27" s="120">
        <v>5931</v>
      </c>
    </row>
    <row r="28" spans="1:8" ht="19.5" customHeight="1" thickBot="1">
      <c r="A28" s="218"/>
      <c r="B28" s="1002" t="s">
        <v>283</v>
      </c>
      <c r="C28" s="1042"/>
      <c r="D28" s="481"/>
      <c r="E28" s="1043"/>
      <c r="F28" s="481"/>
      <c r="G28" s="481"/>
      <c r="H28" s="481">
        <v>0</v>
      </c>
    </row>
    <row r="29" spans="1:8" ht="19.5" customHeight="1" thickBot="1">
      <c r="A29" s="158" t="s">
        <v>428</v>
      </c>
      <c r="B29" s="1305" t="s">
        <v>377</v>
      </c>
      <c r="C29" s="1306"/>
      <c r="D29" s="182">
        <f>SUM(D25:D27)</f>
        <v>14721</v>
      </c>
      <c r="E29" s="182">
        <f>SUM(E25:E27)</f>
        <v>0</v>
      </c>
      <c r="F29" s="182">
        <f>SUM(F25:F27)</f>
        <v>6131</v>
      </c>
      <c r="G29" s="182">
        <f>SUM(G25:G27)</f>
        <v>6131</v>
      </c>
      <c r="H29" s="182">
        <f>SUM(H25:H28)</f>
        <v>11288</v>
      </c>
    </row>
    <row r="30" spans="1:8" ht="19.5" customHeight="1" thickBot="1">
      <c r="A30" s="52" t="s">
        <v>378</v>
      </c>
      <c r="B30" s="1307" t="s">
        <v>429</v>
      </c>
      <c r="C30" s="1308"/>
      <c r="D30" s="146">
        <f>SUM(D24+D29)</f>
        <v>14721</v>
      </c>
      <c r="E30" s="146">
        <f>SUM(E24+E29)</f>
        <v>0</v>
      </c>
      <c r="F30" s="1094">
        <f>SUM(F24+F29)</f>
        <v>6131</v>
      </c>
      <c r="G30" s="1094">
        <f>SUM(G24+G29)</f>
        <v>6131</v>
      </c>
      <c r="H30" s="1094">
        <f>SUM(H24+H29)</f>
        <v>12191</v>
      </c>
    </row>
    <row r="31" spans="1:8" ht="19.5" customHeight="1" thickBot="1">
      <c r="A31" s="18"/>
      <c r="B31" s="19"/>
      <c r="C31" s="22"/>
      <c r="D31" s="21"/>
      <c r="E31" s="21"/>
      <c r="F31" s="21"/>
      <c r="G31" s="21"/>
      <c r="H31" s="21"/>
    </row>
    <row r="32" spans="1:8" ht="19.5" customHeight="1" thickBot="1">
      <c r="A32" s="160"/>
      <c r="B32" s="1302" t="s">
        <v>430</v>
      </c>
      <c r="C32" s="1303"/>
      <c r="D32" s="108">
        <v>7200</v>
      </c>
      <c r="E32" s="113">
        <v>0</v>
      </c>
      <c r="F32" s="113">
        <v>8084</v>
      </c>
      <c r="G32" s="113">
        <v>8084</v>
      </c>
      <c r="H32" s="113">
        <v>8084</v>
      </c>
    </row>
    <row r="33" spans="1:8" ht="19.5" customHeight="1" thickBot="1">
      <c r="A33" s="159" t="s">
        <v>431</v>
      </c>
      <c r="B33" s="1283" t="s">
        <v>432</v>
      </c>
      <c r="C33" s="1284"/>
      <c r="D33" s="150">
        <v>7200</v>
      </c>
      <c r="E33" s="184">
        <v>0</v>
      </c>
      <c r="F33" s="184">
        <v>8084</v>
      </c>
      <c r="G33" s="184">
        <v>8084</v>
      </c>
      <c r="H33" s="184">
        <v>8084</v>
      </c>
    </row>
    <row r="34" spans="1:8" ht="19.5" customHeight="1">
      <c r="A34" s="64"/>
      <c r="B34" s="1298" t="s">
        <v>618</v>
      </c>
      <c r="C34" s="1299"/>
      <c r="D34" s="107">
        <v>0</v>
      </c>
      <c r="E34" s="111">
        <v>0</v>
      </c>
      <c r="F34" s="111">
        <v>0</v>
      </c>
      <c r="G34" s="111">
        <v>0</v>
      </c>
      <c r="H34" s="111">
        <v>0</v>
      </c>
    </row>
    <row r="35" spans="1:8" ht="19.5" customHeight="1" thickBot="1">
      <c r="A35" s="62"/>
      <c r="B35" s="1300" t="s">
        <v>295</v>
      </c>
      <c r="C35" s="1301"/>
      <c r="D35" s="107">
        <v>0</v>
      </c>
      <c r="E35" s="111">
        <v>0</v>
      </c>
      <c r="F35" s="119">
        <v>0</v>
      </c>
      <c r="G35" s="119">
        <v>1909</v>
      </c>
      <c r="H35" s="119">
        <v>3797</v>
      </c>
    </row>
    <row r="36" spans="1:8" ht="19.5" customHeight="1" thickBot="1">
      <c r="A36" s="63" t="s">
        <v>433</v>
      </c>
      <c r="B36" s="1193" t="s">
        <v>434</v>
      </c>
      <c r="C36" s="1280"/>
      <c r="D36" s="103">
        <v>0</v>
      </c>
      <c r="E36" s="47">
        <v>0</v>
      </c>
      <c r="F36" s="97">
        <v>0</v>
      </c>
      <c r="G36" s="97">
        <v>1909</v>
      </c>
      <c r="H36" s="97">
        <v>3797</v>
      </c>
    </row>
    <row r="37" spans="1:8" ht="19.5" customHeight="1">
      <c r="A37" s="60"/>
      <c r="B37" s="1161" t="s">
        <v>296</v>
      </c>
      <c r="C37" s="1295"/>
      <c r="D37" s="107">
        <v>0</v>
      </c>
      <c r="E37" s="111">
        <v>0</v>
      </c>
      <c r="F37" s="120">
        <v>0</v>
      </c>
      <c r="G37" s="120">
        <v>1018</v>
      </c>
      <c r="H37" s="120">
        <v>1018</v>
      </c>
    </row>
    <row r="38" spans="1:8" ht="18.75" customHeight="1">
      <c r="A38" s="60"/>
      <c r="B38" s="1161" t="s">
        <v>297</v>
      </c>
      <c r="C38" s="1295"/>
      <c r="D38" s="107">
        <v>14217</v>
      </c>
      <c r="E38" s="111">
        <v>6788</v>
      </c>
      <c r="F38" s="120">
        <v>0</v>
      </c>
      <c r="G38" s="120">
        <v>629</v>
      </c>
      <c r="H38" s="120">
        <v>629</v>
      </c>
    </row>
    <row r="39" spans="1:8" ht="18.75" customHeight="1">
      <c r="A39" s="62"/>
      <c r="B39" s="1161" t="s">
        <v>323</v>
      </c>
      <c r="C39" s="1295"/>
      <c r="D39" s="107">
        <v>0</v>
      </c>
      <c r="E39" s="111">
        <v>9881</v>
      </c>
      <c r="F39" s="120">
        <v>413</v>
      </c>
      <c r="G39" s="120">
        <v>941</v>
      </c>
      <c r="H39" s="120">
        <v>941</v>
      </c>
    </row>
    <row r="40" spans="1:8" ht="20.25" customHeight="1" thickBot="1">
      <c r="A40" s="62"/>
      <c r="B40" s="1161" t="s">
        <v>324</v>
      </c>
      <c r="C40" s="1295"/>
      <c r="D40" s="107">
        <v>37780</v>
      </c>
      <c r="E40" s="111">
        <v>0</v>
      </c>
      <c r="F40" s="120">
        <v>0</v>
      </c>
      <c r="G40" s="120">
        <v>8414</v>
      </c>
      <c r="H40" s="120">
        <v>8414</v>
      </c>
    </row>
    <row r="41" spans="1:8" ht="20.25" customHeight="1" thickBot="1">
      <c r="A41" s="63" t="s">
        <v>435</v>
      </c>
      <c r="B41" s="1296" t="s">
        <v>436</v>
      </c>
      <c r="C41" s="1297"/>
      <c r="D41" s="103">
        <f>SUM(D37:D40)</f>
        <v>51997</v>
      </c>
      <c r="E41" s="47">
        <f>SUM(E37:E40)</f>
        <v>16669</v>
      </c>
      <c r="F41" s="97">
        <f>SUM(F37:F40)</f>
        <v>413</v>
      </c>
      <c r="G41" s="97">
        <f>SUM(G37:G40)</f>
        <v>11002</v>
      </c>
      <c r="H41" s="97">
        <f>SUM(H37:H40)</f>
        <v>11002</v>
      </c>
    </row>
    <row r="42" spans="1:8" ht="18.75" customHeight="1" thickBot="1">
      <c r="A42" s="155" t="s">
        <v>437</v>
      </c>
      <c r="B42" s="11" t="s">
        <v>438</v>
      </c>
      <c r="C42" s="23"/>
      <c r="D42" s="103">
        <f>SUM(D33+D36+D41)</f>
        <v>59197</v>
      </c>
      <c r="E42" s="103">
        <f>SUM(E33+E36+E41)</f>
        <v>16669</v>
      </c>
      <c r="F42" s="47">
        <f>SUM(F33+F36+F41)</f>
        <v>8497</v>
      </c>
      <c r="G42" s="47">
        <f>SUM(G33+G36+G41)</f>
        <v>20995</v>
      </c>
      <c r="H42" s="47">
        <f>SUM(H33+H36+H41)</f>
        <v>22883</v>
      </c>
    </row>
    <row r="43" spans="1:8" ht="18.75" customHeight="1" thickBot="1">
      <c r="A43" s="156"/>
      <c r="B43" s="24" t="s">
        <v>74</v>
      </c>
      <c r="C43" s="25"/>
      <c r="D43" s="107">
        <v>1568</v>
      </c>
      <c r="E43" s="111">
        <v>0</v>
      </c>
      <c r="F43" s="111">
        <v>0</v>
      </c>
      <c r="G43" s="111">
        <v>0</v>
      </c>
      <c r="H43" s="111">
        <v>0</v>
      </c>
    </row>
    <row r="44" spans="1:8" ht="18.75" customHeight="1" thickBot="1">
      <c r="A44" s="156"/>
      <c r="B44" s="24" t="s">
        <v>75</v>
      </c>
      <c r="C44" s="25"/>
      <c r="D44" s="109"/>
      <c r="E44" s="119"/>
      <c r="F44" s="119">
        <v>0</v>
      </c>
      <c r="G44" s="119">
        <v>4857</v>
      </c>
      <c r="H44" s="119">
        <v>4857</v>
      </c>
    </row>
    <row r="45" spans="1:8" ht="18.75" customHeight="1" thickBot="1">
      <c r="A45" s="156"/>
      <c r="B45" s="24" t="s">
        <v>298</v>
      </c>
      <c r="C45" s="25"/>
      <c r="D45" s="109"/>
      <c r="E45" s="119"/>
      <c r="F45" s="119">
        <v>0</v>
      </c>
      <c r="G45" s="119">
        <v>1485</v>
      </c>
      <c r="H45" s="119">
        <v>2970</v>
      </c>
    </row>
    <row r="46" spans="1:8" ht="18.75" customHeight="1" thickBot="1">
      <c r="A46" s="63" t="s">
        <v>439</v>
      </c>
      <c r="B46" s="11" t="s">
        <v>440</v>
      </c>
      <c r="C46" s="26"/>
      <c r="D46" s="147">
        <v>1568</v>
      </c>
      <c r="E46" s="148">
        <v>0</v>
      </c>
      <c r="F46" s="97">
        <v>0</v>
      </c>
      <c r="G46" s="97">
        <f>SUM(G43:G45)</f>
        <v>6342</v>
      </c>
      <c r="H46" s="97">
        <f>SUM(H43:H45)</f>
        <v>7827</v>
      </c>
    </row>
    <row r="47" spans="1:8" ht="18.75" customHeight="1" thickBot="1">
      <c r="A47" s="63" t="s">
        <v>384</v>
      </c>
      <c r="B47" s="11" t="s">
        <v>441</v>
      </c>
      <c r="C47" s="23"/>
      <c r="D47" s="10">
        <f>(D42+D46)</f>
        <v>60765</v>
      </c>
      <c r="E47" s="10">
        <f>(E42+E46)</f>
        <v>16669</v>
      </c>
      <c r="F47" s="1092">
        <f>(F42+F46)</f>
        <v>8497</v>
      </c>
      <c r="G47" s="1092">
        <f>(G42+G46)</f>
        <v>27337</v>
      </c>
      <c r="H47" s="1096">
        <f>(H42+H46)</f>
        <v>30710</v>
      </c>
    </row>
    <row r="48" spans="1:8" ht="18.75" customHeight="1" thickBot="1">
      <c r="A48" s="62"/>
      <c r="B48" s="1287" t="s">
        <v>216</v>
      </c>
      <c r="C48" s="1288"/>
      <c r="D48" s="121">
        <v>0</v>
      </c>
      <c r="E48" s="120">
        <v>0</v>
      </c>
      <c r="F48" s="120">
        <v>0</v>
      </c>
      <c r="G48" s="120">
        <v>500</v>
      </c>
      <c r="H48" s="120">
        <v>650</v>
      </c>
    </row>
    <row r="49" spans="1:8" ht="18.75" customHeight="1" thickBot="1">
      <c r="A49" s="63" t="s">
        <v>442</v>
      </c>
      <c r="B49" s="9" t="s">
        <v>443</v>
      </c>
      <c r="C49" s="9"/>
      <c r="D49" s="103">
        <f>SUM(D48)</f>
        <v>0</v>
      </c>
      <c r="E49" s="47">
        <f>SUM(E48)</f>
        <v>0</v>
      </c>
      <c r="F49" s="47">
        <f>SUM(F48)</f>
        <v>0</v>
      </c>
      <c r="G49" s="47">
        <f>SUM(G48)</f>
        <v>500</v>
      </c>
      <c r="H49" s="47">
        <f>SUM(H48)</f>
        <v>650</v>
      </c>
    </row>
    <row r="50" spans="1:8" ht="17.25" customHeight="1" thickBot="1">
      <c r="A50" s="63"/>
      <c r="B50" s="1287" t="s">
        <v>76</v>
      </c>
      <c r="C50" s="1288"/>
      <c r="D50" s="109">
        <v>0</v>
      </c>
      <c r="E50" s="119">
        <v>0</v>
      </c>
      <c r="F50" s="119">
        <v>0</v>
      </c>
      <c r="G50" s="119">
        <v>0</v>
      </c>
      <c r="H50" s="119">
        <v>0</v>
      </c>
    </row>
    <row r="51" spans="1:8" ht="17.25" customHeight="1" thickBot="1">
      <c r="A51" s="63" t="s">
        <v>444</v>
      </c>
      <c r="B51" s="9" t="s">
        <v>445</v>
      </c>
      <c r="C51" s="9"/>
      <c r="D51" s="103">
        <f>SUM(D50:D50)</f>
        <v>0</v>
      </c>
      <c r="E51" s="47">
        <f>SUM(E50:E50)</f>
        <v>0</v>
      </c>
      <c r="F51" s="47">
        <f>SUM(F50:F50)</f>
        <v>0</v>
      </c>
      <c r="G51" s="47">
        <f>SUM(G50:G50)</f>
        <v>0</v>
      </c>
      <c r="H51" s="47">
        <f>SUM(H50:H50)</f>
        <v>0</v>
      </c>
    </row>
    <row r="52" spans="1:8" ht="15.75" customHeight="1" thickBot="1">
      <c r="A52" s="66" t="s">
        <v>388</v>
      </c>
      <c r="B52" s="157" t="s">
        <v>446</v>
      </c>
      <c r="C52" s="157"/>
      <c r="D52" s="154">
        <f>SUM(D49+D51)</f>
        <v>0</v>
      </c>
      <c r="E52" s="185">
        <f>SUM(E49+E51)</f>
        <v>0</v>
      </c>
      <c r="F52" s="1093">
        <f>SUM(F49+F51)</f>
        <v>0</v>
      </c>
      <c r="G52" s="1093">
        <f>SUM(G49+G51)</f>
        <v>500</v>
      </c>
      <c r="H52" s="1093">
        <f>SUM(H49+H51)</f>
        <v>650</v>
      </c>
    </row>
    <row r="53" spans="1:5" ht="15.75" thickBot="1">
      <c r="A53" s="1"/>
      <c r="B53" s="28"/>
      <c r="C53" s="28"/>
      <c r="D53" s="21"/>
      <c r="E53" s="21"/>
    </row>
    <row r="54" spans="1:8" ht="48">
      <c r="A54" s="321" t="s">
        <v>361</v>
      </c>
      <c r="B54" s="1293" t="s">
        <v>362</v>
      </c>
      <c r="C54" s="1294"/>
      <c r="D54" s="317" t="s">
        <v>617</v>
      </c>
      <c r="E54" s="830" t="s">
        <v>649</v>
      </c>
      <c r="F54" s="317" t="s">
        <v>73</v>
      </c>
      <c r="G54" s="323" t="s">
        <v>154</v>
      </c>
      <c r="H54" s="323" t="s">
        <v>155</v>
      </c>
    </row>
    <row r="55" spans="1:8" ht="14.25">
      <c r="A55" s="64"/>
      <c r="B55" s="1172" t="s">
        <v>601</v>
      </c>
      <c r="C55" s="1173"/>
      <c r="D55" s="120">
        <v>6800</v>
      </c>
      <c r="E55" s="137">
        <v>1700</v>
      </c>
      <c r="F55" s="120">
        <v>7000</v>
      </c>
      <c r="G55" s="149">
        <v>7000</v>
      </c>
      <c r="H55" s="149">
        <v>0</v>
      </c>
    </row>
    <row r="56" spans="1:8" ht="14.25">
      <c r="A56" s="62"/>
      <c r="B56" s="1176" t="s">
        <v>593</v>
      </c>
      <c r="C56" s="1177"/>
      <c r="D56" s="119">
        <v>3130</v>
      </c>
      <c r="E56" s="139">
        <v>0</v>
      </c>
      <c r="F56" s="119">
        <v>2535</v>
      </c>
      <c r="G56" s="324">
        <v>2535</v>
      </c>
      <c r="H56" s="324">
        <v>2535</v>
      </c>
    </row>
    <row r="57" spans="1:8" ht="14.25">
      <c r="A57" s="322"/>
      <c r="B57" s="1291" t="s">
        <v>475</v>
      </c>
      <c r="C57" s="1292"/>
      <c r="D57" s="319">
        <v>69291</v>
      </c>
      <c r="E57" s="831">
        <v>0</v>
      </c>
      <c r="F57" s="319">
        <v>70586</v>
      </c>
      <c r="G57" s="325">
        <v>70586</v>
      </c>
      <c r="H57" s="325">
        <v>70586</v>
      </c>
    </row>
    <row r="58" spans="1:8" ht="14.25">
      <c r="A58" s="940"/>
      <c r="B58" s="1289" t="s">
        <v>526</v>
      </c>
      <c r="C58" s="1290"/>
      <c r="D58" s="319">
        <v>500</v>
      </c>
      <c r="E58" s="831">
        <v>0</v>
      </c>
      <c r="F58" s="111">
        <v>2200</v>
      </c>
      <c r="G58" s="141">
        <v>0</v>
      </c>
      <c r="H58" s="141">
        <v>0</v>
      </c>
    </row>
    <row r="59" spans="1:8" ht="15" thickBot="1">
      <c r="A59" s="941"/>
      <c r="B59" s="1289" t="s">
        <v>333</v>
      </c>
      <c r="C59" s="1290"/>
      <c r="D59" s="944"/>
      <c r="E59" s="944"/>
      <c r="F59" s="481">
        <v>0</v>
      </c>
      <c r="G59" s="190">
        <v>2200</v>
      </c>
      <c r="H59" s="190">
        <v>2200</v>
      </c>
    </row>
    <row r="60" spans="1:8" ht="15.75" thickBot="1">
      <c r="A60" s="52" t="s">
        <v>375</v>
      </c>
      <c r="B60" s="1216" t="s">
        <v>655</v>
      </c>
      <c r="C60" s="1216"/>
      <c r="D60" s="50">
        <v>88241</v>
      </c>
      <c r="E60" s="96">
        <v>2250</v>
      </c>
      <c r="F60" s="97">
        <f>SUM(F55:F59)</f>
        <v>82321</v>
      </c>
      <c r="G60" s="51">
        <f>SUM(G55:G59)</f>
        <v>82321</v>
      </c>
      <c r="H60" s="51">
        <f>SUM(H55:H59)</f>
        <v>75321</v>
      </c>
    </row>
    <row r="61" spans="1:8" ht="8.25" customHeight="1" hidden="1" thickBot="1">
      <c r="A61" s="60"/>
      <c r="B61" s="1160" t="s">
        <v>416</v>
      </c>
      <c r="C61" s="1160"/>
      <c r="D61" s="138">
        <v>1500</v>
      </c>
      <c r="E61" s="138">
        <v>0</v>
      </c>
      <c r="F61" s="120">
        <v>1500</v>
      </c>
      <c r="G61" s="149">
        <v>1500</v>
      </c>
      <c r="H61" s="149">
        <v>1500</v>
      </c>
    </row>
    <row r="62" spans="1:8" ht="15" customHeight="1" hidden="1" thickBot="1">
      <c r="A62" s="60"/>
      <c r="B62" s="1160" t="s">
        <v>417</v>
      </c>
      <c r="C62" s="1160"/>
      <c r="D62" s="138">
        <v>200</v>
      </c>
      <c r="E62" s="138">
        <v>0</v>
      </c>
      <c r="F62" s="120">
        <v>200</v>
      </c>
      <c r="G62" s="149">
        <v>200</v>
      </c>
      <c r="H62" s="149">
        <v>200</v>
      </c>
    </row>
    <row r="63" spans="1:8" ht="15" customHeight="1" hidden="1" thickBot="1">
      <c r="A63" s="60"/>
      <c r="B63" s="1160" t="s">
        <v>418</v>
      </c>
      <c r="C63" s="1160"/>
      <c r="D63" s="138">
        <v>400</v>
      </c>
      <c r="E63" s="138">
        <v>0</v>
      </c>
      <c r="F63" s="120">
        <v>400</v>
      </c>
      <c r="G63" s="149">
        <v>400</v>
      </c>
      <c r="H63" s="149">
        <v>400</v>
      </c>
    </row>
    <row r="64" spans="1:8" ht="15" customHeight="1" hidden="1" thickBot="1">
      <c r="A64" s="60"/>
      <c r="B64" s="1160" t="s">
        <v>419</v>
      </c>
      <c r="C64" s="1160"/>
      <c r="D64" s="138">
        <v>2000</v>
      </c>
      <c r="E64" s="138">
        <v>0</v>
      </c>
      <c r="F64" s="120">
        <v>2000</v>
      </c>
      <c r="G64" s="149">
        <v>2000</v>
      </c>
      <c r="H64" s="149">
        <v>2000</v>
      </c>
    </row>
    <row r="65" spans="1:8" ht="15" customHeight="1" hidden="1" thickBot="1">
      <c r="A65" s="60"/>
      <c r="B65" s="1160" t="s">
        <v>420</v>
      </c>
      <c r="C65" s="1160"/>
      <c r="D65" s="138">
        <v>1944</v>
      </c>
      <c r="E65" s="138">
        <v>0</v>
      </c>
      <c r="F65" s="120">
        <v>1944</v>
      </c>
      <c r="G65" s="149">
        <v>1944</v>
      </c>
      <c r="H65" s="149">
        <v>1944</v>
      </c>
    </row>
    <row r="66" spans="1:8" ht="15" customHeight="1" hidden="1" thickBot="1">
      <c r="A66" s="60"/>
      <c r="B66" s="1160" t="s">
        <v>421</v>
      </c>
      <c r="C66" s="1160"/>
      <c r="D66" s="138">
        <v>3000</v>
      </c>
      <c r="E66" s="138">
        <v>0</v>
      </c>
      <c r="F66" s="120">
        <v>3000</v>
      </c>
      <c r="G66" s="149">
        <v>3000</v>
      </c>
      <c r="H66" s="149">
        <v>3000</v>
      </c>
    </row>
    <row r="67" spans="1:8" ht="15" customHeight="1" hidden="1" thickBot="1">
      <c r="A67" s="62"/>
      <c r="B67" s="1176" t="s">
        <v>422</v>
      </c>
      <c r="C67" s="1176"/>
      <c r="D67" s="139">
        <v>0</v>
      </c>
      <c r="E67" s="139">
        <v>0</v>
      </c>
      <c r="F67" s="481">
        <v>0</v>
      </c>
      <c r="G67" s="190">
        <v>0</v>
      </c>
      <c r="H67" s="190">
        <v>0</v>
      </c>
    </row>
    <row r="68" spans="1:8" ht="15" customHeight="1" hidden="1" thickBot="1">
      <c r="A68" s="64"/>
      <c r="B68" s="1315" t="s">
        <v>753</v>
      </c>
      <c r="C68" s="1316"/>
      <c r="D68" s="107">
        <v>0</v>
      </c>
      <c r="E68" s="138">
        <v>0</v>
      </c>
      <c r="F68" s="111">
        <v>0</v>
      </c>
      <c r="G68" s="111">
        <v>0</v>
      </c>
      <c r="H68" s="111">
        <v>0</v>
      </c>
    </row>
    <row r="69" spans="1:8" ht="15" customHeight="1" hidden="1" thickBot="1">
      <c r="A69" s="64"/>
      <c r="B69" s="1172" t="s">
        <v>754</v>
      </c>
      <c r="C69" s="1172"/>
      <c r="D69" s="107">
        <v>0</v>
      </c>
      <c r="E69" s="138">
        <v>0</v>
      </c>
      <c r="F69" s="120">
        <v>0</v>
      </c>
      <c r="G69" s="120">
        <v>0</v>
      </c>
      <c r="H69" s="120">
        <v>0</v>
      </c>
    </row>
    <row r="70" spans="1:8" ht="15" customHeight="1" hidden="1" thickBot="1">
      <c r="A70" s="72"/>
      <c r="B70" s="1196" t="s">
        <v>755</v>
      </c>
      <c r="C70" s="1196"/>
      <c r="D70" s="107">
        <v>0</v>
      </c>
      <c r="E70" s="138">
        <v>0</v>
      </c>
      <c r="F70" s="120">
        <v>0</v>
      </c>
      <c r="G70" s="120">
        <v>0</v>
      </c>
      <c r="H70" s="120">
        <v>0</v>
      </c>
    </row>
    <row r="71" spans="1:8" ht="15" customHeight="1" hidden="1" thickBot="1">
      <c r="A71" s="474"/>
      <c r="B71" s="475" t="s">
        <v>744</v>
      </c>
      <c r="C71" s="476"/>
      <c r="D71" s="107">
        <v>0</v>
      </c>
      <c r="E71" s="138">
        <v>0</v>
      </c>
      <c r="F71" s="111">
        <v>0</v>
      </c>
      <c r="G71" s="111">
        <v>0</v>
      </c>
      <c r="H71" s="111">
        <v>0</v>
      </c>
    </row>
    <row r="72" spans="1:8" ht="15" customHeight="1" hidden="1" thickBot="1">
      <c r="A72" s="63" t="s">
        <v>378</v>
      </c>
      <c r="B72" s="11" t="s">
        <v>441</v>
      </c>
      <c r="C72" s="23"/>
      <c r="D72" s="10">
        <v>0</v>
      </c>
      <c r="E72" s="144">
        <v>0</v>
      </c>
      <c r="F72" s="945">
        <v>0</v>
      </c>
      <c r="G72" s="834">
        <v>0</v>
      </c>
      <c r="H72" s="834">
        <v>0</v>
      </c>
    </row>
    <row r="73" spans="1:8" ht="15" customHeight="1" hidden="1" thickBot="1">
      <c r="A73" s="477"/>
      <c r="B73" s="1286" t="s">
        <v>778</v>
      </c>
      <c r="C73" s="1286"/>
      <c r="D73" s="478">
        <v>0</v>
      </c>
      <c r="E73" s="832">
        <v>0</v>
      </c>
      <c r="F73" s="479">
        <v>0</v>
      </c>
      <c r="G73" s="479">
        <v>0</v>
      </c>
      <c r="H73" s="479">
        <v>0</v>
      </c>
    </row>
    <row r="74" spans="1:8" ht="15.75" thickBot="1">
      <c r="A74" s="159"/>
      <c r="B74" s="1172" t="s">
        <v>567</v>
      </c>
      <c r="C74" s="1172"/>
      <c r="D74" s="480">
        <v>0</v>
      </c>
      <c r="E74" s="833">
        <v>0</v>
      </c>
      <c r="F74" s="481">
        <v>0</v>
      </c>
      <c r="G74" s="481">
        <v>0</v>
      </c>
      <c r="H74" s="481">
        <v>0</v>
      </c>
    </row>
    <row r="75" spans="1:8" ht="15.75" thickBot="1">
      <c r="A75" s="66" t="s">
        <v>382</v>
      </c>
      <c r="B75" s="157" t="s">
        <v>446</v>
      </c>
      <c r="C75" s="157"/>
      <c r="D75" s="153">
        <v>0</v>
      </c>
      <c r="E75" s="154">
        <v>0</v>
      </c>
      <c r="F75" s="1116">
        <v>0</v>
      </c>
      <c r="G75" s="1117">
        <v>0</v>
      </c>
      <c r="H75" s="1117">
        <v>0</v>
      </c>
    </row>
    <row r="76" spans="1:8" ht="15.75" thickBot="1">
      <c r="A76" s="52" t="s">
        <v>752</v>
      </c>
      <c r="B76" s="482" t="s">
        <v>751</v>
      </c>
      <c r="C76" s="482"/>
      <c r="D76" s="145">
        <v>88241</v>
      </c>
      <c r="E76" s="146">
        <v>2250</v>
      </c>
      <c r="F76" s="1113">
        <f>SUM(F60+F72+F75)</f>
        <v>82321</v>
      </c>
      <c r="G76" s="1113">
        <f>SUM(G60+G72+G75)</f>
        <v>82321</v>
      </c>
      <c r="H76" s="1113">
        <f>SUM(H60+H72+H75)</f>
        <v>75321</v>
      </c>
    </row>
    <row r="77" spans="1:5" ht="15.75" thickBot="1">
      <c r="A77" s="1285"/>
      <c r="B77" s="1142"/>
      <c r="C77" s="1142"/>
      <c r="D77" s="1142"/>
      <c r="E77" s="1142"/>
    </row>
    <row r="78" spans="1:8" ht="15.75" thickBot="1">
      <c r="A78" s="52" t="s">
        <v>375</v>
      </c>
      <c r="B78" s="1216" t="s">
        <v>626</v>
      </c>
      <c r="C78" s="1216"/>
      <c r="D78" s="96">
        <v>11344</v>
      </c>
      <c r="E78" s="51">
        <v>0</v>
      </c>
      <c r="F78" s="97">
        <v>14000</v>
      </c>
      <c r="G78" s="97">
        <v>14000</v>
      </c>
      <c r="H78" s="97">
        <v>14000</v>
      </c>
    </row>
    <row r="79" spans="1:8" ht="15.75" thickBot="1">
      <c r="A79" s="52" t="s">
        <v>219</v>
      </c>
      <c r="B79" s="1216" t="s">
        <v>379</v>
      </c>
      <c r="C79" s="1216"/>
      <c r="D79" s="113">
        <v>0</v>
      </c>
      <c r="E79" s="1103">
        <v>0</v>
      </c>
      <c r="F79" s="1104">
        <v>6131</v>
      </c>
      <c r="G79" s="1104">
        <v>6131</v>
      </c>
      <c r="H79" s="1104">
        <v>12191</v>
      </c>
    </row>
    <row r="80" spans="1:8" ht="15">
      <c r="A80" s="1105"/>
      <c r="B80" s="1107" t="s">
        <v>743</v>
      </c>
      <c r="C80" s="1108"/>
      <c r="D80" s="1106"/>
      <c r="E80" s="1106"/>
      <c r="F80" s="1111">
        <v>8497</v>
      </c>
      <c r="G80" s="1111">
        <v>20995</v>
      </c>
      <c r="H80" s="1111">
        <v>22883</v>
      </c>
    </row>
    <row r="81" spans="1:8" ht="15.75" thickBot="1">
      <c r="A81" s="483"/>
      <c r="B81" s="1109" t="s">
        <v>744</v>
      </c>
      <c r="C81" s="1110"/>
      <c r="D81" s="1043"/>
      <c r="E81" s="1043"/>
      <c r="F81" s="1112">
        <v>0</v>
      </c>
      <c r="G81" s="1112">
        <v>6342</v>
      </c>
      <c r="H81" s="1112">
        <v>7827</v>
      </c>
    </row>
    <row r="82" spans="1:8" ht="14.25" customHeight="1" thickBot="1">
      <c r="A82" s="63" t="s">
        <v>756</v>
      </c>
      <c r="B82" s="11" t="s">
        <v>441</v>
      </c>
      <c r="C82" s="23"/>
      <c r="D82" s="144" t="e">
        <f>SUM(#REF!+#REF!)</f>
        <v>#REF!</v>
      </c>
      <c r="E82" s="144" t="e">
        <f>SUM(#REF!+#REF!)</f>
        <v>#REF!</v>
      </c>
      <c r="F82" s="1113">
        <f>SUM(F80+F81)</f>
        <v>8497</v>
      </c>
      <c r="G82" s="1113">
        <f>SUM(G80+G81)</f>
        <v>27337</v>
      </c>
      <c r="H82" s="1113">
        <f>SUM(H80+H81)</f>
        <v>30710</v>
      </c>
    </row>
    <row r="83" spans="1:8" ht="15.75" customHeight="1" hidden="1" thickBot="1">
      <c r="A83" s="63"/>
      <c r="B83" s="1281" t="s">
        <v>757</v>
      </c>
      <c r="C83" s="1282"/>
      <c r="D83" s="103">
        <v>0</v>
      </c>
      <c r="E83" s="47">
        <v>0</v>
      </c>
      <c r="F83" s="1114">
        <v>0</v>
      </c>
      <c r="G83" s="1114">
        <v>500</v>
      </c>
      <c r="H83" s="1114">
        <v>500</v>
      </c>
    </row>
    <row r="84" spans="1:8" ht="15.75" thickBot="1">
      <c r="A84" s="66" t="s">
        <v>384</v>
      </c>
      <c r="B84" s="157" t="s">
        <v>446</v>
      </c>
      <c r="C84" s="157"/>
      <c r="D84" s="153">
        <v>0</v>
      </c>
      <c r="E84" s="153">
        <v>0</v>
      </c>
      <c r="F84" s="1115">
        <v>0</v>
      </c>
      <c r="G84" s="1115">
        <v>500</v>
      </c>
      <c r="H84" s="1117">
        <v>650</v>
      </c>
    </row>
    <row r="85" spans="1:8" ht="15.75" thickBot="1">
      <c r="A85" s="66" t="s">
        <v>388</v>
      </c>
      <c r="B85" s="157" t="s">
        <v>758</v>
      </c>
      <c r="C85" s="157"/>
      <c r="D85" s="153">
        <v>247876</v>
      </c>
      <c r="E85" s="153">
        <v>0</v>
      </c>
      <c r="F85" s="1115">
        <v>98082</v>
      </c>
      <c r="G85" s="1115">
        <v>77191</v>
      </c>
      <c r="H85" s="1117">
        <v>77191</v>
      </c>
    </row>
    <row r="86" spans="1:8" ht="15.75" thickBot="1">
      <c r="A86" s="66" t="s">
        <v>390</v>
      </c>
      <c r="B86" s="1283" t="s">
        <v>759</v>
      </c>
      <c r="C86" s="1284"/>
      <c r="D86" s="153">
        <v>237867</v>
      </c>
      <c r="E86" s="153">
        <v>18915</v>
      </c>
      <c r="F86" s="1115">
        <v>250735</v>
      </c>
      <c r="G86" s="1115">
        <v>259458</v>
      </c>
      <c r="H86" s="1117">
        <v>293922</v>
      </c>
    </row>
    <row r="87" spans="1:8" ht="15.75" thickBot="1">
      <c r="A87" s="66" t="s">
        <v>395</v>
      </c>
      <c r="B87" s="1193" t="s">
        <v>715</v>
      </c>
      <c r="C87" s="1280"/>
      <c r="D87" s="153">
        <v>0</v>
      </c>
      <c r="E87" s="153">
        <v>0</v>
      </c>
      <c r="F87" s="1115">
        <v>0</v>
      </c>
      <c r="G87" s="1115">
        <v>0</v>
      </c>
      <c r="H87" s="1117">
        <v>0</v>
      </c>
    </row>
    <row r="88" spans="1:8" ht="15.75" thickBot="1">
      <c r="A88" s="66"/>
      <c r="B88" s="1193" t="s">
        <v>760</v>
      </c>
      <c r="C88" s="1280"/>
      <c r="D88" s="153">
        <v>579773</v>
      </c>
      <c r="E88" s="153">
        <v>35584</v>
      </c>
      <c r="F88" s="1115">
        <f>SUM(F78+F79+F82+F84+F85+F86+F87)</f>
        <v>377445</v>
      </c>
      <c r="G88" s="1115">
        <f>SUM(G78+G79+G82+G84+G85+G86+G87)</f>
        <v>384617</v>
      </c>
      <c r="H88" s="1117">
        <f>SUM(H78+H79+H82+H84+H85+H86+H87)</f>
        <v>428664</v>
      </c>
    </row>
    <row r="89" spans="1:8" ht="15.75" thickBot="1">
      <c r="A89" s="66" t="s">
        <v>761</v>
      </c>
      <c r="B89" s="157" t="s">
        <v>762</v>
      </c>
      <c r="C89" s="157"/>
      <c r="D89" s="153">
        <v>91253</v>
      </c>
      <c r="E89" s="153">
        <v>0</v>
      </c>
      <c r="F89" s="1115">
        <v>101350</v>
      </c>
      <c r="G89" s="1115">
        <v>125254</v>
      </c>
      <c r="H89" s="1117">
        <v>125117</v>
      </c>
    </row>
    <row r="90" spans="1:8" ht="15.75" thickBot="1">
      <c r="A90" s="66" t="s">
        <v>763</v>
      </c>
      <c r="B90" s="157" t="s">
        <v>764</v>
      </c>
      <c r="C90" s="157"/>
      <c r="D90" s="153">
        <v>33453</v>
      </c>
      <c r="E90" s="153">
        <v>0</v>
      </c>
      <c r="F90" s="1115">
        <v>0</v>
      </c>
      <c r="G90" s="1115">
        <v>0</v>
      </c>
      <c r="H90" s="1117">
        <v>0</v>
      </c>
    </row>
    <row r="91" spans="1:8" ht="15.75" thickBot="1">
      <c r="A91" s="66" t="s">
        <v>217</v>
      </c>
      <c r="B91" s="1102" t="s">
        <v>218</v>
      </c>
      <c r="C91" s="28"/>
      <c r="D91" s="153"/>
      <c r="E91" s="153"/>
      <c r="F91" s="1115"/>
      <c r="G91" s="1115"/>
      <c r="H91" s="1117">
        <v>0</v>
      </c>
    </row>
    <row r="92" spans="1:8" ht="15.75" thickBot="1">
      <c r="A92" s="66" t="s">
        <v>409</v>
      </c>
      <c r="B92" s="1283" t="s">
        <v>765</v>
      </c>
      <c r="C92" s="1284"/>
      <c r="D92" s="153">
        <v>704479</v>
      </c>
      <c r="E92" s="153">
        <v>35584</v>
      </c>
      <c r="F92" s="1115">
        <f>SUM(F88+F89)</f>
        <v>478795</v>
      </c>
      <c r="G92" s="1115">
        <f>SUM(G88+G89)</f>
        <v>509871</v>
      </c>
      <c r="H92" s="1117">
        <f>SUM(H88+H89+H91)</f>
        <v>553781</v>
      </c>
    </row>
    <row r="93" spans="1:8" ht="15.75" thickBot="1">
      <c r="A93" s="66" t="s">
        <v>410</v>
      </c>
      <c r="B93" s="1305" t="s">
        <v>749</v>
      </c>
      <c r="C93" s="1306"/>
      <c r="D93" s="153">
        <v>792720</v>
      </c>
      <c r="E93" s="153">
        <v>37834</v>
      </c>
      <c r="F93" s="1115">
        <f>SUM(F76+F92)</f>
        <v>561116</v>
      </c>
      <c r="G93" s="1115">
        <f>SUM(G76+G92)</f>
        <v>592192</v>
      </c>
      <c r="H93" s="1117">
        <f>SUM(H76+H92)</f>
        <v>629102</v>
      </c>
    </row>
    <row r="94" spans="1:8" ht="15">
      <c r="A94" s="483"/>
      <c r="B94" s="1322" t="s">
        <v>397</v>
      </c>
      <c r="C94" s="1323"/>
      <c r="D94" s="484"/>
      <c r="E94" s="484"/>
      <c r="F94" s="484"/>
      <c r="G94" s="484"/>
      <c r="H94" s="484"/>
    </row>
    <row r="95" spans="1:8" ht="15.75" thickBot="1">
      <c r="A95" s="483"/>
      <c r="B95" s="1324"/>
      <c r="C95" s="1325"/>
      <c r="D95" s="484"/>
      <c r="E95" s="484"/>
      <c r="F95" s="484"/>
      <c r="G95" s="484"/>
      <c r="H95" s="484"/>
    </row>
    <row r="96" spans="1:8" ht="14.25">
      <c r="A96" s="439" t="s">
        <v>449</v>
      </c>
      <c r="B96" s="1318" t="s">
        <v>610</v>
      </c>
      <c r="C96" s="1319"/>
      <c r="D96" s="485">
        <v>94260</v>
      </c>
      <c r="E96" s="485">
        <v>13906</v>
      </c>
      <c r="F96" s="130">
        <v>102935</v>
      </c>
      <c r="G96" s="140">
        <v>109268</v>
      </c>
      <c r="H96" s="140">
        <v>0</v>
      </c>
    </row>
    <row r="97" spans="1:8" ht="14.25">
      <c r="A97" s="60" t="s">
        <v>455</v>
      </c>
      <c r="B97" s="1237" t="s">
        <v>611</v>
      </c>
      <c r="C97" s="1320"/>
      <c r="D97" s="124">
        <v>17733</v>
      </c>
      <c r="E97" s="124">
        <v>0</v>
      </c>
      <c r="F97" s="95">
        <v>18777</v>
      </c>
      <c r="G97" s="126">
        <v>23940</v>
      </c>
      <c r="H97" s="126">
        <v>29428</v>
      </c>
    </row>
    <row r="98" spans="1:8" ht="14.25">
      <c r="A98" s="72" t="s">
        <v>607</v>
      </c>
      <c r="B98" s="1239" t="s">
        <v>612</v>
      </c>
      <c r="C98" s="1327"/>
      <c r="D98" s="124">
        <v>108555</v>
      </c>
      <c r="E98" s="124">
        <v>0</v>
      </c>
      <c r="F98" s="95">
        <v>129227</v>
      </c>
      <c r="G98" s="126">
        <v>131589</v>
      </c>
      <c r="H98" s="126">
        <v>132079</v>
      </c>
    </row>
    <row r="99" spans="1:8" ht="14.25">
      <c r="A99" s="946" t="s">
        <v>608</v>
      </c>
      <c r="B99" s="1241" t="s">
        <v>526</v>
      </c>
      <c r="C99" s="1328"/>
      <c r="D99" s="95">
        <v>41411</v>
      </c>
      <c r="E99" s="124">
        <v>0</v>
      </c>
      <c r="F99" s="95">
        <v>75122</v>
      </c>
      <c r="G99" s="126">
        <v>19693</v>
      </c>
      <c r="H99" s="126">
        <v>19693</v>
      </c>
    </row>
    <row r="100" spans="1:8" ht="15" thickBot="1">
      <c r="A100" s="218" t="s">
        <v>609</v>
      </c>
      <c r="B100" s="1241" t="s">
        <v>332</v>
      </c>
      <c r="C100" s="1328"/>
      <c r="D100" s="94"/>
      <c r="E100" s="898"/>
      <c r="F100" s="94">
        <v>0</v>
      </c>
      <c r="G100" s="61">
        <v>66350</v>
      </c>
      <c r="H100" s="61">
        <v>69331</v>
      </c>
    </row>
    <row r="101" spans="1:8" ht="15.75" thickBot="1">
      <c r="A101" s="52" t="s">
        <v>375</v>
      </c>
      <c r="B101" s="1216" t="s">
        <v>767</v>
      </c>
      <c r="C101" s="1307"/>
      <c r="D101" s="97">
        <f>SUM(D96:D99)</f>
        <v>261959</v>
      </c>
      <c r="E101" s="897">
        <f>SUM(E96:E99)</f>
        <v>13906</v>
      </c>
      <c r="F101" s="97">
        <f>SUM(F96:F100)</f>
        <v>326061</v>
      </c>
      <c r="G101" s="97">
        <f>SUM(G96:G100)</f>
        <v>350840</v>
      </c>
      <c r="H101" s="97">
        <f>SUM(H96:H100)</f>
        <v>250531</v>
      </c>
    </row>
    <row r="102" spans="1:8" ht="14.25">
      <c r="A102" s="64" t="s">
        <v>449</v>
      </c>
      <c r="B102" s="1172" t="s">
        <v>770</v>
      </c>
      <c r="C102" s="1172"/>
      <c r="D102" s="102">
        <v>2000</v>
      </c>
      <c r="E102" s="898">
        <v>0</v>
      </c>
      <c r="F102" s="100">
        <v>0</v>
      </c>
      <c r="G102" s="100">
        <v>0</v>
      </c>
      <c r="H102" s="100">
        <v>1211</v>
      </c>
    </row>
    <row r="103" spans="1:8" ht="15" thickBot="1">
      <c r="A103" s="60" t="s">
        <v>455</v>
      </c>
      <c r="B103" s="1160" t="s">
        <v>408</v>
      </c>
      <c r="C103" s="1160"/>
      <c r="D103" s="125">
        <v>0</v>
      </c>
      <c r="E103" s="125">
        <v>0</v>
      </c>
      <c r="F103" s="95">
        <v>1000</v>
      </c>
      <c r="G103" s="95">
        <v>1000</v>
      </c>
      <c r="H103" s="95">
        <v>1000</v>
      </c>
    </row>
    <row r="104" spans="1:8" ht="15.75" thickBot="1">
      <c r="A104" s="59" t="s">
        <v>378</v>
      </c>
      <c r="B104" s="1326" t="s">
        <v>769</v>
      </c>
      <c r="C104" s="1216"/>
      <c r="D104" s="96">
        <v>2000</v>
      </c>
      <c r="E104" s="96">
        <v>0</v>
      </c>
      <c r="F104" s="97">
        <v>1000</v>
      </c>
      <c r="G104" s="51">
        <v>1000</v>
      </c>
      <c r="H104" s="51">
        <v>2211</v>
      </c>
    </row>
    <row r="105" spans="1:8" ht="15.75" thickBot="1">
      <c r="A105" s="486" t="s">
        <v>382</v>
      </c>
      <c r="B105" s="1329" t="s">
        <v>568</v>
      </c>
      <c r="C105" s="1330"/>
      <c r="D105" s="99">
        <v>0</v>
      </c>
      <c r="E105" s="897">
        <v>0</v>
      </c>
      <c r="F105" s="97">
        <v>0</v>
      </c>
      <c r="G105" s="128">
        <v>0</v>
      </c>
      <c r="H105" s="128">
        <v>0</v>
      </c>
    </row>
    <row r="106" spans="1:8" ht="15.75" thickBot="1">
      <c r="A106" s="483" t="s">
        <v>752</v>
      </c>
      <c r="B106" s="487" t="s">
        <v>771</v>
      </c>
      <c r="C106" s="488"/>
      <c r="D106" s="489">
        <f>SUM(D101+D104+D105)</f>
        <v>263959</v>
      </c>
      <c r="E106" s="947">
        <f>SUM(E101+E104+E105)</f>
        <v>13906</v>
      </c>
      <c r="F106" s="489">
        <f>SUM(F101+F104+F105)</f>
        <v>327061</v>
      </c>
      <c r="G106" s="489">
        <f>SUM(G101+G104+G105)</f>
        <v>351840</v>
      </c>
      <c r="H106" s="489">
        <f>SUM(H101+H104+H105)</f>
        <v>252742</v>
      </c>
    </row>
    <row r="107" spans="1:8" ht="14.25">
      <c r="A107" s="439" t="s">
        <v>449</v>
      </c>
      <c r="B107" s="1187" t="s">
        <v>671</v>
      </c>
      <c r="C107" s="1331"/>
      <c r="D107" s="440">
        <v>34411</v>
      </c>
      <c r="E107" s="485">
        <v>0</v>
      </c>
      <c r="F107" s="130">
        <v>28864</v>
      </c>
      <c r="G107" s="140">
        <v>35672</v>
      </c>
      <c r="H107" s="140">
        <v>38697</v>
      </c>
    </row>
    <row r="108" spans="1:8" ht="14.25">
      <c r="A108" s="60" t="s">
        <v>455</v>
      </c>
      <c r="B108" s="1161" t="s">
        <v>766</v>
      </c>
      <c r="C108" s="1231"/>
      <c r="D108" s="125">
        <v>11575</v>
      </c>
      <c r="E108" s="125">
        <v>0</v>
      </c>
      <c r="F108" s="95">
        <v>8325</v>
      </c>
      <c r="G108" s="65">
        <v>8325</v>
      </c>
      <c r="H108" s="65">
        <v>8325</v>
      </c>
    </row>
    <row r="109" spans="1:8" ht="14.25">
      <c r="A109" s="60" t="s">
        <v>607</v>
      </c>
      <c r="B109" s="1160" t="s">
        <v>672</v>
      </c>
      <c r="C109" s="1161"/>
      <c r="D109" s="125">
        <v>9845</v>
      </c>
      <c r="E109" s="124">
        <v>0</v>
      </c>
      <c r="F109" s="95">
        <v>10517</v>
      </c>
      <c r="G109" s="126">
        <v>11286</v>
      </c>
      <c r="H109" s="126">
        <v>11373</v>
      </c>
    </row>
    <row r="110" spans="1:8" ht="14.25">
      <c r="A110" s="62" t="s">
        <v>608</v>
      </c>
      <c r="B110" s="1161" t="s">
        <v>717</v>
      </c>
      <c r="C110" s="1191"/>
      <c r="D110" s="95">
        <v>144624</v>
      </c>
      <c r="E110" s="124">
        <v>0</v>
      </c>
      <c r="F110" s="343">
        <v>57988</v>
      </c>
      <c r="G110" s="127">
        <v>44077</v>
      </c>
      <c r="H110" s="127">
        <v>44199</v>
      </c>
    </row>
    <row r="111" spans="1:8" ht="14.25">
      <c r="A111" s="62" t="s">
        <v>609</v>
      </c>
      <c r="B111" s="822" t="s">
        <v>124</v>
      </c>
      <c r="C111" s="823"/>
      <c r="D111" s="102"/>
      <c r="E111" s="895"/>
      <c r="F111" s="343">
        <v>43495</v>
      </c>
      <c r="G111" s="127">
        <v>44618</v>
      </c>
      <c r="H111" s="127">
        <v>44793</v>
      </c>
    </row>
    <row r="112" spans="1:8" ht="14.25">
      <c r="A112" s="62" t="s">
        <v>629</v>
      </c>
      <c r="B112" s="822" t="s">
        <v>95</v>
      </c>
      <c r="C112" s="823"/>
      <c r="D112" s="102"/>
      <c r="E112" s="895"/>
      <c r="F112" s="343">
        <v>0</v>
      </c>
      <c r="G112" s="127">
        <v>0</v>
      </c>
      <c r="H112" s="127">
        <v>104818</v>
      </c>
    </row>
    <row r="113" spans="1:8" ht="15" thickBot="1">
      <c r="A113" s="490" t="s">
        <v>676</v>
      </c>
      <c r="B113" s="1228" t="s">
        <v>673</v>
      </c>
      <c r="C113" s="1321"/>
      <c r="D113" s="441">
        <v>3200</v>
      </c>
      <c r="E113" s="948">
        <v>0</v>
      </c>
      <c r="F113" s="129">
        <v>3200</v>
      </c>
      <c r="G113" s="491">
        <v>3700</v>
      </c>
      <c r="H113" s="491">
        <v>3700</v>
      </c>
    </row>
    <row r="114" spans="1:8" ht="15.75" thickBot="1">
      <c r="A114" s="199" t="s">
        <v>375</v>
      </c>
      <c r="B114" s="1233" t="s">
        <v>768</v>
      </c>
      <c r="C114" s="1233"/>
      <c r="D114" s="438">
        <f>SUM(D107:D113)</f>
        <v>203655</v>
      </c>
      <c r="E114" s="131">
        <f>SUM(E107:E113)</f>
        <v>0</v>
      </c>
      <c r="F114" s="437">
        <f>SUM(F107:F113)</f>
        <v>152389</v>
      </c>
      <c r="G114" s="438">
        <f>SUM(G107:G113)</f>
        <v>147678</v>
      </c>
      <c r="H114" s="438">
        <f>SUM(H107:H113)</f>
        <v>255905</v>
      </c>
    </row>
    <row r="115" spans="1:8" ht="14.25">
      <c r="A115" s="64" t="s">
        <v>449</v>
      </c>
      <c r="B115" s="1172" t="s">
        <v>774</v>
      </c>
      <c r="C115" s="1172"/>
      <c r="D115" s="102">
        <v>47600</v>
      </c>
      <c r="E115" s="898">
        <v>0</v>
      </c>
      <c r="F115" s="100">
        <v>4254</v>
      </c>
      <c r="G115" s="100">
        <v>11530</v>
      </c>
      <c r="H115" s="100">
        <v>30678</v>
      </c>
    </row>
    <row r="116" spans="1:8" ht="14.25">
      <c r="A116" s="62" t="s">
        <v>455</v>
      </c>
      <c r="B116" s="1160" t="s">
        <v>773</v>
      </c>
      <c r="C116" s="1160"/>
      <c r="D116" s="125">
        <v>2400</v>
      </c>
      <c r="E116" s="124">
        <v>0</v>
      </c>
      <c r="F116" s="95">
        <v>1200</v>
      </c>
      <c r="G116" s="95">
        <v>1200</v>
      </c>
      <c r="H116" s="95">
        <v>1200</v>
      </c>
    </row>
    <row r="117" spans="1:8" ht="14.25">
      <c r="A117" s="62" t="s">
        <v>607</v>
      </c>
      <c r="B117" s="1161" t="s">
        <v>777</v>
      </c>
      <c r="C117" s="1190"/>
      <c r="D117" s="125">
        <v>0</v>
      </c>
      <c r="E117" s="124">
        <v>0</v>
      </c>
      <c r="F117" s="95">
        <v>0</v>
      </c>
      <c r="G117" s="95">
        <v>0</v>
      </c>
      <c r="H117" s="95">
        <v>0</v>
      </c>
    </row>
    <row r="118" spans="1:8" ht="15" thickBot="1">
      <c r="A118" s="62" t="s">
        <v>608</v>
      </c>
      <c r="B118" s="1176" t="s">
        <v>408</v>
      </c>
      <c r="C118" s="1176"/>
      <c r="D118" s="102">
        <v>27243</v>
      </c>
      <c r="E118" s="900">
        <v>0</v>
      </c>
      <c r="F118" s="95">
        <v>39735</v>
      </c>
      <c r="G118" s="95">
        <v>41448</v>
      </c>
      <c r="H118" s="95">
        <v>47660</v>
      </c>
    </row>
    <row r="119" spans="1:8" ht="15.75" thickBot="1">
      <c r="A119" s="59" t="s">
        <v>378</v>
      </c>
      <c r="B119" s="1326" t="s">
        <v>772</v>
      </c>
      <c r="C119" s="1216"/>
      <c r="D119" s="97">
        <f>SUM(D115:D118)</f>
        <v>77243</v>
      </c>
      <c r="E119" s="897">
        <f>SUM(E115:E118)</f>
        <v>0</v>
      </c>
      <c r="F119" s="97">
        <f>SUM(F115:F118)</f>
        <v>45189</v>
      </c>
      <c r="G119" s="97">
        <f>SUM(G115:G118)</f>
        <v>54178</v>
      </c>
      <c r="H119" s="97">
        <f>SUM(H115:H118)</f>
        <v>79538</v>
      </c>
    </row>
    <row r="120" spans="1:8" ht="15">
      <c r="A120" s="70"/>
      <c r="B120" s="1219" t="s">
        <v>581</v>
      </c>
      <c r="C120" s="1220"/>
      <c r="D120" s="133">
        <v>61604</v>
      </c>
      <c r="E120" s="133">
        <v>0</v>
      </c>
      <c r="F120" s="142">
        <v>26535</v>
      </c>
      <c r="G120" s="142">
        <v>13274</v>
      </c>
      <c r="H120" s="142">
        <v>33510</v>
      </c>
    </row>
    <row r="121" spans="1:8" ht="15.75" thickBot="1">
      <c r="A121" s="71"/>
      <c r="B121" s="1317" t="s">
        <v>590</v>
      </c>
      <c r="C121" s="1222"/>
      <c r="D121" s="252">
        <v>12678</v>
      </c>
      <c r="E121" s="252">
        <v>0</v>
      </c>
      <c r="F121" s="143">
        <v>9942</v>
      </c>
      <c r="G121" s="143">
        <v>25222</v>
      </c>
      <c r="H121" s="143">
        <v>7407</v>
      </c>
    </row>
    <row r="122" spans="1:8" ht="15.75" thickBot="1">
      <c r="A122" s="52" t="s">
        <v>382</v>
      </c>
      <c r="B122" s="1216" t="s">
        <v>568</v>
      </c>
      <c r="C122" s="1216"/>
      <c r="D122" s="98">
        <f>SUM(D120+D121)</f>
        <v>74282</v>
      </c>
      <c r="E122" s="897">
        <f>SUM(E120+E121)</f>
        <v>0</v>
      </c>
      <c r="F122" s="98">
        <f>SUM(F120+F121)</f>
        <v>36477</v>
      </c>
      <c r="G122" s="97">
        <f>SUM(G120+G121)</f>
        <v>38496</v>
      </c>
      <c r="H122" s="97">
        <f>SUM(H120+H121)</f>
        <v>40917</v>
      </c>
    </row>
    <row r="123" spans="1:8" ht="15.75" thickBot="1">
      <c r="A123" s="52"/>
      <c r="B123" s="1307" t="s">
        <v>775</v>
      </c>
      <c r="C123" s="1330"/>
      <c r="D123" s="97">
        <f>SUM(D114+D119+D122)</f>
        <v>355180</v>
      </c>
      <c r="E123" s="897">
        <f>SUM(E114+E119+E122)</f>
        <v>0</v>
      </c>
      <c r="F123" s="97">
        <f>SUM(F114+F119+F122)</f>
        <v>234055</v>
      </c>
      <c r="G123" s="97">
        <f>SUM(G114+G119+G122)</f>
        <v>240352</v>
      </c>
      <c r="H123" s="97">
        <f>SUM(H114+H119+H122)</f>
        <v>376360</v>
      </c>
    </row>
    <row r="124" spans="1:8" ht="15.75" thickBot="1">
      <c r="A124" s="66" t="s">
        <v>776</v>
      </c>
      <c r="B124" s="157" t="s">
        <v>764</v>
      </c>
      <c r="C124" s="492"/>
      <c r="D124" s="494">
        <v>0</v>
      </c>
      <c r="E124" s="949">
        <v>0</v>
      </c>
      <c r="F124" s="493">
        <v>0</v>
      </c>
      <c r="G124" s="495">
        <v>0</v>
      </c>
      <c r="H124" s="495">
        <v>0</v>
      </c>
    </row>
    <row r="125" spans="1:8" ht="15.75" thickBot="1">
      <c r="A125" s="1097" t="s">
        <v>388</v>
      </c>
      <c r="B125" s="1099" t="s">
        <v>214</v>
      </c>
      <c r="C125" s="1100"/>
      <c r="D125" s="494"/>
      <c r="E125" s="949"/>
      <c r="F125" s="493"/>
      <c r="G125" s="495"/>
      <c r="H125" s="495">
        <v>0</v>
      </c>
    </row>
    <row r="126" spans="1:8" ht="15.75" thickBot="1">
      <c r="A126" s="1097" t="s">
        <v>390</v>
      </c>
      <c r="B126" s="1101" t="s">
        <v>215</v>
      </c>
      <c r="C126" s="1098"/>
      <c r="D126" s="494"/>
      <c r="E126" s="949"/>
      <c r="F126" s="493"/>
      <c r="G126" s="495"/>
      <c r="H126" s="495">
        <v>0</v>
      </c>
    </row>
    <row r="127" spans="1:8" ht="15.75" thickBot="1">
      <c r="A127" s="470" t="s">
        <v>409</v>
      </c>
      <c r="B127" s="471" t="s">
        <v>775</v>
      </c>
      <c r="C127" s="494"/>
      <c r="D127" s="496">
        <f>(D123)</f>
        <v>355180</v>
      </c>
      <c r="E127" s="950">
        <f>(E123)</f>
        <v>0</v>
      </c>
      <c r="F127" s="496">
        <f>(F123)</f>
        <v>234055</v>
      </c>
      <c r="G127" s="496">
        <f>(G123)</f>
        <v>240352</v>
      </c>
      <c r="H127" s="496">
        <f>(H123)</f>
        <v>376360</v>
      </c>
    </row>
    <row r="128" spans="1:8" ht="15.75" thickBot="1">
      <c r="A128" s="470" t="s">
        <v>410</v>
      </c>
      <c r="B128" s="471" t="s">
        <v>750</v>
      </c>
      <c r="C128" s="494"/>
      <c r="D128" s="496">
        <f>SUM(D106+D127)</f>
        <v>619139</v>
      </c>
      <c r="E128" s="950">
        <f>SUM(E106+E127)</f>
        <v>13906</v>
      </c>
      <c r="F128" s="496">
        <f>SUM(F106+F127)</f>
        <v>561116</v>
      </c>
      <c r="G128" s="496">
        <f>SUM(G106+G127)</f>
        <v>592192</v>
      </c>
      <c r="H128" s="496">
        <f>SUM(H106+H127+H126+H125)</f>
        <v>629102</v>
      </c>
    </row>
    <row r="130" spans="1:3" ht="14.25">
      <c r="A130" s="1198" t="s">
        <v>35</v>
      </c>
      <c r="B130" s="1332"/>
      <c r="C130" s="1332"/>
    </row>
  </sheetData>
  <sheetProtection selectLockedCells="1" selectUnlockedCells="1"/>
  <mergeCells count="90">
    <mergeCell ref="B105:C105"/>
    <mergeCell ref="B107:C107"/>
    <mergeCell ref="B122:C122"/>
    <mergeCell ref="A130:C130"/>
    <mergeCell ref="B123:C123"/>
    <mergeCell ref="B118:C118"/>
    <mergeCell ref="B115:C115"/>
    <mergeCell ref="B119:C119"/>
    <mergeCell ref="B120:C120"/>
    <mergeCell ref="B110:C110"/>
    <mergeCell ref="B94:C95"/>
    <mergeCell ref="B109:C109"/>
    <mergeCell ref="B103:C103"/>
    <mergeCell ref="B102:C102"/>
    <mergeCell ref="B108:C108"/>
    <mergeCell ref="B104:C104"/>
    <mergeCell ref="B98:C98"/>
    <mergeCell ref="B99:C99"/>
    <mergeCell ref="B100:C100"/>
    <mergeCell ref="B101:C101"/>
    <mergeCell ref="B92:C92"/>
    <mergeCell ref="B93:C93"/>
    <mergeCell ref="B88:C88"/>
    <mergeCell ref="B121:C121"/>
    <mergeCell ref="B96:C96"/>
    <mergeCell ref="B97:C97"/>
    <mergeCell ref="B117:C117"/>
    <mergeCell ref="B113:C113"/>
    <mergeCell ref="B114:C114"/>
    <mergeCell ref="B116:C116"/>
    <mergeCell ref="B61:C61"/>
    <mergeCell ref="B62:C62"/>
    <mergeCell ref="B63:C63"/>
    <mergeCell ref="B64:C64"/>
    <mergeCell ref="B65:C65"/>
    <mergeCell ref="B70:C70"/>
    <mergeCell ref="B66:C66"/>
    <mergeCell ref="B67:C67"/>
    <mergeCell ref="B68:C68"/>
    <mergeCell ref="B69:C69"/>
    <mergeCell ref="B8:C8"/>
    <mergeCell ref="B11:C11"/>
    <mergeCell ref="B5:C5"/>
    <mergeCell ref="B6:C6"/>
    <mergeCell ref="B2:C2"/>
    <mergeCell ref="B3:C3"/>
    <mergeCell ref="B4:C4"/>
    <mergeCell ref="B12:C12"/>
    <mergeCell ref="B13:C13"/>
    <mergeCell ref="B14:C14"/>
    <mergeCell ref="B20:C20"/>
    <mergeCell ref="B9:C9"/>
    <mergeCell ref="B10:C10"/>
    <mergeCell ref="B25:C25"/>
    <mergeCell ref="B23:C23"/>
    <mergeCell ref="B26:C26"/>
    <mergeCell ref="B21:C21"/>
    <mergeCell ref="B16:C16"/>
    <mergeCell ref="B18:C18"/>
    <mergeCell ref="B24:C24"/>
    <mergeCell ref="B34:C34"/>
    <mergeCell ref="B35:C35"/>
    <mergeCell ref="B32:C32"/>
    <mergeCell ref="B36:C36"/>
    <mergeCell ref="B27:C27"/>
    <mergeCell ref="B29:C29"/>
    <mergeCell ref="B30:C30"/>
    <mergeCell ref="B33:C33"/>
    <mergeCell ref="B54:C54"/>
    <mergeCell ref="B37:C37"/>
    <mergeCell ref="B38:C38"/>
    <mergeCell ref="B41:C41"/>
    <mergeCell ref="B39:C39"/>
    <mergeCell ref="B40:C40"/>
    <mergeCell ref="B74:C74"/>
    <mergeCell ref="B73:C73"/>
    <mergeCell ref="B48:C48"/>
    <mergeCell ref="B50:C50"/>
    <mergeCell ref="B60:C60"/>
    <mergeCell ref="B59:C59"/>
    <mergeCell ref="B55:C55"/>
    <mergeCell ref="B56:C56"/>
    <mergeCell ref="B58:C58"/>
    <mergeCell ref="B57:C57"/>
    <mergeCell ref="B87:C87"/>
    <mergeCell ref="B83:C83"/>
    <mergeCell ref="B86:C86"/>
    <mergeCell ref="B79:C79"/>
    <mergeCell ref="A77:E77"/>
    <mergeCell ref="B78:C78"/>
  </mergeCells>
  <printOptions horizontalCentered="1"/>
  <pageMargins left="0.1968503937007874" right="0" top="1.1811023622047245" bottom="0" header="0.31496062992125984" footer="0.5118110236220472"/>
  <pageSetup horizontalDpi="300" verticalDpi="300" orientation="portrait" paperSize="9" scale="68" r:id="rId1"/>
  <headerFooter alignWithMargins="0">
    <oddHeader>&amp;L&amp;"Arial,Normál"&amp;14TÁT
VÁROS
ÖNKORMÁNYZATA&amp;C&amp;"Arial,Normál"&amp;14
AZ ÖNKORMÁNYZAT ÉS KÖLTSÉGVETÉSI SZERVEI
 BEVÉTELI ÉS KIADÁSI ELŐIRÁNYZATAINAK BEMUTATÁSA&amp;R&amp;"Arial,Normál"&amp;8
 3. melléklet az 5/2013. (II.26.) önkormányzati rendelethez*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29" sqref="A29"/>
    </sheetView>
  </sheetViews>
  <sheetFormatPr defaultColWidth="9.140625" defaultRowHeight="12.75"/>
  <cols>
    <col min="2" max="2" width="14.140625" style="0" customWidth="1"/>
    <col min="7" max="7" width="10.7109375" style="0" customWidth="1"/>
    <col min="10" max="10" width="10.28125" style="0" customWidth="1"/>
    <col min="11" max="11" width="13.28125" style="0" customWidth="1"/>
    <col min="12" max="12" width="10.8515625" style="0" customWidth="1"/>
  </cols>
  <sheetData>
    <row r="1" spans="10:13" ht="12.75">
      <c r="J1" s="1252" t="s">
        <v>339</v>
      </c>
      <c r="K1" s="1363"/>
      <c r="L1" s="1363"/>
      <c r="M1" s="318"/>
    </row>
    <row r="2" spans="10:14" ht="12.75" customHeight="1">
      <c r="J2" s="1363"/>
      <c r="K2" s="1363"/>
      <c r="L2" s="1363"/>
      <c r="M2" s="318"/>
      <c r="N2" s="329"/>
    </row>
    <row r="3" spans="1:15" ht="12.75">
      <c r="A3" s="1364" t="s">
        <v>337</v>
      </c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O3" s="326"/>
    </row>
    <row r="4" ht="1.5" customHeight="1" hidden="1" thickBot="1">
      <c r="O4" s="326"/>
    </row>
    <row r="5" spans="14:15" ht="12.75" customHeight="1" thickBot="1">
      <c r="N5" s="1333"/>
      <c r="O5" s="326"/>
    </row>
    <row r="6" spans="3:15" ht="26.25" customHeight="1">
      <c r="C6" s="1365" t="s">
        <v>657</v>
      </c>
      <c r="D6" s="1367" t="s">
        <v>658</v>
      </c>
      <c r="E6" s="1365" t="s">
        <v>659</v>
      </c>
      <c r="F6" s="1365" t="s">
        <v>660</v>
      </c>
      <c r="G6" s="1365" t="s">
        <v>661</v>
      </c>
      <c r="H6" s="1365" t="s">
        <v>420</v>
      </c>
      <c r="I6" s="1365" t="s">
        <v>662</v>
      </c>
      <c r="J6" s="1365" t="s">
        <v>663</v>
      </c>
      <c r="K6" s="1346" t="s">
        <v>666</v>
      </c>
      <c r="L6" s="1348" t="s">
        <v>664</v>
      </c>
      <c r="M6" s="1333"/>
      <c r="N6" s="1333"/>
      <c r="O6" s="326"/>
    </row>
    <row r="7" spans="3:15" ht="13.5" thickBot="1">
      <c r="C7" s="1366"/>
      <c r="D7" s="1368"/>
      <c r="E7" s="1366"/>
      <c r="F7" s="1366"/>
      <c r="G7" s="1366"/>
      <c r="H7" s="1366"/>
      <c r="I7" s="1366"/>
      <c r="J7" s="1366"/>
      <c r="K7" s="1347"/>
      <c r="L7" s="1349"/>
      <c r="M7" s="1333"/>
      <c r="N7" s="326"/>
      <c r="O7" s="326"/>
    </row>
    <row r="8" spans="1:15" ht="13.5" thickBot="1">
      <c r="A8" s="1359" t="s">
        <v>656</v>
      </c>
      <c r="B8" s="1148"/>
      <c r="C8" s="333"/>
      <c r="D8" s="334"/>
      <c r="E8" s="334"/>
      <c r="F8" s="334">
        <v>0</v>
      </c>
      <c r="G8" s="334"/>
      <c r="H8" s="334"/>
      <c r="I8" s="334"/>
      <c r="J8" s="334"/>
      <c r="K8" s="335"/>
      <c r="L8" s="339">
        <f>SUM(C8+D8+E8+F8+G8+H8+I8+J8+K8)</f>
        <v>0</v>
      </c>
      <c r="M8" s="326"/>
      <c r="N8" s="326"/>
      <c r="O8" s="326"/>
    </row>
    <row r="9" spans="1:15" ht="13.5" thickBot="1">
      <c r="A9" s="1360" t="s">
        <v>593</v>
      </c>
      <c r="B9" s="1361"/>
      <c r="C9" s="336"/>
      <c r="D9" s="331"/>
      <c r="E9" s="331">
        <v>1500</v>
      </c>
      <c r="F9" s="331"/>
      <c r="G9" s="331"/>
      <c r="H9" s="331"/>
      <c r="I9" s="331"/>
      <c r="J9" s="331"/>
      <c r="K9" s="332">
        <v>1035</v>
      </c>
      <c r="L9" s="338">
        <f>SUM(C9+D9+E9+F9+G9+H9+I9+J9+K9)</f>
        <v>2535</v>
      </c>
      <c r="M9" s="326"/>
      <c r="N9" s="326"/>
      <c r="O9" s="326"/>
    </row>
    <row r="10" spans="1:15" ht="13.5" thickBot="1">
      <c r="A10" s="1360" t="s">
        <v>475</v>
      </c>
      <c r="B10" s="1361"/>
      <c r="C10" s="336"/>
      <c r="D10" s="331"/>
      <c r="E10" s="331"/>
      <c r="F10" s="331">
        <v>68586</v>
      </c>
      <c r="G10" s="331"/>
      <c r="H10" s="331"/>
      <c r="I10" s="331"/>
      <c r="J10" s="331"/>
      <c r="K10" s="332">
        <v>2000</v>
      </c>
      <c r="L10" s="338">
        <f>SUM(C10+D10+E10+F10+G10+H10+I10+J10+K10)</f>
        <v>70586</v>
      </c>
      <c r="M10" s="326"/>
      <c r="N10" s="326"/>
      <c r="O10" s="326"/>
    </row>
    <row r="11" spans="1:15" ht="13.5" thickBot="1">
      <c r="A11" s="1362" t="s">
        <v>322</v>
      </c>
      <c r="B11" s="1330"/>
      <c r="C11" s="336"/>
      <c r="D11" s="331"/>
      <c r="E11" s="331">
        <v>2100</v>
      </c>
      <c r="F11" s="331"/>
      <c r="G11" s="331"/>
      <c r="H11" s="331"/>
      <c r="I11" s="331"/>
      <c r="J11" s="331"/>
      <c r="K11" s="332">
        <v>100</v>
      </c>
      <c r="L11" s="338">
        <f>SUM(C11+D11+E11+F11+G11+H11+I11+J11+K11)</f>
        <v>2200</v>
      </c>
      <c r="M11" s="326"/>
      <c r="N11" s="326"/>
      <c r="O11" s="326"/>
    </row>
    <row r="12" spans="1:15" ht="13.5" thickBot="1">
      <c r="A12" s="1357" t="s">
        <v>553</v>
      </c>
      <c r="B12" s="1358"/>
      <c r="C12" s="336">
        <f aca="true" t="shared" si="0" ref="C12:L12">SUM(C8:C11)</f>
        <v>0</v>
      </c>
      <c r="D12" s="336">
        <f t="shared" si="0"/>
        <v>0</v>
      </c>
      <c r="E12" s="336">
        <f t="shared" si="0"/>
        <v>3600</v>
      </c>
      <c r="F12" s="336">
        <f t="shared" si="0"/>
        <v>68586</v>
      </c>
      <c r="G12" s="336">
        <f t="shared" si="0"/>
        <v>0</v>
      </c>
      <c r="H12" s="336">
        <f t="shared" si="0"/>
        <v>0</v>
      </c>
      <c r="I12" s="336">
        <f t="shared" si="0"/>
        <v>0</v>
      </c>
      <c r="J12" s="336">
        <f t="shared" si="0"/>
        <v>0</v>
      </c>
      <c r="K12" s="336">
        <f t="shared" si="0"/>
        <v>3135</v>
      </c>
      <c r="L12" s="338">
        <f t="shared" si="0"/>
        <v>75321</v>
      </c>
      <c r="M12" s="326"/>
      <c r="N12" s="326"/>
      <c r="O12" s="326"/>
    </row>
    <row r="13" spans="1:15" ht="12.75">
      <c r="A13" s="328"/>
      <c r="B13" s="328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</row>
    <row r="14" spans="1:15" ht="12.75">
      <c r="A14" s="328"/>
      <c r="B14" s="328"/>
      <c r="C14" s="1342" t="s">
        <v>901</v>
      </c>
      <c r="D14" s="1342"/>
      <c r="E14" s="1342"/>
      <c r="F14" s="1342"/>
      <c r="G14" s="1342"/>
      <c r="H14" s="1342"/>
      <c r="I14" s="1342"/>
      <c r="J14" s="1342"/>
      <c r="K14" s="330"/>
      <c r="L14" s="326"/>
      <c r="M14" s="326"/>
      <c r="N14" s="326"/>
      <c r="O14" s="326"/>
    </row>
    <row r="15" spans="1:15" ht="12.75" customHeight="1" thickBot="1">
      <c r="A15" s="328"/>
      <c r="B15" s="328"/>
      <c r="C15" s="330"/>
      <c r="D15" s="330"/>
      <c r="E15" s="330"/>
      <c r="F15" s="330"/>
      <c r="G15" s="330"/>
      <c r="H15" s="330"/>
      <c r="I15" s="330"/>
      <c r="J15" s="330"/>
      <c r="K15" s="330"/>
      <c r="L15" s="326"/>
      <c r="M15" s="326"/>
      <c r="N15" s="326"/>
      <c r="O15" s="326"/>
    </row>
    <row r="16" spans="3:15" ht="12.75">
      <c r="C16" s="326"/>
      <c r="D16" s="326"/>
      <c r="E16" s="326"/>
      <c r="F16" s="1343" t="s">
        <v>70</v>
      </c>
      <c r="G16" s="1343" t="s">
        <v>299</v>
      </c>
      <c r="H16" s="1345"/>
      <c r="I16" s="326"/>
      <c r="J16" s="326"/>
      <c r="K16" s="326"/>
      <c r="L16" s="326"/>
      <c r="M16" s="326"/>
      <c r="N16" s="326"/>
      <c r="O16" s="326"/>
    </row>
    <row r="17" spans="3:15" ht="13.5" thickBot="1">
      <c r="C17" s="326"/>
      <c r="D17" s="326"/>
      <c r="E17" s="326"/>
      <c r="F17" s="1344"/>
      <c r="G17" s="1344"/>
      <c r="H17" s="1345"/>
      <c r="I17" s="326"/>
      <c r="J17" s="326"/>
      <c r="K17" s="326"/>
      <c r="L17" s="326"/>
      <c r="M17" s="326"/>
      <c r="N17" s="326"/>
      <c r="O17" s="326"/>
    </row>
    <row r="18" spans="1:15" ht="14.25">
      <c r="A18" s="1338" t="s">
        <v>187</v>
      </c>
      <c r="B18" s="1339"/>
      <c r="C18" s="1340"/>
      <c r="D18" s="1340"/>
      <c r="E18" s="1341"/>
      <c r="F18" s="340">
        <v>5600</v>
      </c>
      <c r="G18" s="340">
        <v>5600</v>
      </c>
      <c r="H18" s="7"/>
      <c r="I18" s="326"/>
      <c r="J18" s="326"/>
      <c r="K18" s="326"/>
      <c r="L18" s="326"/>
      <c r="M18" s="326"/>
      <c r="N18" s="326"/>
      <c r="O18" s="326"/>
    </row>
    <row r="19" spans="1:15" ht="14.25">
      <c r="A19" s="1334" t="s">
        <v>415</v>
      </c>
      <c r="B19" s="1335"/>
      <c r="C19" s="1336"/>
      <c r="D19" s="1336"/>
      <c r="E19" s="1337"/>
      <c r="F19" s="41">
        <v>1300</v>
      </c>
      <c r="G19" s="41">
        <v>1300</v>
      </c>
      <c r="H19" s="7"/>
      <c r="I19" s="326"/>
      <c r="J19" s="326"/>
      <c r="K19" s="326"/>
      <c r="L19" s="326"/>
      <c r="M19" s="326"/>
      <c r="N19" s="326"/>
      <c r="O19" s="326"/>
    </row>
    <row r="20" spans="1:15" ht="14.25">
      <c r="A20" s="1334" t="s">
        <v>416</v>
      </c>
      <c r="B20" s="1335"/>
      <c r="C20" s="1336"/>
      <c r="D20" s="1336"/>
      <c r="E20" s="1337"/>
      <c r="F20" s="41">
        <v>1500</v>
      </c>
      <c r="G20" s="41">
        <v>1500</v>
      </c>
      <c r="H20" s="7"/>
      <c r="I20" s="326"/>
      <c r="J20" s="326"/>
      <c r="K20" s="326"/>
      <c r="L20" s="326"/>
      <c r="M20" s="326"/>
      <c r="N20" s="326"/>
      <c r="O20" s="326"/>
    </row>
    <row r="21" spans="1:15" ht="14.25">
      <c r="A21" s="1334" t="s">
        <v>417</v>
      </c>
      <c r="B21" s="1335"/>
      <c r="C21" s="1336"/>
      <c r="D21" s="1336"/>
      <c r="E21" s="1337"/>
      <c r="F21" s="41">
        <v>200</v>
      </c>
      <c r="G21" s="41">
        <v>200</v>
      </c>
      <c r="H21" s="7"/>
      <c r="I21" s="326"/>
      <c r="J21" s="326"/>
      <c r="K21" s="326"/>
      <c r="L21" s="326"/>
      <c r="M21" s="326"/>
      <c r="O21" s="326"/>
    </row>
    <row r="22" spans="1:8" ht="14.25">
      <c r="A22" s="1334" t="s">
        <v>418</v>
      </c>
      <c r="B22" s="1335"/>
      <c r="C22" s="1336"/>
      <c r="D22" s="1336"/>
      <c r="E22" s="1337"/>
      <c r="F22" s="41">
        <v>400</v>
      </c>
      <c r="G22" s="41">
        <v>400</v>
      </c>
      <c r="H22" s="7"/>
    </row>
    <row r="23" spans="1:8" ht="14.25">
      <c r="A23" s="1334" t="s">
        <v>419</v>
      </c>
      <c r="B23" s="1335"/>
      <c r="C23" s="1336"/>
      <c r="D23" s="1336"/>
      <c r="E23" s="1337"/>
      <c r="F23" s="41">
        <v>2000</v>
      </c>
      <c r="G23" s="41">
        <v>2000</v>
      </c>
      <c r="H23" s="7"/>
    </row>
    <row r="24" spans="1:8" ht="14.25">
      <c r="A24" s="1334" t="s">
        <v>420</v>
      </c>
      <c r="B24" s="1335"/>
      <c r="C24" s="1336"/>
      <c r="D24" s="1336"/>
      <c r="E24" s="1337"/>
      <c r="F24" s="41">
        <v>0</v>
      </c>
      <c r="G24" s="41">
        <v>0</v>
      </c>
      <c r="H24" s="7"/>
    </row>
    <row r="25" spans="1:8" ht="14.25">
      <c r="A25" s="1334" t="s">
        <v>421</v>
      </c>
      <c r="B25" s="1335"/>
      <c r="C25" s="1336"/>
      <c r="D25" s="1336"/>
      <c r="E25" s="1337"/>
      <c r="F25" s="41">
        <v>3000</v>
      </c>
      <c r="G25" s="41">
        <v>3000</v>
      </c>
      <c r="H25" s="7"/>
    </row>
    <row r="26" spans="1:8" ht="15.75" customHeight="1" thickBot="1">
      <c r="A26" s="1353" t="s">
        <v>186</v>
      </c>
      <c r="B26" s="1354"/>
      <c r="C26" s="1355"/>
      <c r="D26" s="1355"/>
      <c r="E26" s="1356"/>
      <c r="F26" s="327">
        <v>0</v>
      </c>
      <c r="G26" s="327">
        <v>0</v>
      </c>
      <c r="H26" s="326"/>
    </row>
    <row r="27" spans="1:8" ht="13.5" thickBot="1">
      <c r="A27" s="1350" t="s">
        <v>553</v>
      </c>
      <c r="B27" s="1351"/>
      <c r="C27" s="1351"/>
      <c r="D27" s="1351"/>
      <c r="E27" s="1352"/>
      <c r="F27" s="337">
        <f>SUM(F18:F26)</f>
        <v>14000</v>
      </c>
      <c r="G27" s="337">
        <f>SUM(G18:G26)</f>
        <v>14000</v>
      </c>
      <c r="H27" s="767"/>
    </row>
    <row r="29" ht="12.75">
      <c r="A29" t="s">
        <v>36</v>
      </c>
    </row>
  </sheetData>
  <sheetProtection/>
  <mergeCells count="33">
    <mergeCell ref="J1:L2"/>
    <mergeCell ref="A3:M3"/>
    <mergeCell ref="C6:C7"/>
    <mergeCell ref="D6:D7"/>
    <mergeCell ref="E6:E7"/>
    <mergeCell ref="F6:F7"/>
    <mergeCell ref="G6:G7"/>
    <mergeCell ref="H6:H7"/>
    <mergeCell ref="I6:I7"/>
    <mergeCell ref="J6:J7"/>
    <mergeCell ref="M6:M7"/>
    <mergeCell ref="A12:B12"/>
    <mergeCell ref="A8:B8"/>
    <mergeCell ref="A9:B9"/>
    <mergeCell ref="A10:B10"/>
    <mergeCell ref="A11:B11"/>
    <mergeCell ref="A21:E21"/>
    <mergeCell ref="A27:E27"/>
    <mergeCell ref="A25:E25"/>
    <mergeCell ref="A26:E26"/>
    <mergeCell ref="A22:E22"/>
    <mergeCell ref="A23:E23"/>
    <mergeCell ref="A24:E24"/>
    <mergeCell ref="N5:N6"/>
    <mergeCell ref="A20:E20"/>
    <mergeCell ref="A19:E19"/>
    <mergeCell ref="A18:E18"/>
    <mergeCell ref="C14:J14"/>
    <mergeCell ref="F16:F17"/>
    <mergeCell ref="G16:G17"/>
    <mergeCell ref="H16:H17"/>
    <mergeCell ref="K6:K7"/>
    <mergeCell ref="L6:L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03"/>
  <sheetViews>
    <sheetView zoomScalePageLayoutView="0" workbookViewId="0" topLeftCell="A121">
      <selection activeCell="C55" sqref="C55"/>
    </sheetView>
  </sheetViews>
  <sheetFormatPr defaultColWidth="9.140625" defaultRowHeight="12.75"/>
  <cols>
    <col min="2" max="2" width="6.140625" style="0" customWidth="1"/>
    <col min="3" max="3" width="24.00390625" style="0" customWidth="1"/>
    <col min="4" max="4" width="14.7109375" style="0" customWidth="1"/>
    <col min="5" max="5" width="9.28125" style="0" hidden="1" customWidth="1"/>
    <col min="6" max="6" width="8.7109375" style="0" hidden="1" customWidth="1"/>
    <col min="7" max="7" width="10.140625" style="0" customWidth="1"/>
    <col min="8" max="8" width="10.8515625" style="0" customWidth="1"/>
    <col min="9" max="9" width="10.57421875" style="0" customWidth="1"/>
  </cols>
  <sheetData>
    <row r="1" ht="13.5" thickBot="1"/>
    <row r="2" spans="2:9" ht="52.5" customHeight="1">
      <c r="B2" s="444" t="s">
        <v>449</v>
      </c>
      <c r="C2" s="445" t="s">
        <v>456</v>
      </c>
      <c r="D2" s="446" t="s">
        <v>644</v>
      </c>
      <c r="E2" s="447" t="s">
        <v>617</v>
      </c>
      <c r="F2" s="447" t="s">
        <v>638</v>
      </c>
      <c r="G2" s="448" t="s">
        <v>77</v>
      </c>
      <c r="H2" s="448" t="s">
        <v>156</v>
      </c>
      <c r="I2" s="448" t="s">
        <v>157</v>
      </c>
    </row>
    <row r="3" spans="2:9" ht="12.75">
      <c r="B3" s="85"/>
      <c r="C3" s="1382" t="s">
        <v>457</v>
      </c>
      <c r="D3" s="179" t="s">
        <v>450</v>
      </c>
      <c r="E3" s="265">
        <v>3415</v>
      </c>
      <c r="F3" s="282">
        <v>641</v>
      </c>
      <c r="G3" s="266">
        <v>4385</v>
      </c>
      <c r="H3" s="266">
        <v>4785</v>
      </c>
      <c r="I3" s="266">
        <v>0</v>
      </c>
    </row>
    <row r="4" spans="2:9" ht="12.75">
      <c r="B4" s="82"/>
      <c r="C4" s="1397"/>
      <c r="D4" s="177" t="s">
        <v>619</v>
      </c>
      <c r="E4" s="256">
        <v>922</v>
      </c>
      <c r="F4" s="270">
        <v>173</v>
      </c>
      <c r="G4" s="266">
        <v>1184</v>
      </c>
      <c r="H4" s="266">
        <v>1258</v>
      </c>
      <c r="I4" s="266">
        <v>0</v>
      </c>
    </row>
    <row r="5" spans="2:9" ht="12.75">
      <c r="B5" s="83"/>
      <c r="C5" s="1397"/>
      <c r="D5" s="178" t="s">
        <v>451</v>
      </c>
      <c r="E5" s="256">
        <v>11909</v>
      </c>
      <c r="F5" s="270">
        <v>3062</v>
      </c>
      <c r="G5" s="266">
        <v>11265</v>
      </c>
      <c r="H5" s="266">
        <v>11328</v>
      </c>
      <c r="I5" s="266">
        <v>0</v>
      </c>
    </row>
    <row r="6" spans="2:9" ht="12.75">
      <c r="B6" s="84"/>
      <c r="C6" s="1392" t="s">
        <v>458</v>
      </c>
      <c r="D6" s="1393"/>
      <c r="E6" s="210">
        <f>SUM(E3:E5)</f>
        <v>16246</v>
      </c>
      <c r="F6" s="283">
        <f>SUM(F3:F5)</f>
        <v>3876</v>
      </c>
      <c r="G6" s="242">
        <f>SUM(G3:G5)</f>
        <v>16834</v>
      </c>
      <c r="H6" s="242">
        <f>SUM(H3:H5)</f>
        <v>17371</v>
      </c>
      <c r="I6" s="242">
        <f>SUM(I3:I5)</f>
        <v>0</v>
      </c>
    </row>
    <row r="7" spans="2:9" ht="12.75">
      <c r="B7" s="85"/>
      <c r="C7" s="1382" t="s">
        <v>459</v>
      </c>
      <c r="D7" s="179" t="s">
        <v>450</v>
      </c>
      <c r="E7" s="256">
        <v>38517</v>
      </c>
      <c r="F7" s="270">
        <v>5656</v>
      </c>
      <c r="G7" s="257">
        <v>41274</v>
      </c>
      <c r="H7" s="257">
        <v>44567</v>
      </c>
      <c r="I7" s="257">
        <v>0</v>
      </c>
    </row>
    <row r="8" spans="2:9" ht="14.25" customHeight="1">
      <c r="B8" s="82"/>
      <c r="C8" s="1382"/>
      <c r="D8" s="177" t="s">
        <v>619</v>
      </c>
      <c r="E8" s="256">
        <v>10353</v>
      </c>
      <c r="F8" s="270">
        <v>1503</v>
      </c>
      <c r="G8" s="257">
        <v>11105</v>
      </c>
      <c r="H8" s="257">
        <v>11725</v>
      </c>
      <c r="I8" s="257">
        <v>0</v>
      </c>
    </row>
    <row r="9" spans="2:9" ht="12.75">
      <c r="B9" s="83"/>
      <c r="C9" s="1382"/>
      <c r="D9" s="285" t="s">
        <v>451</v>
      </c>
      <c r="E9" s="256">
        <v>7289</v>
      </c>
      <c r="F9" s="270">
        <v>1445</v>
      </c>
      <c r="G9" s="257">
        <v>9305</v>
      </c>
      <c r="H9" s="257">
        <v>9761</v>
      </c>
      <c r="I9" s="257">
        <v>0</v>
      </c>
    </row>
    <row r="10" spans="2:9" ht="12.75">
      <c r="B10" s="84"/>
      <c r="C10" s="1392" t="s">
        <v>460</v>
      </c>
      <c r="D10" s="1393"/>
      <c r="E10" s="210">
        <f>SUM(E7:E9)</f>
        <v>56159</v>
      </c>
      <c r="F10" s="283">
        <f>SUM(F7:F9)</f>
        <v>8604</v>
      </c>
      <c r="G10" s="242">
        <f>SUM(G7:G9)</f>
        <v>61684</v>
      </c>
      <c r="H10" s="242">
        <f>SUM(H7:H9)</f>
        <v>66053</v>
      </c>
      <c r="I10" s="242">
        <f>SUM(I7:I9)</f>
        <v>0</v>
      </c>
    </row>
    <row r="11" spans="2:9" ht="12.75">
      <c r="B11" s="85"/>
      <c r="C11" s="1382" t="s">
        <v>461</v>
      </c>
      <c r="D11" s="179" t="s">
        <v>450</v>
      </c>
      <c r="E11" s="256">
        <v>4290</v>
      </c>
      <c r="F11" s="270">
        <v>0</v>
      </c>
      <c r="G11" s="257">
        <v>4404</v>
      </c>
      <c r="H11" s="257">
        <v>4924</v>
      </c>
      <c r="I11" s="257">
        <v>0</v>
      </c>
    </row>
    <row r="12" spans="2:9" ht="14.25" customHeight="1">
      <c r="B12" s="82"/>
      <c r="C12" s="1382"/>
      <c r="D12" s="177" t="s">
        <v>619</v>
      </c>
      <c r="E12" s="256">
        <v>1157</v>
      </c>
      <c r="F12" s="270">
        <v>0</v>
      </c>
      <c r="G12" s="257">
        <v>1189</v>
      </c>
      <c r="H12" s="257">
        <v>1300</v>
      </c>
      <c r="I12" s="257">
        <v>0</v>
      </c>
    </row>
    <row r="13" spans="2:9" ht="12.75">
      <c r="B13" s="83"/>
      <c r="C13" s="1382"/>
      <c r="D13" s="178" t="s">
        <v>451</v>
      </c>
      <c r="E13" s="256">
        <v>1816</v>
      </c>
      <c r="F13" s="270">
        <v>0</v>
      </c>
      <c r="G13" s="257">
        <v>1972</v>
      </c>
      <c r="H13" s="257">
        <v>2027</v>
      </c>
      <c r="I13" s="257">
        <v>0</v>
      </c>
    </row>
    <row r="14" spans="2:9" ht="12.75">
      <c r="B14" s="84"/>
      <c r="C14" s="1392" t="s">
        <v>462</v>
      </c>
      <c r="D14" s="1393"/>
      <c r="E14" s="210">
        <f>SUM(E11:E13)</f>
        <v>7263</v>
      </c>
      <c r="F14" s="283">
        <f>SUM(F11:F13)</f>
        <v>0</v>
      </c>
      <c r="G14" s="242">
        <f>SUM(G11:G13)</f>
        <v>7565</v>
      </c>
      <c r="H14" s="242">
        <f>SUM(H11:H13)</f>
        <v>8251</v>
      </c>
      <c r="I14" s="242">
        <f>SUM(I11:I13)</f>
        <v>0</v>
      </c>
    </row>
    <row r="15" spans="2:9" ht="12.75">
      <c r="B15" s="85"/>
      <c r="C15" s="166"/>
      <c r="D15" s="179" t="s">
        <v>450</v>
      </c>
      <c r="E15" s="256">
        <v>4240</v>
      </c>
      <c r="F15" s="270">
        <v>809</v>
      </c>
      <c r="G15" s="257">
        <v>5043</v>
      </c>
      <c r="H15" s="257">
        <v>5043</v>
      </c>
      <c r="I15" s="257">
        <v>0</v>
      </c>
    </row>
    <row r="16" spans="2:9" ht="12.75">
      <c r="B16" s="82"/>
      <c r="C16" s="167" t="s">
        <v>463</v>
      </c>
      <c r="D16" s="177" t="s">
        <v>619</v>
      </c>
      <c r="E16" s="256">
        <v>1145</v>
      </c>
      <c r="F16" s="270">
        <v>218</v>
      </c>
      <c r="G16" s="257">
        <v>1361</v>
      </c>
      <c r="H16" s="257">
        <v>1361</v>
      </c>
      <c r="I16" s="257">
        <v>0</v>
      </c>
    </row>
    <row r="17" spans="2:9" ht="12.75">
      <c r="B17" s="83"/>
      <c r="C17" s="166"/>
      <c r="D17" s="178" t="s">
        <v>451</v>
      </c>
      <c r="E17" s="256">
        <v>1290</v>
      </c>
      <c r="F17" s="270">
        <v>200</v>
      </c>
      <c r="G17" s="257">
        <v>1490</v>
      </c>
      <c r="H17" s="257">
        <v>1490</v>
      </c>
      <c r="I17" s="257">
        <v>0</v>
      </c>
    </row>
    <row r="18" spans="2:9" ht="12.75">
      <c r="B18" s="84"/>
      <c r="C18" s="168" t="s">
        <v>464</v>
      </c>
      <c r="D18" s="246"/>
      <c r="E18" s="210">
        <f>SUM(E15:E17)</f>
        <v>6675</v>
      </c>
      <c r="F18" s="283">
        <f>SUM(F15:F17)</f>
        <v>1227</v>
      </c>
      <c r="G18" s="242">
        <f>SUM(G15:G17)</f>
        <v>7894</v>
      </c>
      <c r="H18" s="242">
        <f>SUM(H15:H17)</f>
        <v>7894</v>
      </c>
      <c r="I18" s="242">
        <v>0</v>
      </c>
    </row>
    <row r="19" spans="2:9" ht="12.75" customHeight="1">
      <c r="B19" s="85"/>
      <c r="C19" s="1394" t="s">
        <v>624</v>
      </c>
      <c r="D19" s="179" t="s">
        <v>450</v>
      </c>
      <c r="E19" s="256">
        <v>157</v>
      </c>
      <c r="F19" s="270">
        <v>157</v>
      </c>
      <c r="G19" s="257">
        <v>0</v>
      </c>
      <c r="H19" s="257">
        <v>0</v>
      </c>
      <c r="I19" s="257">
        <v>0</v>
      </c>
    </row>
    <row r="20" spans="2:9" ht="12.75">
      <c r="B20" s="82"/>
      <c r="C20" s="1395"/>
      <c r="D20" s="177" t="s">
        <v>619</v>
      </c>
      <c r="E20" s="256">
        <v>42</v>
      </c>
      <c r="F20" s="270">
        <v>42</v>
      </c>
      <c r="G20" s="257">
        <v>0</v>
      </c>
      <c r="H20" s="257">
        <v>0</v>
      </c>
      <c r="I20" s="257">
        <v>0</v>
      </c>
    </row>
    <row r="21" spans="2:9" ht="12.75">
      <c r="B21" s="83"/>
      <c r="C21" s="1396"/>
      <c r="D21" s="178" t="s">
        <v>451</v>
      </c>
      <c r="E21" s="256">
        <v>0</v>
      </c>
      <c r="F21" s="270">
        <v>0</v>
      </c>
      <c r="G21" s="257">
        <v>0</v>
      </c>
      <c r="H21" s="257">
        <v>0</v>
      </c>
      <c r="I21" s="257">
        <v>0</v>
      </c>
    </row>
    <row r="22" spans="2:9" ht="12.75">
      <c r="B22" s="84"/>
      <c r="C22" s="168" t="s">
        <v>623</v>
      </c>
      <c r="D22" s="246"/>
      <c r="E22" s="210">
        <f>SUM(E19:E21)</f>
        <v>199</v>
      </c>
      <c r="F22" s="283">
        <f>SUM(F19:F21)</f>
        <v>199</v>
      </c>
      <c r="G22" s="242">
        <f>SUM(G19:G21)</f>
        <v>0</v>
      </c>
      <c r="H22" s="242">
        <f>SUM(H19:H21)</f>
        <v>0</v>
      </c>
      <c r="I22" s="242">
        <f>SUM(I19:I21)</f>
        <v>0</v>
      </c>
    </row>
    <row r="23" spans="2:9" ht="12.75">
      <c r="B23" s="86"/>
      <c r="C23" s="1398" t="s">
        <v>465</v>
      </c>
      <c r="D23" s="286" t="s">
        <v>466</v>
      </c>
      <c r="E23" s="256">
        <v>2599</v>
      </c>
      <c r="F23" s="270">
        <v>0</v>
      </c>
      <c r="G23" s="257">
        <v>2704</v>
      </c>
      <c r="H23" s="257">
        <v>3006</v>
      </c>
      <c r="I23" s="257">
        <v>0</v>
      </c>
    </row>
    <row r="24" spans="2:9" ht="12.75">
      <c r="B24" s="82"/>
      <c r="C24" s="1398"/>
      <c r="D24" s="177" t="s">
        <v>619</v>
      </c>
      <c r="E24" s="256">
        <v>701</v>
      </c>
      <c r="F24" s="270">
        <v>0</v>
      </c>
      <c r="G24" s="257">
        <v>730</v>
      </c>
      <c r="H24" s="257">
        <v>792</v>
      </c>
      <c r="I24" s="257">
        <v>0</v>
      </c>
    </row>
    <row r="25" spans="2:9" ht="12.75">
      <c r="B25" s="87"/>
      <c r="C25" s="1398"/>
      <c r="D25" s="285" t="s">
        <v>451</v>
      </c>
      <c r="E25" s="256">
        <v>0</v>
      </c>
      <c r="F25" s="270">
        <v>0</v>
      </c>
      <c r="G25" s="257">
        <v>69</v>
      </c>
      <c r="H25" s="257">
        <v>106</v>
      </c>
      <c r="I25" s="257">
        <v>0</v>
      </c>
    </row>
    <row r="26" spans="2:9" ht="12.75">
      <c r="B26" s="84"/>
      <c r="C26" s="1392" t="s">
        <v>467</v>
      </c>
      <c r="D26" s="1393"/>
      <c r="E26" s="210">
        <f>SUM(E23:E25)</f>
        <v>3300</v>
      </c>
      <c r="F26" s="283">
        <f>SUM(F23:F25)</f>
        <v>0</v>
      </c>
      <c r="G26" s="242">
        <f>SUM(G23:G25)</f>
        <v>3503</v>
      </c>
      <c r="H26" s="242">
        <f>SUM(H23:H25)</f>
        <v>3904</v>
      </c>
      <c r="I26" s="242">
        <f>SUM(I23:I25)</f>
        <v>0</v>
      </c>
    </row>
    <row r="27" spans="2:9" ht="12.75">
      <c r="B27" s="86"/>
      <c r="C27" s="1398" t="s">
        <v>468</v>
      </c>
      <c r="D27" s="286" t="s">
        <v>466</v>
      </c>
      <c r="E27" s="256">
        <v>2830</v>
      </c>
      <c r="F27" s="270">
        <v>0</v>
      </c>
      <c r="G27" s="257">
        <v>3684</v>
      </c>
      <c r="H27" s="257">
        <v>3944</v>
      </c>
      <c r="I27" s="257">
        <v>0</v>
      </c>
    </row>
    <row r="28" spans="2:9" ht="12.75">
      <c r="B28" s="82"/>
      <c r="C28" s="1398"/>
      <c r="D28" s="177" t="s">
        <v>619</v>
      </c>
      <c r="E28" s="256">
        <v>764</v>
      </c>
      <c r="F28" s="270">
        <v>0</v>
      </c>
      <c r="G28" s="257">
        <v>995</v>
      </c>
      <c r="H28" s="257">
        <v>1048</v>
      </c>
      <c r="I28" s="257">
        <v>0</v>
      </c>
    </row>
    <row r="29" spans="2:9" ht="12.75">
      <c r="B29" s="87"/>
      <c r="C29" s="1398"/>
      <c r="D29" s="285" t="s">
        <v>451</v>
      </c>
      <c r="E29" s="256">
        <v>824</v>
      </c>
      <c r="F29" s="270">
        <v>0</v>
      </c>
      <c r="G29" s="257">
        <v>776</v>
      </c>
      <c r="H29" s="257">
        <v>803</v>
      </c>
      <c r="I29" s="257">
        <v>0</v>
      </c>
    </row>
    <row r="30" spans="2:9" ht="12.75">
      <c r="B30" s="84"/>
      <c r="C30" s="1392" t="s">
        <v>469</v>
      </c>
      <c r="D30" s="1393"/>
      <c r="E30" s="210">
        <f>SUM(E27:E29)</f>
        <v>4418</v>
      </c>
      <c r="F30" s="283">
        <f>SUM(F27:F29)</f>
        <v>0</v>
      </c>
      <c r="G30" s="242">
        <f>SUM(G27:G29)</f>
        <v>5455</v>
      </c>
      <c r="H30" s="242">
        <f>SUM(H27:H29)</f>
        <v>5795</v>
      </c>
      <c r="I30" s="242">
        <f>SUM(I27:I29)</f>
        <v>0</v>
      </c>
    </row>
    <row r="31" spans="2:9" ht="12.75">
      <c r="B31" s="85"/>
      <c r="C31" s="1404" t="s">
        <v>622</v>
      </c>
      <c r="D31" s="179" t="s">
        <v>450</v>
      </c>
      <c r="E31" s="280">
        <f aca="true" t="shared" si="0" ref="E31:F33">SUM(E3+E7+E11+E15+E23+E27+E19)</f>
        <v>56048</v>
      </c>
      <c r="F31" s="284">
        <f t="shared" si="0"/>
        <v>7263</v>
      </c>
      <c r="G31" s="257">
        <f aca="true" t="shared" si="1" ref="G31:H33">SUM(G3+G7+G11+G15+G19+G23+G27)</f>
        <v>61494</v>
      </c>
      <c r="H31" s="257">
        <f t="shared" si="1"/>
        <v>66269</v>
      </c>
      <c r="I31" s="257">
        <f>SUM(I3+I7+I11+I15+I19+I23+I27)</f>
        <v>0</v>
      </c>
    </row>
    <row r="32" spans="2:9" ht="12.75">
      <c r="B32" s="82"/>
      <c r="C32" s="1404"/>
      <c r="D32" s="177" t="s">
        <v>619</v>
      </c>
      <c r="E32" s="280">
        <f t="shared" si="0"/>
        <v>15084</v>
      </c>
      <c r="F32" s="284">
        <f t="shared" si="0"/>
        <v>1936</v>
      </c>
      <c r="G32" s="257">
        <f t="shared" si="1"/>
        <v>16564</v>
      </c>
      <c r="H32" s="257">
        <f t="shared" si="1"/>
        <v>17484</v>
      </c>
      <c r="I32" s="257">
        <f>SUM(I4+I8+I12+I16+I20+I24+I28)</f>
        <v>0</v>
      </c>
    </row>
    <row r="33" spans="2:9" ht="13.5" thickBot="1">
      <c r="B33" s="449"/>
      <c r="C33" s="1405"/>
      <c r="D33" s="301" t="s">
        <v>451</v>
      </c>
      <c r="E33" s="281">
        <f t="shared" si="0"/>
        <v>23128</v>
      </c>
      <c r="F33" s="303">
        <f t="shared" si="0"/>
        <v>4707</v>
      </c>
      <c r="G33" s="257">
        <f t="shared" si="1"/>
        <v>24877</v>
      </c>
      <c r="H33" s="257">
        <f t="shared" si="1"/>
        <v>25515</v>
      </c>
      <c r="I33" s="257">
        <f>SUM(I5+I9+I13+I17+I21+I25+I29)</f>
        <v>0</v>
      </c>
    </row>
    <row r="34" spans="2:9" ht="13.5" thickBot="1">
      <c r="B34" s="174" t="s">
        <v>449</v>
      </c>
      <c r="C34" s="254" t="s">
        <v>592</v>
      </c>
      <c r="D34" s="169"/>
      <c r="E34" s="163">
        <f>SUM(E31:E33)</f>
        <v>94260</v>
      </c>
      <c r="F34" s="162">
        <f>SUM(F31:F33)</f>
        <v>13906</v>
      </c>
      <c r="G34" s="170">
        <f>SUM(G31:G33)</f>
        <v>102935</v>
      </c>
      <c r="H34" s="170">
        <f>SUM(H31:H33)</f>
        <v>109268</v>
      </c>
      <c r="I34" s="170">
        <f>SUM(I31:I33)</f>
        <v>0</v>
      </c>
    </row>
    <row r="35" spans="2:9" ht="12.75">
      <c r="B35" s="161"/>
      <c r="C35" s="171"/>
      <c r="D35" s="172"/>
      <c r="E35" s="497"/>
      <c r="F35" s="497"/>
      <c r="G35" s="164"/>
      <c r="H35" s="164"/>
      <c r="I35" s="164"/>
    </row>
    <row r="36" spans="2:9" ht="13.5" thickBot="1">
      <c r="B36" s="161"/>
      <c r="C36" s="171"/>
      <c r="D36" s="172"/>
      <c r="E36" s="497"/>
      <c r="F36" s="497"/>
      <c r="G36" s="164"/>
      <c r="H36" s="164"/>
      <c r="I36" s="164"/>
    </row>
    <row r="37" spans="2:9" ht="12.75">
      <c r="B37" s="951" t="s">
        <v>455</v>
      </c>
      <c r="C37" s="1402" t="s">
        <v>593</v>
      </c>
      <c r="D37" s="1403"/>
      <c r="E37" s="952"/>
      <c r="F37" s="255">
        <v>0</v>
      </c>
      <c r="G37" s="953"/>
      <c r="H37" s="261"/>
      <c r="I37" s="261"/>
    </row>
    <row r="38" spans="2:9" ht="12.75">
      <c r="B38" s="85"/>
      <c r="C38" s="1382" t="s">
        <v>470</v>
      </c>
      <c r="D38" s="179" t="s">
        <v>450</v>
      </c>
      <c r="E38" s="282">
        <v>5961</v>
      </c>
      <c r="F38" s="265">
        <v>0</v>
      </c>
      <c r="G38" s="266">
        <v>6205</v>
      </c>
      <c r="H38" s="259">
        <v>7727</v>
      </c>
      <c r="I38" s="259">
        <v>8749</v>
      </c>
    </row>
    <row r="39" spans="2:9" ht="12.75">
      <c r="B39" s="82"/>
      <c r="C39" s="1397"/>
      <c r="D39" s="177" t="s">
        <v>619</v>
      </c>
      <c r="E39" s="270">
        <v>1594</v>
      </c>
      <c r="F39" s="256">
        <v>0</v>
      </c>
      <c r="G39" s="257">
        <v>1660</v>
      </c>
      <c r="H39" s="260">
        <v>2031</v>
      </c>
      <c r="I39" s="260">
        <v>2307</v>
      </c>
    </row>
    <row r="40" spans="2:9" ht="12.75">
      <c r="B40" s="83"/>
      <c r="C40" s="1397"/>
      <c r="D40" s="178" t="s">
        <v>451</v>
      </c>
      <c r="E40" s="270">
        <v>4865</v>
      </c>
      <c r="F40" s="256">
        <v>0</v>
      </c>
      <c r="G40" s="257">
        <v>5655</v>
      </c>
      <c r="H40" s="260">
        <v>8341</v>
      </c>
      <c r="I40" s="260">
        <v>12478</v>
      </c>
    </row>
    <row r="41" spans="2:9" ht="12.75">
      <c r="B41" s="84"/>
      <c r="C41" s="1392" t="s">
        <v>639</v>
      </c>
      <c r="D41" s="1393"/>
      <c r="E41" s="283">
        <f>SUM(E38:E40)</f>
        <v>12420</v>
      </c>
      <c r="F41" s="210">
        <f>SUM(F38:F40)</f>
        <v>0</v>
      </c>
      <c r="G41" s="242">
        <f>SUM(G38:G40)</f>
        <v>13520</v>
      </c>
      <c r="H41" s="165">
        <f>SUM(H38:H40)</f>
        <v>18099</v>
      </c>
      <c r="I41" s="165">
        <f>SUM(I38:I40)</f>
        <v>23534</v>
      </c>
    </row>
    <row r="42" spans="2:9" ht="12.75">
      <c r="B42" s="85"/>
      <c r="C42" s="1382" t="s">
        <v>471</v>
      </c>
      <c r="D42" s="179" t="s">
        <v>450</v>
      </c>
      <c r="E42" s="270">
        <v>1297</v>
      </c>
      <c r="F42" s="256">
        <v>0</v>
      </c>
      <c r="G42" s="257">
        <v>1470</v>
      </c>
      <c r="H42" s="260">
        <v>1683</v>
      </c>
      <c r="I42" s="260">
        <v>1725</v>
      </c>
    </row>
    <row r="43" spans="2:9" ht="12.75">
      <c r="B43" s="82"/>
      <c r="C43" s="1382"/>
      <c r="D43" s="177" t="s">
        <v>619</v>
      </c>
      <c r="E43" s="270">
        <v>350</v>
      </c>
      <c r="F43" s="256">
        <v>0</v>
      </c>
      <c r="G43" s="257">
        <v>397</v>
      </c>
      <c r="H43" s="260">
        <v>445</v>
      </c>
      <c r="I43" s="260">
        <v>456</v>
      </c>
    </row>
    <row r="44" spans="2:9" ht="12.75">
      <c r="B44" s="83"/>
      <c r="C44" s="1382"/>
      <c r="D44" s="178" t="s">
        <v>451</v>
      </c>
      <c r="E44" s="270">
        <v>750</v>
      </c>
      <c r="F44" s="256">
        <v>0</v>
      </c>
      <c r="G44" s="257">
        <v>750</v>
      </c>
      <c r="H44" s="260">
        <v>768</v>
      </c>
      <c r="I44" s="260">
        <v>768</v>
      </c>
    </row>
    <row r="45" spans="2:9" ht="12.75">
      <c r="B45" s="88"/>
      <c r="C45" s="1383" t="s">
        <v>640</v>
      </c>
      <c r="D45" s="1384"/>
      <c r="E45" s="283">
        <f>SUM(E42:E44)</f>
        <v>2397</v>
      </c>
      <c r="F45" s="210">
        <f>SUM(F42:F44)</f>
        <v>0</v>
      </c>
      <c r="G45" s="242">
        <f>SUM(G42:G44)</f>
        <v>2617</v>
      </c>
      <c r="H45" s="165">
        <f>SUM(H42:H44)</f>
        <v>2896</v>
      </c>
      <c r="I45" s="165">
        <f>SUM(I42:I44)</f>
        <v>2949</v>
      </c>
    </row>
    <row r="46" spans="2:9" ht="12.75">
      <c r="B46" s="92"/>
      <c r="C46" s="247" t="s">
        <v>472</v>
      </c>
      <c r="D46" s="246" t="s">
        <v>451</v>
      </c>
      <c r="E46" s="291">
        <v>676</v>
      </c>
      <c r="F46" s="175">
        <v>0</v>
      </c>
      <c r="G46" s="954">
        <v>700</v>
      </c>
      <c r="H46" s="176">
        <v>700</v>
      </c>
      <c r="I46" s="176">
        <v>700</v>
      </c>
    </row>
    <row r="47" spans="2:11" ht="12.75">
      <c r="B47" s="92"/>
      <c r="C47" s="249" t="s">
        <v>591</v>
      </c>
      <c r="D47" s="246" t="s">
        <v>451</v>
      </c>
      <c r="E47" s="291">
        <v>1800</v>
      </c>
      <c r="F47" s="175">
        <v>0</v>
      </c>
      <c r="G47" s="954">
        <v>1500</v>
      </c>
      <c r="H47" s="176">
        <v>1500</v>
      </c>
      <c r="I47" s="176">
        <v>1500</v>
      </c>
      <c r="K47" s="736"/>
    </row>
    <row r="48" spans="2:9" ht="12.75">
      <c r="B48" s="84"/>
      <c r="C48" s="248" t="s">
        <v>473</v>
      </c>
      <c r="D48" s="180" t="s">
        <v>451</v>
      </c>
      <c r="E48" s="201">
        <v>440</v>
      </c>
      <c r="F48" s="175">
        <v>0</v>
      </c>
      <c r="G48" s="954">
        <v>440</v>
      </c>
      <c r="H48" s="176">
        <v>745</v>
      </c>
      <c r="I48" s="176">
        <v>745</v>
      </c>
    </row>
    <row r="49" spans="2:9" ht="12.75" customHeight="1">
      <c r="B49" s="85"/>
      <c r="C49" s="1399" t="s">
        <v>474</v>
      </c>
      <c r="D49" s="179" t="s">
        <v>450</v>
      </c>
      <c r="E49" s="270" t="e">
        <f>SUM(E38+E42+#REF!)</f>
        <v>#REF!</v>
      </c>
      <c r="F49" s="256">
        <v>0</v>
      </c>
      <c r="G49" s="257">
        <f aca="true" t="shared" si="2" ref="G49:I50">SUM(G38+G42)</f>
        <v>7675</v>
      </c>
      <c r="H49" s="260">
        <f t="shared" si="2"/>
        <v>9410</v>
      </c>
      <c r="I49" s="260">
        <f t="shared" si="2"/>
        <v>10474</v>
      </c>
    </row>
    <row r="50" spans="2:9" ht="12.75">
      <c r="B50" s="82"/>
      <c r="C50" s="1400"/>
      <c r="D50" s="177" t="s">
        <v>619</v>
      </c>
      <c r="E50" s="270" t="e">
        <f>SUM(E39+E43+#REF!)</f>
        <v>#REF!</v>
      </c>
      <c r="F50" s="256">
        <v>0</v>
      </c>
      <c r="G50" s="257">
        <f t="shared" si="2"/>
        <v>2057</v>
      </c>
      <c r="H50" s="260">
        <f t="shared" si="2"/>
        <v>2476</v>
      </c>
      <c r="I50" s="260">
        <f t="shared" si="2"/>
        <v>2763</v>
      </c>
    </row>
    <row r="51" spans="2:9" ht="13.5" thickBot="1">
      <c r="B51" s="83"/>
      <c r="C51" s="1401"/>
      <c r="D51" s="178" t="s">
        <v>451</v>
      </c>
      <c r="E51" s="270" t="e">
        <f>SUM(E40+E44+#REF!+E46+E47+E48)</f>
        <v>#REF!</v>
      </c>
      <c r="F51" s="268">
        <v>0</v>
      </c>
      <c r="G51" s="257">
        <f>SUM(G40+G44+G46+G47+G48)</f>
        <v>9045</v>
      </c>
      <c r="H51" s="260">
        <f>SUM(H40+H44+H46+H47+H48)</f>
        <v>12054</v>
      </c>
      <c r="I51" s="260">
        <f>SUM(I40+I44+I46+I47+I48)</f>
        <v>16191</v>
      </c>
    </row>
    <row r="52" spans="2:9" ht="13.5" thickBot="1">
      <c r="B52" s="174" t="s">
        <v>455</v>
      </c>
      <c r="C52" s="1380" t="s">
        <v>594</v>
      </c>
      <c r="D52" s="1381"/>
      <c r="E52" s="292" t="e">
        <f>SUM(E49:E51)</f>
        <v>#REF!</v>
      </c>
      <c r="F52" s="290">
        <f>SUM(F49:F51)</f>
        <v>0</v>
      </c>
      <c r="G52" s="289">
        <f>SUM(G49:G51)</f>
        <v>18777</v>
      </c>
      <c r="H52" s="170">
        <f>SUM(H49:H51)</f>
        <v>23940</v>
      </c>
      <c r="I52" s="170">
        <f>SUM(I49:I51)</f>
        <v>29428</v>
      </c>
    </row>
    <row r="53" spans="2:6" ht="12.75">
      <c r="B53" s="161"/>
      <c r="C53" s="435"/>
      <c r="D53" s="435"/>
      <c r="E53" s="164"/>
      <c r="F53" s="164"/>
    </row>
    <row r="54" spans="2:6" ht="12.75">
      <c r="B54" s="161"/>
      <c r="C54" s="435"/>
      <c r="D54" s="435"/>
      <c r="E54" s="164"/>
      <c r="F54" s="164"/>
    </row>
    <row r="55" spans="2:6" ht="12.75">
      <c r="B55" s="161"/>
      <c r="C55" s="435"/>
      <c r="D55" s="435"/>
      <c r="E55" s="164"/>
      <c r="F55" s="164"/>
    </row>
    <row r="56" spans="2:6" ht="12.75">
      <c r="B56" s="161"/>
      <c r="C56" s="435"/>
      <c r="D56" s="435"/>
      <c r="E56" s="164"/>
      <c r="F56" s="164"/>
    </row>
    <row r="57" spans="2:6" ht="13.5" thickBot="1">
      <c r="B57" s="161"/>
      <c r="C57" s="435"/>
      <c r="D57" s="435"/>
      <c r="E57" s="164"/>
      <c r="F57" s="164"/>
    </row>
    <row r="58" spans="2:9" ht="12.75" customHeight="1">
      <c r="B58" s="1406" t="s">
        <v>607</v>
      </c>
      <c r="C58" s="1388" t="s">
        <v>475</v>
      </c>
      <c r="D58" s="1388"/>
      <c r="E58" s="1378" t="s">
        <v>645</v>
      </c>
      <c r="F58" s="1378" t="s">
        <v>638</v>
      </c>
      <c r="G58" s="1370" t="s">
        <v>316</v>
      </c>
      <c r="H58" s="1370" t="s">
        <v>158</v>
      </c>
      <c r="I58" s="1370" t="s">
        <v>159</v>
      </c>
    </row>
    <row r="59" spans="2:9" ht="26.25" customHeight="1">
      <c r="B59" s="1407"/>
      <c r="C59" s="1389"/>
      <c r="D59" s="1389"/>
      <c r="E59" s="1379"/>
      <c r="F59" s="1379"/>
      <c r="G59" s="1371"/>
      <c r="H59" s="1371"/>
      <c r="I59" s="1371"/>
    </row>
    <row r="60" spans="2:9" ht="12.75" customHeight="1">
      <c r="B60" s="89"/>
      <c r="C60" s="1390" t="s">
        <v>476</v>
      </c>
      <c r="D60" s="179" t="s">
        <v>450</v>
      </c>
      <c r="E60" s="265">
        <v>39634</v>
      </c>
      <c r="F60" s="265">
        <v>0</v>
      </c>
      <c r="G60" s="266">
        <v>41810</v>
      </c>
      <c r="H60" s="266">
        <v>42421</v>
      </c>
      <c r="I60" s="266">
        <v>42755</v>
      </c>
    </row>
    <row r="61" spans="2:9" ht="18" customHeight="1">
      <c r="B61" s="90"/>
      <c r="C61" s="1390"/>
      <c r="D61" s="177" t="s">
        <v>619</v>
      </c>
      <c r="E61" s="256">
        <v>10608</v>
      </c>
      <c r="F61" s="256">
        <v>0</v>
      </c>
      <c r="G61" s="257">
        <v>11020</v>
      </c>
      <c r="H61" s="257">
        <v>11523</v>
      </c>
      <c r="I61" s="257">
        <v>11613</v>
      </c>
    </row>
    <row r="62" spans="2:9" ht="12.75">
      <c r="B62" s="91"/>
      <c r="C62" s="1391"/>
      <c r="D62" s="178" t="s">
        <v>451</v>
      </c>
      <c r="E62" s="258">
        <v>37130</v>
      </c>
      <c r="F62" s="258">
        <v>0</v>
      </c>
      <c r="G62" s="263">
        <v>44876</v>
      </c>
      <c r="H62" s="263">
        <v>45273</v>
      </c>
      <c r="I62" s="263">
        <v>45273</v>
      </c>
    </row>
    <row r="63" spans="2:9" ht="12.75">
      <c r="B63" s="250"/>
      <c r="C63" s="1374" t="s">
        <v>477</v>
      </c>
      <c r="D63" s="1374"/>
      <c r="E63" s="210">
        <f>SUM(E60:E62)</f>
        <v>87372</v>
      </c>
      <c r="F63" s="210">
        <f>SUM(F60:F62)</f>
        <v>0</v>
      </c>
      <c r="G63" s="242">
        <f>SUM(G60:G62)</f>
        <v>97706</v>
      </c>
      <c r="H63" s="242">
        <f>SUM(H60:H62)</f>
        <v>99217</v>
      </c>
      <c r="I63" s="242">
        <f>SUM(I60:I62)</f>
        <v>99641</v>
      </c>
    </row>
    <row r="64" spans="2:9" ht="12.75">
      <c r="B64" s="89"/>
      <c r="C64" s="1385" t="s">
        <v>478</v>
      </c>
      <c r="D64" s="179" t="s">
        <v>450</v>
      </c>
      <c r="E64" s="265">
        <v>3482</v>
      </c>
      <c r="F64" s="265">
        <v>0</v>
      </c>
      <c r="G64" s="266">
        <v>3999</v>
      </c>
      <c r="H64" s="266">
        <v>4402</v>
      </c>
      <c r="I64" s="266">
        <v>4454</v>
      </c>
    </row>
    <row r="65" spans="2:9" ht="12.75">
      <c r="B65" s="90"/>
      <c r="C65" s="1386"/>
      <c r="D65" s="177" t="s">
        <v>619</v>
      </c>
      <c r="E65" s="256">
        <v>931</v>
      </c>
      <c r="F65" s="256">
        <v>0</v>
      </c>
      <c r="G65" s="257">
        <v>1080</v>
      </c>
      <c r="H65" s="257">
        <v>1160</v>
      </c>
      <c r="I65" s="257">
        <v>1174</v>
      </c>
    </row>
    <row r="66" spans="2:9" ht="12.75">
      <c r="B66" s="91"/>
      <c r="C66" s="1387"/>
      <c r="D66" s="178" t="s">
        <v>451</v>
      </c>
      <c r="E66" s="258">
        <v>50</v>
      </c>
      <c r="F66" s="258">
        <v>0</v>
      </c>
      <c r="G66" s="263">
        <v>200</v>
      </c>
      <c r="H66" s="263">
        <v>252</v>
      </c>
      <c r="I66" s="263">
        <v>252</v>
      </c>
    </row>
    <row r="67" spans="2:9" ht="12.75">
      <c r="B67" s="250"/>
      <c r="C67" s="1374" t="s">
        <v>479</v>
      </c>
      <c r="D67" s="1374"/>
      <c r="E67" s="210">
        <f>SUM(E64:E66)</f>
        <v>4463</v>
      </c>
      <c r="F67" s="210">
        <f>SUM(F64:F66)</f>
        <v>0</v>
      </c>
      <c r="G67" s="242">
        <f>SUM(G64:G66)</f>
        <v>5279</v>
      </c>
      <c r="H67" s="242">
        <f>SUM(H64:H66)</f>
        <v>5814</v>
      </c>
      <c r="I67" s="242">
        <f>SUM(I64:I66)</f>
        <v>5880</v>
      </c>
    </row>
    <row r="68" spans="2:9" ht="12.75">
      <c r="B68" s="89"/>
      <c r="C68" s="1385" t="s">
        <v>641</v>
      </c>
      <c r="D68" s="179" t="s">
        <v>450</v>
      </c>
      <c r="E68" s="265">
        <v>785</v>
      </c>
      <c r="F68" s="265">
        <v>0</v>
      </c>
      <c r="G68" s="266">
        <v>825</v>
      </c>
      <c r="H68" s="266">
        <v>825</v>
      </c>
      <c r="I68" s="266">
        <v>825</v>
      </c>
    </row>
    <row r="69" spans="2:9" ht="12.75">
      <c r="B69" s="90"/>
      <c r="C69" s="1386"/>
      <c r="D69" s="177" t="s">
        <v>619</v>
      </c>
      <c r="E69" s="256">
        <v>212</v>
      </c>
      <c r="F69" s="256">
        <v>0</v>
      </c>
      <c r="G69" s="257">
        <v>223</v>
      </c>
      <c r="H69" s="257">
        <v>223</v>
      </c>
      <c r="I69" s="257">
        <v>223</v>
      </c>
    </row>
    <row r="70" spans="2:9" ht="12.75">
      <c r="B70" s="91"/>
      <c r="C70" s="1387"/>
      <c r="D70" s="178" t="s">
        <v>451</v>
      </c>
      <c r="E70" s="258">
        <v>190</v>
      </c>
      <c r="F70" s="258">
        <v>0</v>
      </c>
      <c r="G70" s="263">
        <v>145</v>
      </c>
      <c r="H70" s="263">
        <v>145</v>
      </c>
      <c r="I70" s="263">
        <v>145</v>
      </c>
    </row>
    <row r="71" spans="2:9" ht="12.75" customHeight="1">
      <c r="B71" s="250"/>
      <c r="C71" s="1374" t="s">
        <v>480</v>
      </c>
      <c r="D71" s="1374"/>
      <c r="E71" s="210">
        <f>SUM(E68:E70)</f>
        <v>1187</v>
      </c>
      <c r="F71" s="210">
        <f>SUM(F68:F70)</f>
        <v>0</v>
      </c>
      <c r="G71" s="242">
        <f>SUM(G68:G70)</f>
        <v>1193</v>
      </c>
      <c r="H71" s="242">
        <f>SUM(H68:H70)</f>
        <v>1193</v>
      </c>
      <c r="I71" s="242">
        <f>SUM(I68:I70)</f>
        <v>1193</v>
      </c>
    </row>
    <row r="72" spans="2:9" ht="12.75">
      <c r="B72" s="89"/>
      <c r="C72" s="1385" t="s">
        <v>413</v>
      </c>
      <c r="D72" s="179" t="s">
        <v>450</v>
      </c>
      <c r="E72" s="265">
        <v>7456</v>
      </c>
      <c r="F72" s="265">
        <v>0</v>
      </c>
      <c r="G72" s="266">
        <v>10270</v>
      </c>
      <c r="H72" s="266">
        <v>10270</v>
      </c>
      <c r="I72" s="266">
        <v>10270</v>
      </c>
    </row>
    <row r="73" spans="2:9" ht="12.75">
      <c r="B73" s="90"/>
      <c r="C73" s="1386"/>
      <c r="D73" s="177" t="s">
        <v>619</v>
      </c>
      <c r="E73" s="256">
        <v>2013</v>
      </c>
      <c r="F73" s="256">
        <v>0</v>
      </c>
      <c r="G73" s="257">
        <v>2707</v>
      </c>
      <c r="H73" s="257">
        <v>2792</v>
      </c>
      <c r="I73" s="257">
        <v>2792</v>
      </c>
    </row>
    <row r="74" spans="2:9" ht="12.75">
      <c r="B74" s="91"/>
      <c r="C74" s="1387"/>
      <c r="D74" s="178" t="s">
        <v>451</v>
      </c>
      <c r="E74" s="258">
        <v>6064</v>
      </c>
      <c r="F74" s="258">
        <v>0</v>
      </c>
      <c r="G74" s="263">
        <v>11024</v>
      </c>
      <c r="H74" s="263">
        <v>11121</v>
      </c>
      <c r="I74" s="263">
        <v>11121</v>
      </c>
    </row>
    <row r="75" spans="2:9" ht="12.75">
      <c r="B75" s="250"/>
      <c r="C75" s="1374" t="s">
        <v>481</v>
      </c>
      <c r="D75" s="1374"/>
      <c r="E75" s="210">
        <f>SUM(E72:E74)</f>
        <v>15533</v>
      </c>
      <c r="F75" s="210">
        <f>SUM(F72:F74)</f>
        <v>0</v>
      </c>
      <c r="G75" s="242">
        <f>SUM(G72:G74)</f>
        <v>24001</v>
      </c>
      <c r="H75" s="242">
        <f>SUM(H72:H74)</f>
        <v>24183</v>
      </c>
      <c r="I75" s="242">
        <f>SUM(I72:I74)</f>
        <v>24183</v>
      </c>
    </row>
    <row r="76" spans="2:9" ht="12.75">
      <c r="B76" s="223"/>
      <c r="C76" s="1375" t="s">
        <v>60</v>
      </c>
      <c r="D76" s="179" t="s">
        <v>450</v>
      </c>
      <c r="E76" s="769"/>
      <c r="F76" s="769"/>
      <c r="G76" s="797">
        <v>825</v>
      </c>
      <c r="H76" s="797">
        <v>925</v>
      </c>
      <c r="I76" s="797">
        <v>925</v>
      </c>
    </row>
    <row r="77" spans="2:9" ht="12.75">
      <c r="B77" s="223"/>
      <c r="C77" s="1376"/>
      <c r="D77" s="177" t="s">
        <v>619</v>
      </c>
      <c r="E77" s="769"/>
      <c r="F77" s="769"/>
      <c r="G77" s="797">
        <v>223</v>
      </c>
      <c r="H77" s="797">
        <v>239</v>
      </c>
      <c r="I77" s="797">
        <v>239</v>
      </c>
    </row>
    <row r="78" spans="2:9" ht="12.75">
      <c r="B78" s="223"/>
      <c r="C78" s="1377"/>
      <c r="D78" s="178" t="s">
        <v>451</v>
      </c>
      <c r="E78" s="770"/>
      <c r="F78" s="770"/>
      <c r="G78" s="807">
        <v>0</v>
      </c>
      <c r="H78" s="807">
        <v>18</v>
      </c>
      <c r="I78" s="807">
        <v>18</v>
      </c>
    </row>
    <row r="79" spans="2:9" ht="12.75">
      <c r="B79" s="771"/>
      <c r="C79" s="763" t="s">
        <v>111</v>
      </c>
      <c r="D79" s="763"/>
      <c r="E79" s="210"/>
      <c r="F79" s="210"/>
      <c r="G79" s="210">
        <f>SUM(G76:G78)</f>
        <v>1048</v>
      </c>
      <c r="H79" s="210">
        <f>SUM(H76:H78)</f>
        <v>1182</v>
      </c>
      <c r="I79" s="210">
        <f>SUM(I76:I78)</f>
        <v>1182</v>
      </c>
    </row>
    <row r="80" spans="2:9" ht="12.75">
      <c r="B80" s="89"/>
      <c r="C80" s="1408" t="s">
        <v>482</v>
      </c>
      <c r="D80" s="179" t="s">
        <v>450</v>
      </c>
      <c r="E80" s="264">
        <f aca="true" t="shared" si="3" ref="E80:F82">SUM(E60+E64+E68+E72)</f>
        <v>51357</v>
      </c>
      <c r="F80" s="264">
        <f t="shared" si="3"/>
        <v>0</v>
      </c>
      <c r="G80" s="266">
        <f aca="true" t="shared" si="4" ref="G80:H82">SUM(G60+G64+G68+G72+G76)</f>
        <v>57729</v>
      </c>
      <c r="H80" s="266">
        <f t="shared" si="4"/>
        <v>58843</v>
      </c>
      <c r="I80" s="266">
        <f>SUM(I60+I64+I68+I72+I76)</f>
        <v>59229</v>
      </c>
    </row>
    <row r="81" spans="2:9" ht="12.75">
      <c r="B81" s="90"/>
      <c r="C81" s="1408"/>
      <c r="D81" s="177" t="s">
        <v>619</v>
      </c>
      <c r="E81" s="262">
        <f t="shared" si="3"/>
        <v>13764</v>
      </c>
      <c r="F81" s="262">
        <f t="shared" si="3"/>
        <v>0</v>
      </c>
      <c r="G81" s="266">
        <f t="shared" si="4"/>
        <v>15253</v>
      </c>
      <c r="H81" s="266">
        <f t="shared" si="4"/>
        <v>15937</v>
      </c>
      <c r="I81" s="266">
        <f>SUM(I61+I65+I69+I73+I77)</f>
        <v>16041</v>
      </c>
    </row>
    <row r="82" spans="2:9" ht="12.75" customHeight="1" thickBot="1">
      <c r="B82" s="243"/>
      <c r="C82" s="1409"/>
      <c r="D82" s="178" t="s">
        <v>451</v>
      </c>
      <c r="E82" s="267">
        <f t="shared" si="3"/>
        <v>43434</v>
      </c>
      <c r="F82" s="267">
        <f t="shared" si="3"/>
        <v>0</v>
      </c>
      <c r="G82" s="266">
        <f t="shared" si="4"/>
        <v>56245</v>
      </c>
      <c r="H82" s="266">
        <f t="shared" si="4"/>
        <v>56809</v>
      </c>
      <c r="I82" s="266">
        <f>SUM(I62+I66+I70+I74+I78)</f>
        <v>56809</v>
      </c>
    </row>
    <row r="83" spans="2:9" ht="13.5" thickBot="1">
      <c r="B83" s="174" t="s">
        <v>607</v>
      </c>
      <c r="C83" s="1410" t="s">
        <v>483</v>
      </c>
      <c r="D83" s="1410"/>
      <c r="E83" s="290">
        <f>SUM(E80:E82)</f>
        <v>108555</v>
      </c>
      <c r="F83" s="290">
        <f>SUM(F80:F82)</f>
        <v>0</v>
      </c>
      <c r="G83" s="289">
        <f>SUM(G80:G82)</f>
        <v>129227</v>
      </c>
      <c r="H83" s="289">
        <f>SUM(H80:H82)</f>
        <v>131589</v>
      </c>
      <c r="I83" s="289">
        <f>SUM(I80:I82)</f>
        <v>132079</v>
      </c>
    </row>
    <row r="84" spans="2:6" ht="13.5" thickBot="1">
      <c r="B84" s="161"/>
      <c r="C84" s="435"/>
      <c r="D84" s="435"/>
      <c r="E84" s="164"/>
      <c r="F84" s="164"/>
    </row>
    <row r="85" spans="2:9" ht="13.5" thickBot="1">
      <c r="B85" s="174" t="s">
        <v>608</v>
      </c>
      <c r="C85" s="244" t="s">
        <v>526</v>
      </c>
      <c r="D85" s="955"/>
      <c r="E85" s="956"/>
      <c r="F85" s="956"/>
      <c r="G85" s="957"/>
      <c r="H85" s="957"/>
      <c r="I85" s="957"/>
    </row>
    <row r="86" spans="2:9" ht="12.75">
      <c r="B86" s="424"/>
      <c r="C86" s="1411" t="s">
        <v>120</v>
      </c>
      <c r="D86" s="425" t="s">
        <v>493</v>
      </c>
      <c r="E86" s="295">
        <v>10666</v>
      </c>
      <c r="F86" s="788">
        <v>0</v>
      </c>
      <c r="G86" s="416">
        <v>46193</v>
      </c>
      <c r="H86" s="416">
        <v>11041</v>
      </c>
      <c r="I86" s="416">
        <v>11041</v>
      </c>
    </row>
    <row r="87" spans="2:9" ht="12.75">
      <c r="B87" s="422"/>
      <c r="C87" s="1412"/>
      <c r="D87" s="239" t="s">
        <v>619</v>
      </c>
      <c r="E87" s="296">
        <v>2880</v>
      </c>
      <c r="F87" s="789">
        <v>0</v>
      </c>
      <c r="G87" s="226">
        <v>12249</v>
      </c>
      <c r="H87" s="226">
        <v>2871</v>
      </c>
      <c r="I87" s="226">
        <v>2871</v>
      </c>
    </row>
    <row r="88" spans="2:9" ht="12.75">
      <c r="B88" s="422"/>
      <c r="C88" s="1412"/>
      <c r="D88" s="239" t="s">
        <v>451</v>
      </c>
      <c r="E88" s="296">
        <v>6365</v>
      </c>
      <c r="F88" s="789">
        <v>0</v>
      </c>
      <c r="G88" s="226">
        <v>9168</v>
      </c>
      <c r="H88" s="226">
        <v>2120</v>
      </c>
      <c r="I88" s="226">
        <v>2120</v>
      </c>
    </row>
    <row r="89" spans="2:9" ht="12.75">
      <c r="B89" s="78"/>
      <c r="C89" s="213" t="s">
        <v>121</v>
      </c>
      <c r="D89" s="958"/>
      <c r="E89" s="279">
        <f>SUM(E86:E88)</f>
        <v>19911</v>
      </c>
      <c r="F89" s="790">
        <v>0</v>
      </c>
      <c r="G89" s="214">
        <f>SUM(G86:G88)</f>
        <v>67610</v>
      </c>
      <c r="H89" s="214">
        <f>SUM(H86:H88)</f>
        <v>16032</v>
      </c>
      <c r="I89" s="214">
        <f>SUM(I86:I88)</f>
        <v>16032</v>
      </c>
    </row>
    <row r="90" spans="2:9" ht="12.75">
      <c r="B90" s="772"/>
      <c r="C90" s="1413" t="s">
        <v>519</v>
      </c>
      <c r="D90" s="271" t="s">
        <v>493</v>
      </c>
      <c r="E90" s="773"/>
      <c r="F90" s="791"/>
      <c r="G90" s="806">
        <v>3188</v>
      </c>
      <c r="H90" s="806">
        <v>761</v>
      </c>
      <c r="I90" s="806">
        <v>761</v>
      </c>
    </row>
    <row r="91" spans="2:9" ht="12.75">
      <c r="B91" s="772"/>
      <c r="C91" s="1414"/>
      <c r="D91" s="239" t="s">
        <v>619</v>
      </c>
      <c r="E91" s="773"/>
      <c r="F91" s="791"/>
      <c r="G91" s="782">
        <v>847</v>
      </c>
      <c r="H91" s="782">
        <v>206</v>
      </c>
      <c r="I91" s="782">
        <v>206</v>
      </c>
    </row>
    <row r="92" spans="2:9" ht="12.75">
      <c r="B92" s="772"/>
      <c r="C92" s="1415"/>
      <c r="D92" s="239" t="s">
        <v>451</v>
      </c>
      <c r="E92" s="773"/>
      <c r="F92" s="791"/>
      <c r="G92" s="784">
        <v>27</v>
      </c>
      <c r="H92" s="784">
        <v>4</v>
      </c>
      <c r="I92" s="784">
        <v>4</v>
      </c>
    </row>
    <row r="93" spans="2:9" ht="12.75">
      <c r="B93" s="1119"/>
      <c r="C93" s="774" t="s">
        <v>636</v>
      </c>
      <c r="D93" s="775"/>
      <c r="E93" s="776"/>
      <c r="F93" s="792"/>
      <c r="G93" s="234">
        <f>SUM(G90:G92)</f>
        <v>4062</v>
      </c>
      <c r="H93" s="234">
        <f>SUM(H90:H92)</f>
        <v>971</v>
      </c>
      <c r="I93" s="234">
        <f>SUM(I90:I92)</f>
        <v>971</v>
      </c>
    </row>
    <row r="94" spans="2:9" ht="12.75">
      <c r="B94" s="1119"/>
      <c r="C94" s="774" t="s">
        <v>123</v>
      </c>
      <c r="D94" s="775"/>
      <c r="E94" s="776"/>
      <c r="F94" s="792"/>
      <c r="G94" s="234">
        <f>SUM(G89+G93)</f>
        <v>71672</v>
      </c>
      <c r="H94" s="234">
        <f>SUM(H89+H93)</f>
        <v>17003</v>
      </c>
      <c r="I94" s="234">
        <f>SUM(I89+I93)</f>
        <v>17003</v>
      </c>
    </row>
    <row r="95" spans="2:9" ht="12.75">
      <c r="B95" s="251"/>
      <c r="C95" s="1425" t="s">
        <v>641</v>
      </c>
      <c r="D95" s="269" t="s">
        <v>506</v>
      </c>
      <c r="E95" s="297">
        <v>0</v>
      </c>
      <c r="F95" s="793">
        <v>0</v>
      </c>
      <c r="G95" s="779">
        <v>0</v>
      </c>
      <c r="H95" s="779">
        <v>0</v>
      </c>
      <c r="I95" s="779">
        <v>0</v>
      </c>
    </row>
    <row r="96" spans="2:9" ht="12.75">
      <c r="B96" s="959"/>
      <c r="C96" s="1425"/>
      <c r="D96" s="276" t="s">
        <v>451</v>
      </c>
      <c r="E96" s="298">
        <v>0</v>
      </c>
      <c r="F96" s="794">
        <v>0</v>
      </c>
      <c r="G96" s="780">
        <v>0</v>
      </c>
      <c r="H96" s="780">
        <v>0</v>
      </c>
      <c r="I96" s="780">
        <v>0</v>
      </c>
    </row>
    <row r="97" spans="2:9" ht="12.75">
      <c r="B97" s="452"/>
      <c r="C97" s="749" t="s">
        <v>501</v>
      </c>
      <c r="D97" s="453" t="s">
        <v>497</v>
      </c>
      <c r="E97" s="454">
        <v>3500</v>
      </c>
      <c r="F97" s="454">
        <v>0</v>
      </c>
      <c r="G97" s="781">
        <v>0</v>
      </c>
      <c r="H97" s="781">
        <v>403</v>
      </c>
      <c r="I97" s="781">
        <v>403</v>
      </c>
    </row>
    <row r="98" spans="2:9" ht="12.75">
      <c r="B98" s="221"/>
      <c r="C98" s="450" t="s">
        <v>504</v>
      </c>
      <c r="D98" s="457" t="s">
        <v>619</v>
      </c>
      <c r="E98" s="451">
        <v>1000</v>
      </c>
      <c r="F98" s="451">
        <v>0</v>
      </c>
      <c r="G98" s="782">
        <v>0</v>
      </c>
      <c r="H98" s="782">
        <v>0</v>
      </c>
      <c r="I98" s="782">
        <v>0</v>
      </c>
    </row>
    <row r="99" spans="2:9" ht="12.75">
      <c r="B99" s="221"/>
      <c r="C99" s="450" t="s">
        <v>502</v>
      </c>
      <c r="D99" s="458" t="s">
        <v>497</v>
      </c>
      <c r="E99" s="451">
        <v>200</v>
      </c>
      <c r="F99" s="451">
        <v>0</v>
      </c>
      <c r="G99" s="782">
        <v>200</v>
      </c>
      <c r="H99" s="782">
        <v>0</v>
      </c>
      <c r="I99" s="782">
        <v>0</v>
      </c>
    </row>
    <row r="100" spans="2:9" ht="12.75">
      <c r="B100" s="221"/>
      <c r="C100" s="450" t="s">
        <v>503</v>
      </c>
      <c r="D100" s="458" t="s">
        <v>497</v>
      </c>
      <c r="E100" s="451">
        <v>200</v>
      </c>
      <c r="F100" s="451">
        <v>0</v>
      </c>
      <c r="G100" s="782">
        <v>0</v>
      </c>
      <c r="H100" s="782">
        <v>0</v>
      </c>
      <c r="I100" s="782">
        <v>0</v>
      </c>
    </row>
    <row r="101" spans="2:9" ht="12.75">
      <c r="B101" s="221"/>
      <c r="C101" s="450" t="s">
        <v>706</v>
      </c>
      <c r="D101" s="458" t="s">
        <v>497</v>
      </c>
      <c r="E101" s="451">
        <v>3000</v>
      </c>
      <c r="F101" s="451">
        <v>0</v>
      </c>
      <c r="G101" s="782">
        <v>1000</v>
      </c>
      <c r="H101" s="782">
        <v>136</v>
      </c>
      <c r="I101" s="782">
        <v>136</v>
      </c>
    </row>
    <row r="102" spans="2:9" ht="12.75">
      <c r="B102" s="455"/>
      <c r="C102" s="764" t="s">
        <v>707</v>
      </c>
      <c r="D102" s="765" t="s">
        <v>497</v>
      </c>
      <c r="E102" s="456">
        <v>11800</v>
      </c>
      <c r="F102" s="456">
        <v>0</v>
      </c>
      <c r="G102" s="783">
        <v>1250</v>
      </c>
      <c r="H102" s="783">
        <v>2039</v>
      </c>
      <c r="I102" s="783">
        <v>2039</v>
      </c>
    </row>
    <row r="103" spans="2:9" ht="12.75">
      <c r="B103" s="413"/>
      <c r="C103" s="459" t="s">
        <v>708</v>
      </c>
      <c r="D103" s="460" t="s">
        <v>497</v>
      </c>
      <c r="E103" s="431">
        <v>100</v>
      </c>
      <c r="F103" s="431">
        <v>0</v>
      </c>
      <c r="G103" s="784">
        <v>0</v>
      </c>
      <c r="H103" s="784">
        <v>0</v>
      </c>
      <c r="I103" s="784">
        <v>0</v>
      </c>
    </row>
    <row r="104" spans="2:9" ht="12.75" customHeight="1">
      <c r="B104" s="221"/>
      <c r="C104" s="450" t="s">
        <v>709</v>
      </c>
      <c r="D104" s="458" t="s">
        <v>497</v>
      </c>
      <c r="E104" s="451">
        <v>1500</v>
      </c>
      <c r="F104" s="451">
        <v>0</v>
      </c>
      <c r="G104" s="782">
        <v>0</v>
      </c>
      <c r="H104" s="782">
        <v>0</v>
      </c>
      <c r="I104" s="782">
        <v>0</v>
      </c>
    </row>
    <row r="105" spans="2:9" ht="12.75">
      <c r="B105" s="413"/>
      <c r="C105" s="430" t="s">
        <v>508</v>
      </c>
      <c r="D105" s="460" t="s">
        <v>497</v>
      </c>
      <c r="E105" s="431">
        <v>200</v>
      </c>
      <c r="F105" s="431">
        <v>0</v>
      </c>
      <c r="G105" s="784">
        <v>1000</v>
      </c>
      <c r="H105" s="784">
        <v>112</v>
      </c>
      <c r="I105" s="784">
        <v>112</v>
      </c>
    </row>
    <row r="106" spans="2:9" ht="12.75">
      <c r="B106" s="221"/>
      <c r="C106" s="433" t="s">
        <v>710</v>
      </c>
      <c r="D106" s="432"/>
      <c r="E106" s="434">
        <f>SUM(E97:E105)</f>
        <v>21500</v>
      </c>
      <c r="F106" s="777">
        <f>SUM(F97:F105)</f>
        <v>0</v>
      </c>
      <c r="G106" s="785">
        <f>SUM(G95:G105)</f>
        <v>3450</v>
      </c>
      <c r="H106" s="785">
        <f>SUM(H95:H105)</f>
        <v>2690</v>
      </c>
      <c r="I106" s="785">
        <f>SUM(I95:I105)</f>
        <v>2690</v>
      </c>
    </row>
    <row r="107" spans="2:9" ht="12.75">
      <c r="B107" s="216"/>
      <c r="C107" s="1426" t="s">
        <v>520</v>
      </c>
      <c r="D107" s="271" t="s">
        <v>493</v>
      </c>
      <c r="E107" s="278" t="e">
        <f>SUM(+E86+E95+#REF!)</f>
        <v>#REF!</v>
      </c>
      <c r="F107" s="778" t="e">
        <f>SUM(+F86+F95+#REF!)</f>
        <v>#REF!</v>
      </c>
      <c r="G107" s="786">
        <f>(G86+G90)</f>
        <v>49381</v>
      </c>
      <c r="H107" s="786">
        <f>(H86+H90)</f>
        <v>11802</v>
      </c>
      <c r="I107" s="786">
        <f>(I86+I90)</f>
        <v>11802</v>
      </c>
    </row>
    <row r="108" spans="2:9" ht="12.75">
      <c r="B108" s="422"/>
      <c r="C108" s="1426"/>
      <c r="D108" s="239" t="s">
        <v>619</v>
      </c>
      <c r="E108" s="278" t="e">
        <f>SUM(E87+#REF!+#REF!+E98)</f>
        <v>#REF!</v>
      </c>
      <c r="F108" s="778" t="e">
        <f>SUM(F87+#REF!+#REF!+F98)</f>
        <v>#REF!</v>
      </c>
      <c r="G108" s="786">
        <f>(G87+G91+G98)</f>
        <v>13096</v>
      </c>
      <c r="H108" s="786">
        <f>(H87+H91+H98)</f>
        <v>3077</v>
      </c>
      <c r="I108" s="786">
        <f>(I87+I91+I98)</f>
        <v>3077</v>
      </c>
    </row>
    <row r="109" spans="2:9" ht="12.75" customHeight="1">
      <c r="B109" s="422"/>
      <c r="C109" s="1426"/>
      <c r="D109" s="239" t="s">
        <v>451</v>
      </c>
      <c r="E109" s="278" t="e">
        <f>SUM(E88+E96+#REF!+#REF!)</f>
        <v>#REF!</v>
      </c>
      <c r="F109" s="778" t="e">
        <f>SUM(F88+F96+#REF!+#REF!)</f>
        <v>#REF!</v>
      </c>
      <c r="G109" s="786">
        <f>(G88+G92+G96)</f>
        <v>9195</v>
      </c>
      <c r="H109" s="786">
        <f>(H88+H92+H96)</f>
        <v>2124</v>
      </c>
      <c r="I109" s="786">
        <f>(I88+I92+I96)</f>
        <v>2124</v>
      </c>
    </row>
    <row r="110" spans="2:9" ht="12.75" customHeight="1">
      <c r="B110" s="960"/>
      <c r="C110" s="1426"/>
      <c r="D110" s="239" t="s">
        <v>506</v>
      </c>
      <c r="E110" s="278" t="e">
        <f>SUM(#REF!+E97+E99+E100+E101+E102+#REF!+E103+E104+E105)</f>
        <v>#REF!</v>
      </c>
      <c r="F110" s="778" t="e">
        <f>SUM(#REF!+F97+F99+F100+F101+F102+#REF!+F103+F104+F105)</f>
        <v>#REF!</v>
      </c>
      <c r="G110" s="786">
        <f>SUM(G97+G99+G100+G101+G102+G103+G104+G105+G95)</f>
        <v>3450</v>
      </c>
      <c r="H110" s="786">
        <f>SUM(H97+H99+H100+H101+H102+H103+H104+H105+H95)</f>
        <v>2690</v>
      </c>
      <c r="I110" s="786">
        <f>SUM(I97+I99+I100+I101+I102+I103+I104+I105+I95)</f>
        <v>2690</v>
      </c>
    </row>
    <row r="111" spans="2:9" ht="18" customHeight="1" thickBot="1">
      <c r="B111" s="960"/>
      <c r="C111" s="1426"/>
      <c r="D111" s="239" t="s">
        <v>518</v>
      </c>
      <c r="E111" s="297">
        <v>0</v>
      </c>
      <c r="F111" s="778">
        <v>0</v>
      </c>
      <c r="G111" s="787">
        <v>0</v>
      </c>
      <c r="H111" s="787">
        <v>0</v>
      </c>
      <c r="I111" s="787">
        <v>0</v>
      </c>
    </row>
    <row r="112" spans="2:9" ht="13.5" thickBot="1">
      <c r="B112" s="76" t="s">
        <v>608</v>
      </c>
      <c r="C112" s="1427" t="s">
        <v>635</v>
      </c>
      <c r="D112" s="1427"/>
      <c r="E112" s="299" t="e">
        <f>SUM(E107:E111)</f>
        <v>#REF!</v>
      </c>
      <c r="F112" s="795" t="e">
        <f>SUM(F107:F111)</f>
        <v>#REF!</v>
      </c>
      <c r="G112" s="294">
        <f>SUM(G107:G111)</f>
        <v>75122</v>
      </c>
      <c r="H112" s="294">
        <f>SUM(H107:H111)</f>
        <v>19693</v>
      </c>
      <c r="I112" s="294">
        <f>SUM(I107:I111)</f>
        <v>19693</v>
      </c>
    </row>
    <row r="113" spans="2:9" ht="12.75">
      <c r="B113" s="584"/>
      <c r="C113" s="585"/>
      <c r="D113" s="585"/>
      <c r="E113" s="835"/>
      <c r="F113" s="835"/>
      <c r="G113" s="293"/>
      <c r="H113" s="293"/>
      <c r="I113" s="293"/>
    </row>
    <row r="114" spans="2:6" ht="13.5" thickBot="1">
      <c r="B114" s="584"/>
      <c r="C114" s="585"/>
      <c r="D114" s="585"/>
      <c r="E114" s="835"/>
      <c r="F114" s="835"/>
    </row>
    <row r="115" spans="2:9" ht="36.75" thickBot="1">
      <c r="B115" s="174" t="s">
        <v>609</v>
      </c>
      <c r="C115" s="244" t="s">
        <v>314</v>
      </c>
      <c r="D115" s="955"/>
      <c r="E115" s="956"/>
      <c r="F115" s="956"/>
      <c r="G115" s="961" t="s">
        <v>316</v>
      </c>
      <c r="H115" s="962" t="s">
        <v>160</v>
      </c>
      <c r="I115" s="962" t="s">
        <v>161</v>
      </c>
    </row>
    <row r="116" spans="2:9" ht="12.75">
      <c r="B116" s="424"/>
      <c r="C116" s="1411" t="s">
        <v>120</v>
      </c>
      <c r="D116" s="425" t="s">
        <v>493</v>
      </c>
      <c r="E116" s="295">
        <v>10666</v>
      </c>
      <c r="F116" s="788">
        <v>0</v>
      </c>
      <c r="G116" s="963"/>
      <c r="H116" s="1009">
        <v>41947</v>
      </c>
      <c r="I116" s="1009">
        <v>42159</v>
      </c>
    </row>
    <row r="117" spans="2:9" ht="12.75">
      <c r="B117" s="422"/>
      <c r="C117" s="1412"/>
      <c r="D117" s="239" t="s">
        <v>619</v>
      </c>
      <c r="E117" s="296">
        <v>2880</v>
      </c>
      <c r="F117" s="789">
        <v>0</v>
      </c>
      <c r="G117" s="226">
        <v>0</v>
      </c>
      <c r="H117" s="226">
        <v>11035</v>
      </c>
      <c r="I117" s="226">
        <v>11092</v>
      </c>
    </row>
    <row r="118" spans="2:9" ht="12.75">
      <c r="B118" s="422"/>
      <c r="C118" s="1412"/>
      <c r="D118" s="239" t="s">
        <v>451</v>
      </c>
      <c r="E118" s="296">
        <v>6365</v>
      </c>
      <c r="F118" s="789">
        <v>0</v>
      </c>
      <c r="G118" s="226">
        <v>0</v>
      </c>
      <c r="H118" s="226">
        <v>7168</v>
      </c>
      <c r="I118" s="226">
        <v>7168</v>
      </c>
    </row>
    <row r="119" spans="2:9" ht="12.75">
      <c r="B119" s="78"/>
      <c r="C119" s="213" t="s">
        <v>121</v>
      </c>
      <c r="D119" s="958"/>
      <c r="E119" s="279">
        <f>SUM(E116:E118)</f>
        <v>19911</v>
      </c>
      <c r="F119" s="790">
        <v>0</v>
      </c>
      <c r="G119" s="214">
        <f>SUM(G116:G118)</f>
        <v>0</v>
      </c>
      <c r="H119" s="214">
        <f>SUM(H116:H118)</f>
        <v>60150</v>
      </c>
      <c r="I119" s="214">
        <f>SUM(I116:I118)</f>
        <v>60419</v>
      </c>
    </row>
    <row r="120" spans="2:9" ht="12.75">
      <c r="B120" s="251"/>
      <c r="C120" s="1425" t="s">
        <v>641</v>
      </c>
      <c r="D120" s="269" t="s">
        <v>506</v>
      </c>
      <c r="E120" s="297">
        <v>0</v>
      </c>
      <c r="F120" s="793">
        <v>0</v>
      </c>
      <c r="G120" s="779">
        <v>0</v>
      </c>
      <c r="H120" s="779">
        <v>0</v>
      </c>
      <c r="I120" s="779">
        <v>0</v>
      </c>
    </row>
    <row r="121" spans="2:9" ht="12.75">
      <c r="B121" s="959"/>
      <c r="C121" s="1425"/>
      <c r="D121" s="276" t="s">
        <v>451</v>
      </c>
      <c r="E121" s="298">
        <v>0</v>
      </c>
      <c r="F121" s="794">
        <v>0</v>
      </c>
      <c r="G121" s="780">
        <v>0</v>
      </c>
      <c r="H121" s="780">
        <v>0</v>
      </c>
      <c r="I121" s="780">
        <v>0</v>
      </c>
    </row>
    <row r="122" spans="2:9" ht="12.75">
      <c r="B122" s="452"/>
      <c r="C122" s="749" t="s">
        <v>501</v>
      </c>
      <c r="D122" s="453" t="s">
        <v>497</v>
      </c>
      <c r="E122" s="454">
        <v>3500</v>
      </c>
      <c r="F122" s="454">
        <v>0</v>
      </c>
      <c r="G122" s="781">
        <v>0</v>
      </c>
      <c r="H122" s="781">
        <v>0</v>
      </c>
      <c r="I122" s="781">
        <v>0</v>
      </c>
    </row>
    <row r="123" spans="2:9" ht="12.75">
      <c r="B123" s="221"/>
      <c r="C123" s="450" t="s">
        <v>504</v>
      </c>
      <c r="D123" s="457" t="s">
        <v>619</v>
      </c>
      <c r="E123" s="451">
        <v>1000</v>
      </c>
      <c r="F123" s="451">
        <v>0</v>
      </c>
      <c r="G123" s="782">
        <v>0</v>
      </c>
      <c r="H123" s="782">
        <v>0</v>
      </c>
      <c r="I123" s="782">
        <v>0</v>
      </c>
    </row>
    <row r="124" spans="2:9" ht="12.75">
      <c r="B124" s="221"/>
      <c r="C124" s="450" t="s">
        <v>321</v>
      </c>
      <c r="D124" s="458" t="s">
        <v>497</v>
      </c>
      <c r="E124" s="451">
        <v>200</v>
      </c>
      <c r="F124" s="451">
        <v>0</v>
      </c>
      <c r="G124" s="782">
        <v>0</v>
      </c>
      <c r="H124" s="782">
        <v>200</v>
      </c>
      <c r="I124" s="782">
        <v>200</v>
      </c>
    </row>
    <row r="125" spans="2:9" ht="12.75">
      <c r="B125" s="221"/>
      <c r="C125" s="450" t="s">
        <v>503</v>
      </c>
      <c r="D125" s="458" t="s">
        <v>497</v>
      </c>
      <c r="E125" s="451">
        <v>200</v>
      </c>
      <c r="F125" s="451">
        <v>0</v>
      </c>
      <c r="G125" s="782">
        <v>0</v>
      </c>
      <c r="H125" s="782">
        <v>0</v>
      </c>
      <c r="I125" s="782">
        <v>0</v>
      </c>
    </row>
    <row r="126" spans="2:9" ht="12.75">
      <c r="B126" s="221"/>
      <c r="C126" s="450" t="s">
        <v>706</v>
      </c>
      <c r="D126" s="458" t="s">
        <v>497</v>
      </c>
      <c r="E126" s="451">
        <v>3000</v>
      </c>
      <c r="F126" s="451">
        <v>0</v>
      </c>
      <c r="G126" s="782">
        <v>0</v>
      </c>
      <c r="H126" s="782">
        <v>575</v>
      </c>
      <c r="I126" s="782">
        <v>1041</v>
      </c>
    </row>
    <row r="127" spans="2:9" ht="12.75">
      <c r="B127" s="455"/>
      <c r="C127" s="764" t="s">
        <v>707</v>
      </c>
      <c r="D127" s="765" t="s">
        <v>497</v>
      </c>
      <c r="E127" s="456">
        <v>11800</v>
      </c>
      <c r="F127" s="456">
        <v>0</v>
      </c>
      <c r="G127" s="783">
        <v>0</v>
      </c>
      <c r="H127" s="783">
        <v>4537</v>
      </c>
      <c r="I127" s="783">
        <v>6783</v>
      </c>
    </row>
    <row r="128" spans="2:9" ht="12.75">
      <c r="B128" s="413"/>
      <c r="C128" s="459" t="s">
        <v>708</v>
      </c>
      <c r="D128" s="460" t="s">
        <v>497</v>
      </c>
      <c r="E128" s="431">
        <v>100</v>
      </c>
      <c r="F128" s="431">
        <v>0</v>
      </c>
      <c r="G128" s="784">
        <v>0</v>
      </c>
      <c r="H128" s="784">
        <v>0</v>
      </c>
      <c r="I128" s="784">
        <v>0</v>
      </c>
    </row>
    <row r="129" spans="2:9" ht="12.75">
      <c r="B129" s="221"/>
      <c r="C129" s="450" t="s">
        <v>709</v>
      </c>
      <c r="D129" s="458" t="s">
        <v>497</v>
      </c>
      <c r="E129" s="451">
        <v>1500</v>
      </c>
      <c r="F129" s="451">
        <v>0</v>
      </c>
      <c r="G129" s="782">
        <v>0</v>
      </c>
      <c r="H129" s="782">
        <v>0</v>
      </c>
      <c r="I129" s="782">
        <v>0</v>
      </c>
    </row>
    <row r="130" spans="2:9" ht="12.75">
      <c r="B130" s="413"/>
      <c r="C130" s="430" t="s">
        <v>508</v>
      </c>
      <c r="D130" s="460" t="s">
        <v>497</v>
      </c>
      <c r="E130" s="431">
        <v>200</v>
      </c>
      <c r="F130" s="431">
        <v>0</v>
      </c>
      <c r="G130" s="784">
        <v>0</v>
      </c>
      <c r="H130" s="784">
        <v>888</v>
      </c>
      <c r="I130" s="784">
        <v>888</v>
      </c>
    </row>
    <row r="131" spans="2:9" ht="12.75" customHeight="1">
      <c r="B131" s="221"/>
      <c r="C131" s="433" t="s">
        <v>710</v>
      </c>
      <c r="D131" s="432"/>
      <c r="E131" s="434">
        <f>SUM(E122:E130)</f>
        <v>21500</v>
      </c>
      <c r="F131" s="777">
        <f>SUM(F122:F130)</f>
        <v>0</v>
      </c>
      <c r="G131" s="785">
        <f>SUM(G120:G130)</f>
        <v>0</v>
      </c>
      <c r="H131" s="785">
        <f>SUM(H120:H130)</f>
        <v>6200</v>
      </c>
      <c r="I131" s="785">
        <f>SUM(I120:I130)</f>
        <v>8912</v>
      </c>
    </row>
    <row r="132" spans="2:9" ht="12.75">
      <c r="B132" s="216"/>
      <c r="C132" s="1426" t="s">
        <v>300</v>
      </c>
      <c r="D132" s="271" t="s">
        <v>493</v>
      </c>
      <c r="E132" s="278" t="e">
        <f>SUM(+E116+E120+#REF!)</f>
        <v>#REF!</v>
      </c>
      <c r="F132" s="778" t="e">
        <f>SUM(+F116+F120+#REF!)</f>
        <v>#REF!</v>
      </c>
      <c r="G132" s="786">
        <f>(G116)</f>
        <v>0</v>
      </c>
      <c r="H132" s="786">
        <v>41947</v>
      </c>
      <c r="I132" s="786">
        <v>42159</v>
      </c>
    </row>
    <row r="133" spans="2:9" ht="12.75">
      <c r="B133" s="422"/>
      <c r="C133" s="1426"/>
      <c r="D133" s="239" t="s">
        <v>619</v>
      </c>
      <c r="E133" s="278" t="e">
        <f>SUM(E117+#REF!+#REF!+E123)</f>
        <v>#REF!</v>
      </c>
      <c r="F133" s="778" t="e">
        <f>SUM(F117+#REF!+#REF!+F123)</f>
        <v>#REF!</v>
      </c>
      <c r="G133" s="786">
        <v>0</v>
      </c>
      <c r="H133" s="786">
        <v>11035</v>
      </c>
      <c r="I133" s="786">
        <v>11092</v>
      </c>
    </row>
    <row r="134" spans="2:9" ht="12.75" customHeight="1">
      <c r="B134" s="422"/>
      <c r="C134" s="1426"/>
      <c r="D134" s="239" t="s">
        <v>451</v>
      </c>
      <c r="E134" s="278" t="e">
        <f>SUM(E118+E121+#REF!+#REF!)</f>
        <v>#REF!</v>
      </c>
      <c r="F134" s="778" t="e">
        <f>SUM(F118+F121+#REF!+#REF!)</f>
        <v>#REF!</v>
      </c>
      <c r="G134" s="786">
        <v>0</v>
      </c>
      <c r="H134" s="786">
        <v>7168</v>
      </c>
      <c r="I134" s="786">
        <v>7168</v>
      </c>
    </row>
    <row r="135" spans="2:9" ht="12.75">
      <c r="B135" s="960"/>
      <c r="C135" s="1426"/>
      <c r="D135" s="239" t="s">
        <v>506</v>
      </c>
      <c r="E135" s="278" t="e">
        <f>SUM(#REF!+E122+E124+E125+E126+E127+#REF!+E128+E129+E130)</f>
        <v>#REF!</v>
      </c>
      <c r="F135" s="778" t="e">
        <f>SUM(#REF!+F122+F124+F125+F126+F127+#REF!+F128+F129+F130)</f>
        <v>#REF!</v>
      </c>
      <c r="G135" s="786">
        <v>0</v>
      </c>
      <c r="H135" s="786">
        <v>6200</v>
      </c>
      <c r="I135" s="786">
        <v>8912</v>
      </c>
    </row>
    <row r="136" spans="2:9" ht="13.5" thickBot="1">
      <c r="B136" s="960"/>
      <c r="C136" s="1426"/>
      <c r="D136" s="239" t="s">
        <v>518</v>
      </c>
      <c r="E136" s="297">
        <v>0</v>
      </c>
      <c r="F136" s="778">
        <v>0</v>
      </c>
      <c r="G136" s="787">
        <v>0</v>
      </c>
      <c r="H136" s="787">
        <v>0</v>
      </c>
      <c r="I136" s="787">
        <v>0</v>
      </c>
    </row>
    <row r="137" spans="2:9" ht="15.75" customHeight="1" thickBot="1">
      <c r="B137" s="76" t="s">
        <v>609</v>
      </c>
      <c r="C137" s="1427" t="s">
        <v>315</v>
      </c>
      <c r="D137" s="1427"/>
      <c r="E137" s="299" t="e">
        <f>SUM(E132:E136)</f>
        <v>#REF!</v>
      </c>
      <c r="F137" s="795" t="e">
        <f>SUM(F132:F136)</f>
        <v>#REF!</v>
      </c>
      <c r="G137" s="294">
        <f>SUM(G132:G136)</f>
        <v>0</v>
      </c>
      <c r="H137" s="294">
        <f>SUM(H132:H136)</f>
        <v>66350</v>
      </c>
      <c r="I137" s="294">
        <f>SUM(I132:I136)</f>
        <v>69331</v>
      </c>
    </row>
    <row r="138" spans="2:6" ht="15" customHeight="1">
      <c r="B138" s="584"/>
      <c r="C138" s="585"/>
      <c r="D138" s="585"/>
      <c r="E138" s="835"/>
      <c r="F138" s="835"/>
    </row>
    <row r="139" spans="2:6" ht="14.25" customHeight="1">
      <c r="B139" s="584"/>
      <c r="C139" s="585"/>
      <c r="D139" s="585"/>
      <c r="E139" s="835"/>
      <c r="F139" s="835"/>
    </row>
    <row r="140" spans="2:6" ht="12" customHeight="1">
      <c r="B140" s="584"/>
      <c r="C140" s="585"/>
      <c r="D140" s="585"/>
      <c r="E140" s="835"/>
      <c r="F140" s="835"/>
    </row>
    <row r="141" spans="2:6" ht="12" customHeight="1" thickBot="1">
      <c r="B141" s="584"/>
      <c r="C141" s="585"/>
      <c r="D141" s="585"/>
      <c r="E141" s="835"/>
      <c r="F141" s="835"/>
    </row>
    <row r="142" spans="2:9" ht="12" customHeight="1">
      <c r="B142" s="1416"/>
      <c r="C142" s="1419" t="s">
        <v>553</v>
      </c>
      <c r="D142" s="1420"/>
      <c r="E142" s="1431" t="s">
        <v>621</v>
      </c>
      <c r="F142" s="1431" t="s">
        <v>638</v>
      </c>
      <c r="G142" s="1370" t="s">
        <v>317</v>
      </c>
      <c r="H142" s="1370" t="s">
        <v>162</v>
      </c>
      <c r="I142" s="1370" t="s">
        <v>163</v>
      </c>
    </row>
    <row r="143" spans="2:9" ht="12" customHeight="1">
      <c r="B143" s="1417"/>
      <c r="C143" s="1421"/>
      <c r="D143" s="1422"/>
      <c r="E143" s="1432"/>
      <c r="F143" s="1432"/>
      <c r="G143" s="1372"/>
      <c r="H143" s="1372"/>
      <c r="I143" s="1372"/>
    </row>
    <row r="144" spans="2:9" ht="12" customHeight="1">
      <c r="B144" s="1418"/>
      <c r="C144" s="1423"/>
      <c r="D144" s="1424"/>
      <c r="E144" s="1433"/>
      <c r="F144" s="1433"/>
      <c r="G144" s="1371"/>
      <c r="H144" s="1371"/>
      <c r="I144" s="1371"/>
    </row>
    <row r="145" spans="2:9" ht="12" customHeight="1">
      <c r="B145" s="223"/>
      <c r="C145" s="1428" t="s">
        <v>634</v>
      </c>
      <c r="D145" s="179" t="s">
        <v>450</v>
      </c>
      <c r="E145" s="302" t="e">
        <f>SUM(#REF!+#REF!+E31+E49+E80+E107)</f>
        <v>#REF!</v>
      </c>
      <c r="F145" s="300" t="e">
        <f>SUM(#REF!+#REF!+F31+F49+F80+F107)</f>
        <v>#REF!</v>
      </c>
      <c r="G145" s="964">
        <f>SUM(G31+G49+G80+G107)</f>
        <v>176279</v>
      </c>
      <c r="H145" s="287">
        <f aca="true" t="shared" si="5" ref="H145:I147">SUM(H31+H49+H80+H107+H132)</f>
        <v>188271</v>
      </c>
      <c r="I145" s="287">
        <f t="shared" si="5"/>
        <v>123664</v>
      </c>
    </row>
    <row r="146" spans="2:9" ht="11.25" customHeight="1">
      <c r="B146" s="223"/>
      <c r="C146" s="1429"/>
      <c r="D146" s="177" t="s">
        <v>619</v>
      </c>
      <c r="E146" s="302" t="e">
        <f>SUM(#REF!+#REF!+E32+E50+E81+E108)</f>
        <v>#REF!</v>
      </c>
      <c r="F146" s="300" t="e">
        <f>SUM(#REF!+#REF!+F32+F50+F81+F108)</f>
        <v>#REF!</v>
      </c>
      <c r="G146" s="586">
        <f>SUM(G32+G50+G81+G108)</f>
        <v>46970</v>
      </c>
      <c r="H146" s="287">
        <f t="shared" si="5"/>
        <v>50009</v>
      </c>
      <c r="I146" s="287">
        <f t="shared" si="5"/>
        <v>32973</v>
      </c>
    </row>
    <row r="147" spans="2:9" ht="12" customHeight="1">
      <c r="B147" s="223"/>
      <c r="C147" s="1429"/>
      <c r="D147" s="177" t="s">
        <v>451</v>
      </c>
      <c r="E147" s="302" t="e">
        <f>SUM(#REF!+#REF!+E33+E51+E82+E109)</f>
        <v>#REF!</v>
      </c>
      <c r="F147" s="300" t="e">
        <f>SUM(#REF!+#REF!+F33+F51+F82+F109)</f>
        <v>#REF!</v>
      </c>
      <c r="G147" s="586">
        <f>SUM(G33+G51+G82+G109)</f>
        <v>99362</v>
      </c>
      <c r="H147" s="287">
        <f t="shared" si="5"/>
        <v>103670</v>
      </c>
      <c r="I147" s="287">
        <f t="shared" si="5"/>
        <v>82292</v>
      </c>
    </row>
    <row r="148" spans="2:9" ht="12.75">
      <c r="B148" s="223"/>
      <c r="C148" s="1429"/>
      <c r="D148" s="178" t="s">
        <v>506</v>
      </c>
      <c r="E148" s="300" t="e">
        <f aca="true" t="shared" si="6" ref="E148:G149">(E110)</f>
        <v>#REF!</v>
      </c>
      <c r="F148" s="300" t="e">
        <f t="shared" si="6"/>
        <v>#REF!</v>
      </c>
      <c r="G148" s="586">
        <f t="shared" si="6"/>
        <v>3450</v>
      </c>
      <c r="H148" s="586">
        <f>SUM(H110+H135)</f>
        <v>8890</v>
      </c>
      <c r="I148" s="586">
        <f>SUM(I110+I135)</f>
        <v>11602</v>
      </c>
    </row>
    <row r="149" spans="2:9" ht="13.5" thickBot="1">
      <c r="B149" s="223"/>
      <c r="C149" s="1429"/>
      <c r="D149" s="178" t="s">
        <v>630</v>
      </c>
      <c r="E149" s="284">
        <f t="shared" si="6"/>
        <v>0</v>
      </c>
      <c r="F149" s="280">
        <f t="shared" si="6"/>
        <v>0</v>
      </c>
      <c r="G149" s="965">
        <f t="shared" si="6"/>
        <v>0</v>
      </c>
      <c r="H149" s="288">
        <v>0</v>
      </c>
      <c r="I149" s="288">
        <v>0</v>
      </c>
    </row>
    <row r="150" spans="2:9" ht="13.5" thickBot="1">
      <c r="B150" s="174" t="s">
        <v>375</v>
      </c>
      <c r="C150" s="1430" t="s">
        <v>484</v>
      </c>
      <c r="D150" s="1430"/>
      <c r="E150" s="163" t="e">
        <f>SUM(E145:E149)</f>
        <v>#REF!</v>
      </c>
      <c r="F150" s="163" t="e">
        <f>SUM(F145:F149)</f>
        <v>#REF!</v>
      </c>
      <c r="G150" s="200">
        <f>SUM(G145:G149)</f>
        <v>326061</v>
      </c>
      <c r="H150" s="200">
        <f>SUM(H145:H149)</f>
        <v>350840</v>
      </c>
      <c r="I150" s="200">
        <f>SUM(I145:I149)</f>
        <v>250531</v>
      </c>
    </row>
    <row r="151" spans="2:6" ht="14.25">
      <c r="B151" s="245"/>
      <c r="C151" s="245"/>
      <c r="D151" s="245"/>
      <c r="E151" s="245"/>
      <c r="F151" s="245"/>
    </row>
    <row r="152" spans="2:6" ht="14.25">
      <c r="B152" s="245"/>
      <c r="C152" s="245"/>
      <c r="D152" s="245"/>
      <c r="E152" s="245"/>
      <c r="F152" s="245"/>
    </row>
    <row r="153" spans="1:8" ht="14.25">
      <c r="A153" s="1198" t="s">
        <v>37</v>
      </c>
      <c r="B153" s="1199"/>
      <c r="C153" s="1199"/>
      <c r="D153" s="1199"/>
      <c r="E153" s="1199"/>
      <c r="F153" s="1199"/>
      <c r="G153" s="1199"/>
      <c r="H153" s="758"/>
    </row>
    <row r="154" spans="2:8" ht="12.75">
      <c r="B154" s="844"/>
      <c r="C154" s="966"/>
      <c r="D154" s="414"/>
      <c r="E154" s="796"/>
      <c r="F154" s="796"/>
      <c r="G154" s="796"/>
      <c r="H154" s="796"/>
    </row>
    <row r="155" spans="2:8" ht="12.75">
      <c r="B155" s="844"/>
      <c r="C155" s="966"/>
      <c r="D155" s="414"/>
      <c r="E155" s="796"/>
      <c r="F155" s="796"/>
      <c r="G155" s="796"/>
      <c r="H155" s="796"/>
    </row>
    <row r="156" spans="2:8" ht="12.75">
      <c r="B156" s="844"/>
      <c r="C156" s="967"/>
      <c r="D156" s="414"/>
      <c r="E156" s="418"/>
      <c r="F156" s="418"/>
      <c r="G156" s="418"/>
      <c r="H156" s="418"/>
    </row>
    <row r="157" spans="2:8" ht="12" customHeight="1">
      <c r="B157" s="968"/>
      <c r="C157" s="1078"/>
      <c r="D157" s="414"/>
      <c r="E157" s="414"/>
      <c r="F157" s="414"/>
      <c r="G157" s="414"/>
      <c r="H157" s="414"/>
    </row>
    <row r="158" spans="2:8" ht="12" customHeight="1">
      <c r="B158" s="969"/>
      <c r="C158" s="1078"/>
      <c r="D158" s="414"/>
      <c r="E158" s="414"/>
      <c r="F158" s="414"/>
      <c r="G158" s="414"/>
      <c r="H158" s="414"/>
    </row>
    <row r="159" spans="2:8" ht="12" customHeight="1">
      <c r="B159" s="969"/>
      <c r="C159" s="1078"/>
      <c r="D159" s="414"/>
      <c r="E159" s="414"/>
      <c r="F159" s="414"/>
      <c r="G159" s="414"/>
      <c r="H159" s="414"/>
    </row>
    <row r="160" spans="2:8" ht="12" customHeight="1">
      <c r="B160" s="969"/>
      <c r="C160" s="1078"/>
      <c r="D160" s="414"/>
      <c r="E160" s="414"/>
      <c r="F160" s="414"/>
      <c r="G160" s="414"/>
      <c r="H160" s="414"/>
    </row>
    <row r="161" spans="2:8" ht="11.25" customHeight="1">
      <c r="B161" s="969"/>
      <c r="C161" s="1078"/>
      <c r="D161" s="414"/>
      <c r="E161" s="414"/>
      <c r="F161" s="414"/>
      <c r="G161" s="414"/>
      <c r="H161" s="414"/>
    </row>
    <row r="162" spans="2:8" ht="12.75">
      <c r="B162" s="584"/>
      <c r="C162" s="1373"/>
      <c r="D162" s="1373"/>
      <c r="E162" s="293"/>
      <c r="F162" s="293"/>
      <c r="G162" s="293"/>
      <c r="H162" s="293"/>
    </row>
    <row r="163" spans="2:8" ht="12.75">
      <c r="B163" s="584"/>
      <c r="C163" s="585"/>
      <c r="D163" s="585"/>
      <c r="E163" s="293"/>
      <c r="F163" s="293"/>
      <c r="G163" s="293"/>
      <c r="H163" s="293"/>
    </row>
    <row r="164" spans="2:9" ht="12.75">
      <c r="B164" s="584"/>
      <c r="C164" s="585"/>
      <c r="D164" s="585"/>
      <c r="E164" s="293"/>
      <c r="F164" s="293"/>
      <c r="G164" s="293"/>
      <c r="H164" s="293"/>
      <c r="I164" s="758"/>
    </row>
    <row r="165" spans="2:9" ht="12.75">
      <c r="B165" s="584"/>
      <c r="C165" s="585"/>
      <c r="D165" s="585"/>
      <c r="E165" s="293"/>
      <c r="F165" s="293"/>
      <c r="G165" s="293"/>
      <c r="H165" s="293"/>
      <c r="I165" s="758"/>
    </row>
    <row r="166" spans="2:9" ht="12.75">
      <c r="B166" s="584"/>
      <c r="C166" s="585"/>
      <c r="D166" s="585"/>
      <c r="E166" s="293"/>
      <c r="F166" s="293"/>
      <c r="G166" s="293"/>
      <c r="H166" s="293"/>
      <c r="I166" s="758"/>
    </row>
    <row r="167" spans="2:9" ht="12.75">
      <c r="B167" s="584"/>
      <c r="C167" s="585"/>
      <c r="D167" s="585"/>
      <c r="E167" s="293"/>
      <c r="F167" s="293"/>
      <c r="G167" s="293"/>
      <c r="H167" s="293"/>
      <c r="I167" s="758"/>
    </row>
    <row r="168" spans="1:9" ht="12.75" customHeight="1">
      <c r="A168" s="461"/>
      <c r="B168" s="1079"/>
      <c r="C168" s="1080"/>
      <c r="D168" s="1080"/>
      <c r="E168" s="1081"/>
      <c r="F168" s="1081"/>
      <c r="G168" s="1081"/>
      <c r="H168" s="1081"/>
      <c r="I168" s="758"/>
    </row>
    <row r="169" spans="1:9" ht="15">
      <c r="A169" s="461"/>
      <c r="B169" s="1079"/>
      <c r="C169" s="1080"/>
      <c r="D169" s="1080"/>
      <c r="E169" s="1081"/>
      <c r="F169" s="1081"/>
      <c r="G169" s="1081"/>
      <c r="H169" s="1081"/>
      <c r="I169" s="758"/>
    </row>
    <row r="170" spans="1:9" ht="15">
      <c r="A170" s="461"/>
      <c r="B170" s="1079"/>
      <c r="C170" s="1080"/>
      <c r="D170" s="1080"/>
      <c r="E170" s="1081"/>
      <c r="F170" s="1081"/>
      <c r="G170" s="1081"/>
      <c r="H170" s="1081"/>
      <c r="I170" s="758"/>
    </row>
    <row r="171" spans="1:9" ht="12.75">
      <c r="A171" s="461"/>
      <c r="B171" s="972"/>
      <c r="C171" s="1082"/>
      <c r="D171" s="1083"/>
      <c r="E171" s="415"/>
      <c r="F171" s="415"/>
      <c r="G171" s="415"/>
      <c r="H171" s="415"/>
      <c r="I171" s="758"/>
    </row>
    <row r="172" spans="1:9" ht="12.75">
      <c r="A172" s="461"/>
      <c r="B172" s="972"/>
      <c r="C172" s="1082"/>
      <c r="D172" s="1083"/>
      <c r="E172" s="415"/>
      <c r="F172" s="415"/>
      <c r="G172" s="415"/>
      <c r="H172" s="415"/>
      <c r="I172" s="758"/>
    </row>
    <row r="173" spans="1:9" ht="12.75">
      <c r="A173" s="461"/>
      <c r="B173" s="972"/>
      <c r="C173" s="1082"/>
      <c r="D173" s="1083"/>
      <c r="E173" s="415"/>
      <c r="F173" s="415"/>
      <c r="G173" s="415"/>
      <c r="H173" s="415"/>
      <c r="I173" s="758"/>
    </row>
    <row r="174" spans="1:9" ht="12.75">
      <c r="A174" s="461"/>
      <c r="B174" s="972"/>
      <c r="C174" s="1082"/>
      <c r="D174" s="1083"/>
      <c r="E174" s="415"/>
      <c r="F174" s="415"/>
      <c r="G174" s="415"/>
      <c r="H174" s="415"/>
      <c r="I174" s="758"/>
    </row>
    <row r="175" spans="1:9" ht="12.75">
      <c r="A175" s="461"/>
      <c r="B175" s="972"/>
      <c r="C175" s="1082"/>
      <c r="D175" s="1083"/>
      <c r="E175" s="415"/>
      <c r="F175" s="415"/>
      <c r="G175" s="415"/>
      <c r="H175" s="415"/>
      <c r="I175" s="758"/>
    </row>
    <row r="176" spans="2:9" ht="12.75">
      <c r="B176" s="161"/>
      <c r="C176" s="1369"/>
      <c r="D176" s="1369"/>
      <c r="E176" s="164"/>
      <c r="F176" s="164"/>
      <c r="G176" s="164"/>
      <c r="H176" s="164"/>
      <c r="I176" s="758"/>
    </row>
    <row r="177" spans="2:9" ht="14.25">
      <c r="B177" s="970"/>
      <c r="C177" s="970"/>
      <c r="D177" s="970"/>
      <c r="E177" s="970"/>
      <c r="F177" s="970"/>
      <c r="G177" s="970"/>
      <c r="H177" s="758"/>
      <c r="I177" s="758"/>
    </row>
    <row r="178" spans="2:9" ht="14.25">
      <c r="B178" s="970"/>
      <c r="C178" s="970"/>
      <c r="D178" s="970"/>
      <c r="E178" s="971"/>
      <c r="F178" s="971"/>
      <c r="G178" s="971"/>
      <c r="H178" s="758"/>
      <c r="I178" s="758"/>
    </row>
    <row r="179" spans="2:7" ht="12.75">
      <c r="B179" s="93"/>
      <c r="C179" s="93"/>
      <c r="D179" s="93"/>
      <c r="E179" s="173"/>
      <c r="F179" s="173"/>
      <c r="G179" s="173"/>
    </row>
    <row r="180" spans="2:7" ht="12.75">
      <c r="B180" s="93"/>
      <c r="C180" s="93"/>
      <c r="D180" s="93"/>
      <c r="E180" s="173"/>
      <c r="F180" s="173"/>
      <c r="G180" s="173"/>
    </row>
    <row r="181" spans="2:7" ht="12.75">
      <c r="B181" s="93"/>
      <c r="C181" s="93"/>
      <c r="D181" s="93"/>
      <c r="E181" s="173"/>
      <c r="F181" s="173"/>
      <c r="G181" s="173"/>
    </row>
    <row r="182" spans="2:7" ht="12.75">
      <c r="B182" s="93"/>
      <c r="C182" s="93"/>
      <c r="D182" s="93"/>
      <c r="E182" s="173"/>
      <c r="F182" s="173"/>
      <c r="G182" s="173"/>
    </row>
    <row r="183" spans="2:7" ht="12.75">
      <c r="B183" s="93"/>
      <c r="C183" s="93"/>
      <c r="D183" s="93"/>
      <c r="E183" s="173"/>
      <c r="F183" s="173"/>
      <c r="G183" s="173"/>
    </row>
    <row r="184" spans="2:7" ht="12.75">
      <c r="B184" s="93"/>
      <c r="C184" s="93"/>
      <c r="D184" s="93"/>
      <c r="E184" s="173"/>
      <c r="F184" s="173"/>
      <c r="G184" s="173"/>
    </row>
    <row r="185" spans="2:7" ht="12.75">
      <c r="B185" s="93"/>
      <c r="C185" s="93"/>
      <c r="D185" s="93"/>
      <c r="E185" s="173"/>
      <c r="F185" s="173"/>
      <c r="G185" s="173"/>
    </row>
    <row r="186" spans="2:7" ht="12.75">
      <c r="B186" s="93"/>
      <c r="C186" s="93"/>
      <c r="D186" s="93"/>
      <c r="E186" s="173"/>
      <c r="F186" s="173"/>
      <c r="G186" s="173"/>
    </row>
    <row r="187" spans="2:7" ht="12.75">
      <c r="B187" s="93"/>
      <c r="C187" s="93"/>
      <c r="D187" s="93"/>
      <c r="E187" s="173"/>
      <c r="F187" s="173"/>
      <c r="G187" s="173"/>
    </row>
    <row r="188" spans="2:7" ht="12.75">
      <c r="B188" s="93"/>
      <c r="C188" s="93"/>
      <c r="D188" s="93"/>
      <c r="E188" s="173"/>
      <c r="F188" s="173"/>
      <c r="G188" s="173"/>
    </row>
    <row r="189" spans="2:7" ht="12.75">
      <c r="B189" s="93"/>
      <c r="C189" s="93"/>
      <c r="D189" s="93"/>
      <c r="E189" s="173"/>
      <c r="F189" s="173"/>
      <c r="G189" s="173"/>
    </row>
    <row r="190" spans="2:7" ht="12.75">
      <c r="B190" s="93"/>
      <c r="C190" s="93"/>
      <c r="D190" s="93"/>
      <c r="E190" s="173"/>
      <c r="F190" s="173"/>
      <c r="G190" s="173"/>
    </row>
    <row r="191" spans="2:7" ht="12.75">
      <c r="B191" s="93"/>
      <c r="C191" s="93"/>
      <c r="D191" s="93"/>
      <c r="E191" s="173"/>
      <c r="F191" s="173"/>
      <c r="G191" s="173"/>
    </row>
    <row r="192" spans="2:4" ht="12.75">
      <c r="B192" s="93"/>
      <c r="C192" s="93"/>
      <c r="D192" s="93"/>
    </row>
    <row r="193" spans="2:4" ht="12.75">
      <c r="B193" s="93"/>
      <c r="C193" s="93"/>
      <c r="D193" s="93"/>
    </row>
    <row r="194" spans="2:4" ht="12.75">
      <c r="B194" s="93"/>
      <c r="C194" s="93"/>
      <c r="D194" s="93"/>
    </row>
    <row r="195" spans="2:4" ht="12.75">
      <c r="B195" s="93"/>
      <c r="C195" s="93"/>
      <c r="D195" s="93"/>
    </row>
    <row r="196" spans="2:4" ht="12.75">
      <c r="B196" s="93"/>
      <c r="C196" s="93"/>
      <c r="D196" s="93"/>
    </row>
    <row r="197" spans="2:4" ht="12.75">
      <c r="B197" s="93"/>
      <c r="C197" s="93"/>
      <c r="D197" s="93"/>
    </row>
    <row r="198" spans="2:4" ht="12.75">
      <c r="B198" s="93"/>
      <c r="C198" s="93"/>
      <c r="D198" s="93"/>
    </row>
    <row r="199" spans="2:4" ht="12.75">
      <c r="B199" s="93"/>
      <c r="C199" s="93"/>
      <c r="D199" s="93"/>
    </row>
    <row r="200" spans="2:4" ht="12.75">
      <c r="B200" s="93"/>
      <c r="C200" s="93"/>
      <c r="D200" s="93"/>
    </row>
    <row r="201" spans="2:4" ht="12.75">
      <c r="B201" s="93"/>
      <c r="C201" s="93"/>
      <c r="D201" s="93"/>
    </row>
    <row r="202" spans="2:4" ht="12.75">
      <c r="B202" s="93"/>
      <c r="C202" s="93"/>
      <c r="D202" s="93"/>
    </row>
    <row r="203" spans="2:4" ht="12.75">
      <c r="B203" s="93"/>
      <c r="C203" s="93"/>
      <c r="D203" s="93"/>
    </row>
    <row r="204" spans="2:4" ht="12.75">
      <c r="B204" s="93"/>
      <c r="C204" s="93"/>
      <c r="D204" s="93"/>
    </row>
    <row r="205" spans="2:4" ht="12.75">
      <c r="B205" s="93"/>
      <c r="C205" s="93"/>
      <c r="D205" s="93"/>
    </row>
    <row r="206" spans="2:4" ht="12.75">
      <c r="B206" s="93"/>
      <c r="C206" s="93"/>
      <c r="D206" s="93"/>
    </row>
    <row r="207" spans="2:4" ht="12.75">
      <c r="B207" s="93"/>
      <c r="C207" s="93"/>
      <c r="D207" s="93"/>
    </row>
    <row r="208" spans="2:4" ht="12.75">
      <c r="B208" s="93"/>
      <c r="C208" s="93"/>
      <c r="D208" s="93"/>
    </row>
    <row r="209" spans="2:4" ht="12.75">
      <c r="B209" s="93"/>
      <c r="C209" s="93"/>
      <c r="D209" s="93"/>
    </row>
    <row r="210" spans="2:4" ht="12.75">
      <c r="B210" s="93"/>
      <c r="C210" s="93"/>
      <c r="D210" s="93"/>
    </row>
    <row r="211" spans="2:4" ht="12.75">
      <c r="B211" s="93"/>
      <c r="C211" s="93"/>
      <c r="D211" s="93"/>
    </row>
    <row r="212" spans="2:4" ht="12.75">
      <c r="B212" s="93"/>
      <c r="C212" s="93"/>
      <c r="D212" s="93"/>
    </row>
    <row r="213" spans="2:4" ht="12.75">
      <c r="B213" s="93"/>
      <c r="C213" s="93"/>
      <c r="D213" s="93"/>
    </row>
    <row r="214" spans="2:4" ht="12.75">
      <c r="B214" s="93"/>
      <c r="C214" s="93"/>
      <c r="D214" s="93"/>
    </row>
    <row r="215" spans="2:4" ht="12.75">
      <c r="B215" s="93"/>
      <c r="C215" s="93"/>
      <c r="D215" s="93"/>
    </row>
    <row r="216" spans="2:4" ht="12.75">
      <c r="B216" s="93"/>
      <c r="C216" s="93"/>
      <c r="D216" s="93"/>
    </row>
    <row r="217" spans="2:4" ht="12.75">
      <c r="B217" s="93"/>
      <c r="C217" s="93"/>
      <c r="D217" s="93"/>
    </row>
    <row r="218" spans="2:4" ht="12.75">
      <c r="B218" s="93"/>
      <c r="C218" s="93"/>
      <c r="D218" s="93"/>
    </row>
    <row r="219" spans="2:4" ht="12.75">
      <c r="B219" s="93"/>
      <c r="C219" s="93"/>
      <c r="D219" s="93"/>
    </row>
    <row r="220" spans="2:4" ht="12.75">
      <c r="B220" s="93"/>
      <c r="C220" s="93"/>
      <c r="D220" s="93"/>
    </row>
    <row r="221" spans="2:4" ht="12.75">
      <c r="B221" s="93"/>
      <c r="C221" s="93"/>
      <c r="D221" s="93"/>
    </row>
    <row r="222" spans="2:4" ht="12.75">
      <c r="B222" s="93"/>
      <c r="C222" s="93"/>
      <c r="D222" s="93"/>
    </row>
    <row r="223" spans="2:4" ht="12.75">
      <c r="B223" s="93"/>
      <c r="C223" s="93"/>
      <c r="D223" s="93"/>
    </row>
    <row r="224" spans="2:4" ht="12.75">
      <c r="B224" s="93"/>
      <c r="C224" s="93"/>
      <c r="D224" s="93"/>
    </row>
    <row r="225" spans="2:4" ht="12.75">
      <c r="B225" s="93"/>
      <c r="C225" s="93"/>
      <c r="D225" s="93"/>
    </row>
    <row r="226" spans="2:4" ht="12.75">
      <c r="B226" s="93"/>
      <c r="C226" s="93"/>
      <c r="D226" s="93"/>
    </row>
    <row r="227" spans="2:4" ht="12.75">
      <c r="B227" s="93"/>
      <c r="C227" s="93"/>
      <c r="D227" s="93"/>
    </row>
    <row r="228" spans="2:4" ht="12.75">
      <c r="B228" s="93"/>
      <c r="C228" s="93"/>
      <c r="D228" s="93"/>
    </row>
    <row r="229" spans="2:4" ht="12.75">
      <c r="B229" s="93"/>
      <c r="C229" s="93"/>
      <c r="D229" s="93"/>
    </row>
    <row r="230" spans="2:4" ht="12.75">
      <c r="B230" s="93"/>
      <c r="C230" s="93"/>
      <c r="D230" s="93"/>
    </row>
    <row r="231" spans="2:4" ht="12.75">
      <c r="B231" s="93"/>
      <c r="C231" s="93"/>
      <c r="D231" s="93"/>
    </row>
    <row r="232" spans="2:4" ht="12.75">
      <c r="B232" s="93"/>
      <c r="C232" s="93"/>
      <c r="D232" s="93"/>
    </row>
    <row r="233" spans="2:4" ht="12.75">
      <c r="B233" s="93"/>
      <c r="C233" s="93"/>
      <c r="D233" s="93"/>
    </row>
    <row r="234" spans="2:4" ht="12.75">
      <c r="B234" s="93"/>
      <c r="C234" s="93"/>
      <c r="D234" s="93"/>
    </row>
    <row r="235" spans="2:4" ht="12.75">
      <c r="B235" s="93"/>
      <c r="C235" s="93"/>
      <c r="D235" s="93"/>
    </row>
    <row r="236" spans="2:4" ht="12.75">
      <c r="B236" s="93"/>
      <c r="C236" s="93"/>
      <c r="D236" s="93"/>
    </row>
    <row r="237" spans="2:4" ht="12.75">
      <c r="B237" s="93"/>
      <c r="C237" s="93"/>
      <c r="D237" s="93"/>
    </row>
    <row r="238" spans="2:4" ht="12.75">
      <c r="B238" s="93"/>
      <c r="C238" s="93"/>
      <c r="D238" s="93"/>
    </row>
    <row r="239" spans="2:4" ht="12.75">
      <c r="B239" s="93"/>
      <c r="C239" s="93"/>
      <c r="D239" s="93"/>
    </row>
    <row r="240" spans="2:4" ht="12.75">
      <c r="B240" s="93"/>
      <c r="C240" s="93"/>
      <c r="D240" s="93"/>
    </row>
    <row r="241" spans="2:4" ht="12.75">
      <c r="B241" s="93"/>
      <c r="C241" s="93"/>
      <c r="D241" s="93"/>
    </row>
    <row r="242" spans="2:4" ht="12.75">
      <c r="B242" s="93"/>
      <c r="C242" s="93"/>
      <c r="D242" s="93"/>
    </row>
    <row r="243" spans="2:4" ht="12.75">
      <c r="B243" s="93"/>
      <c r="C243" s="93"/>
      <c r="D243" s="93"/>
    </row>
    <row r="244" spans="2:4" ht="12.75">
      <c r="B244" s="93"/>
      <c r="C244" s="93"/>
      <c r="D244" s="93"/>
    </row>
    <row r="245" spans="2:4" ht="12.75">
      <c r="B245" s="93"/>
      <c r="C245" s="93"/>
      <c r="D245" s="93"/>
    </row>
    <row r="246" spans="2:4" ht="12.75">
      <c r="B246" s="93"/>
      <c r="C246" s="93"/>
      <c r="D246" s="93"/>
    </row>
    <row r="247" spans="2:4" ht="12.75">
      <c r="B247" s="93"/>
      <c r="C247" s="93"/>
      <c r="D247" s="93"/>
    </row>
    <row r="248" spans="2:4" ht="12.75">
      <c r="B248" s="93"/>
      <c r="C248" s="93"/>
      <c r="D248" s="93"/>
    </row>
    <row r="249" spans="2:4" ht="12.75">
      <c r="B249" s="93"/>
      <c r="C249" s="93"/>
      <c r="D249" s="93"/>
    </row>
    <row r="250" spans="2:4" ht="12.75">
      <c r="B250" s="93"/>
      <c r="C250" s="93"/>
      <c r="D250" s="93"/>
    </row>
    <row r="251" spans="2:4" ht="12.75">
      <c r="B251" s="93"/>
      <c r="C251" s="93"/>
      <c r="D251" s="93"/>
    </row>
    <row r="252" spans="2:4" ht="12.75">
      <c r="B252" s="93"/>
      <c r="C252" s="93"/>
      <c r="D252" s="93"/>
    </row>
    <row r="253" spans="2:4" ht="12.75">
      <c r="B253" s="93"/>
      <c r="C253" s="93"/>
      <c r="D253" s="93"/>
    </row>
    <row r="254" spans="2:4" ht="12.75">
      <c r="B254" s="93"/>
      <c r="C254" s="93"/>
      <c r="D254" s="93"/>
    </row>
    <row r="255" spans="2:4" ht="12.75">
      <c r="B255" s="93"/>
      <c r="C255" s="93"/>
      <c r="D255" s="93"/>
    </row>
    <row r="256" spans="2:4" ht="12.75">
      <c r="B256" s="93"/>
      <c r="C256" s="93"/>
      <c r="D256" s="93"/>
    </row>
    <row r="257" spans="2:4" ht="12.75">
      <c r="B257" s="93"/>
      <c r="C257" s="93"/>
      <c r="D257" s="93"/>
    </row>
    <row r="258" spans="2:4" ht="12.75">
      <c r="B258" s="93"/>
      <c r="C258" s="93"/>
      <c r="D258" s="93"/>
    </row>
    <row r="259" spans="2:4" ht="12.75">
      <c r="B259" s="93"/>
      <c r="C259" s="93"/>
      <c r="D259" s="93"/>
    </row>
    <row r="260" spans="2:4" ht="12.75">
      <c r="B260" s="93"/>
      <c r="C260" s="93"/>
      <c r="D260" s="93"/>
    </row>
    <row r="261" spans="2:4" ht="12.75">
      <c r="B261" s="93"/>
      <c r="C261" s="93"/>
      <c r="D261" s="93"/>
    </row>
    <row r="262" spans="2:4" ht="12.75">
      <c r="B262" s="93"/>
      <c r="C262" s="93"/>
      <c r="D262" s="93"/>
    </row>
    <row r="263" spans="2:4" ht="12.75">
      <c r="B263" s="93"/>
      <c r="C263" s="93"/>
      <c r="D263" s="93"/>
    </row>
    <row r="264" spans="2:4" ht="12.75">
      <c r="B264" s="93"/>
      <c r="C264" s="93"/>
      <c r="D264" s="93"/>
    </row>
    <row r="265" spans="2:4" ht="12.75">
      <c r="B265" s="93"/>
      <c r="C265" s="93"/>
      <c r="D265" s="93"/>
    </row>
    <row r="266" spans="2:4" ht="12.75">
      <c r="B266" s="93"/>
      <c r="C266" s="93"/>
      <c r="D266" s="93"/>
    </row>
    <row r="267" spans="2:4" ht="12.75">
      <c r="B267" s="93"/>
      <c r="C267" s="93"/>
      <c r="D267" s="93"/>
    </row>
    <row r="268" spans="2:4" ht="12.75">
      <c r="B268" s="93"/>
      <c r="C268" s="93"/>
      <c r="D268" s="93"/>
    </row>
    <row r="269" spans="2:4" ht="12.75">
      <c r="B269" s="93"/>
      <c r="C269" s="93"/>
      <c r="D269" s="93"/>
    </row>
    <row r="270" spans="2:4" ht="12.75">
      <c r="B270" s="93"/>
      <c r="C270" s="93"/>
      <c r="D270" s="93"/>
    </row>
    <row r="271" spans="2:4" ht="12.75">
      <c r="B271" s="93"/>
      <c r="C271" s="93"/>
      <c r="D271" s="93"/>
    </row>
    <row r="272" spans="2:4" ht="12.75">
      <c r="B272" s="93"/>
      <c r="C272" s="93"/>
      <c r="D272" s="93"/>
    </row>
    <row r="273" spans="2:4" ht="12.75">
      <c r="B273" s="93"/>
      <c r="C273" s="93"/>
      <c r="D273" s="93"/>
    </row>
    <row r="274" spans="2:4" ht="12.75">
      <c r="B274" s="93"/>
      <c r="C274" s="93"/>
      <c r="D274" s="93"/>
    </row>
    <row r="275" spans="2:4" ht="12.75">
      <c r="B275" s="93"/>
      <c r="C275" s="93"/>
      <c r="D275" s="93"/>
    </row>
    <row r="276" spans="2:4" ht="12.75">
      <c r="B276" s="93"/>
      <c r="C276" s="93"/>
      <c r="D276" s="93"/>
    </row>
    <row r="277" spans="2:4" ht="12.75">
      <c r="B277" s="93"/>
      <c r="C277" s="93"/>
      <c r="D277" s="93"/>
    </row>
    <row r="278" spans="2:4" ht="12.75">
      <c r="B278" s="93"/>
      <c r="C278" s="93"/>
      <c r="D278" s="93"/>
    </row>
    <row r="279" spans="2:4" ht="12.75">
      <c r="B279" s="93"/>
      <c r="C279" s="93"/>
      <c r="D279" s="93"/>
    </row>
    <row r="280" spans="2:4" ht="12.75">
      <c r="B280" s="93"/>
      <c r="C280" s="93"/>
      <c r="D280" s="93"/>
    </row>
    <row r="281" spans="2:4" ht="12.75">
      <c r="B281" s="93"/>
      <c r="C281" s="93"/>
      <c r="D281" s="93"/>
    </row>
    <row r="282" spans="2:4" ht="12.75">
      <c r="B282" s="93"/>
      <c r="C282" s="93"/>
      <c r="D282" s="93"/>
    </row>
    <row r="283" spans="2:4" ht="12.75">
      <c r="B283" s="93"/>
      <c r="C283" s="93"/>
      <c r="D283" s="93"/>
    </row>
    <row r="284" spans="2:4" ht="12.75">
      <c r="B284" s="93"/>
      <c r="C284" s="93"/>
      <c r="D284" s="93"/>
    </row>
    <row r="285" spans="2:4" ht="12.75">
      <c r="B285" s="93"/>
      <c r="C285" s="93"/>
      <c r="D285" s="93"/>
    </row>
    <row r="286" spans="2:4" ht="12.75">
      <c r="B286" s="93"/>
      <c r="C286" s="93"/>
      <c r="D286" s="93"/>
    </row>
    <row r="287" spans="2:4" ht="12.75">
      <c r="B287" s="93"/>
      <c r="C287" s="93"/>
      <c r="D287" s="93"/>
    </row>
    <row r="288" spans="2:4" ht="12.75">
      <c r="B288" s="93"/>
      <c r="C288" s="93"/>
      <c r="D288" s="93"/>
    </row>
    <row r="289" spans="2:4" ht="12.75">
      <c r="B289" s="93"/>
      <c r="C289" s="93"/>
      <c r="D289" s="93"/>
    </row>
    <row r="290" spans="2:4" ht="12.75">
      <c r="B290" s="93"/>
      <c r="C290" s="93"/>
      <c r="D290" s="93"/>
    </row>
    <row r="291" spans="2:4" ht="12.75">
      <c r="B291" s="93"/>
      <c r="C291" s="93"/>
      <c r="D291" s="93"/>
    </row>
    <row r="292" spans="2:4" ht="12.75">
      <c r="B292" s="93"/>
      <c r="C292" s="93"/>
      <c r="D292" s="93"/>
    </row>
    <row r="293" spans="2:4" ht="12.75">
      <c r="B293" s="93"/>
      <c r="C293" s="93"/>
      <c r="D293" s="93"/>
    </row>
    <row r="294" spans="2:4" ht="12.75">
      <c r="B294" s="93"/>
      <c r="C294" s="93"/>
      <c r="D294" s="93"/>
    </row>
    <row r="295" spans="2:4" ht="12.75">
      <c r="B295" s="93"/>
      <c r="C295" s="93"/>
      <c r="D295" s="93"/>
    </row>
    <row r="296" spans="2:4" ht="12.75">
      <c r="B296" s="93"/>
      <c r="C296" s="93"/>
      <c r="D296" s="93"/>
    </row>
    <row r="297" spans="2:4" ht="12.75">
      <c r="B297" s="93"/>
      <c r="C297" s="93"/>
      <c r="D297" s="93"/>
    </row>
    <row r="298" spans="2:4" ht="12.75">
      <c r="B298" s="93"/>
      <c r="C298" s="93"/>
      <c r="D298" s="93"/>
    </row>
    <row r="299" spans="2:4" ht="12.75">
      <c r="B299" s="93"/>
      <c r="C299" s="93"/>
      <c r="D299" s="93"/>
    </row>
    <row r="300" spans="2:4" ht="12.75">
      <c r="B300" s="93"/>
      <c r="C300" s="93"/>
      <c r="D300" s="93"/>
    </row>
    <row r="301" spans="2:4" ht="12.75">
      <c r="B301" s="93"/>
      <c r="C301" s="93"/>
      <c r="D301" s="93"/>
    </row>
    <row r="302" spans="2:4" ht="12.75">
      <c r="B302" s="93"/>
      <c r="C302" s="93"/>
      <c r="D302" s="93"/>
    </row>
    <row r="303" spans="2:4" ht="12.75">
      <c r="B303" s="93"/>
      <c r="C303" s="93"/>
      <c r="D303" s="93"/>
    </row>
  </sheetData>
  <sheetProtection/>
  <mergeCells count="58">
    <mergeCell ref="C145:C149"/>
    <mergeCell ref="C150:D150"/>
    <mergeCell ref="E142:E144"/>
    <mergeCell ref="F142:F144"/>
    <mergeCell ref="C116:C118"/>
    <mergeCell ref="G142:G144"/>
    <mergeCell ref="H142:H144"/>
    <mergeCell ref="C120:C121"/>
    <mergeCell ref="C132:C136"/>
    <mergeCell ref="C137:D137"/>
    <mergeCell ref="C63:D63"/>
    <mergeCell ref="C80:C82"/>
    <mergeCell ref="C83:D83"/>
    <mergeCell ref="C86:C88"/>
    <mergeCell ref="C90:C92"/>
    <mergeCell ref="B142:B144"/>
    <mergeCell ref="C142:D144"/>
    <mergeCell ref="C95:C96"/>
    <mergeCell ref="C107:C111"/>
    <mergeCell ref="C112:D112"/>
    <mergeCell ref="C27:C29"/>
    <mergeCell ref="C23:C25"/>
    <mergeCell ref="C30:D30"/>
    <mergeCell ref="A153:G153"/>
    <mergeCell ref="C49:C51"/>
    <mergeCell ref="C37:D37"/>
    <mergeCell ref="C31:C33"/>
    <mergeCell ref="C38:C40"/>
    <mergeCell ref="C41:D41"/>
    <mergeCell ref="B58:B59"/>
    <mergeCell ref="C11:C13"/>
    <mergeCell ref="C14:D14"/>
    <mergeCell ref="C19:C21"/>
    <mergeCell ref="C26:D26"/>
    <mergeCell ref="C3:C5"/>
    <mergeCell ref="C6:D6"/>
    <mergeCell ref="C7:C9"/>
    <mergeCell ref="C10:D10"/>
    <mergeCell ref="C52:D52"/>
    <mergeCell ref="C42:C44"/>
    <mergeCell ref="C45:D45"/>
    <mergeCell ref="C72:C74"/>
    <mergeCell ref="C64:C66"/>
    <mergeCell ref="C67:D67"/>
    <mergeCell ref="C58:D59"/>
    <mergeCell ref="C68:C70"/>
    <mergeCell ref="C71:D71"/>
    <mergeCell ref="C60:C62"/>
    <mergeCell ref="C176:D176"/>
    <mergeCell ref="I58:I59"/>
    <mergeCell ref="I142:I144"/>
    <mergeCell ref="C162:D162"/>
    <mergeCell ref="C75:D75"/>
    <mergeCell ref="C76:C78"/>
    <mergeCell ref="E58:E59"/>
    <mergeCell ref="F58:F59"/>
    <mergeCell ref="G58:G59"/>
    <mergeCell ref="H58:H59"/>
  </mergeCells>
  <printOptions/>
  <pageMargins left="0.3937007874015748" right="0" top="0.984251968503937" bottom="0.1968503937007874" header="0.5118110236220472" footer="0.5118110236220472"/>
  <pageSetup horizontalDpi="600" verticalDpi="600" orientation="portrait" paperSize="9" r:id="rId1"/>
  <headerFooter alignWithMargins="0">
    <oddHeader>&amp;LTÁT
VÁROS
 ÖNKORMÁNYZATA&amp;CKÖLTSÉGVETÉSI SZERVEK  MŰKÖDÉSI KIADÁSAI SZAKFELADATONKÉNT
2013. ÉVBEN&amp;R&amp;8
4.melléklet az 5/2013. (II.26.) önkormányzati rendelethez*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8983"/>
  <sheetViews>
    <sheetView showGridLines="0" zoomScalePageLayoutView="0" workbookViewId="0" topLeftCell="A1">
      <pane xSplit="3" ySplit="4" topLeftCell="D41" activePane="bottomRight" state="frozen"/>
      <selection pane="topLeft" activeCell="A1" sqref="A1"/>
      <selection pane="topRight" activeCell="F1" sqref="F1"/>
      <selection pane="bottomLeft" activeCell="A87" sqref="A87"/>
      <selection pane="bottomRight" activeCell="F111" sqref="F111"/>
    </sheetView>
  </sheetViews>
  <sheetFormatPr defaultColWidth="9.140625" defaultRowHeight="12.75"/>
  <cols>
    <col min="1" max="1" width="6.7109375" style="27" customWidth="1"/>
    <col min="2" max="2" width="35.7109375" style="2" customWidth="1"/>
    <col min="3" max="3" width="12.57421875" style="3" customWidth="1"/>
    <col min="4" max="4" width="12.7109375" style="2" customWidth="1"/>
    <col min="5" max="5" width="10.57421875" style="2" customWidth="1"/>
    <col min="6" max="6" width="11.28125" style="2" customWidth="1"/>
    <col min="7" max="16384" width="9.140625" style="2" customWidth="1"/>
  </cols>
  <sheetData>
    <row r="1" ht="12.75">
      <c r="C1" s="2"/>
    </row>
    <row r="2" ht="12.75">
      <c r="C2" s="2"/>
    </row>
    <row r="3" ht="13.5" thickBot="1">
      <c r="C3" s="2"/>
    </row>
    <row r="4" spans="1:6" s="4" customFormat="1" ht="39" customHeight="1">
      <c r="A4" s="419" t="s">
        <v>361</v>
      </c>
      <c r="B4" s="420" t="s">
        <v>485</v>
      </c>
      <c r="C4" s="421" t="s">
        <v>448</v>
      </c>
      <c r="D4" s="186" t="s">
        <v>78</v>
      </c>
      <c r="E4" s="186" t="s">
        <v>164</v>
      </c>
      <c r="F4" s="186" t="s">
        <v>165</v>
      </c>
    </row>
    <row r="5" spans="1:6" ht="17.25" customHeight="1">
      <c r="A5" s="216"/>
      <c r="B5" s="225" t="s">
        <v>486</v>
      </c>
      <c r="C5" s="217" t="s">
        <v>451</v>
      </c>
      <c r="D5" s="226">
        <v>2800</v>
      </c>
      <c r="E5" s="226">
        <v>2800</v>
      </c>
      <c r="F5" s="226">
        <v>2800</v>
      </c>
    </row>
    <row r="6" spans="1:6" ht="16.5" customHeight="1">
      <c r="A6" s="422"/>
      <c r="B6" s="227" t="s">
        <v>487</v>
      </c>
      <c r="C6" s="212" t="s">
        <v>451</v>
      </c>
      <c r="D6" s="226">
        <v>1900</v>
      </c>
      <c r="E6" s="226">
        <v>1900</v>
      </c>
      <c r="F6" s="226">
        <v>1900</v>
      </c>
    </row>
    <row r="7" spans="1:6" ht="15.75" customHeight="1">
      <c r="A7" s="422"/>
      <c r="B7" s="227" t="s">
        <v>488</v>
      </c>
      <c r="C7" s="212" t="s">
        <v>451</v>
      </c>
      <c r="D7" s="228">
        <v>500</v>
      </c>
      <c r="E7" s="228">
        <v>1313</v>
      </c>
      <c r="F7" s="228">
        <v>1313</v>
      </c>
    </row>
    <row r="8" spans="1:6" ht="16.5" customHeight="1">
      <c r="A8" s="422"/>
      <c r="B8" s="227" t="s">
        <v>489</v>
      </c>
      <c r="C8" s="212" t="s">
        <v>451</v>
      </c>
      <c r="D8" s="226">
        <v>600</v>
      </c>
      <c r="E8" s="226">
        <v>600</v>
      </c>
      <c r="F8" s="226">
        <v>600</v>
      </c>
    </row>
    <row r="9" spans="1:6" ht="17.25" customHeight="1">
      <c r="A9" s="422"/>
      <c r="B9" s="227" t="s">
        <v>490</v>
      </c>
      <c r="C9" s="212" t="s">
        <v>451</v>
      </c>
      <c r="D9" s="226">
        <v>1000</v>
      </c>
      <c r="E9" s="226">
        <v>1000</v>
      </c>
      <c r="F9" s="226">
        <v>1000</v>
      </c>
    </row>
    <row r="10" spans="1:6" ht="17.25" customHeight="1">
      <c r="A10" s="422"/>
      <c r="B10" s="227" t="s">
        <v>602</v>
      </c>
      <c r="C10" s="212" t="s">
        <v>451</v>
      </c>
      <c r="D10" s="226">
        <v>150</v>
      </c>
      <c r="E10" s="226">
        <v>150</v>
      </c>
      <c r="F10" s="226">
        <v>150</v>
      </c>
    </row>
    <row r="11" spans="1:6" ht="16.5" customHeight="1">
      <c r="A11" s="422"/>
      <c r="B11" s="227" t="s">
        <v>491</v>
      </c>
      <c r="C11" s="212" t="s">
        <v>451</v>
      </c>
      <c r="D11" s="226">
        <v>14000</v>
      </c>
      <c r="E11" s="226">
        <v>14000</v>
      </c>
      <c r="F11" s="226">
        <v>14000</v>
      </c>
    </row>
    <row r="12" spans="1:6" ht="17.25" customHeight="1">
      <c r="A12" s="422"/>
      <c r="B12" s="227" t="s">
        <v>416</v>
      </c>
      <c r="C12" s="212" t="s">
        <v>451</v>
      </c>
      <c r="D12" s="226">
        <v>1200</v>
      </c>
      <c r="E12" s="226">
        <v>1200</v>
      </c>
      <c r="F12" s="226">
        <v>1200</v>
      </c>
    </row>
    <row r="13" spans="1:6" ht="18.75" customHeight="1">
      <c r="A13" s="422"/>
      <c r="B13" s="1443" t="s">
        <v>492</v>
      </c>
      <c r="C13" s="212" t="s">
        <v>493</v>
      </c>
      <c r="D13" s="226">
        <v>1660</v>
      </c>
      <c r="E13" s="226">
        <v>1836</v>
      </c>
      <c r="F13" s="226">
        <v>2113</v>
      </c>
    </row>
    <row r="14" spans="1:6" ht="18" customHeight="1">
      <c r="A14" s="422"/>
      <c r="B14" s="1443"/>
      <c r="C14" s="212" t="s">
        <v>619</v>
      </c>
      <c r="D14" s="226">
        <v>448</v>
      </c>
      <c r="E14" s="226">
        <v>486</v>
      </c>
      <c r="F14" s="226">
        <v>561</v>
      </c>
    </row>
    <row r="15" spans="1:6" ht="17.25" customHeight="1">
      <c r="A15" s="960"/>
      <c r="B15" s="1443"/>
      <c r="C15" s="220" t="s">
        <v>451</v>
      </c>
      <c r="D15" s="226">
        <v>4606</v>
      </c>
      <c r="E15" s="226">
        <v>4624</v>
      </c>
      <c r="F15" s="226">
        <v>4624</v>
      </c>
    </row>
    <row r="16" spans="1:6" ht="17.25" customHeight="1">
      <c r="A16" s="973"/>
      <c r="B16" s="1438" t="s">
        <v>494</v>
      </c>
      <c r="C16" s="1438"/>
      <c r="D16" s="214">
        <f>SUM(D13:D15)</f>
        <v>6714</v>
      </c>
      <c r="E16" s="214">
        <f>SUM(E13:E15)</f>
        <v>6946</v>
      </c>
      <c r="F16" s="214">
        <f>SUM(F13:F15)</f>
        <v>7298</v>
      </c>
    </row>
    <row r="17" spans="1:6" ht="18" customHeight="1">
      <c r="A17" s="422"/>
      <c r="B17" s="1443" t="s">
        <v>603</v>
      </c>
      <c r="C17" s="212" t="s">
        <v>493</v>
      </c>
      <c r="D17" s="226">
        <v>0</v>
      </c>
      <c r="E17" s="226">
        <v>0</v>
      </c>
      <c r="F17" s="226">
        <v>0</v>
      </c>
    </row>
    <row r="18" spans="1:6" ht="18.75" customHeight="1">
      <c r="A18" s="422"/>
      <c r="B18" s="1443"/>
      <c r="C18" s="212" t="s">
        <v>619</v>
      </c>
      <c r="D18" s="226">
        <v>0</v>
      </c>
      <c r="E18" s="226">
        <v>0</v>
      </c>
      <c r="F18" s="226">
        <v>0</v>
      </c>
    </row>
    <row r="19" spans="1:6" ht="17.25" customHeight="1">
      <c r="A19" s="960"/>
      <c r="B19" s="1443"/>
      <c r="C19" s="220" t="s">
        <v>451</v>
      </c>
      <c r="D19" s="226">
        <v>0</v>
      </c>
      <c r="E19" s="226">
        <v>0</v>
      </c>
      <c r="F19" s="226">
        <v>0</v>
      </c>
    </row>
    <row r="20" spans="1:6" ht="16.5" customHeight="1">
      <c r="A20" s="973"/>
      <c r="B20" s="1438" t="s">
        <v>604</v>
      </c>
      <c r="C20" s="1438"/>
      <c r="D20" s="214">
        <f>SUM(D17:D19)</f>
        <v>0</v>
      </c>
      <c r="E20" s="214">
        <f>SUM(E17:E19)</f>
        <v>0</v>
      </c>
      <c r="F20" s="214">
        <f>SUM(F17:F19)</f>
        <v>0</v>
      </c>
    </row>
    <row r="21" spans="1:6" ht="19.5" customHeight="1">
      <c r="A21" s="422"/>
      <c r="B21" s="1441" t="s">
        <v>625</v>
      </c>
      <c r="C21" s="212" t="s">
        <v>493</v>
      </c>
      <c r="D21" s="226">
        <v>0</v>
      </c>
      <c r="E21" s="226">
        <v>1670</v>
      </c>
      <c r="F21" s="226">
        <v>3480</v>
      </c>
    </row>
    <row r="22" spans="1:6" ht="19.5" customHeight="1">
      <c r="A22" s="422"/>
      <c r="B22" s="1425"/>
      <c r="C22" s="212" t="s">
        <v>619</v>
      </c>
      <c r="D22" s="226">
        <v>0</v>
      </c>
      <c r="E22" s="226">
        <v>225</v>
      </c>
      <c r="F22" s="226">
        <v>303</v>
      </c>
    </row>
    <row r="23" spans="1:6" ht="19.5" customHeight="1">
      <c r="A23" s="960"/>
      <c r="B23" s="1442"/>
      <c r="C23" s="220" t="s">
        <v>451</v>
      </c>
      <c r="D23" s="226">
        <v>0</v>
      </c>
      <c r="E23" s="226">
        <v>14</v>
      </c>
      <c r="F23" s="226">
        <v>14</v>
      </c>
    </row>
    <row r="24" spans="1:6" ht="19.5" customHeight="1">
      <c r="A24" s="973"/>
      <c r="B24" s="1438" t="s">
        <v>605</v>
      </c>
      <c r="C24" s="1438"/>
      <c r="D24" s="214">
        <f>SUM(D21:D23)</f>
        <v>0</v>
      </c>
      <c r="E24" s="214">
        <f>SUM(E21:E23)</f>
        <v>1909</v>
      </c>
      <c r="F24" s="214">
        <f>SUM(F21:F23)</f>
        <v>3797</v>
      </c>
    </row>
    <row r="25" spans="1:6" ht="19.5" customHeight="1" thickBot="1">
      <c r="A25" s="423"/>
      <c r="B25" s="229" t="s">
        <v>301</v>
      </c>
      <c r="C25" s="230" t="s">
        <v>451</v>
      </c>
      <c r="D25" s="226">
        <v>0</v>
      </c>
      <c r="E25" s="226">
        <v>3854</v>
      </c>
      <c r="F25" s="226">
        <v>4639</v>
      </c>
    </row>
    <row r="26" spans="1:6" ht="19.5" customHeight="1" thickBot="1">
      <c r="A26" s="219" t="s">
        <v>633</v>
      </c>
      <c r="B26" s="1427" t="s">
        <v>637</v>
      </c>
      <c r="C26" s="1434"/>
      <c r="D26" s="231">
        <f>SUM(D5:D12,D16:D19,D21:D23,D25)</f>
        <v>28864</v>
      </c>
      <c r="E26" s="231">
        <f>SUM(E5:E12,E16:E19,E21:E23,E25)</f>
        <v>35672</v>
      </c>
      <c r="F26" s="231">
        <f>SUM(F5:F12,F16:F19,F21:F23,F25)</f>
        <v>38697</v>
      </c>
    </row>
    <row r="27" spans="1:6" ht="19.5" customHeight="1">
      <c r="A27" s="216"/>
      <c r="B27" s="225" t="s">
        <v>496</v>
      </c>
      <c r="C27" s="217" t="s">
        <v>497</v>
      </c>
      <c r="D27" s="226">
        <v>1475</v>
      </c>
      <c r="E27" s="226">
        <v>1475</v>
      </c>
      <c r="F27" s="226">
        <v>1475</v>
      </c>
    </row>
    <row r="28" spans="1:6" ht="17.25" customHeight="1">
      <c r="A28" s="422"/>
      <c r="B28" s="227" t="s">
        <v>498</v>
      </c>
      <c r="C28" s="217" t="s">
        <v>497</v>
      </c>
      <c r="D28" s="226">
        <v>1000</v>
      </c>
      <c r="E28" s="226">
        <v>1000</v>
      </c>
      <c r="F28" s="226">
        <v>1000</v>
      </c>
    </row>
    <row r="29" spans="1:6" ht="18" customHeight="1">
      <c r="A29" s="422"/>
      <c r="B29" s="1436" t="s">
        <v>499</v>
      </c>
      <c r="C29" s="217" t="s">
        <v>497</v>
      </c>
      <c r="D29" s="226">
        <v>1000</v>
      </c>
      <c r="E29" s="226">
        <v>1000</v>
      </c>
      <c r="F29" s="226">
        <v>0</v>
      </c>
    </row>
    <row r="30" spans="1:6" ht="18" customHeight="1">
      <c r="A30" s="422"/>
      <c r="B30" s="1436"/>
      <c r="C30" s="212" t="s">
        <v>451</v>
      </c>
      <c r="D30" s="226">
        <v>150</v>
      </c>
      <c r="E30" s="226">
        <v>150</v>
      </c>
      <c r="F30" s="226">
        <v>1150</v>
      </c>
    </row>
    <row r="31" spans="1:6" ht="15.75" customHeight="1">
      <c r="A31" s="422"/>
      <c r="B31" s="227" t="s">
        <v>500</v>
      </c>
      <c r="C31" s="212" t="s">
        <v>497</v>
      </c>
      <c r="D31" s="226">
        <v>3000</v>
      </c>
      <c r="E31" s="226">
        <v>3000</v>
      </c>
      <c r="F31" s="226">
        <v>3000</v>
      </c>
    </row>
    <row r="32" spans="1:6" ht="19.5" customHeight="1">
      <c r="A32" s="422"/>
      <c r="B32" s="227" t="s">
        <v>504</v>
      </c>
      <c r="C32" s="212" t="s">
        <v>505</v>
      </c>
      <c r="D32" s="226">
        <v>200</v>
      </c>
      <c r="E32" s="226">
        <v>200</v>
      </c>
      <c r="F32" s="226">
        <v>200</v>
      </c>
    </row>
    <row r="33" spans="1:6" ht="19.5" customHeight="1">
      <c r="A33" s="422"/>
      <c r="B33" s="1443" t="s">
        <v>507</v>
      </c>
      <c r="C33" s="217" t="s">
        <v>506</v>
      </c>
      <c r="D33" s="226">
        <v>1500</v>
      </c>
      <c r="E33" s="226">
        <v>1500</v>
      </c>
      <c r="F33" s="226">
        <v>1500</v>
      </c>
    </row>
    <row r="34" spans="1:6" ht="19.5" customHeight="1">
      <c r="A34" s="1040"/>
      <c r="B34" s="1444"/>
      <c r="C34" s="765" t="s">
        <v>451</v>
      </c>
      <c r="D34" s="779"/>
      <c r="E34" s="779"/>
      <c r="F34" s="779"/>
    </row>
    <row r="35" spans="1:6" ht="19.5" customHeight="1" thickBot="1">
      <c r="A35" s="1037"/>
      <c r="B35" s="1039" t="s">
        <v>502</v>
      </c>
      <c r="C35" s="217" t="s">
        <v>506</v>
      </c>
      <c r="D35" s="1038"/>
      <c r="E35" s="1038"/>
      <c r="F35" s="1038"/>
    </row>
    <row r="36" spans="1:6" ht="19.5" customHeight="1" thickBot="1">
      <c r="A36" s="80" t="s">
        <v>642</v>
      </c>
      <c r="B36" s="1437" t="s">
        <v>704</v>
      </c>
      <c r="C36" s="1437"/>
      <c r="D36" s="232">
        <f>SUM(D27:D33)</f>
        <v>8325</v>
      </c>
      <c r="E36" s="232">
        <f>SUM(E27:E33)</f>
        <v>8325</v>
      </c>
      <c r="F36" s="232">
        <f>SUM(F27:F35)</f>
        <v>8325</v>
      </c>
    </row>
    <row r="37" spans="1:6" ht="19.5" customHeight="1">
      <c r="A37" s="237"/>
      <c r="B37" s="211" t="s">
        <v>510</v>
      </c>
      <c r="C37" s="233" t="s">
        <v>451</v>
      </c>
      <c r="D37" s="226">
        <v>1800</v>
      </c>
      <c r="E37" s="226">
        <v>1800</v>
      </c>
      <c r="F37" s="226">
        <v>1800</v>
      </c>
    </row>
    <row r="38" spans="1:6" ht="19.5" customHeight="1">
      <c r="A38" s="422"/>
      <c r="B38" s="1438" t="s">
        <v>511</v>
      </c>
      <c r="C38" s="1438"/>
      <c r="D38" s="234">
        <v>1800</v>
      </c>
      <c r="E38" s="234">
        <v>1800</v>
      </c>
      <c r="F38" s="234">
        <v>1800</v>
      </c>
    </row>
    <row r="39" spans="1:6" ht="19.5" customHeight="1">
      <c r="A39" s="422"/>
      <c r="B39" s="235" t="s">
        <v>512</v>
      </c>
      <c r="C39" s="220" t="s">
        <v>451</v>
      </c>
      <c r="D39" s="226">
        <v>600</v>
      </c>
      <c r="E39" s="226">
        <v>600</v>
      </c>
      <c r="F39" s="226">
        <v>600</v>
      </c>
    </row>
    <row r="40" spans="1:6" ht="19.5" customHeight="1">
      <c r="A40" s="422"/>
      <c r="B40" s="1438" t="s">
        <v>513</v>
      </c>
      <c r="C40" s="1438"/>
      <c r="D40" s="234">
        <v>600</v>
      </c>
      <c r="E40" s="234">
        <v>600</v>
      </c>
      <c r="F40" s="234">
        <v>600</v>
      </c>
    </row>
    <row r="41" spans="1:6" ht="19.5" customHeight="1">
      <c r="A41" s="422"/>
      <c r="B41" s="1435" t="s">
        <v>514</v>
      </c>
      <c r="C41" s="217" t="s">
        <v>493</v>
      </c>
      <c r="D41" s="226">
        <v>4510</v>
      </c>
      <c r="E41" s="226">
        <v>5096</v>
      </c>
      <c r="F41" s="226">
        <v>5165</v>
      </c>
    </row>
    <row r="42" spans="1:6" ht="18" customHeight="1">
      <c r="A42" s="422"/>
      <c r="B42" s="1435"/>
      <c r="C42" s="212" t="s">
        <v>619</v>
      </c>
      <c r="D42" s="226">
        <v>1177</v>
      </c>
      <c r="E42" s="226">
        <v>1305</v>
      </c>
      <c r="F42" s="226">
        <v>1323</v>
      </c>
    </row>
    <row r="43" spans="1:6" ht="15" customHeight="1">
      <c r="A43" s="422"/>
      <c r="B43" s="1435"/>
      <c r="C43" s="1041" t="s">
        <v>451</v>
      </c>
      <c r="D43" s="226">
        <v>2430</v>
      </c>
      <c r="E43" s="226">
        <v>2485</v>
      </c>
      <c r="F43" s="226">
        <v>2485</v>
      </c>
    </row>
    <row r="44" spans="1:6" ht="14.25" customHeight="1" thickBot="1">
      <c r="A44" s="960"/>
      <c r="B44" s="1439" t="s">
        <v>515</v>
      </c>
      <c r="C44" s="1439"/>
      <c r="D44" s="236">
        <f>SUM(D41:D43)</f>
        <v>8117</v>
      </c>
      <c r="E44" s="236">
        <f>SUM(E41:E43)</f>
        <v>8886</v>
      </c>
      <c r="F44" s="236">
        <f>SUM(F41:F43)</f>
        <v>8973</v>
      </c>
    </row>
    <row r="45" spans="1:6" ht="17.25" customHeight="1" thickBot="1">
      <c r="A45" s="219" t="s">
        <v>643</v>
      </c>
      <c r="B45" s="1427" t="s">
        <v>516</v>
      </c>
      <c r="C45" s="1427"/>
      <c r="D45" s="231">
        <f>D38+D40+D44</f>
        <v>10517</v>
      </c>
      <c r="E45" s="231">
        <f>E38+E40+E44</f>
        <v>11286</v>
      </c>
      <c r="F45" s="231">
        <f>F38+F40+F44</f>
        <v>11373</v>
      </c>
    </row>
    <row r="46" spans="1:6" ht="17.25" customHeight="1" thickBot="1">
      <c r="A46" s="216"/>
      <c r="B46" s="1435" t="s">
        <v>517</v>
      </c>
      <c r="C46" s="425" t="s">
        <v>493</v>
      </c>
      <c r="D46" s="416">
        <v>11634</v>
      </c>
      <c r="E46" s="416">
        <v>12116</v>
      </c>
      <c r="F46" s="416">
        <v>12116</v>
      </c>
    </row>
    <row r="47" spans="1:6" ht="17.25" customHeight="1" thickBot="1">
      <c r="A47" s="422"/>
      <c r="B47" s="1440"/>
      <c r="C47" s="239" t="s">
        <v>619</v>
      </c>
      <c r="D47" s="226">
        <v>2736</v>
      </c>
      <c r="E47" s="226">
        <v>2866</v>
      </c>
      <c r="F47" s="226">
        <v>2866</v>
      </c>
    </row>
    <row r="48" spans="1:6" ht="17.25" customHeight="1" thickBot="1">
      <c r="A48" s="422"/>
      <c r="B48" s="1440"/>
      <c r="C48" s="239" t="s">
        <v>451</v>
      </c>
      <c r="D48" s="226">
        <v>20727</v>
      </c>
      <c r="E48" s="226">
        <v>20727</v>
      </c>
      <c r="F48" s="226">
        <v>20727</v>
      </c>
    </row>
    <row r="49" spans="1:6" ht="17.25" customHeight="1" thickBot="1">
      <c r="A49" s="422"/>
      <c r="B49" s="1440"/>
      <c r="C49" s="1010" t="s">
        <v>302</v>
      </c>
      <c r="D49" s="226">
        <v>0</v>
      </c>
      <c r="E49" s="226">
        <v>966</v>
      </c>
      <c r="F49" s="226">
        <v>966</v>
      </c>
    </row>
    <row r="50" spans="1:6" ht="17.25" customHeight="1">
      <c r="A50" s="422"/>
      <c r="B50" s="1440"/>
      <c r="C50" s="1011" t="s">
        <v>509</v>
      </c>
      <c r="D50" s="417">
        <v>2000</v>
      </c>
      <c r="E50" s="417">
        <v>2000</v>
      </c>
      <c r="F50" s="417">
        <v>2000</v>
      </c>
    </row>
    <row r="51" spans="1:6" ht="19.5" customHeight="1">
      <c r="A51" s="222"/>
      <c r="B51" s="798" t="s">
        <v>112</v>
      </c>
      <c r="C51" s="799"/>
      <c r="D51" s="800">
        <f>SUM(D46:D50)</f>
        <v>37097</v>
      </c>
      <c r="E51" s="802">
        <f>SUM(E46:E50)</f>
        <v>38675</v>
      </c>
      <c r="F51" s="802">
        <f>SUM(F46:F50)</f>
        <v>38675</v>
      </c>
    </row>
    <row r="52" spans="1:6" ht="19.5" customHeight="1">
      <c r="A52" s="216"/>
      <c r="B52" s="1445" t="s">
        <v>717</v>
      </c>
      <c r="C52" s="271" t="s">
        <v>493</v>
      </c>
      <c r="D52" s="1012">
        <v>0</v>
      </c>
      <c r="E52" s="797">
        <v>2502</v>
      </c>
      <c r="F52" s="797">
        <v>2598</v>
      </c>
    </row>
    <row r="53" spans="1:6" ht="19.5" customHeight="1">
      <c r="A53" s="422"/>
      <c r="B53" s="1446"/>
      <c r="C53" s="239" t="s">
        <v>619</v>
      </c>
      <c r="D53" s="1013">
        <v>0</v>
      </c>
      <c r="E53" s="582">
        <v>646</v>
      </c>
      <c r="F53" s="582">
        <v>672</v>
      </c>
    </row>
    <row r="54" spans="1:6" ht="19.5" customHeight="1">
      <c r="A54" s="422"/>
      <c r="B54" s="1446"/>
      <c r="C54" s="239" t="s">
        <v>451</v>
      </c>
      <c r="D54" s="1013">
        <v>0</v>
      </c>
      <c r="E54" s="582">
        <v>2254</v>
      </c>
      <c r="F54" s="582">
        <v>2254</v>
      </c>
    </row>
    <row r="55" spans="1:6" ht="19.5" customHeight="1">
      <c r="A55" s="1037"/>
      <c r="B55" s="1447"/>
      <c r="C55" s="217" t="s">
        <v>506</v>
      </c>
      <c r="D55" s="1014"/>
      <c r="E55" s="807"/>
      <c r="F55" s="807">
        <v>0</v>
      </c>
    </row>
    <row r="56" spans="1:6" ht="19.5" customHeight="1">
      <c r="A56" s="78"/>
      <c r="B56" s="213" t="s">
        <v>711</v>
      </c>
      <c r="C56" s="272"/>
      <c r="D56" s="214">
        <f>SUM(D52:D54)</f>
        <v>0</v>
      </c>
      <c r="E56" s="583">
        <f>SUM(E52:E54)</f>
        <v>5402</v>
      </c>
      <c r="F56" s="583">
        <f>SUM(F52:F55)</f>
        <v>5524</v>
      </c>
    </row>
    <row r="57" spans="1:6" ht="19.5" customHeight="1">
      <c r="A57" s="974"/>
      <c r="B57" s="975" t="s">
        <v>326</v>
      </c>
      <c r="C57" s="836" t="s">
        <v>630</v>
      </c>
      <c r="D57" s="1014">
        <v>20891</v>
      </c>
      <c r="E57" s="807">
        <v>0</v>
      </c>
      <c r="F57" s="807">
        <v>0</v>
      </c>
    </row>
    <row r="58" spans="1:6" ht="19.5" customHeight="1" thickBot="1">
      <c r="A58" s="973"/>
      <c r="B58" s="976" t="s">
        <v>636</v>
      </c>
      <c r="C58" s="275"/>
      <c r="D58" s="214">
        <f>SUM(D57:D57)</f>
        <v>20891</v>
      </c>
      <c r="E58" s="583">
        <f>SUM(E57:E57)</f>
        <v>0</v>
      </c>
      <c r="F58" s="583">
        <f>SUM(F57:F57)</f>
        <v>0</v>
      </c>
    </row>
    <row r="59" spans="1:6" ht="19.5" customHeight="1" thickBot="1">
      <c r="A59" s="426" t="s">
        <v>705</v>
      </c>
      <c r="B59" s="427" t="s">
        <v>713</v>
      </c>
      <c r="C59" s="428"/>
      <c r="D59" s="231">
        <f>SUM(D51+D56+D58)</f>
        <v>57988</v>
      </c>
      <c r="E59" s="294">
        <f>SUM(E51+E56+E58)</f>
        <v>44077</v>
      </c>
      <c r="F59" s="294">
        <f>SUM(F51+F56+F58)</f>
        <v>44199</v>
      </c>
    </row>
    <row r="60" spans="1:6" ht="19.5" customHeight="1">
      <c r="A60" s="844"/>
      <c r="B60" s="585"/>
      <c r="C60" s="977"/>
      <c r="D60" s="293"/>
      <c r="E60" s="293"/>
      <c r="F60" s="293"/>
    </row>
    <row r="61" spans="1:6" ht="19.5" customHeight="1">
      <c r="A61" s="844"/>
      <c r="B61" s="585"/>
      <c r="C61" s="977"/>
      <c r="D61" s="293"/>
      <c r="E61" s="293"/>
      <c r="F61" s="293"/>
    </row>
    <row r="62" spans="1:6" ht="19.5" customHeight="1">
      <c r="A62" s="844"/>
      <c r="B62" s="585"/>
      <c r="C62" s="977"/>
      <c r="D62" s="293"/>
      <c r="E62" s="293"/>
      <c r="F62" s="293"/>
    </row>
    <row r="63" spans="1:6" ht="19.5" customHeight="1">
      <c r="A63" s="844"/>
      <c r="B63" s="585"/>
      <c r="C63" s="977"/>
      <c r="D63" s="293"/>
      <c r="E63" s="293"/>
      <c r="F63" s="293"/>
    </row>
    <row r="64" spans="1:6" ht="19.5" customHeight="1">
      <c r="A64" s="844"/>
      <c r="B64" s="585"/>
      <c r="C64" s="977"/>
      <c r="D64" s="293"/>
      <c r="E64" s="293"/>
      <c r="F64" s="293"/>
    </row>
    <row r="65" spans="1:6" ht="19.5" customHeight="1">
      <c r="A65" s="844"/>
      <c r="B65" s="585"/>
      <c r="C65" s="977"/>
      <c r="D65" s="293"/>
      <c r="E65" s="293"/>
      <c r="F65" s="293"/>
    </row>
    <row r="66" spans="1:6" ht="19.5" customHeight="1">
      <c r="A66" s="844"/>
      <c r="B66" s="585"/>
      <c r="C66" s="977"/>
      <c r="D66" s="293"/>
      <c r="E66" s="293"/>
      <c r="F66" s="293"/>
    </row>
    <row r="67" spans="1:6" ht="19.5" customHeight="1">
      <c r="A67" s="844"/>
      <c r="B67" s="585"/>
      <c r="C67" s="977"/>
      <c r="D67" s="293"/>
      <c r="E67" s="293"/>
      <c r="F67" s="293"/>
    </row>
    <row r="68" spans="1:6" ht="19.5" customHeight="1">
      <c r="A68" s="844"/>
      <c r="B68" s="585"/>
      <c r="C68" s="977"/>
      <c r="D68" s="293"/>
      <c r="E68" s="293"/>
      <c r="F68" s="293"/>
    </row>
    <row r="69" spans="1:6" ht="19.5" customHeight="1" thickBot="1">
      <c r="A69" s="844"/>
      <c r="B69" s="585"/>
      <c r="C69" s="977"/>
      <c r="D69" s="293"/>
      <c r="E69" s="293"/>
      <c r="F69" s="293"/>
    </row>
    <row r="70" spans="1:6" ht="19.5" customHeight="1" thickBot="1">
      <c r="A70" s="424"/>
      <c r="B70" s="1411" t="s">
        <v>452</v>
      </c>
      <c r="C70" s="425" t="s">
        <v>493</v>
      </c>
      <c r="D70" s="416">
        <v>1464</v>
      </c>
      <c r="E70" s="416">
        <v>2185</v>
      </c>
      <c r="F70" s="416">
        <v>2233</v>
      </c>
    </row>
    <row r="71" spans="1:6" ht="19.5" customHeight="1" thickBot="1">
      <c r="A71" s="422"/>
      <c r="B71" s="1440"/>
      <c r="C71" s="239" t="s">
        <v>619</v>
      </c>
      <c r="D71" s="226">
        <v>395</v>
      </c>
      <c r="E71" s="226">
        <v>572</v>
      </c>
      <c r="F71" s="226">
        <v>585</v>
      </c>
    </row>
    <row r="72" spans="1:6" ht="19.5" customHeight="1">
      <c r="A72" s="422"/>
      <c r="B72" s="1440"/>
      <c r="C72" s="239" t="s">
        <v>451</v>
      </c>
      <c r="D72" s="226">
        <v>14046</v>
      </c>
      <c r="E72" s="226">
        <v>14078</v>
      </c>
      <c r="F72" s="226">
        <v>14078</v>
      </c>
    </row>
    <row r="73" spans="1:6" ht="19.5" customHeight="1">
      <c r="A73" s="222"/>
      <c r="B73" s="798" t="s">
        <v>453</v>
      </c>
      <c r="C73" s="799"/>
      <c r="D73" s="800">
        <f>SUM(D70:D72)</f>
        <v>15905</v>
      </c>
      <c r="E73" s="800">
        <f>SUM(E70:E72)</f>
        <v>16835</v>
      </c>
      <c r="F73" s="800">
        <f>SUM(F70:F72)</f>
        <v>16896</v>
      </c>
    </row>
    <row r="74" spans="1:6" ht="19.5" customHeight="1">
      <c r="A74" s="216"/>
      <c r="B74" s="1445" t="s">
        <v>113</v>
      </c>
      <c r="C74" s="271" t="s">
        <v>493</v>
      </c>
      <c r="D74" s="1012">
        <v>1756</v>
      </c>
      <c r="E74" s="797">
        <v>1406</v>
      </c>
      <c r="F74" s="797">
        <v>1432</v>
      </c>
    </row>
    <row r="75" spans="1:6" ht="19.5" customHeight="1">
      <c r="A75" s="422"/>
      <c r="B75" s="1446"/>
      <c r="C75" s="239" t="s">
        <v>619</v>
      </c>
      <c r="D75" s="1013">
        <v>474</v>
      </c>
      <c r="E75" s="582">
        <v>370</v>
      </c>
      <c r="F75" s="582">
        <v>377</v>
      </c>
    </row>
    <row r="76" spans="1:6" ht="19.5" customHeight="1">
      <c r="A76" s="422"/>
      <c r="B76" s="1446"/>
      <c r="C76" s="239" t="s">
        <v>451</v>
      </c>
      <c r="D76" s="1013">
        <v>3250</v>
      </c>
      <c r="E76" s="582">
        <v>3268</v>
      </c>
      <c r="F76" s="582">
        <v>3268</v>
      </c>
    </row>
    <row r="77" spans="1:6" ht="19.5" customHeight="1">
      <c r="A77" s="78"/>
      <c r="B77" s="213" t="s">
        <v>114</v>
      </c>
      <c r="C77" s="272"/>
      <c r="D77" s="214">
        <f>SUM(D74:D76)</f>
        <v>5480</v>
      </c>
      <c r="E77" s="583">
        <f>SUM(E74:E76)</f>
        <v>5044</v>
      </c>
      <c r="F77" s="583">
        <f>SUM(F74:F76)</f>
        <v>5077</v>
      </c>
    </row>
    <row r="78" spans="1:6" ht="19.5" customHeight="1">
      <c r="A78" s="215"/>
      <c r="B78" s="1412" t="s">
        <v>115</v>
      </c>
      <c r="C78" s="273" t="s">
        <v>493</v>
      </c>
      <c r="D78" s="1013">
        <v>5449</v>
      </c>
      <c r="E78" s="582">
        <v>5918</v>
      </c>
      <c r="F78" s="582">
        <v>5982</v>
      </c>
    </row>
    <row r="79" spans="1:6" ht="19.5" customHeight="1">
      <c r="A79" s="422"/>
      <c r="B79" s="1435"/>
      <c r="C79" s="239" t="s">
        <v>619</v>
      </c>
      <c r="D79" s="1013">
        <v>1471</v>
      </c>
      <c r="E79" s="582">
        <v>1558</v>
      </c>
      <c r="F79" s="582">
        <v>1575</v>
      </c>
    </row>
    <row r="80" spans="1:6" ht="19.5" customHeight="1">
      <c r="A80" s="978"/>
      <c r="B80" s="1435"/>
      <c r="C80" s="274" t="s">
        <v>451</v>
      </c>
      <c r="D80" s="1013">
        <v>14615</v>
      </c>
      <c r="E80" s="582">
        <v>14688</v>
      </c>
      <c r="F80" s="582">
        <v>14688</v>
      </c>
    </row>
    <row r="81" spans="1:6" ht="19.5" customHeight="1">
      <c r="A81" s="973"/>
      <c r="B81" s="224" t="s">
        <v>116</v>
      </c>
      <c r="C81" s="275"/>
      <c r="D81" s="214">
        <f>SUM(D78:D80)</f>
        <v>21535</v>
      </c>
      <c r="E81" s="583">
        <f>SUM(E78:E80)</f>
        <v>22164</v>
      </c>
      <c r="F81" s="583">
        <f>SUM(F78:F80)</f>
        <v>22245</v>
      </c>
    </row>
    <row r="82" spans="1:6" ht="19.5" customHeight="1">
      <c r="A82" s="978"/>
      <c r="B82" s="803" t="s">
        <v>454</v>
      </c>
      <c r="C82" s="274" t="s">
        <v>451</v>
      </c>
      <c r="D82" s="226">
        <v>575</v>
      </c>
      <c r="E82" s="226">
        <v>575</v>
      </c>
      <c r="F82" s="226">
        <v>575</v>
      </c>
    </row>
    <row r="83" spans="1:6" ht="19.5" customHeight="1" thickBot="1">
      <c r="A83" s="1015"/>
      <c r="B83" s="1451" t="s">
        <v>117</v>
      </c>
      <c r="C83" s="1452"/>
      <c r="D83" s="801">
        <f>(D82)</f>
        <v>575</v>
      </c>
      <c r="E83" s="801">
        <f>(E82)</f>
        <v>575</v>
      </c>
      <c r="F83" s="801">
        <f>(F82)</f>
        <v>575</v>
      </c>
    </row>
    <row r="84" spans="1:6" ht="19.5" customHeight="1" thickBot="1">
      <c r="A84" s="426" t="s">
        <v>195</v>
      </c>
      <c r="B84" s="427" t="s">
        <v>119</v>
      </c>
      <c r="C84" s="428"/>
      <c r="D84" s="231">
        <f>SUM(D73+D77+D81+D83)</f>
        <v>43495</v>
      </c>
      <c r="E84" s="294">
        <f>SUM(E73+E77+E81+E83)</f>
        <v>44618</v>
      </c>
      <c r="F84" s="294">
        <f>SUM(F73+F77+F81+F83)</f>
        <v>44793</v>
      </c>
    </row>
    <row r="85" spans="1:6" ht="19.5" customHeight="1" thickBot="1">
      <c r="A85" s="426" t="s">
        <v>84</v>
      </c>
      <c r="B85" s="1124" t="s">
        <v>85</v>
      </c>
      <c r="C85" s="1125" t="s">
        <v>509</v>
      </c>
      <c r="D85" s="231">
        <v>0</v>
      </c>
      <c r="E85" s="294">
        <v>0</v>
      </c>
      <c r="F85" s="294">
        <v>104818</v>
      </c>
    </row>
    <row r="86" spans="1:6" ht="19.5" customHeight="1" thickBot="1">
      <c r="A86" s="219" t="s">
        <v>88</v>
      </c>
      <c r="B86" s="412" t="s">
        <v>118</v>
      </c>
      <c r="C86" s="427" t="s">
        <v>521</v>
      </c>
      <c r="D86" s="231">
        <v>3200</v>
      </c>
      <c r="E86" s="231">
        <v>3700</v>
      </c>
      <c r="F86" s="231">
        <v>3700</v>
      </c>
    </row>
    <row r="87" spans="1:6" ht="19.5" customHeight="1" thickBot="1">
      <c r="A87" s="424"/>
      <c r="B87" s="1448" t="s">
        <v>522</v>
      </c>
      <c r="C87" s="425" t="s">
        <v>493</v>
      </c>
      <c r="D87" s="238">
        <f>(D13+D17+D21+D41+D46+D74+D52+D70+D78)</f>
        <v>26473</v>
      </c>
      <c r="E87" s="238">
        <f>(E13+E17+E21+E41+E46+E74+E52+E70+E78)</f>
        <v>32729</v>
      </c>
      <c r="F87" s="238">
        <f>(F13+F17+F21+F41+F46+F74+F52+F70+F78)</f>
        <v>35119</v>
      </c>
    </row>
    <row r="88" spans="1:6" ht="19.5" customHeight="1" thickBot="1">
      <c r="A88" s="422"/>
      <c r="B88" s="1449"/>
      <c r="C88" s="239" t="s">
        <v>619</v>
      </c>
      <c r="D88" s="240">
        <f>(D14+D18+D22+D32+D42+D53+D47+D71+D75+D79)</f>
        <v>6901</v>
      </c>
      <c r="E88" s="240">
        <f>(E14+E18+E22+E32+E42+E53+E47+E71+E75+E79)</f>
        <v>8228</v>
      </c>
      <c r="F88" s="240">
        <f>(F14+F18+F22+F32+F42+F53+F47+F71+F75+F79)</f>
        <v>8462</v>
      </c>
    </row>
    <row r="89" spans="1:6" ht="19.5" customHeight="1" thickBot="1">
      <c r="A89" s="422"/>
      <c r="B89" s="1449"/>
      <c r="C89" s="239" t="s">
        <v>451</v>
      </c>
      <c r="D89" s="240">
        <f>(D5+D6+D7+D8+D9+D10+D11+D12+D15+D19+D23+D25+D30+D37+D39+D43+D48+D54+D72+D76+D80+D82)</f>
        <v>84949</v>
      </c>
      <c r="E89" s="240">
        <f>(E5+E6+E7+E8+E9+E10+E11+E12+E15+E19+E23+E25+E30+E37+E39+E43+E48+E49+E54+E72+E76+E80+E82)</f>
        <v>93046</v>
      </c>
      <c r="F89" s="240">
        <f>(F5+F6+F7+F8+F9+F10+F11+F12+F15+F19+F23+F25+F30+F37+F39+F43+F48+F49+F54+F72+F76+F80+F82+F34)</f>
        <v>94831</v>
      </c>
    </row>
    <row r="90" spans="1:6" ht="17.25" customHeight="1" thickBot="1">
      <c r="A90" s="422"/>
      <c r="B90" s="1449"/>
      <c r="C90" s="239" t="s">
        <v>506</v>
      </c>
      <c r="D90" s="240">
        <f>(D27+D28+D29+D31+D33)</f>
        <v>7975</v>
      </c>
      <c r="E90" s="240">
        <f>(E27+E28+E29+E31+E33)</f>
        <v>7975</v>
      </c>
      <c r="F90" s="240">
        <f>(F27+F28+F29+F31+F33+F35+F55)</f>
        <v>6975</v>
      </c>
    </row>
    <row r="91" spans="1:6" ht="16.5" customHeight="1" thickBot="1">
      <c r="A91" s="960"/>
      <c r="B91" s="1449"/>
      <c r="C91" s="241" t="s">
        <v>509</v>
      </c>
      <c r="D91" s="240">
        <f>(D50+D57)</f>
        <v>22891</v>
      </c>
      <c r="E91" s="240">
        <f>(E50+E57)</f>
        <v>2000</v>
      </c>
      <c r="F91" s="240">
        <f>(F50+F57+F85)</f>
        <v>106818</v>
      </c>
    </row>
    <row r="92" spans="1:6" ht="17.25" customHeight="1" thickBot="1">
      <c r="A92" s="979"/>
      <c r="B92" s="1450"/>
      <c r="C92" s="277" t="s">
        <v>521</v>
      </c>
      <c r="D92" s="429">
        <f>(D86)</f>
        <v>3200</v>
      </c>
      <c r="E92" s="429">
        <f>(E86)</f>
        <v>3700</v>
      </c>
      <c r="F92" s="429">
        <v>3700</v>
      </c>
    </row>
    <row r="93" spans="1:6" ht="16.5" customHeight="1" thickBot="1">
      <c r="A93" s="980"/>
      <c r="B93" s="253" t="s">
        <v>523</v>
      </c>
      <c r="C93" s="1016"/>
      <c r="D93" s="231">
        <f>SUM(D87:D92)</f>
        <v>152389</v>
      </c>
      <c r="E93" s="231">
        <f>SUM(E87:E92)</f>
        <v>147678</v>
      </c>
      <c r="F93" s="231">
        <f>SUM(F87:F92)</f>
        <v>255905</v>
      </c>
    </row>
    <row r="94" ht="16.5" customHeight="1">
      <c r="C94" s="2"/>
    </row>
    <row r="95" ht="17.25" customHeight="1">
      <c r="C95" s="2"/>
    </row>
    <row r="96" ht="16.5" customHeight="1">
      <c r="C96" s="2"/>
    </row>
    <row r="97" spans="1:6" ht="14.25">
      <c r="A97" s="1198" t="s">
        <v>82</v>
      </c>
      <c r="B97" s="1199"/>
      <c r="C97" s="1199"/>
      <c r="D97" s="1199"/>
      <c r="E97" s="1199"/>
      <c r="F97" s="1199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  <row r="1186" ht="12.75">
      <c r="C1186" s="2"/>
    </row>
    <row r="1187" ht="12.75">
      <c r="C1187" s="2"/>
    </row>
    <row r="1188" ht="12.75">
      <c r="C1188" s="2"/>
    </row>
    <row r="1189" ht="12.75">
      <c r="C1189" s="2"/>
    </row>
    <row r="1190" ht="12.75">
      <c r="C1190" s="2"/>
    </row>
    <row r="1191" ht="12.75">
      <c r="C1191" s="2"/>
    </row>
    <row r="1192" ht="12.75">
      <c r="C1192" s="2"/>
    </row>
    <row r="1193" ht="12.75">
      <c r="C1193" s="2"/>
    </row>
    <row r="1194" ht="12.75">
      <c r="C1194" s="2"/>
    </row>
    <row r="1195" ht="12.75">
      <c r="C1195" s="2"/>
    </row>
    <row r="1196" ht="12.75">
      <c r="C1196" s="2"/>
    </row>
    <row r="1197" ht="12.75">
      <c r="C1197" s="2"/>
    </row>
    <row r="1198" ht="12.75">
      <c r="C1198" s="2"/>
    </row>
    <row r="1199" ht="12.75">
      <c r="C1199" s="2"/>
    </row>
    <row r="1200" ht="12.75">
      <c r="C1200" s="2"/>
    </row>
    <row r="1201" ht="12.75">
      <c r="C1201" s="2"/>
    </row>
    <row r="1202" ht="12.75">
      <c r="C1202" s="2"/>
    </row>
    <row r="1203" ht="12.75">
      <c r="C1203" s="2"/>
    </row>
    <row r="1204" ht="12.75">
      <c r="C1204" s="2"/>
    </row>
    <row r="1205" ht="12.75">
      <c r="C1205" s="2"/>
    </row>
    <row r="1206" ht="12.75">
      <c r="C1206" s="2"/>
    </row>
    <row r="1207" ht="12.75">
      <c r="C1207" s="2"/>
    </row>
    <row r="1208" ht="12.75">
      <c r="C1208" s="2"/>
    </row>
    <row r="1209" ht="12.75">
      <c r="C1209" s="2"/>
    </row>
    <row r="1210" ht="12.75">
      <c r="C1210" s="2"/>
    </row>
    <row r="1211" ht="12.75">
      <c r="C1211" s="2"/>
    </row>
    <row r="1212" ht="12.75">
      <c r="C1212" s="2"/>
    </row>
    <row r="1213" ht="12.75">
      <c r="C1213" s="2"/>
    </row>
    <row r="1214" ht="12.75">
      <c r="C1214" s="2"/>
    </row>
    <row r="1215" ht="12.75">
      <c r="C1215" s="2"/>
    </row>
    <row r="1216" ht="12.75">
      <c r="C1216" s="2"/>
    </row>
    <row r="1217" ht="12.75">
      <c r="C1217" s="2"/>
    </row>
    <row r="1218" ht="12.75">
      <c r="C1218" s="2"/>
    </row>
    <row r="1219" ht="12.75">
      <c r="C1219" s="2"/>
    </row>
    <row r="1220" ht="12.75">
      <c r="C1220" s="2"/>
    </row>
    <row r="1221" ht="12.75">
      <c r="C1221" s="2"/>
    </row>
    <row r="1222" ht="12.75">
      <c r="C1222" s="2"/>
    </row>
    <row r="1223" ht="12.75">
      <c r="C1223" s="2"/>
    </row>
    <row r="1224" ht="12.75">
      <c r="C1224" s="2"/>
    </row>
    <row r="1225" ht="12.75">
      <c r="C1225" s="2"/>
    </row>
    <row r="1226" ht="12.75">
      <c r="C1226" s="2"/>
    </row>
    <row r="1227" ht="12.75">
      <c r="C1227" s="2"/>
    </row>
    <row r="1228" ht="12.75">
      <c r="C1228" s="2"/>
    </row>
    <row r="1229" ht="12.75">
      <c r="C1229" s="2"/>
    </row>
    <row r="1230" ht="12.75">
      <c r="C1230" s="2"/>
    </row>
    <row r="1231" ht="12.75">
      <c r="C1231" s="2"/>
    </row>
    <row r="1232" ht="12.75">
      <c r="C1232" s="2"/>
    </row>
    <row r="1233" ht="12.75">
      <c r="C1233" s="2"/>
    </row>
    <row r="1234" ht="12.75">
      <c r="C1234" s="2"/>
    </row>
    <row r="1235" ht="12.75">
      <c r="C1235" s="2"/>
    </row>
    <row r="1236" ht="12.75">
      <c r="C1236" s="2"/>
    </row>
    <row r="1237" ht="12.75">
      <c r="C1237" s="2"/>
    </row>
    <row r="1238" ht="12.75">
      <c r="C1238" s="2"/>
    </row>
    <row r="1239" ht="12.75">
      <c r="C1239" s="2"/>
    </row>
    <row r="1240" ht="12.75">
      <c r="C1240" s="2"/>
    </row>
    <row r="1241" ht="12.75">
      <c r="C1241" s="2"/>
    </row>
    <row r="1242" ht="12.75">
      <c r="C1242" s="2"/>
    </row>
    <row r="1243" ht="12.75">
      <c r="C1243" s="2"/>
    </row>
    <row r="1244" ht="12.75">
      <c r="C1244" s="2"/>
    </row>
    <row r="1245" ht="12.75">
      <c r="C1245" s="2"/>
    </row>
    <row r="1246" ht="12.75">
      <c r="C1246" s="2"/>
    </row>
    <row r="1247" ht="12.75">
      <c r="C1247" s="2"/>
    </row>
    <row r="1248" ht="12.75">
      <c r="C1248" s="2"/>
    </row>
    <row r="1249" ht="12.75">
      <c r="C1249" s="2"/>
    </row>
    <row r="1250" ht="12.75">
      <c r="C1250" s="2"/>
    </row>
    <row r="1251" ht="12.75">
      <c r="C1251" s="2"/>
    </row>
    <row r="1252" ht="12.75">
      <c r="C1252" s="2"/>
    </row>
    <row r="1253" ht="12.75">
      <c r="C1253" s="2"/>
    </row>
    <row r="1254" ht="12.75">
      <c r="C1254" s="2"/>
    </row>
    <row r="1255" ht="12.75">
      <c r="C1255" s="2"/>
    </row>
    <row r="1256" ht="12.75">
      <c r="C1256" s="2"/>
    </row>
    <row r="1257" ht="12.75">
      <c r="C1257" s="2"/>
    </row>
    <row r="1258" ht="12.75">
      <c r="C1258" s="2"/>
    </row>
    <row r="1259" ht="12.75">
      <c r="C1259" s="2"/>
    </row>
    <row r="1260" ht="12.75">
      <c r="C1260" s="2"/>
    </row>
    <row r="1261" ht="12.75">
      <c r="C1261" s="2"/>
    </row>
    <row r="1262" ht="12.75">
      <c r="C1262" s="2"/>
    </row>
    <row r="1263" ht="12.75">
      <c r="C1263" s="2"/>
    </row>
    <row r="1264" ht="12.75">
      <c r="C1264" s="2"/>
    </row>
    <row r="1265" ht="12.75">
      <c r="C1265" s="2"/>
    </row>
    <row r="1266" ht="12.75">
      <c r="C1266" s="2"/>
    </row>
    <row r="1267" ht="12.75">
      <c r="C1267" s="2"/>
    </row>
    <row r="1268" ht="12.75">
      <c r="C1268" s="2"/>
    </row>
    <row r="1269" ht="12.75">
      <c r="C1269" s="2"/>
    </row>
    <row r="1270" ht="12.75">
      <c r="C1270" s="2"/>
    </row>
    <row r="1271" ht="12.75">
      <c r="C1271" s="2"/>
    </row>
    <row r="1272" ht="12.75">
      <c r="C1272" s="2"/>
    </row>
    <row r="1273" ht="12.75">
      <c r="C1273" s="2"/>
    </row>
    <row r="1274" ht="12.75">
      <c r="C1274" s="2"/>
    </row>
    <row r="1275" ht="12.75">
      <c r="C1275" s="2"/>
    </row>
    <row r="1276" ht="12.75">
      <c r="C1276" s="2"/>
    </row>
    <row r="1277" ht="12.75">
      <c r="C1277" s="2"/>
    </row>
    <row r="1278" ht="12.75">
      <c r="C1278" s="2"/>
    </row>
    <row r="1279" ht="12.75">
      <c r="C1279" s="2"/>
    </row>
    <row r="1280" ht="12.75">
      <c r="C1280" s="2"/>
    </row>
    <row r="1281" ht="12.75">
      <c r="C1281" s="2"/>
    </row>
    <row r="1282" ht="12.75">
      <c r="C1282" s="2"/>
    </row>
    <row r="1283" ht="12.75">
      <c r="C1283" s="2"/>
    </row>
    <row r="1284" ht="12.75">
      <c r="C1284" s="2"/>
    </row>
    <row r="1285" ht="12.75">
      <c r="C1285" s="2"/>
    </row>
    <row r="1286" ht="12.75">
      <c r="C1286" s="2"/>
    </row>
    <row r="1287" ht="12.75">
      <c r="C1287" s="2"/>
    </row>
    <row r="1288" ht="12.75">
      <c r="C1288" s="2"/>
    </row>
    <row r="1289" ht="12.75">
      <c r="C1289" s="2"/>
    </row>
    <row r="1290" ht="12.75">
      <c r="C1290" s="2"/>
    </row>
    <row r="1291" ht="12.75">
      <c r="C1291" s="2"/>
    </row>
    <row r="1292" ht="12.75">
      <c r="C1292" s="2"/>
    </row>
    <row r="1293" ht="12.75">
      <c r="C1293" s="2"/>
    </row>
    <row r="1294" ht="12.75">
      <c r="C1294" s="2"/>
    </row>
    <row r="1295" ht="12.75">
      <c r="C1295" s="2"/>
    </row>
    <row r="1296" ht="12.75">
      <c r="C1296" s="2"/>
    </row>
    <row r="1297" ht="12.75">
      <c r="C1297" s="2"/>
    </row>
    <row r="1298" ht="12.75">
      <c r="C1298" s="2"/>
    </row>
    <row r="1299" ht="12.75">
      <c r="C1299" s="2"/>
    </row>
    <row r="1300" ht="12.75">
      <c r="C1300" s="2"/>
    </row>
    <row r="1301" ht="12.75">
      <c r="C1301" s="2"/>
    </row>
    <row r="1302" ht="12.75">
      <c r="C1302" s="2"/>
    </row>
    <row r="1303" ht="12.75">
      <c r="C1303" s="2"/>
    </row>
    <row r="1304" ht="12.75">
      <c r="C1304" s="2"/>
    </row>
    <row r="1305" ht="12.75">
      <c r="C1305" s="2"/>
    </row>
    <row r="1306" ht="12.75">
      <c r="C1306" s="2"/>
    </row>
    <row r="1307" ht="12.75">
      <c r="C1307" s="2"/>
    </row>
    <row r="1308" ht="12.75">
      <c r="C1308" s="2"/>
    </row>
    <row r="1309" ht="12.75">
      <c r="C1309" s="2"/>
    </row>
    <row r="1310" ht="12.75">
      <c r="C1310" s="2"/>
    </row>
    <row r="1311" ht="12.75">
      <c r="C1311" s="2"/>
    </row>
    <row r="1312" ht="12.75">
      <c r="C1312" s="2"/>
    </row>
    <row r="1313" ht="12.75">
      <c r="C1313" s="2"/>
    </row>
    <row r="1314" ht="12.75">
      <c r="C1314" s="2"/>
    </row>
    <row r="1315" ht="12.75">
      <c r="C1315" s="2"/>
    </row>
    <row r="1316" ht="12.75">
      <c r="C1316" s="2"/>
    </row>
    <row r="1317" ht="12.75">
      <c r="C1317" s="2"/>
    </row>
    <row r="1318" ht="12.75">
      <c r="C1318" s="2"/>
    </row>
    <row r="1319" ht="12.75">
      <c r="C1319" s="2"/>
    </row>
    <row r="1320" ht="12.75">
      <c r="C1320" s="2"/>
    </row>
    <row r="1321" ht="12.75">
      <c r="C1321" s="2"/>
    </row>
    <row r="1322" ht="12.75">
      <c r="C1322" s="2"/>
    </row>
    <row r="1323" ht="12.75">
      <c r="C1323" s="2"/>
    </row>
    <row r="1324" ht="12.75">
      <c r="C1324" s="2"/>
    </row>
    <row r="1325" ht="12.75">
      <c r="C1325" s="2"/>
    </row>
    <row r="1326" ht="12.75">
      <c r="C1326" s="2"/>
    </row>
    <row r="1327" ht="12.75">
      <c r="C1327" s="2"/>
    </row>
    <row r="1328" ht="12.75">
      <c r="C1328" s="2"/>
    </row>
    <row r="1329" ht="12.75">
      <c r="C1329" s="2"/>
    </row>
    <row r="1330" ht="12.75">
      <c r="C1330" s="2"/>
    </row>
    <row r="1331" ht="12.75">
      <c r="C1331" s="2"/>
    </row>
    <row r="1332" ht="12.75">
      <c r="C1332" s="2"/>
    </row>
    <row r="1333" ht="12.75">
      <c r="C1333" s="2"/>
    </row>
    <row r="1334" ht="12.75">
      <c r="C1334" s="2"/>
    </row>
    <row r="1335" ht="12.75">
      <c r="C1335" s="2"/>
    </row>
    <row r="1336" ht="12.75">
      <c r="C1336" s="2"/>
    </row>
    <row r="1337" ht="12.75">
      <c r="C1337" s="2"/>
    </row>
    <row r="1338" ht="12.75">
      <c r="C1338" s="2"/>
    </row>
    <row r="1339" ht="12.75">
      <c r="C1339" s="2"/>
    </row>
    <row r="1340" ht="12.75">
      <c r="C1340" s="2"/>
    </row>
    <row r="1341" ht="12.75">
      <c r="C1341" s="2"/>
    </row>
    <row r="1342" ht="12.75">
      <c r="C1342" s="2"/>
    </row>
    <row r="1343" ht="12.75">
      <c r="C1343" s="2"/>
    </row>
    <row r="1344" ht="12.75">
      <c r="C1344" s="2"/>
    </row>
    <row r="1345" ht="12.75">
      <c r="C1345" s="2"/>
    </row>
    <row r="1346" ht="12.75">
      <c r="C1346" s="2"/>
    </row>
    <row r="1347" ht="12.75">
      <c r="C1347" s="2"/>
    </row>
    <row r="1348" ht="12.75">
      <c r="C1348" s="2"/>
    </row>
    <row r="1349" ht="12.75">
      <c r="C1349" s="2"/>
    </row>
    <row r="1350" ht="12.75">
      <c r="C1350" s="2"/>
    </row>
    <row r="1351" ht="12.75">
      <c r="C1351" s="2"/>
    </row>
    <row r="1352" ht="12.75">
      <c r="C1352" s="2"/>
    </row>
    <row r="1353" ht="12.75">
      <c r="C1353" s="2"/>
    </row>
    <row r="1354" ht="12.75">
      <c r="C1354" s="2"/>
    </row>
    <row r="1355" ht="12.75">
      <c r="C1355" s="2"/>
    </row>
    <row r="1356" ht="12.75">
      <c r="C1356" s="2"/>
    </row>
    <row r="1357" ht="12.75">
      <c r="C1357" s="2"/>
    </row>
    <row r="1358" ht="12.75">
      <c r="C1358" s="2"/>
    </row>
    <row r="1359" ht="12.75">
      <c r="C1359" s="2"/>
    </row>
    <row r="1360" ht="12.75">
      <c r="C1360" s="2"/>
    </row>
    <row r="1361" ht="12.75">
      <c r="C1361" s="2"/>
    </row>
    <row r="1362" ht="12.75">
      <c r="C1362" s="2"/>
    </row>
    <row r="1363" ht="12.75">
      <c r="C1363" s="2"/>
    </row>
    <row r="1364" ht="12.75">
      <c r="C1364" s="2"/>
    </row>
    <row r="1365" ht="12.75">
      <c r="C1365" s="2"/>
    </row>
    <row r="1366" ht="12.75">
      <c r="C1366" s="2"/>
    </row>
    <row r="1367" ht="12.75">
      <c r="C1367" s="2"/>
    </row>
    <row r="1368" ht="12.75">
      <c r="C1368" s="2"/>
    </row>
    <row r="1369" ht="12.75">
      <c r="C1369" s="2"/>
    </row>
    <row r="1370" ht="12.75">
      <c r="C1370" s="2"/>
    </row>
    <row r="1371" ht="12.75">
      <c r="C1371" s="2"/>
    </row>
    <row r="1372" ht="12.75">
      <c r="C1372" s="2"/>
    </row>
    <row r="1373" ht="12.75">
      <c r="C1373" s="2"/>
    </row>
    <row r="1374" ht="12.75">
      <c r="C1374" s="2"/>
    </row>
    <row r="1375" ht="12.75">
      <c r="C1375" s="2"/>
    </row>
    <row r="1376" ht="12.75">
      <c r="C1376" s="2"/>
    </row>
    <row r="1377" ht="12.75">
      <c r="C1377" s="2"/>
    </row>
    <row r="1378" ht="12.75">
      <c r="C1378" s="2"/>
    </row>
    <row r="1379" ht="12.75">
      <c r="C1379" s="2"/>
    </row>
    <row r="1380" ht="12.75">
      <c r="C1380" s="2"/>
    </row>
    <row r="1381" ht="12.75">
      <c r="C1381" s="2"/>
    </row>
    <row r="1382" ht="12.75">
      <c r="C1382" s="2"/>
    </row>
    <row r="1383" ht="12.75">
      <c r="C1383" s="2"/>
    </row>
    <row r="1384" ht="12.75">
      <c r="C1384" s="2"/>
    </row>
    <row r="1385" ht="12.75">
      <c r="C1385" s="2"/>
    </row>
    <row r="1386" ht="12.75">
      <c r="C1386" s="2"/>
    </row>
    <row r="1387" ht="12.75">
      <c r="C1387" s="2"/>
    </row>
    <row r="1388" ht="12.75">
      <c r="C1388" s="2"/>
    </row>
    <row r="1389" ht="12.75">
      <c r="C1389" s="2"/>
    </row>
    <row r="1390" ht="12.75">
      <c r="C1390" s="2"/>
    </row>
    <row r="1391" ht="12.75">
      <c r="C1391" s="2"/>
    </row>
    <row r="1392" ht="12.75">
      <c r="C1392" s="2"/>
    </row>
    <row r="1393" ht="12.75">
      <c r="C1393" s="2"/>
    </row>
    <row r="1394" ht="12.75">
      <c r="C1394" s="2"/>
    </row>
    <row r="1395" ht="12.75">
      <c r="C1395" s="2"/>
    </row>
    <row r="1396" ht="12.75">
      <c r="C1396" s="2"/>
    </row>
    <row r="1397" ht="12.75">
      <c r="C1397" s="2"/>
    </row>
    <row r="1398" ht="12.75">
      <c r="C1398" s="2"/>
    </row>
    <row r="1399" ht="12.75">
      <c r="C1399" s="2"/>
    </row>
    <row r="1400" ht="12.75">
      <c r="C1400" s="2"/>
    </row>
    <row r="1401" ht="12.75">
      <c r="C1401" s="2"/>
    </row>
    <row r="1402" ht="12.75">
      <c r="C1402" s="2"/>
    </row>
    <row r="1403" ht="12.75">
      <c r="C1403" s="2"/>
    </row>
    <row r="1404" ht="12.75">
      <c r="C1404" s="2"/>
    </row>
    <row r="1405" ht="12.75">
      <c r="C1405" s="2"/>
    </row>
    <row r="1406" ht="12.75">
      <c r="C1406" s="2"/>
    </row>
    <row r="1407" ht="12.75">
      <c r="C1407" s="2"/>
    </row>
    <row r="1408" ht="12.75">
      <c r="C1408" s="2"/>
    </row>
    <row r="1409" ht="12.75">
      <c r="C1409" s="2"/>
    </row>
    <row r="1410" ht="12.75">
      <c r="C1410" s="2"/>
    </row>
    <row r="1411" ht="12.75">
      <c r="C1411" s="2"/>
    </row>
    <row r="1412" ht="12.75">
      <c r="C1412" s="2"/>
    </row>
    <row r="1413" ht="12.75">
      <c r="C1413" s="2"/>
    </row>
    <row r="1414" ht="12.75">
      <c r="C1414" s="2"/>
    </row>
    <row r="1415" ht="12.75">
      <c r="C1415" s="2"/>
    </row>
    <row r="1416" ht="12.75">
      <c r="C1416" s="2"/>
    </row>
    <row r="1417" ht="12.75">
      <c r="C1417" s="2"/>
    </row>
    <row r="1418" ht="12.75">
      <c r="C1418" s="2"/>
    </row>
    <row r="1419" ht="12.75">
      <c r="C1419" s="2"/>
    </row>
    <row r="1420" ht="12.75">
      <c r="C1420" s="2"/>
    </row>
    <row r="1421" ht="12.75">
      <c r="C1421" s="2"/>
    </row>
    <row r="1422" ht="12.75">
      <c r="C1422" s="2"/>
    </row>
    <row r="1423" ht="12.75">
      <c r="C1423" s="2"/>
    </row>
    <row r="1424" ht="12.75">
      <c r="C1424" s="2"/>
    </row>
    <row r="1425" ht="12.75">
      <c r="C1425" s="2"/>
    </row>
    <row r="1426" ht="12.75">
      <c r="C1426" s="2"/>
    </row>
    <row r="1427" ht="12.75">
      <c r="C1427" s="2"/>
    </row>
    <row r="1428" ht="12.75">
      <c r="C1428" s="2"/>
    </row>
    <row r="1429" ht="12.75">
      <c r="C1429" s="2"/>
    </row>
    <row r="1430" ht="12.75">
      <c r="C1430" s="2"/>
    </row>
    <row r="1431" ht="12.75">
      <c r="C1431" s="2"/>
    </row>
    <row r="1432" ht="12.75">
      <c r="C1432" s="2"/>
    </row>
    <row r="1433" ht="12.75">
      <c r="C1433" s="2"/>
    </row>
    <row r="1434" ht="12.75">
      <c r="C1434" s="2"/>
    </row>
    <row r="1435" ht="12.75">
      <c r="C1435" s="2"/>
    </row>
    <row r="1436" ht="12.75">
      <c r="C1436" s="2"/>
    </row>
    <row r="1437" ht="12.75">
      <c r="C1437" s="2"/>
    </row>
    <row r="1438" ht="12.75">
      <c r="C1438" s="2"/>
    </row>
    <row r="1439" ht="12.75">
      <c r="C1439" s="2"/>
    </row>
    <row r="1440" ht="12.75">
      <c r="C1440" s="2"/>
    </row>
    <row r="1441" ht="12.75">
      <c r="C1441" s="2"/>
    </row>
    <row r="1442" ht="12.75">
      <c r="C1442" s="2"/>
    </row>
    <row r="1443" ht="12.75">
      <c r="C1443" s="2"/>
    </row>
    <row r="1444" ht="12.75">
      <c r="C1444" s="2"/>
    </row>
    <row r="1445" ht="12.75">
      <c r="C1445" s="2"/>
    </row>
    <row r="1446" ht="12.75">
      <c r="C1446" s="2"/>
    </row>
    <row r="1447" ht="12.75">
      <c r="C1447" s="2"/>
    </row>
    <row r="1448" ht="12.75">
      <c r="C1448" s="2"/>
    </row>
    <row r="1449" ht="12.75">
      <c r="C1449" s="2"/>
    </row>
    <row r="1450" ht="12.75">
      <c r="C1450" s="2"/>
    </row>
    <row r="1451" ht="12.75">
      <c r="C1451" s="2"/>
    </row>
    <row r="1452" ht="12.75">
      <c r="C1452" s="2"/>
    </row>
    <row r="1453" ht="12.75">
      <c r="C1453" s="2"/>
    </row>
    <row r="1454" ht="12.75">
      <c r="C1454" s="2"/>
    </row>
    <row r="1455" ht="12.75">
      <c r="C1455" s="2"/>
    </row>
    <row r="1456" ht="12.75">
      <c r="C1456" s="2"/>
    </row>
    <row r="1457" ht="12.75">
      <c r="C1457" s="2"/>
    </row>
    <row r="1458" ht="12.75">
      <c r="C1458" s="2"/>
    </row>
    <row r="1459" ht="12.75">
      <c r="C1459" s="2"/>
    </row>
    <row r="1460" ht="12.75">
      <c r="C1460" s="2"/>
    </row>
    <row r="1461" ht="12.75">
      <c r="C1461" s="2"/>
    </row>
    <row r="1462" ht="12.75">
      <c r="C1462" s="2"/>
    </row>
    <row r="1463" ht="12.75">
      <c r="C1463" s="2"/>
    </row>
    <row r="1464" ht="12.75">
      <c r="C1464" s="2"/>
    </row>
    <row r="1465" ht="12.75">
      <c r="C1465" s="2"/>
    </row>
    <row r="1466" ht="12.75">
      <c r="C1466" s="2"/>
    </row>
    <row r="1467" ht="12.75">
      <c r="C1467" s="2"/>
    </row>
    <row r="1468" ht="12.75">
      <c r="C1468" s="2"/>
    </row>
    <row r="1469" ht="12.75">
      <c r="C1469" s="2"/>
    </row>
    <row r="1470" ht="12.75">
      <c r="C1470" s="2"/>
    </row>
    <row r="1471" ht="12.75">
      <c r="C1471" s="2"/>
    </row>
    <row r="1472" ht="12.75">
      <c r="C1472" s="2"/>
    </row>
    <row r="1473" ht="12.75">
      <c r="C1473" s="2"/>
    </row>
    <row r="1474" ht="12.75">
      <c r="C1474" s="2"/>
    </row>
    <row r="1475" ht="12.75">
      <c r="C1475" s="2"/>
    </row>
    <row r="1476" ht="12.75">
      <c r="C1476" s="2"/>
    </row>
    <row r="1477" ht="12.75">
      <c r="C1477" s="2"/>
    </row>
    <row r="1478" ht="12.75">
      <c r="C1478" s="2"/>
    </row>
    <row r="1479" ht="12.75">
      <c r="C1479" s="2"/>
    </row>
    <row r="1480" ht="12.75">
      <c r="C1480" s="2"/>
    </row>
    <row r="1481" ht="12.75">
      <c r="C1481" s="2"/>
    </row>
    <row r="1482" ht="12.75">
      <c r="C1482" s="2"/>
    </row>
    <row r="1483" ht="12.75">
      <c r="C1483" s="2"/>
    </row>
    <row r="1484" ht="12.75">
      <c r="C1484" s="2"/>
    </row>
    <row r="1485" ht="12.75">
      <c r="C1485" s="2"/>
    </row>
    <row r="1486" ht="12.75">
      <c r="C1486" s="2"/>
    </row>
    <row r="1487" ht="12.75">
      <c r="C1487" s="2"/>
    </row>
    <row r="1488" ht="12.75">
      <c r="C1488" s="2"/>
    </row>
    <row r="1489" ht="12.75">
      <c r="C1489" s="2"/>
    </row>
    <row r="1490" ht="12.75">
      <c r="C1490" s="2"/>
    </row>
    <row r="1491" ht="12.75">
      <c r="C1491" s="2"/>
    </row>
    <row r="1492" ht="12.75">
      <c r="C1492" s="2"/>
    </row>
    <row r="1493" ht="12.75">
      <c r="C1493" s="2"/>
    </row>
    <row r="1494" ht="12.75">
      <c r="C1494" s="2"/>
    </row>
    <row r="1495" ht="12.75">
      <c r="C1495" s="2"/>
    </row>
    <row r="1496" ht="12.75">
      <c r="C1496" s="2"/>
    </row>
    <row r="1497" ht="12.75">
      <c r="C1497" s="2"/>
    </row>
    <row r="1498" ht="12.75">
      <c r="C1498" s="2"/>
    </row>
    <row r="1499" ht="12.75">
      <c r="C1499" s="2"/>
    </row>
    <row r="1500" ht="12.75">
      <c r="C1500" s="2"/>
    </row>
    <row r="1501" ht="12.75">
      <c r="C1501" s="2"/>
    </row>
    <row r="1502" ht="12.75">
      <c r="C1502" s="2"/>
    </row>
    <row r="1503" ht="12.75">
      <c r="C1503" s="2"/>
    </row>
    <row r="1504" ht="12.75">
      <c r="C1504" s="2"/>
    </row>
    <row r="1505" ht="12.75">
      <c r="C1505" s="2"/>
    </row>
    <row r="1506" ht="12.75">
      <c r="C1506" s="2"/>
    </row>
    <row r="1507" ht="12.75">
      <c r="C1507" s="2"/>
    </row>
    <row r="1508" ht="12.75">
      <c r="C1508" s="2"/>
    </row>
    <row r="1509" ht="12.75">
      <c r="C1509" s="2"/>
    </row>
    <row r="1510" ht="12.75">
      <c r="C1510" s="2"/>
    </row>
    <row r="1511" ht="12.75">
      <c r="C1511" s="2"/>
    </row>
    <row r="1512" ht="12.75">
      <c r="C1512" s="2"/>
    </row>
    <row r="1513" ht="12.75">
      <c r="C1513" s="2"/>
    </row>
    <row r="1514" ht="12.75">
      <c r="C1514" s="2"/>
    </row>
    <row r="1515" ht="12.75">
      <c r="C1515" s="2"/>
    </row>
    <row r="1516" ht="12.75">
      <c r="C1516" s="2"/>
    </row>
    <row r="1517" ht="12.75">
      <c r="C1517" s="2"/>
    </row>
    <row r="1518" ht="12.75">
      <c r="C1518" s="2"/>
    </row>
    <row r="1519" ht="12.75">
      <c r="C1519" s="2"/>
    </row>
    <row r="1520" ht="12.75">
      <c r="C1520" s="2"/>
    </row>
    <row r="1521" ht="12.75">
      <c r="C1521" s="2"/>
    </row>
    <row r="1522" ht="12.75">
      <c r="C1522" s="2"/>
    </row>
    <row r="1523" ht="12.75">
      <c r="C1523" s="2"/>
    </row>
    <row r="1524" ht="12.75">
      <c r="C1524" s="2"/>
    </row>
    <row r="1525" ht="12.75">
      <c r="C1525" s="2"/>
    </row>
    <row r="1526" ht="12.75">
      <c r="C1526" s="2"/>
    </row>
    <row r="1527" ht="12.75">
      <c r="C1527" s="2"/>
    </row>
    <row r="1528" ht="12.75">
      <c r="C1528" s="2"/>
    </row>
    <row r="1529" ht="12.75">
      <c r="C1529" s="2"/>
    </row>
    <row r="1530" ht="12.75">
      <c r="C1530" s="2"/>
    </row>
    <row r="1531" ht="12.75">
      <c r="C1531" s="2"/>
    </row>
    <row r="1532" ht="12.75">
      <c r="C1532" s="2"/>
    </row>
    <row r="1533" ht="12.75">
      <c r="C1533" s="2"/>
    </row>
    <row r="1534" ht="12.75">
      <c r="C1534" s="2"/>
    </row>
    <row r="1535" ht="12.75">
      <c r="C1535" s="2"/>
    </row>
    <row r="1536" ht="12.75">
      <c r="C1536" s="2"/>
    </row>
    <row r="1537" ht="12.75">
      <c r="C1537" s="2"/>
    </row>
    <row r="1538" ht="12.75">
      <c r="C1538" s="2"/>
    </row>
    <row r="1539" ht="12.75">
      <c r="C1539" s="2"/>
    </row>
    <row r="1540" ht="12.75">
      <c r="C1540" s="2"/>
    </row>
    <row r="1541" ht="12.75">
      <c r="C1541" s="2"/>
    </row>
    <row r="1542" ht="12.75">
      <c r="C1542" s="2"/>
    </row>
    <row r="1543" ht="12.75">
      <c r="C1543" s="2"/>
    </row>
    <row r="1544" ht="12.75">
      <c r="C1544" s="2"/>
    </row>
    <row r="1545" ht="12.75">
      <c r="C1545" s="2"/>
    </row>
    <row r="1546" ht="12.75">
      <c r="C1546" s="2"/>
    </row>
    <row r="1547" ht="12.75">
      <c r="C1547" s="2"/>
    </row>
    <row r="1548" ht="12.75">
      <c r="C1548" s="2"/>
    </row>
    <row r="1549" ht="12.75">
      <c r="C1549" s="2"/>
    </row>
    <row r="1550" ht="12.75">
      <c r="C1550" s="2"/>
    </row>
    <row r="1551" ht="12.75">
      <c r="C1551" s="2"/>
    </row>
    <row r="1552" ht="12.75">
      <c r="C1552" s="2"/>
    </row>
    <row r="1553" ht="12.75">
      <c r="C1553" s="2"/>
    </row>
    <row r="1554" ht="12.75">
      <c r="C1554" s="2"/>
    </row>
    <row r="1555" ht="12.75">
      <c r="C1555" s="2"/>
    </row>
    <row r="1556" ht="12.75">
      <c r="C1556" s="2"/>
    </row>
    <row r="1557" ht="12.75">
      <c r="C1557" s="2"/>
    </row>
    <row r="1558" ht="12.75">
      <c r="C1558" s="2"/>
    </row>
    <row r="1559" ht="12.75">
      <c r="C1559" s="2"/>
    </row>
    <row r="1560" ht="12.75">
      <c r="C1560" s="2"/>
    </row>
    <row r="1561" ht="12.75">
      <c r="C1561" s="2"/>
    </row>
    <row r="1562" ht="12.75">
      <c r="C1562" s="2"/>
    </row>
    <row r="1563" ht="12.75">
      <c r="C1563" s="2"/>
    </row>
    <row r="1564" ht="12.75">
      <c r="C1564" s="2"/>
    </row>
    <row r="1565" ht="12.75">
      <c r="C1565" s="2"/>
    </row>
    <row r="1566" ht="12.75">
      <c r="C1566" s="2"/>
    </row>
    <row r="1567" ht="12.75">
      <c r="C1567" s="2"/>
    </row>
    <row r="1568" ht="12.75">
      <c r="C1568" s="2"/>
    </row>
    <row r="1569" ht="12.75">
      <c r="C1569" s="2"/>
    </row>
    <row r="1570" ht="12.75">
      <c r="C1570" s="2"/>
    </row>
    <row r="1571" ht="12.75">
      <c r="C1571" s="2"/>
    </row>
    <row r="1572" ht="12.75">
      <c r="C1572" s="2"/>
    </row>
    <row r="1573" ht="12.75">
      <c r="C1573" s="2"/>
    </row>
    <row r="1574" ht="12.75">
      <c r="C1574" s="2"/>
    </row>
    <row r="1575" ht="12.75">
      <c r="C1575" s="2"/>
    </row>
    <row r="1576" ht="12.75">
      <c r="C1576" s="2"/>
    </row>
    <row r="1577" ht="12.75">
      <c r="C1577" s="2"/>
    </row>
    <row r="1578" ht="12.75">
      <c r="C1578" s="2"/>
    </row>
    <row r="1579" ht="12.75">
      <c r="C1579" s="2"/>
    </row>
    <row r="1580" ht="12.75">
      <c r="C1580" s="2"/>
    </row>
    <row r="1581" ht="12.75">
      <c r="C1581" s="2"/>
    </row>
    <row r="1582" ht="12.75">
      <c r="C1582" s="2"/>
    </row>
    <row r="1583" ht="12.75">
      <c r="C1583" s="2"/>
    </row>
    <row r="1584" ht="12.75">
      <c r="C1584" s="2"/>
    </row>
    <row r="1585" ht="12.75">
      <c r="C1585" s="2"/>
    </row>
    <row r="1586" ht="12.75">
      <c r="C1586" s="2"/>
    </row>
    <row r="1587" ht="12.75">
      <c r="C1587" s="2"/>
    </row>
    <row r="1588" ht="12.75">
      <c r="C1588" s="2"/>
    </row>
    <row r="1589" ht="12.75">
      <c r="C1589" s="2"/>
    </row>
    <row r="1590" ht="12.75">
      <c r="C1590" s="2"/>
    </row>
    <row r="1591" ht="12.75">
      <c r="C1591" s="2"/>
    </row>
    <row r="1592" ht="12.75">
      <c r="C1592" s="2"/>
    </row>
    <row r="1593" ht="12.75">
      <c r="C1593" s="2"/>
    </row>
    <row r="1594" ht="12.75">
      <c r="C1594" s="2"/>
    </row>
    <row r="1595" ht="12.75">
      <c r="C1595" s="2"/>
    </row>
    <row r="1596" ht="12.75">
      <c r="C1596" s="2"/>
    </row>
    <row r="1597" ht="12.75">
      <c r="C1597" s="2"/>
    </row>
    <row r="1598" ht="12.75">
      <c r="C1598" s="2"/>
    </row>
    <row r="1599" ht="12.75">
      <c r="C1599" s="2"/>
    </row>
    <row r="1600" ht="12.75">
      <c r="C1600" s="2"/>
    </row>
    <row r="1601" ht="12.75">
      <c r="C1601" s="2"/>
    </row>
    <row r="1602" ht="12.75">
      <c r="C1602" s="2"/>
    </row>
    <row r="1603" ht="12.75">
      <c r="C1603" s="2"/>
    </row>
    <row r="1604" ht="12.75">
      <c r="C1604" s="2"/>
    </row>
    <row r="1605" ht="12.75">
      <c r="C1605" s="2"/>
    </row>
    <row r="1606" ht="12.75">
      <c r="C1606" s="2"/>
    </row>
    <row r="1607" ht="12.75">
      <c r="C1607" s="2"/>
    </row>
    <row r="1608" ht="12.75">
      <c r="C1608" s="2"/>
    </row>
    <row r="1609" ht="12.75">
      <c r="C1609" s="2"/>
    </row>
    <row r="1610" ht="12.75">
      <c r="C1610" s="2"/>
    </row>
    <row r="1611" ht="12.75">
      <c r="C1611" s="2"/>
    </row>
    <row r="1612" ht="12.75">
      <c r="C1612" s="2"/>
    </row>
    <row r="1613" ht="12.75">
      <c r="C1613" s="2"/>
    </row>
    <row r="1614" ht="12.75">
      <c r="C1614" s="2"/>
    </row>
    <row r="1615" ht="12.75">
      <c r="C1615" s="2"/>
    </row>
    <row r="1616" ht="12.75">
      <c r="C1616" s="2"/>
    </row>
    <row r="1617" ht="12.75">
      <c r="C1617" s="2"/>
    </row>
    <row r="1618" ht="12.75">
      <c r="C1618" s="2"/>
    </row>
    <row r="1619" ht="12.75">
      <c r="C1619" s="2"/>
    </row>
    <row r="1620" ht="12.75">
      <c r="C1620" s="2"/>
    </row>
    <row r="1621" ht="12.75">
      <c r="C1621" s="2"/>
    </row>
    <row r="1622" ht="12.75">
      <c r="C1622" s="2"/>
    </row>
    <row r="1623" ht="12.75">
      <c r="C1623" s="2"/>
    </row>
    <row r="1624" ht="12.75">
      <c r="C1624" s="2"/>
    </row>
    <row r="1625" ht="12.75">
      <c r="C1625" s="2"/>
    </row>
    <row r="1626" ht="12.75">
      <c r="C1626" s="2"/>
    </row>
    <row r="1627" ht="12.75">
      <c r="C1627" s="2"/>
    </row>
    <row r="1628" ht="12.75">
      <c r="C1628" s="2"/>
    </row>
    <row r="1629" ht="12.75">
      <c r="C1629" s="2"/>
    </row>
    <row r="1630" ht="12.75">
      <c r="C1630" s="2"/>
    </row>
    <row r="1631" ht="12.75">
      <c r="C1631" s="2"/>
    </row>
    <row r="1632" ht="12.75">
      <c r="C1632" s="2"/>
    </row>
    <row r="1633" ht="12.75">
      <c r="C1633" s="2"/>
    </row>
    <row r="1634" ht="12.75">
      <c r="C1634" s="2"/>
    </row>
    <row r="1635" ht="12.75">
      <c r="C1635" s="2"/>
    </row>
    <row r="1636" ht="12.75">
      <c r="C1636" s="2"/>
    </row>
    <row r="1637" ht="12.75">
      <c r="C1637" s="2"/>
    </row>
    <row r="1638" ht="12.75">
      <c r="C1638" s="2"/>
    </row>
    <row r="1639" ht="12.75">
      <c r="C1639" s="2"/>
    </row>
    <row r="1640" ht="12.75">
      <c r="C1640" s="2"/>
    </row>
    <row r="1641" ht="12.75">
      <c r="C1641" s="2"/>
    </row>
    <row r="1642" ht="12.75">
      <c r="C1642" s="2"/>
    </row>
    <row r="1643" ht="12.75">
      <c r="C1643" s="2"/>
    </row>
    <row r="1644" ht="12.75">
      <c r="C1644" s="2"/>
    </row>
    <row r="1645" ht="12.75">
      <c r="C1645" s="2"/>
    </row>
    <row r="1646" ht="12.75">
      <c r="C1646" s="2"/>
    </row>
    <row r="1647" ht="12.75">
      <c r="C1647" s="2"/>
    </row>
    <row r="1648" ht="12.75">
      <c r="C1648" s="2"/>
    </row>
    <row r="1649" ht="12.75">
      <c r="C1649" s="2"/>
    </row>
    <row r="1650" ht="12.75">
      <c r="C1650" s="2"/>
    </row>
    <row r="1651" ht="12.75">
      <c r="C1651" s="2"/>
    </row>
    <row r="1652" ht="12.75">
      <c r="C1652" s="2"/>
    </row>
    <row r="1653" ht="12.75">
      <c r="C1653" s="2"/>
    </row>
    <row r="1654" ht="12.75">
      <c r="C1654" s="2"/>
    </row>
    <row r="1655" ht="12.75">
      <c r="C1655" s="2"/>
    </row>
    <row r="1656" ht="12.75">
      <c r="C1656" s="2"/>
    </row>
    <row r="1657" ht="12.75">
      <c r="C1657" s="2"/>
    </row>
    <row r="1658" ht="12.75">
      <c r="C1658" s="2"/>
    </row>
    <row r="1659" ht="12.75">
      <c r="C1659" s="2"/>
    </row>
    <row r="1660" ht="12.75">
      <c r="C1660" s="2"/>
    </row>
    <row r="1661" ht="12.75">
      <c r="C1661" s="2"/>
    </row>
    <row r="1662" ht="12.75">
      <c r="C1662" s="2"/>
    </row>
    <row r="1663" ht="12.75">
      <c r="C1663" s="2"/>
    </row>
    <row r="1664" ht="12.75">
      <c r="C1664" s="2"/>
    </row>
    <row r="1665" ht="12.75">
      <c r="C1665" s="2"/>
    </row>
    <row r="1666" ht="12.75">
      <c r="C1666" s="2"/>
    </row>
    <row r="1667" ht="12.75">
      <c r="C1667" s="2"/>
    </row>
    <row r="1668" ht="12.75">
      <c r="C1668" s="2"/>
    </row>
    <row r="1669" ht="12.75">
      <c r="C1669" s="2"/>
    </row>
    <row r="1670" ht="12.75">
      <c r="C1670" s="2"/>
    </row>
    <row r="1671" ht="12.75">
      <c r="C1671" s="2"/>
    </row>
    <row r="1672" ht="12.75">
      <c r="C1672" s="2"/>
    </row>
    <row r="1673" ht="12.75">
      <c r="C1673" s="2"/>
    </row>
    <row r="1674" ht="12.75">
      <c r="C1674" s="2"/>
    </row>
    <row r="1675" ht="12.75">
      <c r="C1675" s="2"/>
    </row>
    <row r="1676" ht="12.75">
      <c r="C1676" s="2"/>
    </row>
    <row r="1677" ht="12.75">
      <c r="C1677" s="2"/>
    </row>
    <row r="1678" ht="12.75">
      <c r="C1678" s="2"/>
    </row>
    <row r="1679" ht="12.75">
      <c r="C1679" s="2"/>
    </row>
    <row r="1680" ht="12.75">
      <c r="C1680" s="2"/>
    </row>
    <row r="1681" ht="12.75">
      <c r="C1681" s="2"/>
    </row>
    <row r="1682" ht="12.75">
      <c r="C1682" s="2"/>
    </row>
    <row r="1683" ht="12.75">
      <c r="C1683" s="2"/>
    </row>
    <row r="1684" ht="12.75">
      <c r="C1684" s="2"/>
    </row>
    <row r="1685" ht="12.75">
      <c r="C1685" s="2"/>
    </row>
    <row r="1686" ht="12.75">
      <c r="C1686" s="2"/>
    </row>
    <row r="1687" ht="12.75">
      <c r="C1687" s="2"/>
    </row>
    <row r="1688" ht="12.75">
      <c r="C1688" s="2"/>
    </row>
    <row r="1689" ht="12.75">
      <c r="C1689" s="2"/>
    </row>
    <row r="1690" ht="12.75">
      <c r="C1690" s="2"/>
    </row>
    <row r="1691" ht="12.75">
      <c r="C1691" s="2"/>
    </row>
    <row r="1692" ht="12.75">
      <c r="C1692" s="2"/>
    </row>
    <row r="1693" ht="12.75">
      <c r="C1693" s="2"/>
    </row>
    <row r="1694" ht="12.75">
      <c r="C1694" s="2"/>
    </row>
    <row r="1695" ht="12.75">
      <c r="C1695" s="2"/>
    </row>
    <row r="1696" ht="12.75">
      <c r="C1696" s="2"/>
    </row>
    <row r="1697" ht="12.75">
      <c r="C1697" s="2"/>
    </row>
    <row r="1698" ht="12.75">
      <c r="C1698" s="2"/>
    </row>
    <row r="1699" ht="12.75">
      <c r="C1699" s="2"/>
    </row>
    <row r="1700" ht="12.75">
      <c r="C1700" s="2"/>
    </row>
    <row r="1701" ht="12.75">
      <c r="C1701" s="2"/>
    </row>
    <row r="1702" ht="12.75">
      <c r="C1702" s="2"/>
    </row>
    <row r="1703" ht="12.75">
      <c r="C1703" s="2"/>
    </row>
    <row r="1704" ht="12.75">
      <c r="C1704" s="2"/>
    </row>
    <row r="1705" ht="12.75">
      <c r="C1705" s="2"/>
    </row>
    <row r="1706" ht="12.75">
      <c r="C1706" s="2"/>
    </row>
    <row r="1707" ht="12.75">
      <c r="C1707" s="2"/>
    </row>
    <row r="1708" ht="12.75">
      <c r="C1708" s="2"/>
    </row>
    <row r="1709" ht="12.75">
      <c r="C1709" s="2"/>
    </row>
    <row r="1710" ht="12.75">
      <c r="C1710" s="2"/>
    </row>
    <row r="1711" ht="12.75">
      <c r="C1711" s="2"/>
    </row>
    <row r="1712" ht="12.75">
      <c r="C1712" s="2"/>
    </row>
    <row r="1713" ht="12.75">
      <c r="C1713" s="2"/>
    </row>
    <row r="1714" ht="12.75">
      <c r="C1714" s="2"/>
    </row>
    <row r="1715" ht="12.75">
      <c r="C1715" s="2"/>
    </row>
    <row r="1716" ht="12.75">
      <c r="C1716" s="2"/>
    </row>
    <row r="1717" ht="12.75">
      <c r="C1717" s="2"/>
    </row>
    <row r="1718" ht="12.75">
      <c r="C1718" s="2"/>
    </row>
    <row r="1719" ht="12.75">
      <c r="C1719" s="2"/>
    </row>
    <row r="1720" ht="12.75">
      <c r="C1720" s="2"/>
    </row>
    <row r="1721" ht="12.75">
      <c r="C1721" s="2"/>
    </row>
    <row r="1722" ht="12.75">
      <c r="C1722" s="2"/>
    </row>
    <row r="1723" ht="12.75">
      <c r="C1723" s="2"/>
    </row>
    <row r="1724" ht="12.75">
      <c r="C1724" s="2"/>
    </row>
    <row r="1725" ht="12.75">
      <c r="C1725" s="2"/>
    </row>
    <row r="1726" ht="12.75">
      <c r="C1726" s="2"/>
    </row>
    <row r="1727" ht="12.75">
      <c r="C1727" s="2"/>
    </row>
    <row r="1728" ht="12.75">
      <c r="C1728" s="2"/>
    </row>
    <row r="1729" ht="12.75">
      <c r="C1729" s="2"/>
    </row>
    <row r="1730" ht="12.75">
      <c r="C1730" s="2"/>
    </row>
    <row r="1731" ht="12.75">
      <c r="C1731" s="2"/>
    </row>
    <row r="1732" ht="12.75">
      <c r="C1732" s="2"/>
    </row>
    <row r="1733" ht="12.75">
      <c r="C1733" s="2"/>
    </row>
    <row r="1734" ht="12.75">
      <c r="C1734" s="2"/>
    </row>
    <row r="1735" ht="12.75">
      <c r="C1735" s="2"/>
    </row>
    <row r="1736" ht="12.75">
      <c r="C1736" s="2"/>
    </row>
    <row r="1737" ht="12.75">
      <c r="C1737" s="2"/>
    </row>
    <row r="1738" ht="12.75">
      <c r="C1738" s="2"/>
    </row>
    <row r="1739" ht="12.75">
      <c r="C1739" s="2"/>
    </row>
    <row r="1740" ht="12.75">
      <c r="C1740" s="2"/>
    </row>
    <row r="1741" ht="12.75">
      <c r="C1741" s="2"/>
    </row>
    <row r="1742" ht="12.75">
      <c r="C1742" s="2"/>
    </row>
    <row r="1743" ht="12.75">
      <c r="C1743" s="2"/>
    </row>
    <row r="1744" ht="12.75">
      <c r="C1744" s="2"/>
    </row>
    <row r="1745" ht="12.75">
      <c r="C1745" s="2"/>
    </row>
    <row r="1746" ht="12.75">
      <c r="C1746" s="2"/>
    </row>
    <row r="1747" ht="12.75">
      <c r="C1747" s="2"/>
    </row>
    <row r="1748" ht="12.75">
      <c r="C1748" s="2"/>
    </row>
    <row r="1749" ht="12.75">
      <c r="C1749" s="2"/>
    </row>
    <row r="1750" ht="12.75">
      <c r="C1750" s="2"/>
    </row>
    <row r="1751" ht="12.75">
      <c r="C1751" s="2"/>
    </row>
    <row r="1752" ht="12.75">
      <c r="C1752" s="2"/>
    </row>
    <row r="1753" ht="12.75">
      <c r="C1753" s="2"/>
    </row>
    <row r="1754" ht="12.75">
      <c r="C1754" s="2"/>
    </row>
    <row r="1755" ht="12.75">
      <c r="C1755" s="2"/>
    </row>
    <row r="1756" ht="12.75">
      <c r="C1756" s="2"/>
    </row>
    <row r="1757" ht="12.75">
      <c r="C1757" s="2"/>
    </row>
    <row r="1758" ht="12.75">
      <c r="C1758" s="2"/>
    </row>
    <row r="1759" ht="12.75">
      <c r="C1759" s="2"/>
    </row>
    <row r="1760" ht="12.75">
      <c r="C1760" s="2"/>
    </row>
    <row r="1761" ht="12.75">
      <c r="C1761" s="2"/>
    </row>
    <row r="1762" ht="12.75">
      <c r="C1762" s="2"/>
    </row>
    <row r="1763" ht="12.75">
      <c r="C1763" s="2"/>
    </row>
    <row r="1764" ht="12.75">
      <c r="C1764" s="2"/>
    </row>
    <row r="1765" ht="12.75">
      <c r="C1765" s="2"/>
    </row>
    <row r="1766" ht="12.75">
      <c r="C1766" s="2"/>
    </row>
    <row r="1767" ht="12.75">
      <c r="C1767" s="2"/>
    </row>
    <row r="1768" ht="12.75">
      <c r="C1768" s="2"/>
    </row>
    <row r="1769" ht="12.75">
      <c r="C1769" s="2"/>
    </row>
    <row r="1770" ht="12.75">
      <c r="C1770" s="2"/>
    </row>
    <row r="1771" ht="12.75">
      <c r="C1771" s="2"/>
    </row>
    <row r="1772" ht="12.75">
      <c r="C1772" s="2"/>
    </row>
    <row r="1773" ht="12.75">
      <c r="C1773" s="2"/>
    </row>
    <row r="1774" ht="12.75">
      <c r="C1774" s="2"/>
    </row>
    <row r="1775" ht="12.75">
      <c r="C1775" s="2"/>
    </row>
    <row r="1776" ht="12.75">
      <c r="C1776" s="2"/>
    </row>
    <row r="1777" ht="12.75">
      <c r="C1777" s="2"/>
    </row>
    <row r="1778" ht="12.75">
      <c r="C1778" s="2"/>
    </row>
    <row r="1779" ht="12.75">
      <c r="C1779" s="2"/>
    </row>
    <row r="1780" ht="12.75">
      <c r="C1780" s="2"/>
    </row>
    <row r="1781" ht="12.75">
      <c r="C1781" s="2"/>
    </row>
    <row r="1782" ht="12.75">
      <c r="C1782" s="2"/>
    </row>
    <row r="1783" ht="12.75">
      <c r="C1783" s="2"/>
    </row>
    <row r="1784" ht="12.75">
      <c r="C1784" s="2"/>
    </row>
    <row r="1785" ht="12.75">
      <c r="C1785" s="2"/>
    </row>
    <row r="1786" ht="12.75">
      <c r="C1786" s="2"/>
    </row>
    <row r="1787" ht="12.75">
      <c r="C1787" s="2"/>
    </row>
    <row r="1788" ht="12.75">
      <c r="C1788" s="2"/>
    </row>
    <row r="1789" ht="12.75">
      <c r="C1789" s="2"/>
    </row>
    <row r="1790" ht="12.75">
      <c r="C1790" s="2"/>
    </row>
    <row r="1791" ht="12.75">
      <c r="C1791" s="2"/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798" ht="12.75">
      <c r="C1798" s="2"/>
    </row>
    <row r="1799" ht="12.75">
      <c r="C1799" s="2"/>
    </row>
    <row r="1800" ht="12.75">
      <c r="C1800" s="2"/>
    </row>
    <row r="1801" ht="12.75">
      <c r="C1801" s="2"/>
    </row>
    <row r="1802" ht="12.75">
      <c r="C1802" s="2"/>
    </row>
    <row r="1803" ht="12.75">
      <c r="C1803" s="2"/>
    </row>
    <row r="1804" ht="12.75">
      <c r="C1804" s="2"/>
    </row>
    <row r="1805" ht="12.75">
      <c r="C1805" s="2"/>
    </row>
    <row r="1806" ht="12.75">
      <c r="C1806" s="2"/>
    </row>
    <row r="1807" ht="12.75">
      <c r="C1807" s="2"/>
    </row>
    <row r="1808" ht="12.75">
      <c r="C1808" s="2"/>
    </row>
    <row r="1809" ht="12.75">
      <c r="C1809" s="2"/>
    </row>
    <row r="1810" ht="12.75">
      <c r="C1810" s="2"/>
    </row>
    <row r="1811" ht="12.75">
      <c r="C1811" s="2"/>
    </row>
    <row r="1812" ht="12.75">
      <c r="C1812" s="2"/>
    </row>
    <row r="1813" ht="12.75">
      <c r="C1813" s="2"/>
    </row>
    <row r="1814" ht="12.75">
      <c r="C1814" s="2"/>
    </row>
    <row r="1815" ht="12.75">
      <c r="C1815" s="2"/>
    </row>
    <row r="1816" ht="12.75">
      <c r="C1816" s="2"/>
    </row>
    <row r="1817" ht="12.75">
      <c r="C1817" s="2"/>
    </row>
    <row r="1818" ht="12.75">
      <c r="C1818" s="2"/>
    </row>
    <row r="1819" ht="12.75">
      <c r="C1819" s="2"/>
    </row>
    <row r="1820" ht="12.75">
      <c r="C1820" s="2"/>
    </row>
    <row r="1821" ht="12.75">
      <c r="C1821" s="2"/>
    </row>
    <row r="1822" ht="12.75">
      <c r="C1822" s="2"/>
    </row>
    <row r="1823" ht="12.75">
      <c r="C1823" s="2"/>
    </row>
    <row r="1824" ht="12.75">
      <c r="C1824" s="2"/>
    </row>
    <row r="1825" ht="12.75">
      <c r="C1825" s="2"/>
    </row>
    <row r="1826" ht="12.75">
      <c r="C1826" s="2"/>
    </row>
    <row r="1827" ht="12.75">
      <c r="C1827" s="2"/>
    </row>
    <row r="1828" ht="12.75">
      <c r="C1828" s="2"/>
    </row>
    <row r="1829" ht="12.75">
      <c r="C1829" s="2"/>
    </row>
    <row r="1830" ht="12.75">
      <c r="C1830" s="2"/>
    </row>
    <row r="1831" ht="12.75">
      <c r="C1831" s="2"/>
    </row>
    <row r="1832" ht="12.75">
      <c r="C1832" s="2"/>
    </row>
    <row r="1833" ht="12.75">
      <c r="C1833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40" ht="12.75">
      <c r="C1840" s="2"/>
    </row>
    <row r="1841" ht="12.75">
      <c r="C1841" s="2"/>
    </row>
    <row r="1842" ht="12.75">
      <c r="C1842" s="2"/>
    </row>
    <row r="1843" ht="12.75">
      <c r="C1843" s="2"/>
    </row>
    <row r="1844" ht="12.75">
      <c r="C1844" s="2"/>
    </row>
    <row r="1845" ht="12.75">
      <c r="C1845" s="2"/>
    </row>
    <row r="1846" ht="12.75">
      <c r="C1846" s="2"/>
    </row>
    <row r="1847" ht="12.75">
      <c r="C1847" s="2"/>
    </row>
    <row r="1848" ht="12.75">
      <c r="C1848" s="2"/>
    </row>
    <row r="1849" ht="12.75">
      <c r="C1849" s="2"/>
    </row>
    <row r="1850" ht="12.75">
      <c r="C1850" s="2"/>
    </row>
    <row r="1851" ht="12.75">
      <c r="C1851" s="2"/>
    </row>
    <row r="1852" ht="12.75">
      <c r="C1852" s="2"/>
    </row>
    <row r="1853" ht="12.75">
      <c r="C1853" s="2"/>
    </row>
    <row r="1854" ht="12.75">
      <c r="C1854" s="2"/>
    </row>
    <row r="1855" ht="12.75">
      <c r="C1855" s="2"/>
    </row>
    <row r="1856" ht="12.75">
      <c r="C1856" s="2"/>
    </row>
    <row r="1857" ht="12.75">
      <c r="C1857" s="2"/>
    </row>
    <row r="1858" ht="12.75">
      <c r="C1858" s="2"/>
    </row>
    <row r="1859" ht="12.75">
      <c r="C1859" s="2"/>
    </row>
    <row r="1860" ht="12.75">
      <c r="C1860" s="2"/>
    </row>
    <row r="1861" ht="12.75">
      <c r="C1861" s="2"/>
    </row>
    <row r="1862" ht="12.75">
      <c r="C1862" s="2"/>
    </row>
    <row r="1863" ht="12.75">
      <c r="C1863" s="2"/>
    </row>
    <row r="1864" ht="12.75">
      <c r="C1864" s="2"/>
    </row>
    <row r="1865" ht="12.75">
      <c r="C1865" s="2"/>
    </row>
    <row r="1866" ht="12.75">
      <c r="C1866" s="2"/>
    </row>
    <row r="1867" ht="12.75">
      <c r="C1867" s="2"/>
    </row>
    <row r="1868" ht="12.75">
      <c r="C1868" s="2"/>
    </row>
    <row r="1869" ht="12.75">
      <c r="C1869" s="2"/>
    </row>
    <row r="1870" ht="12.75">
      <c r="C1870" s="2"/>
    </row>
    <row r="1871" ht="12.75">
      <c r="C1871" s="2"/>
    </row>
    <row r="1872" ht="12.75">
      <c r="C1872" s="2"/>
    </row>
    <row r="1873" ht="12.75">
      <c r="C1873" s="2"/>
    </row>
    <row r="1874" ht="12.75">
      <c r="C1874" s="2"/>
    </row>
    <row r="1875" ht="12.75">
      <c r="C1875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882" ht="12.75">
      <c r="C1882" s="2"/>
    </row>
    <row r="1883" ht="12.75">
      <c r="C1883" s="2"/>
    </row>
    <row r="1884" ht="12.75">
      <c r="C1884" s="2"/>
    </row>
    <row r="1885" ht="12.75">
      <c r="C1885" s="2"/>
    </row>
    <row r="1886" ht="12.75">
      <c r="C1886" s="2"/>
    </row>
    <row r="1887" ht="12.75">
      <c r="C1887" s="2"/>
    </row>
    <row r="1888" ht="12.75">
      <c r="C1888" s="2"/>
    </row>
    <row r="1889" ht="12.75">
      <c r="C1889" s="2"/>
    </row>
    <row r="1890" ht="12.75">
      <c r="C1890" s="2"/>
    </row>
    <row r="1891" ht="12.75">
      <c r="C1891" s="2"/>
    </row>
    <row r="1892" ht="12.75">
      <c r="C1892" s="2"/>
    </row>
    <row r="1893" ht="12.75">
      <c r="C1893" s="2"/>
    </row>
    <row r="1894" ht="12.75">
      <c r="C1894" s="2"/>
    </row>
    <row r="1895" ht="12.75">
      <c r="C1895" s="2"/>
    </row>
    <row r="1896" ht="12.75">
      <c r="C1896" s="2"/>
    </row>
    <row r="1897" ht="12.75">
      <c r="C1897" s="2"/>
    </row>
    <row r="1898" ht="12.75">
      <c r="C1898" s="2"/>
    </row>
    <row r="1899" ht="12.75">
      <c r="C1899" s="2"/>
    </row>
    <row r="1900" ht="12.75">
      <c r="C1900" s="2"/>
    </row>
    <row r="1901" ht="12.75">
      <c r="C1901" s="2"/>
    </row>
    <row r="1902" ht="12.75">
      <c r="C1902" s="2"/>
    </row>
    <row r="1903" ht="12.75">
      <c r="C1903" s="2"/>
    </row>
    <row r="1904" ht="12.75">
      <c r="C1904" s="2"/>
    </row>
    <row r="1905" ht="12.75">
      <c r="C1905" s="2"/>
    </row>
    <row r="1906" ht="12.75">
      <c r="C1906" s="2"/>
    </row>
    <row r="1907" ht="12.75">
      <c r="C1907" s="2"/>
    </row>
    <row r="1908" ht="12.75">
      <c r="C1908" s="2"/>
    </row>
    <row r="1909" ht="12.75">
      <c r="C1909" s="2"/>
    </row>
    <row r="1910" ht="12.75">
      <c r="C1910" s="2"/>
    </row>
    <row r="1911" ht="12.75">
      <c r="C1911" s="2"/>
    </row>
    <row r="1912" ht="12.75">
      <c r="C1912" s="2"/>
    </row>
    <row r="1913" ht="12.75">
      <c r="C1913" s="2"/>
    </row>
    <row r="1914" ht="12.75">
      <c r="C1914" s="2"/>
    </row>
    <row r="1915" ht="12.75">
      <c r="C1915" s="2"/>
    </row>
    <row r="1916" ht="12.75">
      <c r="C1916" s="2"/>
    </row>
    <row r="1917" ht="12.75">
      <c r="C1917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24" ht="12.75">
      <c r="C1924" s="2"/>
    </row>
    <row r="1925" ht="12.75">
      <c r="C1925" s="2"/>
    </row>
    <row r="1926" ht="12.75">
      <c r="C1926" s="2"/>
    </row>
    <row r="1927" ht="12.75">
      <c r="C1927" s="2"/>
    </row>
    <row r="1928" ht="12.75">
      <c r="C1928" s="2"/>
    </row>
    <row r="1929" ht="12.75">
      <c r="C1929" s="2"/>
    </row>
    <row r="1930" ht="12.75">
      <c r="C1930" s="2"/>
    </row>
    <row r="1931" ht="12.75">
      <c r="C1931" s="2"/>
    </row>
    <row r="1932" ht="12.75">
      <c r="C1932" s="2"/>
    </row>
    <row r="1933" ht="12.75">
      <c r="C1933" s="2"/>
    </row>
    <row r="1934" ht="12.75">
      <c r="C1934" s="2"/>
    </row>
    <row r="1935" ht="12.75">
      <c r="C1935" s="2"/>
    </row>
    <row r="1936" ht="12.75">
      <c r="C1936" s="2"/>
    </row>
    <row r="1937" ht="12.75">
      <c r="C1937" s="2"/>
    </row>
    <row r="1938" ht="12.75">
      <c r="C1938" s="2"/>
    </row>
    <row r="1939" ht="12.75">
      <c r="C1939" s="2"/>
    </row>
    <row r="1940" ht="12.75">
      <c r="C1940" s="2"/>
    </row>
    <row r="1941" ht="12.75">
      <c r="C1941" s="2"/>
    </row>
    <row r="1942" ht="12.75">
      <c r="C1942" s="2"/>
    </row>
    <row r="1943" ht="12.75">
      <c r="C1943" s="2"/>
    </row>
    <row r="1944" ht="12.75">
      <c r="C1944" s="2"/>
    </row>
    <row r="1945" ht="12.75">
      <c r="C1945" s="2"/>
    </row>
    <row r="1946" ht="12.75">
      <c r="C1946" s="2"/>
    </row>
    <row r="1947" ht="12.75">
      <c r="C1947" s="2"/>
    </row>
    <row r="1948" ht="12.75">
      <c r="C1948" s="2"/>
    </row>
    <row r="1949" ht="12.75">
      <c r="C1949" s="2"/>
    </row>
    <row r="1950" ht="12.75">
      <c r="C1950" s="2"/>
    </row>
    <row r="1951" ht="12.75">
      <c r="C1951" s="2"/>
    </row>
    <row r="1952" ht="12.75">
      <c r="C1952" s="2"/>
    </row>
    <row r="1953" ht="12.75">
      <c r="C1953" s="2"/>
    </row>
    <row r="1954" ht="12.75">
      <c r="C1954" s="2"/>
    </row>
    <row r="1955" ht="12.75">
      <c r="C1955" s="2"/>
    </row>
    <row r="1956" ht="12.75">
      <c r="C1956" s="2"/>
    </row>
    <row r="1957" ht="12.75">
      <c r="C1957" s="2"/>
    </row>
    <row r="1958" ht="12.75">
      <c r="C1958" s="2"/>
    </row>
    <row r="1959" ht="12.75">
      <c r="C1959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1966" ht="12.75">
      <c r="C1966" s="2"/>
    </row>
    <row r="1967" ht="12.75">
      <c r="C1967" s="2"/>
    </row>
    <row r="1968" ht="12.75">
      <c r="C1968" s="2"/>
    </row>
    <row r="1969" ht="12.75">
      <c r="C1969" s="2"/>
    </row>
    <row r="1970" ht="12.75">
      <c r="C1970" s="2"/>
    </row>
    <row r="1971" ht="12.75">
      <c r="C1971" s="2"/>
    </row>
    <row r="1972" ht="12.75">
      <c r="C1972" s="2"/>
    </row>
    <row r="1973" ht="12.75">
      <c r="C1973" s="2"/>
    </row>
    <row r="1974" ht="12.75">
      <c r="C1974" s="2"/>
    </row>
    <row r="1975" ht="12.75">
      <c r="C1975" s="2"/>
    </row>
    <row r="1976" ht="12.75">
      <c r="C1976" s="2"/>
    </row>
    <row r="1977" ht="12.75">
      <c r="C1977" s="2"/>
    </row>
    <row r="1978" ht="12.75">
      <c r="C1978" s="2"/>
    </row>
    <row r="1979" ht="12.75">
      <c r="C1979" s="2"/>
    </row>
    <row r="1980" ht="12.75">
      <c r="C1980" s="2"/>
    </row>
    <row r="1981" ht="12.75">
      <c r="C1981" s="2"/>
    </row>
    <row r="1982" ht="12.75">
      <c r="C1982" s="2"/>
    </row>
    <row r="1983" ht="12.75">
      <c r="C1983" s="2"/>
    </row>
    <row r="1984" ht="12.75">
      <c r="C1984" s="2"/>
    </row>
    <row r="1985" ht="12.75">
      <c r="C1985" s="2"/>
    </row>
    <row r="1986" ht="12.75">
      <c r="C1986" s="2"/>
    </row>
    <row r="1987" ht="12.75">
      <c r="C1987" s="2"/>
    </row>
    <row r="1988" ht="12.75">
      <c r="C1988" s="2"/>
    </row>
    <row r="1989" ht="12.75">
      <c r="C1989" s="2"/>
    </row>
    <row r="1990" ht="12.75">
      <c r="C1990" s="2"/>
    </row>
    <row r="1991" ht="12.75">
      <c r="C1991" s="2"/>
    </row>
    <row r="1992" ht="12.75">
      <c r="C1992" s="2"/>
    </row>
    <row r="1993" ht="12.75">
      <c r="C1993" s="2"/>
    </row>
    <row r="1994" ht="12.75">
      <c r="C1994" s="2"/>
    </row>
    <row r="1995" ht="12.75">
      <c r="C1995" s="2"/>
    </row>
    <row r="1996" ht="12.75">
      <c r="C1996" s="2"/>
    </row>
    <row r="1997" ht="12.75">
      <c r="C1997" s="2"/>
    </row>
    <row r="1998" ht="12.75">
      <c r="C1998" s="2"/>
    </row>
    <row r="1999" ht="12.75">
      <c r="C1999" s="2"/>
    </row>
    <row r="2000" ht="12.75">
      <c r="C2000" s="2"/>
    </row>
    <row r="2001" ht="12.75">
      <c r="C2001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08" ht="12.75">
      <c r="C2008" s="2"/>
    </row>
    <row r="2009" ht="12.75">
      <c r="C2009" s="2"/>
    </row>
    <row r="2010" ht="12.75">
      <c r="C2010" s="2"/>
    </row>
    <row r="2011" ht="12.75">
      <c r="C2011" s="2"/>
    </row>
    <row r="2012" ht="12.75">
      <c r="C2012" s="2"/>
    </row>
    <row r="2013" ht="12.75">
      <c r="C2013" s="2"/>
    </row>
    <row r="2014" ht="12.75">
      <c r="C2014" s="2"/>
    </row>
    <row r="2015" ht="12.75">
      <c r="C2015" s="2"/>
    </row>
    <row r="2016" ht="12.75">
      <c r="C2016" s="2"/>
    </row>
    <row r="2017" ht="12.75">
      <c r="C2017" s="2"/>
    </row>
    <row r="2018" ht="12.75">
      <c r="C2018" s="2"/>
    </row>
    <row r="2019" ht="12.75">
      <c r="C2019" s="2"/>
    </row>
    <row r="2020" ht="12.75">
      <c r="C2020" s="2"/>
    </row>
    <row r="2021" ht="12.75">
      <c r="C2021" s="2"/>
    </row>
    <row r="2022" ht="12.75">
      <c r="C2022" s="2"/>
    </row>
    <row r="2023" ht="12.75">
      <c r="C2023" s="2"/>
    </row>
    <row r="2024" ht="12.75">
      <c r="C2024" s="2"/>
    </row>
    <row r="2025" ht="12.75">
      <c r="C2025" s="2"/>
    </row>
    <row r="2026" ht="12.75">
      <c r="C2026" s="2"/>
    </row>
    <row r="2027" ht="12.75">
      <c r="C2027" s="2"/>
    </row>
    <row r="2028" ht="12.75">
      <c r="C2028" s="2"/>
    </row>
    <row r="2029" ht="12.75">
      <c r="C2029" s="2"/>
    </row>
    <row r="2030" ht="12.75">
      <c r="C2030" s="2"/>
    </row>
    <row r="2031" ht="12.75">
      <c r="C2031" s="2"/>
    </row>
    <row r="2032" ht="12.75">
      <c r="C2032" s="2"/>
    </row>
    <row r="2033" ht="12.75">
      <c r="C2033" s="2"/>
    </row>
    <row r="2034" ht="12.75">
      <c r="C2034" s="2"/>
    </row>
    <row r="2035" ht="12.75">
      <c r="C2035" s="2"/>
    </row>
    <row r="2036" ht="12.75">
      <c r="C2036" s="2"/>
    </row>
    <row r="2037" ht="12.75">
      <c r="C2037" s="2"/>
    </row>
    <row r="2038" ht="12.75">
      <c r="C2038" s="2"/>
    </row>
    <row r="2039" ht="12.75">
      <c r="C2039" s="2"/>
    </row>
    <row r="2040" ht="12.75">
      <c r="C2040" s="2"/>
    </row>
    <row r="2041" ht="12.75">
      <c r="C2041" s="2"/>
    </row>
    <row r="2042" ht="12.75">
      <c r="C2042" s="2"/>
    </row>
    <row r="2043" ht="12.75">
      <c r="C2043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50" ht="12.75">
      <c r="C2050" s="2"/>
    </row>
    <row r="2051" ht="12.75">
      <c r="C2051" s="2"/>
    </row>
    <row r="2052" ht="12.75">
      <c r="C2052" s="2"/>
    </row>
    <row r="2053" ht="12.75">
      <c r="C2053" s="2"/>
    </row>
    <row r="2054" ht="12.75">
      <c r="C2054" s="2"/>
    </row>
    <row r="2055" ht="12.75">
      <c r="C2055" s="2"/>
    </row>
    <row r="2056" ht="12.75">
      <c r="C2056" s="2"/>
    </row>
    <row r="2057" ht="12.75">
      <c r="C2057" s="2"/>
    </row>
    <row r="2058" ht="12.75">
      <c r="C2058" s="2"/>
    </row>
    <row r="2059" ht="12.75">
      <c r="C2059" s="2"/>
    </row>
    <row r="2060" ht="12.75">
      <c r="C2060" s="2"/>
    </row>
    <row r="2061" ht="12.75">
      <c r="C2061" s="2"/>
    </row>
    <row r="2062" ht="12.75">
      <c r="C2062" s="2"/>
    </row>
    <row r="2063" ht="12.75">
      <c r="C2063" s="2"/>
    </row>
    <row r="2064" ht="12.75">
      <c r="C2064" s="2"/>
    </row>
    <row r="2065" ht="12.75">
      <c r="C2065" s="2"/>
    </row>
    <row r="2066" ht="12.75">
      <c r="C2066" s="2"/>
    </row>
    <row r="2067" ht="12.75">
      <c r="C2067" s="2"/>
    </row>
    <row r="2068" ht="12.75">
      <c r="C2068" s="2"/>
    </row>
    <row r="2069" ht="12.75">
      <c r="C2069" s="2"/>
    </row>
    <row r="2070" ht="12.75">
      <c r="C2070" s="2"/>
    </row>
    <row r="2071" ht="12.75">
      <c r="C2071" s="2"/>
    </row>
    <row r="2072" ht="12.75">
      <c r="C2072" s="2"/>
    </row>
    <row r="2073" ht="12.75">
      <c r="C2073" s="2"/>
    </row>
    <row r="2074" ht="12.75">
      <c r="C2074" s="2"/>
    </row>
    <row r="2075" ht="12.75">
      <c r="C2075" s="2"/>
    </row>
    <row r="2076" ht="12.75">
      <c r="C2076" s="2"/>
    </row>
    <row r="2077" ht="12.75">
      <c r="C2077" s="2"/>
    </row>
    <row r="2078" ht="12.75">
      <c r="C2078" s="2"/>
    </row>
    <row r="2079" ht="12.75">
      <c r="C2079" s="2"/>
    </row>
    <row r="2080" ht="12.75">
      <c r="C2080" s="2"/>
    </row>
    <row r="2081" ht="12.75">
      <c r="C2081" s="2"/>
    </row>
    <row r="2082" ht="12.75">
      <c r="C2082" s="2"/>
    </row>
    <row r="2083" ht="12.75">
      <c r="C2083" s="2"/>
    </row>
    <row r="2084" ht="12.75">
      <c r="C2084" s="2"/>
    </row>
    <row r="2085" ht="12.75">
      <c r="C2085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092" ht="12.75">
      <c r="C2092" s="2"/>
    </row>
    <row r="2093" ht="12.75">
      <c r="C2093" s="2"/>
    </row>
    <row r="2094" ht="12.75">
      <c r="C2094" s="2"/>
    </row>
    <row r="2095" ht="12.75">
      <c r="C2095" s="2"/>
    </row>
    <row r="2096" ht="12.75">
      <c r="C2096" s="2"/>
    </row>
    <row r="2097" ht="12.75">
      <c r="C2097" s="2"/>
    </row>
    <row r="2098" ht="12.75">
      <c r="C2098" s="2"/>
    </row>
    <row r="2099" ht="12.75">
      <c r="C2099" s="2"/>
    </row>
    <row r="2100" ht="12.75">
      <c r="C2100" s="2"/>
    </row>
    <row r="2101" ht="12.75">
      <c r="C2101" s="2"/>
    </row>
    <row r="2102" ht="12.75">
      <c r="C2102" s="2"/>
    </row>
    <row r="2103" ht="12.75">
      <c r="C2103" s="2"/>
    </row>
    <row r="2104" ht="12.75">
      <c r="C2104" s="2"/>
    </row>
    <row r="2105" ht="12.75">
      <c r="C2105" s="2"/>
    </row>
    <row r="2106" ht="12.75">
      <c r="C2106" s="2"/>
    </row>
    <row r="2107" ht="12.75">
      <c r="C2107" s="2"/>
    </row>
    <row r="2108" ht="12.75">
      <c r="C2108" s="2"/>
    </row>
    <row r="2109" ht="12.75">
      <c r="C2109" s="2"/>
    </row>
    <row r="2110" ht="12.75">
      <c r="C2110" s="2"/>
    </row>
    <row r="2111" ht="12.75">
      <c r="C2111" s="2"/>
    </row>
    <row r="2112" ht="12.75">
      <c r="C2112" s="2"/>
    </row>
    <row r="2113" ht="12.75">
      <c r="C2113" s="2"/>
    </row>
    <row r="2114" ht="12.75">
      <c r="C2114" s="2"/>
    </row>
    <row r="2115" ht="12.75">
      <c r="C2115" s="2"/>
    </row>
    <row r="2116" ht="12.75">
      <c r="C2116" s="2"/>
    </row>
    <row r="2117" ht="12.75">
      <c r="C2117" s="2"/>
    </row>
    <row r="2118" ht="12.75">
      <c r="C2118" s="2"/>
    </row>
    <row r="2119" ht="12.75">
      <c r="C2119" s="2"/>
    </row>
    <row r="2120" ht="12.75">
      <c r="C2120" s="2"/>
    </row>
    <row r="2121" ht="12.75">
      <c r="C2121" s="2"/>
    </row>
    <row r="2122" ht="12.75">
      <c r="C2122" s="2"/>
    </row>
    <row r="2123" ht="12.75">
      <c r="C2123" s="2"/>
    </row>
    <row r="2124" ht="12.75">
      <c r="C2124" s="2"/>
    </row>
    <row r="2125" ht="12.75">
      <c r="C2125" s="2"/>
    </row>
    <row r="2126" ht="12.75">
      <c r="C2126" s="2"/>
    </row>
    <row r="2127" ht="12.75">
      <c r="C2127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34" ht="12.75">
      <c r="C2134" s="2"/>
    </row>
    <row r="2135" ht="12.75">
      <c r="C2135" s="2"/>
    </row>
    <row r="2136" ht="12.75">
      <c r="C2136" s="2"/>
    </row>
    <row r="2137" ht="12.75">
      <c r="C2137" s="2"/>
    </row>
    <row r="2138" ht="12.75">
      <c r="C2138" s="2"/>
    </row>
    <row r="2139" ht="12.75">
      <c r="C2139" s="2"/>
    </row>
    <row r="2140" ht="12.75">
      <c r="C2140" s="2"/>
    </row>
    <row r="2141" ht="12.75">
      <c r="C2141" s="2"/>
    </row>
    <row r="2142" ht="12.75">
      <c r="C2142" s="2"/>
    </row>
    <row r="2143" ht="12.75">
      <c r="C2143" s="2"/>
    </row>
    <row r="2144" ht="12.75">
      <c r="C2144" s="2"/>
    </row>
    <row r="2145" ht="12.75">
      <c r="C2145" s="2"/>
    </row>
    <row r="2146" ht="12.75">
      <c r="C2146" s="2"/>
    </row>
    <row r="2147" ht="12.75">
      <c r="C2147" s="2"/>
    </row>
    <row r="2148" ht="12.75">
      <c r="C2148" s="2"/>
    </row>
    <row r="2149" ht="12.75">
      <c r="C2149" s="2"/>
    </row>
    <row r="2150" ht="12.75">
      <c r="C2150" s="2"/>
    </row>
    <row r="2151" ht="12.75">
      <c r="C2151" s="2"/>
    </row>
    <row r="2152" ht="12.75">
      <c r="C2152" s="2"/>
    </row>
    <row r="2153" ht="12.75">
      <c r="C2153" s="2"/>
    </row>
    <row r="2154" ht="12.75">
      <c r="C2154" s="2"/>
    </row>
    <row r="2155" ht="12.75">
      <c r="C2155" s="2"/>
    </row>
    <row r="2156" ht="12.75">
      <c r="C2156" s="2"/>
    </row>
    <row r="2157" ht="12.75">
      <c r="C2157" s="2"/>
    </row>
    <row r="2158" ht="12.75">
      <c r="C2158" s="2"/>
    </row>
    <row r="2159" ht="12.75">
      <c r="C2159" s="2"/>
    </row>
    <row r="2160" ht="12.75">
      <c r="C2160" s="2"/>
    </row>
    <row r="2161" ht="12.75">
      <c r="C2161" s="2"/>
    </row>
    <row r="2162" ht="12.75">
      <c r="C2162" s="2"/>
    </row>
    <row r="2163" ht="12.75">
      <c r="C2163" s="2"/>
    </row>
    <row r="2164" ht="12.75">
      <c r="C2164" s="2"/>
    </row>
    <row r="2165" ht="12.75">
      <c r="C2165" s="2"/>
    </row>
    <row r="2166" ht="12.75">
      <c r="C2166" s="2"/>
    </row>
    <row r="2167" ht="12.75">
      <c r="C2167" s="2"/>
    </row>
    <row r="2168" ht="12.75">
      <c r="C2168" s="2"/>
    </row>
    <row r="2169" ht="12.75">
      <c r="C2169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176" ht="12.75">
      <c r="C2176" s="2"/>
    </row>
    <row r="2177" ht="12.75">
      <c r="C2177" s="2"/>
    </row>
    <row r="2178" ht="12.75">
      <c r="C2178" s="2"/>
    </row>
    <row r="2179" ht="12.75">
      <c r="C2179" s="2"/>
    </row>
    <row r="2180" ht="12.75">
      <c r="C2180" s="2"/>
    </row>
    <row r="2181" ht="12.75">
      <c r="C2181" s="2"/>
    </row>
    <row r="2182" ht="12.75">
      <c r="C2182" s="2"/>
    </row>
    <row r="2183" ht="12.75">
      <c r="C2183" s="2"/>
    </row>
    <row r="2184" ht="12.75">
      <c r="C2184" s="2"/>
    </row>
    <row r="2185" ht="12.75">
      <c r="C2185" s="2"/>
    </row>
    <row r="2186" ht="12.75">
      <c r="C2186" s="2"/>
    </row>
    <row r="2187" ht="12.75">
      <c r="C2187" s="2"/>
    </row>
    <row r="2188" ht="12.75">
      <c r="C2188" s="2"/>
    </row>
    <row r="2189" ht="12.75">
      <c r="C2189" s="2"/>
    </row>
    <row r="2190" ht="12.75">
      <c r="C2190" s="2"/>
    </row>
    <row r="2191" ht="12.75">
      <c r="C2191" s="2"/>
    </row>
    <row r="2192" ht="12.75">
      <c r="C2192" s="2"/>
    </row>
    <row r="2193" ht="12.75">
      <c r="C2193" s="2"/>
    </row>
    <row r="2194" ht="12.75">
      <c r="C2194" s="2"/>
    </row>
    <row r="2195" ht="12.75">
      <c r="C2195" s="2"/>
    </row>
    <row r="2196" ht="12.75">
      <c r="C2196" s="2"/>
    </row>
    <row r="2197" ht="12.75">
      <c r="C2197" s="2"/>
    </row>
    <row r="2198" ht="12.75">
      <c r="C2198" s="2"/>
    </row>
    <row r="2199" ht="12.75">
      <c r="C2199" s="2"/>
    </row>
    <row r="2200" ht="12.75">
      <c r="C2200" s="2"/>
    </row>
    <row r="2201" ht="12.75">
      <c r="C2201" s="2"/>
    </row>
    <row r="2202" ht="12.75">
      <c r="C2202" s="2"/>
    </row>
    <row r="2203" ht="12.75">
      <c r="C2203" s="2"/>
    </row>
    <row r="2204" ht="12.75">
      <c r="C2204" s="2"/>
    </row>
    <row r="2205" ht="12.75">
      <c r="C2205" s="2"/>
    </row>
    <row r="2206" ht="12.75">
      <c r="C2206" s="2"/>
    </row>
    <row r="2207" ht="12.75">
      <c r="C2207" s="2"/>
    </row>
    <row r="2208" ht="12.75">
      <c r="C2208" s="2"/>
    </row>
    <row r="2209" ht="12.75">
      <c r="C2209" s="2"/>
    </row>
    <row r="2210" ht="12.75">
      <c r="C2210" s="2"/>
    </row>
    <row r="2211" ht="12.75">
      <c r="C2211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18" ht="12.75">
      <c r="C2218" s="2"/>
    </row>
    <row r="2219" ht="12.75">
      <c r="C2219" s="2"/>
    </row>
    <row r="2220" ht="12.75">
      <c r="C2220" s="2"/>
    </row>
    <row r="2221" ht="12.75">
      <c r="C2221" s="2"/>
    </row>
    <row r="2222" ht="12.75">
      <c r="C2222" s="2"/>
    </row>
    <row r="2223" ht="12.75">
      <c r="C2223" s="2"/>
    </row>
    <row r="2224" ht="12.75">
      <c r="C2224" s="2"/>
    </row>
    <row r="2225" ht="12.75">
      <c r="C2225" s="2"/>
    </row>
    <row r="2226" ht="12.75">
      <c r="C2226" s="2"/>
    </row>
    <row r="2227" ht="12.75">
      <c r="C2227" s="2"/>
    </row>
    <row r="2228" ht="12.75">
      <c r="C2228" s="2"/>
    </row>
    <row r="2229" ht="12.75">
      <c r="C2229" s="2"/>
    </row>
    <row r="2230" ht="12.75">
      <c r="C2230" s="2"/>
    </row>
    <row r="2231" ht="12.75">
      <c r="C2231" s="2"/>
    </row>
    <row r="2232" ht="12.75">
      <c r="C2232" s="2"/>
    </row>
    <row r="2233" ht="12.75">
      <c r="C2233" s="2"/>
    </row>
    <row r="2234" ht="12.75">
      <c r="C2234" s="2"/>
    </row>
    <row r="2235" ht="12.75">
      <c r="C2235" s="2"/>
    </row>
    <row r="2236" ht="12.75">
      <c r="C2236" s="2"/>
    </row>
    <row r="2237" ht="12.75">
      <c r="C2237" s="2"/>
    </row>
    <row r="2238" ht="12.75">
      <c r="C2238" s="2"/>
    </row>
    <row r="2239" ht="12.75">
      <c r="C2239" s="2"/>
    </row>
    <row r="2240" ht="12.75">
      <c r="C2240" s="2"/>
    </row>
    <row r="2241" ht="12.75">
      <c r="C2241" s="2"/>
    </row>
    <row r="2242" ht="12.75">
      <c r="C2242" s="2"/>
    </row>
    <row r="2243" ht="12.75">
      <c r="C2243" s="2"/>
    </row>
    <row r="2244" ht="12.75">
      <c r="C2244" s="2"/>
    </row>
    <row r="2245" ht="12.75">
      <c r="C2245" s="2"/>
    </row>
    <row r="2246" ht="12.75">
      <c r="C2246" s="2"/>
    </row>
    <row r="2247" ht="12.75">
      <c r="C2247" s="2"/>
    </row>
    <row r="2248" ht="12.75">
      <c r="C2248" s="2"/>
    </row>
    <row r="2249" ht="12.75">
      <c r="C2249" s="2"/>
    </row>
    <row r="2250" ht="12.75">
      <c r="C2250" s="2"/>
    </row>
    <row r="2251" ht="12.75">
      <c r="C2251" s="2"/>
    </row>
    <row r="2252" ht="12.75">
      <c r="C2252" s="2"/>
    </row>
    <row r="2253" ht="12.75">
      <c r="C2253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60" ht="12.75">
      <c r="C2260" s="2"/>
    </row>
    <row r="2261" ht="12.75">
      <c r="C2261" s="2"/>
    </row>
    <row r="2262" ht="12.75">
      <c r="C2262" s="2"/>
    </row>
    <row r="2263" ht="12.75">
      <c r="C2263" s="2"/>
    </row>
    <row r="2264" ht="12.75">
      <c r="C2264" s="2"/>
    </row>
    <row r="2265" ht="12.75">
      <c r="C2265" s="2"/>
    </row>
    <row r="2266" ht="12.75">
      <c r="C2266" s="2"/>
    </row>
    <row r="2267" ht="12.75">
      <c r="C2267" s="2"/>
    </row>
    <row r="2268" ht="12.75">
      <c r="C2268" s="2"/>
    </row>
    <row r="2269" ht="12.75">
      <c r="C2269" s="2"/>
    </row>
    <row r="2270" ht="12.75">
      <c r="C2270" s="2"/>
    </row>
    <row r="2271" ht="12.75">
      <c r="C2271" s="2"/>
    </row>
    <row r="2272" ht="12.75">
      <c r="C2272" s="2"/>
    </row>
    <row r="2273" ht="12.75">
      <c r="C2273" s="2"/>
    </row>
    <row r="2274" ht="12.75">
      <c r="C2274" s="2"/>
    </row>
    <row r="2275" ht="12.75">
      <c r="C2275" s="2"/>
    </row>
    <row r="2276" ht="12.75">
      <c r="C2276" s="2"/>
    </row>
    <row r="2277" ht="12.75">
      <c r="C2277" s="2"/>
    </row>
    <row r="2278" ht="12.75">
      <c r="C2278" s="2"/>
    </row>
    <row r="2279" ht="12.75">
      <c r="C2279" s="2"/>
    </row>
    <row r="2280" ht="12.75">
      <c r="C2280" s="2"/>
    </row>
    <row r="2281" ht="12.75">
      <c r="C2281" s="2"/>
    </row>
    <row r="2282" ht="12.75">
      <c r="C2282" s="2"/>
    </row>
    <row r="2283" ht="12.75">
      <c r="C2283" s="2"/>
    </row>
    <row r="2284" ht="12.75">
      <c r="C2284" s="2"/>
    </row>
    <row r="2285" ht="12.75">
      <c r="C2285" s="2"/>
    </row>
    <row r="2286" ht="12.75">
      <c r="C2286" s="2"/>
    </row>
    <row r="2287" ht="12.75">
      <c r="C2287" s="2"/>
    </row>
    <row r="2288" ht="12.75">
      <c r="C2288" s="2"/>
    </row>
    <row r="2289" ht="12.75">
      <c r="C2289" s="2"/>
    </row>
    <row r="2290" ht="12.75">
      <c r="C2290" s="2"/>
    </row>
    <row r="2291" ht="12.75">
      <c r="C2291" s="2"/>
    </row>
    <row r="2292" ht="12.75">
      <c r="C2292" s="2"/>
    </row>
    <row r="2293" ht="12.75">
      <c r="C2293" s="2"/>
    </row>
    <row r="2294" ht="12.75">
      <c r="C2294" s="2"/>
    </row>
    <row r="2295" ht="12.75">
      <c r="C2295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02" ht="12.75">
      <c r="C2302" s="2"/>
    </row>
    <row r="2303" ht="12.75">
      <c r="C2303" s="2"/>
    </row>
    <row r="2304" ht="12.75">
      <c r="C2304" s="2"/>
    </row>
    <row r="2305" ht="12.75">
      <c r="C2305" s="2"/>
    </row>
    <row r="2306" ht="12.75">
      <c r="C2306" s="2"/>
    </row>
    <row r="2307" ht="12.75">
      <c r="C2307" s="2"/>
    </row>
    <row r="2308" ht="12.75">
      <c r="C2308" s="2"/>
    </row>
    <row r="2309" ht="12.75">
      <c r="C2309" s="2"/>
    </row>
    <row r="2310" ht="12.75">
      <c r="C2310" s="2"/>
    </row>
    <row r="2311" ht="12.75">
      <c r="C2311" s="2"/>
    </row>
    <row r="2312" ht="12.75">
      <c r="C2312" s="2"/>
    </row>
    <row r="2313" ht="12.75">
      <c r="C2313" s="2"/>
    </row>
    <row r="2314" ht="12.75">
      <c r="C2314" s="2"/>
    </row>
    <row r="2315" ht="12.75">
      <c r="C2315" s="2"/>
    </row>
    <row r="2316" ht="12.75">
      <c r="C2316" s="2"/>
    </row>
    <row r="2317" ht="12.75">
      <c r="C2317" s="2"/>
    </row>
    <row r="2318" ht="12.75">
      <c r="C2318" s="2"/>
    </row>
    <row r="2319" ht="12.75">
      <c r="C2319" s="2"/>
    </row>
    <row r="2320" ht="12.75">
      <c r="C2320" s="2"/>
    </row>
    <row r="2321" ht="12.75">
      <c r="C2321" s="2"/>
    </row>
    <row r="2322" ht="12.75">
      <c r="C2322" s="2"/>
    </row>
    <row r="2323" ht="12.75">
      <c r="C2323" s="2"/>
    </row>
    <row r="2324" ht="12.75">
      <c r="C2324" s="2"/>
    </row>
    <row r="2325" ht="12.75">
      <c r="C2325" s="2"/>
    </row>
    <row r="2326" ht="12.75">
      <c r="C2326" s="2"/>
    </row>
    <row r="2327" ht="12.75">
      <c r="C2327" s="2"/>
    </row>
    <row r="2328" ht="12.75">
      <c r="C2328" s="2"/>
    </row>
    <row r="2329" ht="12.75">
      <c r="C2329" s="2"/>
    </row>
    <row r="2330" ht="12.75">
      <c r="C2330" s="2"/>
    </row>
    <row r="2331" ht="12.75">
      <c r="C2331" s="2"/>
    </row>
    <row r="2332" ht="12.75">
      <c r="C2332" s="2"/>
    </row>
    <row r="2333" ht="12.75">
      <c r="C2333" s="2"/>
    </row>
    <row r="2334" ht="12.75">
      <c r="C2334" s="2"/>
    </row>
    <row r="2335" ht="12.75">
      <c r="C2335" s="2"/>
    </row>
    <row r="2336" ht="12.75">
      <c r="C2336" s="2"/>
    </row>
    <row r="2337" ht="12.75">
      <c r="C2337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44" ht="12.75">
      <c r="C2344" s="2"/>
    </row>
    <row r="2345" ht="12.75">
      <c r="C2345" s="2"/>
    </row>
    <row r="2346" ht="12.75">
      <c r="C2346" s="2"/>
    </row>
    <row r="2347" ht="12.75">
      <c r="C2347" s="2"/>
    </row>
    <row r="2348" ht="12.75">
      <c r="C2348" s="2"/>
    </row>
    <row r="2349" ht="12.75">
      <c r="C2349" s="2"/>
    </row>
    <row r="2350" ht="12.75">
      <c r="C2350" s="2"/>
    </row>
    <row r="2351" ht="12.75">
      <c r="C2351" s="2"/>
    </row>
    <row r="2352" ht="12.75">
      <c r="C2352" s="2"/>
    </row>
    <row r="2353" ht="12.75">
      <c r="C2353" s="2"/>
    </row>
    <row r="2354" ht="12.75">
      <c r="C2354" s="2"/>
    </row>
    <row r="2355" ht="12.75">
      <c r="C2355" s="2"/>
    </row>
    <row r="2356" ht="12.75">
      <c r="C2356" s="2"/>
    </row>
    <row r="2357" ht="12.75">
      <c r="C2357" s="2"/>
    </row>
    <row r="2358" ht="12.75">
      <c r="C2358" s="2"/>
    </row>
    <row r="2359" ht="12.75">
      <c r="C2359" s="2"/>
    </row>
    <row r="2360" ht="12.75">
      <c r="C2360" s="2"/>
    </row>
    <row r="2361" ht="12.75">
      <c r="C2361" s="2"/>
    </row>
    <row r="2362" ht="12.75">
      <c r="C2362" s="2"/>
    </row>
    <row r="2363" ht="12.75">
      <c r="C2363" s="2"/>
    </row>
    <row r="2364" ht="12.75">
      <c r="C2364" s="2"/>
    </row>
    <row r="2365" ht="12.75">
      <c r="C2365" s="2"/>
    </row>
    <row r="2366" ht="12.75">
      <c r="C2366" s="2"/>
    </row>
    <row r="2367" ht="12.75">
      <c r="C2367" s="2"/>
    </row>
    <row r="2368" ht="12.75">
      <c r="C2368" s="2"/>
    </row>
    <row r="2369" ht="12.75">
      <c r="C2369" s="2"/>
    </row>
    <row r="2370" ht="12.75">
      <c r="C2370" s="2"/>
    </row>
    <row r="2371" ht="12.75">
      <c r="C2371" s="2"/>
    </row>
    <row r="2372" ht="12.75">
      <c r="C2372" s="2"/>
    </row>
    <row r="2373" ht="12.75">
      <c r="C2373" s="2"/>
    </row>
    <row r="2374" ht="12.75">
      <c r="C2374" s="2"/>
    </row>
    <row r="2375" ht="12.75">
      <c r="C2375" s="2"/>
    </row>
    <row r="2376" ht="12.75">
      <c r="C2376" s="2"/>
    </row>
    <row r="2377" ht="12.75">
      <c r="C2377" s="2"/>
    </row>
    <row r="2378" ht="12.75">
      <c r="C2378" s="2"/>
    </row>
    <row r="2379" ht="12.75">
      <c r="C2379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386" ht="12.75">
      <c r="C2386" s="2"/>
    </row>
    <row r="2387" ht="12.75">
      <c r="C2387" s="2"/>
    </row>
    <row r="2388" ht="12.75">
      <c r="C2388" s="2"/>
    </row>
    <row r="2389" ht="12.75">
      <c r="C2389" s="2"/>
    </row>
    <row r="2390" ht="12.75">
      <c r="C2390" s="2"/>
    </row>
    <row r="2391" ht="12.75">
      <c r="C2391" s="2"/>
    </row>
    <row r="2392" ht="12.75">
      <c r="C2392" s="2"/>
    </row>
    <row r="2393" ht="12.75">
      <c r="C2393" s="2"/>
    </row>
    <row r="2394" ht="12.75">
      <c r="C2394" s="2"/>
    </row>
    <row r="2395" ht="12.75">
      <c r="C2395" s="2"/>
    </row>
    <row r="2396" ht="12.75">
      <c r="C2396" s="2"/>
    </row>
    <row r="2397" ht="12.75">
      <c r="C2397" s="2"/>
    </row>
    <row r="2398" ht="12.75">
      <c r="C2398" s="2"/>
    </row>
    <row r="2399" ht="12.75">
      <c r="C2399" s="2"/>
    </row>
    <row r="2400" ht="12.75">
      <c r="C2400" s="2"/>
    </row>
    <row r="2401" ht="12.75">
      <c r="C2401" s="2"/>
    </row>
    <row r="2402" ht="12.75">
      <c r="C2402" s="2"/>
    </row>
    <row r="2403" ht="12.75">
      <c r="C2403" s="2"/>
    </row>
    <row r="2404" ht="12.75">
      <c r="C2404" s="2"/>
    </row>
    <row r="2405" ht="12.75">
      <c r="C2405" s="2"/>
    </row>
    <row r="2406" ht="12.75">
      <c r="C2406" s="2"/>
    </row>
    <row r="2407" ht="12.75">
      <c r="C2407" s="2"/>
    </row>
    <row r="2408" ht="12.75">
      <c r="C2408" s="2"/>
    </row>
    <row r="2409" ht="12.75">
      <c r="C2409" s="2"/>
    </row>
    <row r="2410" ht="12.75">
      <c r="C2410" s="2"/>
    </row>
    <row r="2411" ht="12.75">
      <c r="C2411" s="2"/>
    </row>
    <row r="2412" ht="12.75">
      <c r="C2412" s="2"/>
    </row>
    <row r="2413" ht="12.75">
      <c r="C2413" s="2"/>
    </row>
    <row r="2414" ht="12.75">
      <c r="C2414" s="2"/>
    </row>
    <row r="2415" ht="12.75">
      <c r="C2415" s="2"/>
    </row>
    <row r="2416" ht="12.75">
      <c r="C2416" s="2"/>
    </row>
    <row r="2417" ht="12.75">
      <c r="C2417" s="2"/>
    </row>
    <row r="2418" ht="12.75">
      <c r="C2418" s="2"/>
    </row>
    <row r="2419" ht="12.75">
      <c r="C2419" s="2"/>
    </row>
    <row r="2420" ht="12.75">
      <c r="C2420" s="2"/>
    </row>
    <row r="2421" ht="12.75">
      <c r="C2421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28" ht="12.75">
      <c r="C2428" s="2"/>
    </row>
    <row r="2429" ht="12.75">
      <c r="C2429" s="2"/>
    </row>
    <row r="2430" ht="12.75">
      <c r="C2430" s="2"/>
    </row>
    <row r="2431" ht="12.75">
      <c r="C2431" s="2"/>
    </row>
    <row r="2432" ht="12.75">
      <c r="C2432" s="2"/>
    </row>
    <row r="2433" ht="12.75">
      <c r="C2433" s="2"/>
    </row>
    <row r="2434" ht="12.75">
      <c r="C2434" s="2"/>
    </row>
    <row r="2435" ht="12.75">
      <c r="C2435" s="2"/>
    </row>
    <row r="2436" ht="12.75">
      <c r="C2436" s="2"/>
    </row>
    <row r="2437" ht="12.75">
      <c r="C2437" s="2"/>
    </row>
    <row r="2438" ht="12.75">
      <c r="C2438" s="2"/>
    </row>
    <row r="2439" ht="12.75">
      <c r="C2439" s="2"/>
    </row>
    <row r="2440" ht="12.75">
      <c r="C2440" s="2"/>
    </row>
    <row r="2441" ht="12.75">
      <c r="C2441" s="2"/>
    </row>
    <row r="2442" ht="12.75">
      <c r="C2442" s="2"/>
    </row>
    <row r="2443" ht="12.75">
      <c r="C2443" s="2"/>
    </row>
    <row r="2444" ht="12.75">
      <c r="C2444" s="2"/>
    </row>
    <row r="2445" ht="12.75">
      <c r="C2445" s="2"/>
    </row>
    <row r="2446" ht="12.75">
      <c r="C2446" s="2"/>
    </row>
    <row r="2447" ht="12.75">
      <c r="C2447" s="2"/>
    </row>
    <row r="2448" ht="12.75">
      <c r="C2448" s="2"/>
    </row>
    <row r="2449" ht="12.75">
      <c r="C2449" s="2"/>
    </row>
    <row r="2450" ht="12.75">
      <c r="C2450" s="2"/>
    </row>
    <row r="2451" ht="12.75">
      <c r="C2451" s="2"/>
    </row>
    <row r="2452" ht="12.75">
      <c r="C2452" s="2"/>
    </row>
    <row r="2453" ht="12.75">
      <c r="C2453" s="2"/>
    </row>
    <row r="2454" ht="12.75">
      <c r="C2454" s="2"/>
    </row>
    <row r="2455" ht="12.75">
      <c r="C2455" s="2"/>
    </row>
    <row r="2456" ht="12.75">
      <c r="C2456" s="2"/>
    </row>
    <row r="2457" ht="12.75">
      <c r="C2457" s="2"/>
    </row>
    <row r="2458" ht="12.75">
      <c r="C2458" s="2"/>
    </row>
    <row r="2459" ht="12.75">
      <c r="C2459" s="2"/>
    </row>
    <row r="2460" ht="12.75">
      <c r="C2460" s="2"/>
    </row>
    <row r="2461" ht="12.75">
      <c r="C2461" s="2"/>
    </row>
    <row r="2462" ht="12.75">
      <c r="C2462" s="2"/>
    </row>
    <row r="2463" ht="12.75">
      <c r="C2463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470" ht="12.75">
      <c r="C2470" s="2"/>
    </row>
    <row r="2471" ht="12.75">
      <c r="C2471" s="2"/>
    </row>
    <row r="2472" ht="12.75">
      <c r="C2472" s="2"/>
    </row>
    <row r="2473" ht="12.75">
      <c r="C2473" s="2"/>
    </row>
    <row r="2474" ht="12.75">
      <c r="C2474" s="2"/>
    </row>
    <row r="2475" ht="12.75">
      <c r="C2475" s="2"/>
    </row>
    <row r="2476" ht="12.75">
      <c r="C2476" s="2"/>
    </row>
    <row r="2477" ht="12.75">
      <c r="C2477" s="2"/>
    </row>
    <row r="2478" ht="12.75">
      <c r="C2478" s="2"/>
    </row>
    <row r="2479" ht="12.75">
      <c r="C2479" s="2"/>
    </row>
    <row r="2480" ht="12.75">
      <c r="C2480" s="2"/>
    </row>
    <row r="2481" ht="12.75">
      <c r="C2481" s="2"/>
    </row>
    <row r="2482" ht="12.75">
      <c r="C2482" s="2"/>
    </row>
    <row r="2483" ht="12.75">
      <c r="C2483" s="2"/>
    </row>
    <row r="2484" ht="12.75">
      <c r="C2484" s="2"/>
    </row>
    <row r="2485" ht="12.75">
      <c r="C2485" s="2"/>
    </row>
    <row r="2486" ht="12.75">
      <c r="C2486" s="2"/>
    </row>
    <row r="2487" ht="12.75">
      <c r="C2487" s="2"/>
    </row>
    <row r="2488" ht="12.75">
      <c r="C2488" s="2"/>
    </row>
    <row r="2489" ht="12.75">
      <c r="C2489" s="2"/>
    </row>
    <row r="2490" ht="12.75">
      <c r="C2490" s="2"/>
    </row>
    <row r="2491" ht="12.75">
      <c r="C2491" s="2"/>
    </row>
    <row r="2492" ht="12.75">
      <c r="C2492" s="2"/>
    </row>
    <row r="2493" ht="12.75">
      <c r="C2493" s="2"/>
    </row>
    <row r="2494" ht="12.75">
      <c r="C2494" s="2"/>
    </row>
    <row r="2495" ht="12.75">
      <c r="C2495" s="2"/>
    </row>
    <row r="2496" ht="12.75">
      <c r="C2496" s="2"/>
    </row>
    <row r="2497" ht="12.75">
      <c r="C2497" s="2"/>
    </row>
    <row r="2498" ht="12.75">
      <c r="C2498" s="2"/>
    </row>
    <row r="2499" ht="12.75">
      <c r="C2499" s="2"/>
    </row>
    <row r="2500" ht="12.75">
      <c r="C2500" s="2"/>
    </row>
    <row r="2501" ht="12.75">
      <c r="C2501" s="2"/>
    </row>
    <row r="2502" ht="12.75">
      <c r="C2502" s="2"/>
    </row>
    <row r="2503" ht="12.75">
      <c r="C2503" s="2"/>
    </row>
    <row r="2504" ht="12.75">
      <c r="C2504" s="2"/>
    </row>
    <row r="2505" ht="12.75">
      <c r="C2505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12" ht="12.75">
      <c r="C2512" s="2"/>
    </row>
    <row r="2513" ht="12.75">
      <c r="C2513" s="2"/>
    </row>
    <row r="2514" ht="12.75">
      <c r="C2514" s="2"/>
    </row>
    <row r="2515" ht="12.75">
      <c r="C2515" s="2"/>
    </row>
    <row r="2516" ht="12.75">
      <c r="C2516" s="2"/>
    </row>
    <row r="2517" ht="12.75">
      <c r="C2517" s="2"/>
    </row>
    <row r="2518" ht="12.75">
      <c r="C2518" s="2"/>
    </row>
    <row r="2519" ht="12.75">
      <c r="C2519" s="2"/>
    </row>
    <row r="2520" ht="12.75">
      <c r="C2520" s="2"/>
    </row>
    <row r="2521" ht="12.75">
      <c r="C2521" s="2"/>
    </row>
    <row r="2522" ht="12.75">
      <c r="C2522" s="2"/>
    </row>
    <row r="2523" ht="12.75">
      <c r="C2523" s="2"/>
    </row>
    <row r="2524" ht="12.75">
      <c r="C2524" s="2"/>
    </row>
    <row r="2525" ht="12.75">
      <c r="C2525" s="2"/>
    </row>
    <row r="2526" ht="12.75">
      <c r="C2526" s="2"/>
    </row>
    <row r="2527" ht="12.75">
      <c r="C2527" s="2"/>
    </row>
    <row r="2528" ht="12.75">
      <c r="C2528" s="2"/>
    </row>
    <row r="2529" ht="12.75">
      <c r="C2529" s="2"/>
    </row>
    <row r="2530" ht="12.75">
      <c r="C2530" s="2"/>
    </row>
    <row r="2531" ht="12.75">
      <c r="C2531" s="2"/>
    </row>
    <row r="2532" ht="12.75">
      <c r="C2532" s="2"/>
    </row>
    <row r="2533" ht="12.75">
      <c r="C2533" s="2"/>
    </row>
    <row r="2534" ht="12.75">
      <c r="C2534" s="2"/>
    </row>
    <row r="2535" ht="12.75">
      <c r="C2535" s="2"/>
    </row>
    <row r="2536" ht="12.75">
      <c r="C2536" s="2"/>
    </row>
    <row r="2537" ht="12.75">
      <c r="C2537" s="2"/>
    </row>
    <row r="2538" ht="12.75">
      <c r="C2538" s="2"/>
    </row>
    <row r="2539" ht="12.75">
      <c r="C2539" s="2"/>
    </row>
    <row r="2540" ht="12.75">
      <c r="C2540" s="2"/>
    </row>
    <row r="2541" ht="12.75">
      <c r="C2541" s="2"/>
    </row>
    <row r="2542" ht="12.75">
      <c r="C2542" s="2"/>
    </row>
    <row r="2543" ht="12.75">
      <c r="C2543" s="2"/>
    </row>
    <row r="2544" ht="12.75">
      <c r="C2544" s="2"/>
    </row>
    <row r="2545" ht="12.75">
      <c r="C2545" s="2"/>
    </row>
    <row r="2546" ht="12.75">
      <c r="C2546" s="2"/>
    </row>
    <row r="2547" ht="12.75">
      <c r="C2547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54" ht="12.75">
      <c r="C2554" s="2"/>
    </row>
    <row r="2555" ht="12.75">
      <c r="C2555" s="2"/>
    </row>
    <row r="2556" ht="12.75">
      <c r="C2556" s="2"/>
    </row>
    <row r="2557" ht="12.75">
      <c r="C2557" s="2"/>
    </row>
    <row r="2558" ht="12.75">
      <c r="C2558" s="2"/>
    </row>
    <row r="2559" ht="12.75">
      <c r="C2559" s="2"/>
    </row>
    <row r="2560" ht="12.75">
      <c r="C2560" s="2"/>
    </row>
    <row r="2561" ht="12.75">
      <c r="C2561" s="2"/>
    </row>
    <row r="2562" ht="12.75">
      <c r="C2562" s="2"/>
    </row>
    <row r="2563" ht="12.75">
      <c r="C2563" s="2"/>
    </row>
    <row r="2564" ht="12.75">
      <c r="C2564" s="2"/>
    </row>
    <row r="2565" ht="12.75">
      <c r="C2565" s="2"/>
    </row>
    <row r="2566" ht="12.75">
      <c r="C2566" s="2"/>
    </row>
    <row r="2567" ht="12.75">
      <c r="C2567" s="2"/>
    </row>
    <row r="2568" ht="12.75">
      <c r="C2568" s="2"/>
    </row>
    <row r="2569" ht="12.75">
      <c r="C2569" s="2"/>
    </row>
    <row r="2570" ht="12.75">
      <c r="C2570" s="2"/>
    </row>
    <row r="2571" ht="12.75">
      <c r="C2571" s="2"/>
    </row>
    <row r="2572" ht="12.75">
      <c r="C2572" s="2"/>
    </row>
    <row r="2573" ht="12.75">
      <c r="C2573" s="2"/>
    </row>
    <row r="2574" ht="12.75">
      <c r="C2574" s="2"/>
    </row>
    <row r="2575" ht="12.75">
      <c r="C2575" s="2"/>
    </row>
    <row r="2576" ht="12.75">
      <c r="C2576" s="2"/>
    </row>
    <row r="2577" ht="12.75">
      <c r="C2577" s="2"/>
    </row>
    <row r="2578" ht="12.75">
      <c r="C2578" s="2"/>
    </row>
    <row r="2579" ht="12.75">
      <c r="C2579" s="2"/>
    </row>
    <row r="2580" ht="12.75">
      <c r="C2580" s="2"/>
    </row>
    <row r="2581" ht="12.75">
      <c r="C2581" s="2"/>
    </row>
    <row r="2582" ht="12.75">
      <c r="C2582" s="2"/>
    </row>
    <row r="2583" ht="12.75">
      <c r="C2583" s="2"/>
    </row>
    <row r="2584" ht="12.75">
      <c r="C2584" s="2"/>
    </row>
    <row r="2585" ht="12.75">
      <c r="C2585" s="2"/>
    </row>
    <row r="2586" ht="12.75">
      <c r="C2586" s="2"/>
    </row>
    <row r="2587" ht="12.75">
      <c r="C2587" s="2"/>
    </row>
    <row r="2588" ht="12.75">
      <c r="C2588" s="2"/>
    </row>
    <row r="2589" ht="12.75">
      <c r="C2589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596" ht="12.75">
      <c r="C2596" s="2"/>
    </row>
    <row r="2597" ht="12.75">
      <c r="C2597" s="2"/>
    </row>
    <row r="2598" ht="12.75">
      <c r="C2598" s="2"/>
    </row>
    <row r="2599" ht="12.75">
      <c r="C2599" s="2"/>
    </row>
    <row r="2600" ht="12.75">
      <c r="C2600" s="2"/>
    </row>
    <row r="2601" ht="12.75">
      <c r="C2601" s="2"/>
    </row>
    <row r="2602" ht="12.75">
      <c r="C2602" s="2"/>
    </row>
    <row r="2603" ht="12.75">
      <c r="C2603" s="2"/>
    </row>
    <row r="2604" ht="12.75">
      <c r="C2604" s="2"/>
    </row>
    <row r="2605" ht="12.75">
      <c r="C2605" s="2"/>
    </row>
    <row r="2606" ht="12.75">
      <c r="C2606" s="2"/>
    </row>
    <row r="2607" ht="12.75">
      <c r="C2607" s="2"/>
    </row>
    <row r="2608" ht="12.75">
      <c r="C2608" s="2"/>
    </row>
    <row r="2609" ht="12.75">
      <c r="C2609" s="2"/>
    </row>
    <row r="2610" ht="12.75">
      <c r="C2610" s="2"/>
    </row>
    <row r="2611" ht="12.75">
      <c r="C2611" s="2"/>
    </row>
    <row r="2612" ht="12.75">
      <c r="C2612" s="2"/>
    </row>
    <row r="2613" ht="12.75">
      <c r="C2613" s="2"/>
    </row>
    <row r="2614" ht="12.75">
      <c r="C2614" s="2"/>
    </row>
    <row r="2615" ht="12.75">
      <c r="C2615" s="2"/>
    </row>
    <row r="2616" ht="12.75">
      <c r="C2616" s="2"/>
    </row>
    <row r="2617" ht="12.75">
      <c r="C2617" s="2"/>
    </row>
    <row r="2618" ht="12.75">
      <c r="C2618" s="2"/>
    </row>
    <row r="2619" ht="12.75">
      <c r="C2619" s="2"/>
    </row>
    <row r="2620" ht="12.75">
      <c r="C2620" s="2"/>
    </row>
    <row r="2621" ht="12.75">
      <c r="C2621" s="2"/>
    </row>
    <row r="2622" ht="12.75">
      <c r="C2622" s="2"/>
    </row>
    <row r="2623" ht="12.75">
      <c r="C2623" s="2"/>
    </row>
    <row r="2624" ht="12.75">
      <c r="C2624" s="2"/>
    </row>
    <row r="2625" ht="12.75">
      <c r="C2625" s="2"/>
    </row>
    <row r="2626" ht="12.75">
      <c r="C2626" s="2"/>
    </row>
    <row r="2627" ht="12.75">
      <c r="C2627" s="2"/>
    </row>
    <row r="2628" ht="12.75">
      <c r="C2628" s="2"/>
    </row>
    <row r="2629" ht="12.75">
      <c r="C2629" s="2"/>
    </row>
    <row r="2630" ht="12.75">
      <c r="C2630" s="2"/>
    </row>
    <row r="2631" ht="12.75">
      <c r="C2631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38" ht="12.75">
      <c r="C2638" s="2"/>
    </row>
    <row r="2639" ht="12.75">
      <c r="C2639" s="2"/>
    </row>
    <row r="2640" ht="12.75">
      <c r="C2640" s="2"/>
    </row>
    <row r="2641" ht="12.75">
      <c r="C2641" s="2"/>
    </row>
    <row r="2642" ht="12.75">
      <c r="C2642" s="2"/>
    </row>
    <row r="2643" ht="12.75">
      <c r="C2643" s="2"/>
    </row>
    <row r="2644" ht="12.75">
      <c r="C2644" s="2"/>
    </row>
    <row r="2645" ht="12.75">
      <c r="C2645" s="2"/>
    </row>
    <row r="2646" ht="12.75">
      <c r="C2646" s="2"/>
    </row>
    <row r="2647" ht="12.75">
      <c r="C2647" s="2"/>
    </row>
    <row r="2648" ht="12.75">
      <c r="C2648" s="2"/>
    </row>
    <row r="2649" ht="12.75">
      <c r="C2649" s="2"/>
    </row>
    <row r="2650" ht="12.75">
      <c r="C2650" s="2"/>
    </row>
    <row r="2651" ht="12.75">
      <c r="C2651" s="2"/>
    </row>
    <row r="2652" ht="12.75">
      <c r="C2652" s="2"/>
    </row>
    <row r="2653" ht="12.75">
      <c r="C2653" s="2"/>
    </row>
    <row r="2654" ht="12.75">
      <c r="C2654" s="2"/>
    </row>
    <row r="2655" ht="12.75">
      <c r="C2655" s="2"/>
    </row>
    <row r="2656" ht="12.75">
      <c r="C2656" s="2"/>
    </row>
    <row r="2657" ht="12.75">
      <c r="C2657" s="2"/>
    </row>
    <row r="2658" ht="12.75">
      <c r="C2658" s="2"/>
    </row>
    <row r="2659" ht="12.75">
      <c r="C2659" s="2"/>
    </row>
    <row r="2660" ht="12.75">
      <c r="C2660" s="2"/>
    </row>
    <row r="2661" ht="12.75">
      <c r="C2661" s="2"/>
    </row>
    <row r="2662" ht="12.75">
      <c r="C2662" s="2"/>
    </row>
    <row r="2663" ht="12.75">
      <c r="C2663" s="2"/>
    </row>
    <row r="2664" ht="12.75">
      <c r="C2664" s="2"/>
    </row>
    <row r="2665" ht="12.75">
      <c r="C2665" s="2"/>
    </row>
    <row r="2666" ht="12.75">
      <c r="C2666" s="2"/>
    </row>
    <row r="2667" ht="12.75">
      <c r="C2667" s="2"/>
    </row>
    <row r="2668" ht="12.75">
      <c r="C2668" s="2"/>
    </row>
    <row r="2669" ht="12.75">
      <c r="C2669" s="2"/>
    </row>
    <row r="2670" ht="12.75">
      <c r="C2670" s="2"/>
    </row>
    <row r="2671" ht="12.75">
      <c r="C2671" s="2"/>
    </row>
    <row r="2672" ht="12.75">
      <c r="C2672" s="2"/>
    </row>
    <row r="2673" ht="12.75">
      <c r="C2673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680" ht="12.75">
      <c r="C2680" s="2"/>
    </row>
    <row r="2681" ht="12.75">
      <c r="C2681" s="2"/>
    </row>
    <row r="2682" ht="12.75">
      <c r="C2682" s="2"/>
    </row>
    <row r="2683" ht="12.75">
      <c r="C2683" s="2"/>
    </row>
    <row r="2684" ht="12.75">
      <c r="C2684" s="2"/>
    </row>
    <row r="2685" ht="12.75">
      <c r="C2685" s="2"/>
    </row>
    <row r="2686" ht="12.75">
      <c r="C2686" s="2"/>
    </row>
    <row r="2687" ht="12.75">
      <c r="C2687" s="2"/>
    </row>
    <row r="2688" ht="12.75">
      <c r="C2688" s="2"/>
    </row>
    <row r="2689" ht="12.75">
      <c r="C2689" s="2"/>
    </row>
    <row r="2690" ht="12.75">
      <c r="C2690" s="2"/>
    </row>
    <row r="2691" ht="12.75">
      <c r="C2691" s="2"/>
    </row>
    <row r="2692" ht="12.75">
      <c r="C2692" s="2"/>
    </row>
    <row r="2693" ht="12.75">
      <c r="C2693" s="2"/>
    </row>
    <row r="2694" ht="12.75">
      <c r="C2694" s="2"/>
    </row>
    <row r="2695" ht="12.75">
      <c r="C2695" s="2"/>
    </row>
    <row r="2696" ht="12.75">
      <c r="C2696" s="2"/>
    </row>
    <row r="2697" ht="12.75">
      <c r="C2697" s="2"/>
    </row>
    <row r="2698" ht="12.75">
      <c r="C2698" s="2"/>
    </row>
    <row r="2699" ht="12.75">
      <c r="C2699" s="2"/>
    </row>
    <row r="2700" ht="12.75">
      <c r="C2700" s="2"/>
    </row>
    <row r="2701" ht="12.75">
      <c r="C2701" s="2"/>
    </row>
    <row r="2702" ht="12.75">
      <c r="C2702" s="2"/>
    </row>
    <row r="2703" ht="12.75">
      <c r="C2703" s="2"/>
    </row>
    <row r="2704" ht="12.75">
      <c r="C2704" s="2"/>
    </row>
    <row r="2705" ht="12.75">
      <c r="C2705" s="2"/>
    </row>
    <row r="2706" ht="12.75">
      <c r="C2706" s="2"/>
    </row>
    <row r="2707" ht="12.75">
      <c r="C2707" s="2"/>
    </row>
    <row r="2708" ht="12.75">
      <c r="C2708" s="2"/>
    </row>
    <row r="2709" ht="12.75">
      <c r="C2709" s="2"/>
    </row>
    <row r="2710" ht="12.75">
      <c r="C2710" s="2"/>
    </row>
    <row r="2711" ht="12.75">
      <c r="C2711" s="2"/>
    </row>
    <row r="2712" ht="12.75">
      <c r="C2712" s="2"/>
    </row>
    <row r="2713" ht="12.75">
      <c r="C2713" s="2"/>
    </row>
    <row r="2714" ht="12.75">
      <c r="C2714" s="2"/>
    </row>
    <row r="2715" ht="12.75">
      <c r="C2715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22" ht="12.75">
      <c r="C2722" s="2"/>
    </row>
    <row r="2723" ht="12.75">
      <c r="C2723" s="2"/>
    </row>
    <row r="2724" ht="12.75">
      <c r="C2724" s="2"/>
    </row>
    <row r="2725" ht="12.75">
      <c r="C2725" s="2"/>
    </row>
    <row r="2726" ht="12.75">
      <c r="C2726" s="2"/>
    </row>
    <row r="2727" ht="12.75">
      <c r="C2727" s="2"/>
    </row>
    <row r="2728" ht="12.75">
      <c r="C2728" s="2"/>
    </row>
    <row r="2729" ht="12.75">
      <c r="C2729" s="2"/>
    </row>
    <row r="2730" ht="12.75">
      <c r="C2730" s="2"/>
    </row>
    <row r="2731" ht="12.75">
      <c r="C2731" s="2"/>
    </row>
    <row r="2732" ht="12.75">
      <c r="C2732" s="2"/>
    </row>
    <row r="2733" ht="12.75">
      <c r="C2733" s="2"/>
    </row>
    <row r="2734" ht="12.75">
      <c r="C2734" s="2"/>
    </row>
    <row r="2735" ht="12.75">
      <c r="C2735" s="2"/>
    </row>
    <row r="2736" ht="12.75">
      <c r="C2736" s="2"/>
    </row>
    <row r="2737" ht="12.75">
      <c r="C2737" s="2"/>
    </row>
    <row r="2738" ht="12.75">
      <c r="C2738" s="2"/>
    </row>
    <row r="2739" ht="12.75">
      <c r="C2739" s="2"/>
    </row>
    <row r="2740" ht="12.75">
      <c r="C2740" s="2"/>
    </row>
    <row r="2741" ht="12.75">
      <c r="C2741" s="2"/>
    </row>
    <row r="2742" ht="12.75">
      <c r="C2742" s="2"/>
    </row>
    <row r="2743" ht="12.75">
      <c r="C2743" s="2"/>
    </row>
    <row r="2744" ht="12.75">
      <c r="C2744" s="2"/>
    </row>
    <row r="2745" ht="12.75">
      <c r="C2745" s="2"/>
    </row>
    <row r="2746" ht="12.75">
      <c r="C2746" s="2"/>
    </row>
    <row r="2747" ht="12.75">
      <c r="C2747" s="2"/>
    </row>
    <row r="2748" ht="12.75">
      <c r="C2748" s="2"/>
    </row>
    <row r="2749" ht="12.75">
      <c r="C2749" s="2"/>
    </row>
    <row r="2750" ht="12.75">
      <c r="C2750" s="2"/>
    </row>
    <row r="2751" ht="12.75">
      <c r="C2751" s="2"/>
    </row>
    <row r="2752" ht="12.75">
      <c r="C2752" s="2"/>
    </row>
    <row r="2753" ht="12.75">
      <c r="C2753" s="2"/>
    </row>
    <row r="2754" ht="12.75">
      <c r="C2754" s="2"/>
    </row>
    <row r="2755" ht="12.75">
      <c r="C2755" s="2"/>
    </row>
    <row r="2756" ht="12.75">
      <c r="C2756" s="2"/>
    </row>
    <row r="2757" ht="12.75">
      <c r="C2757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  <row r="2764" ht="12.75">
      <c r="C2764" s="2"/>
    </row>
    <row r="2765" ht="12.75">
      <c r="C2765" s="2"/>
    </row>
    <row r="2766" ht="12.75">
      <c r="C2766" s="2"/>
    </row>
    <row r="2767" ht="12.75">
      <c r="C2767" s="2"/>
    </row>
    <row r="2768" ht="12.75">
      <c r="C2768" s="2"/>
    </row>
    <row r="2769" ht="12.75">
      <c r="C2769" s="2"/>
    </row>
    <row r="2770" ht="12.75">
      <c r="C2770" s="2"/>
    </row>
    <row r="2771" ht="12.75">
      <c r="C2771" s="2"/>
    </row>
    <row r="2772" ht="12.75">
      <c r="C2772" s="2"/>
    </row>
    <row r="2773" ht="12.75">
      <c r="C2773" s="2"/>
    </row>
    <row r="2774" ht="12.75">
      <c r="C2774" s="2"/>
    </row>
    <row r="2775" ht="12.75">
      <c r="C2775" s="2"/>
    </row>
    <row r="2776" ht="12.75">
      <c r="C2776" s="2"/>
    </row>
    <row r="2777" ht="12.75">
      <c r="C2777" s="2"/>
    </row>
    <row r="2778" ht="12.75">
      <c r="C2778" s="2"/>
    </row>
    <row r="2779" ht="12.75">
      <c r="C2779" s="2"/>
    </row>
    <row r="2780" ht="12.75">
      <c r="C2780" s="2"/>
    </row>
    <row r="2781" ht="12.75">
      <c r="C2781" s="2"/>
    </row>
    <row r="2782" ht="12.75">
      <c r="C2782" s="2"/>
    </row>
    <row r="2783" ht="12.75">
      <c r="C2783" s="2"/>
    </row>
    <row r="2784" ht="12.75">
      <c r="C2784" s="2"/>
    </row>
    <row r="2785" ht="12.75">
      <c r="C2785" s="2"/>
    </row>
    <row r="2786" ht="12.75">
      <c r="C2786" s="2"/>
    </row>
    <row r="2787" ht="12.75">
      <c r="C2787" s="2"/>
    </row>
    <row r="2788" ht="12.75">
      <c r="C2788" s="2"/>
    </row>
    <row r="2789" ht="12.75">
      <c r="C2789" s="2"/>
    </row>
    <row r="2790" ht="12.75">
      <c r="C2790" s="2"/>
    </row>
    <row r="2791" ht="12.75">
      <c r="C2791" s="2"/>
    </row>
    <row r="2792" ht="12.75">
      <c r="C2792" s="2"/>
    </row>
    <row r="2793" ht="12.75">
      <c r="C2793" s="2"/>
    </row>
    <row r="2794" ht="12.75">
      <c r="C2794" s="2"/>
    </row>
    <row r="2795" ht="12.75">
      <c r="C2795" s="2"/>
    </row>
    <row r="2796" ht="12.75">
      <c r="C2796" s="2"/>
    </row>
    <row r="2797" ht="12.75">
      <c r="C2797" s="2"/>
    </row>
    <row r="2798" ht="12.75">
      <c r="C2798" s="2"/>
    </row>
    <row r="2799" ht="12.75">
      <c r="C2799" s="2"/>
    </row>
    <row r="2800" ht="12.75">
      <c r="C2800" s="2"/>
    </row>
    <row r="2801" ht="12.75">
      <c r="C2801" s="2"/>
    </row>
    <row r="2802" ht="12.75">
      <c r="C2802" s="2"/>
    </row>
    <row r="2803" ht="12.75">
      <c r="C2803" s="2"/>
    </row>
    <row r="2804" ht="12.75">
      <c r="C2804" s="2"/>
    </row>
    <row r="2805" ht="12.75">
      <c r="C2805" s="2"/>
    </row>
    <row r="2806" ht="12.75">
      <c r="C2806" s="2"/>
    </row>
    <row r="2807" ht="12.75">
      <c r="C2807" s="2"/>
    </row>
    <row r="2808" ht="12.75">
      <c r="C2808" s="2"/>
    </row>
    <row r="2809" ht="12.75">
      <c r="C2809" s="2"/>
    </row>
    <row r="2810" ht="12.75">
      <c r="C2810" s="2"/>
    </row>
    <row r="2811" ht="12.75">
      <c r="C2811" s="2"/>
    </row>
    <row r="2812" ht="12.75">
      <c r="C2812" s="2"/>
    </row>
    <row r="2813" ht="12.75">
      <c r="C2813" s="2"/>
    </row>
    <row r="2814" ht="12.75">
      <c r="C2814" s="2"/>
    </row>
    <row r="2815" ht="12.75">
      <c r="C2815" s="2"/>
    </row>
    <row r="2816" ht="12.75">
      <c r="C2816" s="2"/>
    </row>
    <row r="2817" ht="12.75">
      <c r="C2817" s="2"/>
    </row>
    <row r="2818" ht="12.75">
      <c r="C2818" s="2"/>
    </row>
    <row r="2819" ht="12.75">
      <c r="C2819" s="2"/>
    </row>
    <row r="2820" ht="12.75">
      <c r="C2820" s="2"/>
    </row>
    <row r="2821" ht="12.75">
      <c r="C2821" s="2"/>
    </row>
    <row r="2822" ht="12.75">
      <c r="C2822" s="2"/>
    </row>
    <row r="2823" ht="12.75">
      <c r="C2823" s="2"/>
    </row>
    <row r="2824" ht="12.75">
      <c r="C2824" s="2"/>
    </row>
    <row r="2825" ht="12.75">
      <c r="C2825" s="2"/>
    </row>
    <row r="2826" ht="12.75">
      <c r="C2826" s="2"/>
    </row>
    <row r="2827" ht="12.75">
      <c r="C2827" s="2"/>
    </row>
    <row r="2828" ht="12.75">
      <c r="C2828" s="2"/>
    </row>
    <row r="2829" ht="12.75">
      <c r="C2829" s="2"/>
    </row>
    <row r="2830" ht="12.75">
      <c r="C2830" s="2"/>
    </row>
    <row r="2831" ht="12.75">
      <c r="C2831" s="2"/>
    </row>
    <row r="2832" ht="12.75">
      <c r="C2832" s="2"/>
    </row>
    <row r="2833" ht="12.75">
      <c r="C2833" s="2"/>
    </row>
    <row r="2834" ht="12.75">
      <c r="C2834" s="2"/>
    </row>
    <row r="2835" ht="12.75">
      <c r="C2835" s="2"/>
    </row>
    <row r="2836" ht="12.75">
      <c r="C2836" s="2"/>
    </row>
    <row r="2837" ht="12.75">
      <c r="C2837" s="2"/>
    </row>
    <row r="2838" ht="12.75">
      <c r="C2838" s="2"/>
    </row>
    <row r="2839" ht="12.75">
      <c r="C2839" s="2"/>
    </row>
    <row r="2840" ht="12.75">
      <c r="C2840" s="2"/>
    </row>
    <row r="2841" ht="12.75">
      <c r="C2841" s="2"/>
    </row>
    <row r="2842" ht="12.75">
      <c r="C2842" s="2"/>
    </row>
    <row r="2843" ht="12.75">
      <c r="C2843" s="2"/>
    </row>
    <row r="2844" ht="12.75">
      <c r="C2844" s="2"/>
    </row>
    <row r="2845" ht="12.75">
      <c r="C2845" s="2"/>
    </row>
    <row r="2846" ht="12.75">
      <c r="C2846" s="2"/>
    </row>
    <row r="2847" ht="12.75">
      <c r="C2847" s="2"/>
    </row>
    <row r="2848" ht="12.75">
      <c r="C2848" s="2"/>
    </row>
    <row r="2849" ht="12.75">
      <c r="C2849" s="2"/>
    </row>
    <row r="2850" ht="12.75">
      <c r="C2850" s="2"/>
    </row>
    <row r="2851" ht="12.75">
      <c r="C2851" s="2"/>
    </row>
    <row r="2852" ht="12.75">
      <c r="C2852" s="2"/>
    </row>
    <row r="2853" ht="12.75">
      <c r="C2853" s="2"/>
    </row>
    <row r="2854" ht="12.75">
      <c r="C2854" s="2"/>
    </row>
    <row r="2855" ht="12.75">
      <c r="C2855" s="2"/>
    </row>
    <row r="2856" ht="12.75">
      <c r="C2856" s="2"/>
    </row>
    <row r="2857" ht="12.75">
      <c r="C2857" s="2"/>
    </row>
    <row r="2858" ht="12.75">
      <c r="C2858" s="2"/>
    </row>
    <row r="2859" ht="12.75">
      <c r="C2859" s="2"/>
    </row>
    <row r="2860" ht="12.75">
      <c r="C2860" s="2"/>
    </row>
    <row r="2861" ht="12.75">
      <c r="C2861" s="2"/>
    </row>
    <row r="2862" ht="12.75">
      <c r="C2862" s="2"/>
    </row>
    <row r="2863" ht="12.75">
      <c r="C2863" s="2"/>
    </row>
    <row r="2864" ht="12.75">
      <c r="C2864" s="2"/>
    </row>
    <row r="2865" ht="12.75">
      <c r="C2865" s="2"/>
    </row>
    <row r="2866" ht="12.75">
      <c r="C2866" s="2"/>
    </row>
    <row r="2867" ht="12.75">
      <c r="C2867" s="2"/>
    </row>
    <row r="2868" ht="12.75">
      <c r="C2868" s="2"/>
    </row>
    <row r="2869" ht="12.75">
      <c r="C2869" s="2"/>
    </row>
    <row r="2870" ht="12.75">
      <c r="C2870" s="2"/>
    </row>
    <row r="2871" ht="12.75">
      <c r="C2871" s="2"/>
    </row>
    <row r="2872" ht="12.75">
      <c r="C2872" s="2"/>
    </row>
    <row r="2873" ht="12.75">
      <c r="C2873" s="2"/>
    </row>
    <row r="2874" ht="12.75">
      <c r="C2874" s="2"/>
    </row>
    <row r="2875" ht="12.75">
      <c r="C2875" s="2"/>
    </row>
    <row r="2876" ht="12.75">
      <c r="C2876" s="2"/>
    </row>
    <row r="2877" ht="12.75">
      <c r="C2877" s="2"/>
    </row>
    <row r="2878" ht="12.75">
      <c r="C2878" s="2"/>
    </row>
    <row r="2879" ht="12.75">
      <c r="C2879" s="2"/>
    </row>
    <row r="2880" ht="12.75">
      <c r="C2880" s="2"/>
    </row>
    <row r="2881" ht="12.75">
      <c r="C2881" s="2"/>
    </row>
    <row r="2882" ht="12.75">
      <c r="C2882" s="2"/>
    </row>
    <row r="2883" ht="12.75">
      <c r="C2883" s="2"/>
    </row>
    <row r="2884" ht="12.75">
      <c r="C2884" s="2"/>
    </row>
    <row r="2885" ht="12.75">
      <c r="C2885" s="2"/>
    </row>
    <row r="2886" ht="12.75">
      <c r="C2886" s="2"/>
    </row>
    <row r="2887" ht="12.75">
      <c r="C2887" s="2"/>
    </row>
    <row r="2888" ht="12.75">
      <c r="C2888" s="2"/>
    </row>
    <row r="2889" ht="12.75">
      <c r="C2889" s="2"/>
    </row>
    <row r="2890" ht="12.75">
      <c r="C2890" s="2"/>
    </row>
    <row r="2891" ht="12.75">
      <c r="C2891" s="2"/>
    </row>
    <row r="2892" ht="12.75">
      <c r="C2892" s="2"/>
    </row>
    <row r="2893" ht="12.75">
      <c r="C2893" s="2"/>
    </row>
    <row r="2894" ht="12.75">
      <c r="C2894" s="2"/>
    </row>
    <row r="2895" ht="12.75">
      <c r="C2895" s="2"/>
    </row>
    <row r="2896" ht="12.75">
      <c r="C2896" s="2"/>
    </row>
    <row r="2897" ht="12.75">
      <c r="C2897" s="2"/>
    </row>
    <row r="2898" ht="12.75">
      <c r="C2898" s="2"/>
    </row>
    <row r="2899" ht="12.75">
      <c r="C2899" s="2"/>
    </row>
    <row r="2900" ht="12.75">
      <c r="C2900" s="2"/>
    </row>
    <row r="2901" ht="12.75">
      <c r="C2901" s="2"/>
    </row>
    <row r="2902" ht="12.75">
      <c r="C2902" s="2"/>
    </row>
    <row r="2903" ht="12.75">
      <c r="C2903" s="2"/>
    </row>
    <row r="2904" ht="12.75">
      <c r="C2904" s="2"/>
    </row>
    <row r="2905" ht="12.75">
      <c r="C2905" s="2"/>
    </row>
    <row r="2906" ht="12.75">
      <c r="C2906" s="2"/>
    </row>
    <row r="2907" ht="12.75">
      <c r="C2907" s="2"/>
    </row>
    <row r="2908" ht="12.75">
      <c r="C2908" s="2"/>
    </row>
    <row r="2909" ht="12.75">
      <c r="C2909" s="2"/>
    </row>
    <row r="2910" ht="12.75">
      <c r="C2910" s="2"/>
    </row>
    <row r="2911" ht="12.75">
      <c r="C2911" s="2"/>
    </row>
    <row r="2912" ht="12.75">
      <c r="C2912" s="2"/>
    </row>
    <row r="2913" ht="12.75">
      <c r="C2913" s="2"/>
    </row>
    <row r="2914" ht="12.75">
      <c r="C2914" s="2"/>
    </row>
    <row r="2915" ht="12.75">
      <c r="C2915" s="2"/>
    </row>
    <row r="2916" ht="12.75">
      <c r="C2916" s="2"/>
    </row>
    <row r="2917" ht="12.75">
      <c r="C2917" s="2"/>
    </row>
    <row r="2918" ht="12.75">
      <c r="C2918" s="2"/>
    </row>
    <row r="2919" ht="12.75">
      <c r="C2919" s="2"/>
    </row>
    <row r="2920" ht="12.75">
      <c r="C2920" s="2"/>
    </row>
    <row r="2921" ht="12.75">
      <c r="C2921" s="2"/>
    </row>
    <row r="2922" ht="12.75">
      <c r="C2922" s="2"/>
    </row>
    <row r="2923" ht="12.75">
      <c r="C2923" s="2"/>
    </row>
    <row r="2924" ht="12.75">
      <c r="C2924" s="2"/>
    </row>
    <row r="2925" ht="12.75">
      <c r="C2925" s="2"/>
    </row>
    <row r="2926" ht="12.75">
      <c r="C2926" s="2"/>
    </row>
    <row r="2927" ht="12.75">
      <c r="C2927" s="2"/>
    </row>
    <row r="2928" ht="12.75">
      <c r="C2928" s="2"/>
    </row>
    <row r="2929" ht="12.75">
      <c r="C2929" s="2"/>
    </row>
    <row r="2930" ht="12.75">
      <c r="C2930" s="2"/>
    </row>
    <row r="2931" ht="12.75">
      <c r="C2931" s="2"/>
    </row>
    <row r="2932" ht="12.75">
      <c r="C2932" s="2"/>
    </row>
    <row r="2933" ht="12.75">
      <c r="C2933" s="2"/>
    </row>
    <row r="2934" ht="12.75">
      <c r="C2934" s="2"/>
    </row>
    <row r="2935" ht="12.75">
      <c r="C2935" s="2"/>
    </row>
    <row r="2936" ht="12.75">
      <c r="C2936" s="2"/>
    </row>
    <row r="2937" ht="12.75">
      <c r="C2937" s="2"/>
    </row>
    <row r="2938" ht="12.75">
      <c r="C2938" s="2"/>
    </row>
    <row r="2939" ht="12.75">
      <c r="C2939" s="2"/>
    </row>
    <row r="2940" ht="12.75">
      <c r="C2940" s="2"/>
    </row>
    <row r="2941" ht="12.75">
      <c r="C2941" s="2"/>
    </row>
    <row r="2942" ht="12.75">
      <c r="C2942" s="2"/>
    </row>
    <row r="2943" ht="12.75">
      <c r="C2943" s="2"/>
    </row>
    <row r="2944" ht="12.75">
      <c r="C2944" s="2"/>
    </row>
    <row r="2945" ht="12.75">
      <c r="C2945" s="2"/>
    </row>
    <row r="2946" ht="12.75">
      <c r="C2946" s="2"/>
    </row>
    <row r="2947" ht="12.75">
      <c r="C2947" s="2"/>
    </row>
    <row r="2948" ht="12.75">
      <c r="C2948" s="2"/>
    </row>
    <row r="2949" ht="12.75">
      <c r="C2949" s="2"/>
    </row>
    <row r="2950" ht="12.75">
      <c r="C2950" s="2"/>
    </row>
    <row r="2951" ht="12.75">
      <c r="C2951" s="2"/>
    </row>
    <row r="2952" ht="12.75">
      <c r="C2952" s="2"/>
    </row>
    <row r="2953" ht="12.75">
      <c r="C2953" s="2"/>
    </row>
    <row r="2954" ht="12.75">
      <c r="C2954" s="2"/>
    </row>
    <row r="2955" ht="12.75">
      <c r="C2955" s="2"/>
    </row>
    <row r="2956" ht="12.75">
      <c r="C2956" s="2"/>
    </row>
    <row r="2957" ht="12.75">
      <c r="C2957" s="2"/>
    </row>
    <row r="2958" ht="12.75">
      <c r="C2958" s="2"/>
    </row>
    <row r="2959" ht="12.75">
      <c r="C2959" s="2"/>
    </row>
    <row r="2960" ht="12.75">
      <c r="C2960" s="2"/>
    </row>
    <row r="2961" ht="12.75">
      <c r="C2961" s="2"/>
    </row>
    <row r="2962" ht="12.75">
      <c r="C2962" s="2"/>
    </row>
    <row r="2963" ht="12.75">
      <c r="C2963" s="2"/>
    </row>
    <row r="2964" ht="12.75">
      <c r="C2964" s="2"/>
    </row>
    <row r="2965" ht="12.75">
      <c r="C2965" s="2"/>
    </row>
    <row r="2966" ht="12.75">
      <c r="C2966" s="2"/>
    </row>
    <row r="2967" ht="12.75">
      <c r="C2967" s="2"/>
    </row>
    <row r="2968" ht="12.75">
      <c r="C2968" s="2"/>
    </row>
    <row r="2969" ht="12.75">
      <c r="C2969" s="2"/>
    </row>
    <row r="2970" ht="12.75">
      <c r="C2970" s="2"/>
    </row>
    <row r="2971" ht="12.75">
      <c r="C2971" s="2"/>
    </row>
    <row r="2972" ht="12.75">
      <c r="C2972" s="2"/>
    </row>
    <row r="2973" ht="12.75">
      <c r="C2973" s="2"/>
    </row>
    <row r="2974" ht="12.75">
      <c r="C2974" s="2"/>
    </row>
    <row r="2975" ht="12.75">
      <c r="C2975" s="2"/>
    </row>
    <row r="2976" ht="12.75">
      <c r="C2976" s="2"/>
    </row>
    <row r="2977" ht="12.75">
      <c r="C2977" s="2"/>
    </row>
    <row r="2978" ht="12.75">
      <c r="C2978" s="2"/>
    </row>
    <row r="2979" ht="12.75">
      <c r="C2979" s="2"/>
    </row>
    <row r="2980" ht="12.75">
      <c r="C2980" s="2"/>
    </row>
    <row r="2981" ht="12.75">
      <c r="C2981" s="2"/>
    </row>
    <row r="2982" ht="12.75">
      <c r="C2982" s="2"/>
    </row>
    <row r="2983" ht="12.75">
      <c r="C2983" s="2"/>
    </row>
    <row r="2984" ht="12.75">
      <c r="C2984" s="2"/>
    </row>
    <row r="2985" ht="12.75">
      <c r="C2985" s="2"/>
    </row>
    <row r="2986" ht="12.75">
      <c r="C2986" s="2"/>
    </row>
    <row r="2987" ht="12.75">
      <c r="C2987" s="2"/>
    </row>
    <row r="2988" ht="12.75">
      <c r="C2988" s="2"/>
    </row>
    <row r="2989" ht="12.75">
      <c r="C2989" s="2"/>
    </row>
    <row r="2990" ht="12.75">
      <c r="C2990" s="2"/>
    </row>
    <row r="2991" ht="12.75">
      <c r="C2991" s="2"/>
    </row>
    <row r="2992" ht="12.75">
      <c r="C2992" s="2"/>
    </row>
    <row r="2993" ht="12.75">
      <c r="C2993" s="2"/>
    </row>
    <row r="2994" ht="12.75">
      <c r="C2994" s="2"/>
    </row>
    <row r="2995" ht="12.75">
      <c r="C2995" s="2"/>
    </row>
    <row r="2996" ht="12.75">
      <c r="C2996" s="2"/>
    </row>
    <row r="2997" ht="12.75">
      <c r="C2997" s="2"/>
    </row>
    <row r="2998" ht="12.75">
      <c r="C2998" s="2"/>
    </row>
    <row r="2999" ht="12.75">
      <c r="C2999" s="2"/>
    </row>
    <row r="3000" ht="12.75">
      <c r="C3000" s="2"/>
    </row>
    <row r="3001" ht="12.75">
      <c r="C3001" s="2"/>
    </row>
    <row r="3002" ht="12.75">
      <c r="C3002" s="2"/>
    </row>
    <row r="3003" ht="12.75">
      <c r="C3003" s="2"/>
    </row>
    <row r="3004" ht="12.75">
      <c r="C3004" s="2"/>
    </row>
    <row r="3005" ht="12.75">
      <c r="C3005" s="2"/>
    </row>
    <row r="3006" ht="12.75">
      <c r="C3006" s="2"/>
    </row>
    <row r="3007" ht="12.75">
      <c r="C3007" s="2"/>
    </row>
    <row r="3008" ht="12.75">
      <c r="C3008" s="2"/>
    </row>
    <row r="3009" ht="12.75">
      <c r="C3009" s="2"/>
    </row>
    <row r="3010" ht="12.75">
      <c r="C3010" s="2"/>
    </row>
    <row r="3011" ht="12.75">
      <c r="C3011" s="2"/>
    </row>
    <row r="3012" ht="12.75">
      <c r="C3012" s="2"/>
    </row>
    <row r="3013" ht="12.75">
      <c r="C3013" s="2"/>
    </row>
    <row r="3014" ht="12.75">
      <c r="C3014" s="2"/>
    </row>
    <row r="3015" ht="12.75">
      <c r="C3015" s="2"/>
    </row>
    <row r="3016" ht="12.75">
      <c r="C3016" s="2"/>
    </row>
    <row r="3017" ht="12.75">
      <c r="C3017" s="2"/>
    </row>
    <row r="3018" ht="12.75">
      <c r="C3018" s="2"/>
    </row>
    <row r="3019" ht="12.75">
      <c r="C3019" s="2"/>
    </row>
    <row r="3020" ht="12.75">
      <c r="C3020" s="2"/>
    </row>
    <row r="3021" ht="12.75">
      <c r="C3021" s="2"/>
    </row>
    <row r="3022" ht="12.75">
      <c r="C3022" s="2"/>
    </row>
    <row r="3023" ht="12.75">
      <c r="C3023" s="2"/>
    </row>
    <row r="3024" ht="12.75">
      <c r="C3024" s="2"/>
    </row>
    <row r="3025" ht="12.75">
      <c r="C3025" s="2"/>
    </row>
    <row r="3026" ht="12.75">
      <c r="C3026" s="2"/>
    </row>
    <row r="3027" ht="12.75">
      <c r="C3027" s="2"/>
    </row>
    <row r="3028" ht="12.75">
      <c r="C3028" s="2"/>
    </row>
    <row r="3029" ht="12.75">
      <c r="C3029" s="2"/>
    </row>
    <row r="3030" ht="12.75">
      <c r="C3030" s="2"/>
    </row>
    <row r="3031" ht="12.75">
      <c r="C3031" s="2"/>
    </row>
    <row r="3032" ht="12.75">
      <c r="C3032" s="2"/>
    </row>
    <row r="3033" ht="12.75">
      <c r="C3033" s="2"/>
    </row>
    <row r="3034" ht="12.75">
      <c r="C3034" s="2"/>
    </row>
    <row r="3035" ht="12.75">
      <c r="C3035" s="2"/>
    </row>
    <row r="3036" ht="12.75">
      <c r="C3036" s="2"/>
    </row>
    <row r="3037" ht="12.75">
      <c r="C3037" s="2"/>
    </row>
    <row r="3038" ht="12.75">
      <c r="C3038" s="2"/>
    </row>
    <row r="3039" ht="12.75">
      <c r="C3039" s="2"/>
    </row>
    <row r="3040" ht="12.75">
      <c r="C3040" s="2"/>
    </row>
    <row r="3041" ht="12.75">
      <c r="C3041" s="2"/>
    </row>
    <row r="3042" ht="12.75">
      <c r="C3042" s="2"/>
    </row>
    <row r="3043" ht="12.75">
      <c r="C3043" s="2"/>
    </row>
    <row r="3044" ht="12.75">
      <c r="C3044" s="2"/>
    </row>
    <row r="3045" ht="12.75">
      <c r="C3045" s="2"/>
    </row>
    <row r="3046" ht="12.75">
      <c r="C3046" s="2"/>
    </row>
    <row r="3047" ht="12.75">
      <c r="C3047" s="2"/>
    </row>
    <row r="3048" ht="12.75">
      <c r="C3048" s="2"/>
    </row>
    <row r="3049" ht="12.75">
      <c r="C3049" s="2"/>
    </row>
    <row r="3050" ht="12.75">
      <c r="C3050" s="2"/>
    </row>
    <row r="3051" ht="12.75">
      <c r="C3051" s="2"/>
    </row>
    <row r="3052" ht="12.75">
      <c r="C3052" s="2"/>
    </row>
    <row r="3053" ht="12.75">
      <c r="C3053" s="2"/>
    </row>
    <row r="3054" ht="12.75">
      <c r="C3054" s="2"/>
    </row>
    <row r="3055" ht="12.75">
      <c r="C3055" s="2"/>
    </row>
    <row r="3056" ht="12.75">
      <c r="C3056" s="2"/>
    </row>
    <row r="3057" ht="12.75">
      <c r="C3057" s="2"/>
    </row>
    <row r="3058" ht="12.75">
      <c r="C3058" s="2"/>
    </row>
    <row r="3059" ht="12.75">
      <c r="C3059" s="2"/>
    </row>
    <row r="3060" ht="12.75">
      <c r="C3060" s="2"/>
    </row>
    <row r="3061" ht="12.75">
      <c r="C3061" s="2"/>
    </row>
    <row r="3062" ht="12.75">
      <c r="C3062" s="2"/>
    </row>
    <row r="3063" ht="12.75">
      <c r="C3063" s="2"/>
    </row>
    <row r="3064" ht="12.75">
      <c r="C3064" s="2"/>
    </row>
    <row r="3065" ht="12.75">
      <c r="C3065" s="2"/>
    </row>
    <row r="3066" ht="12.75">
      <c r="C3066" s="2"/>
    </row>
    <row r="3067" ht="12.75">
      <c r="C3067" s="2"/>
    </row>
    <row r="3068" ht="12.75">
      <c r="C3068" s="2"/>
    </row>
    <row r="3069" ht="12.75">
      <c r="C3069" s="2"/>
    </row>
    <row r="3070" ht="12.75">
      <c r="C3070" s="2"/>
    </row>
    <row r="3071" ht="12.75">
      <c r="C3071" s="2"/>
    </row>
    <row r="3072" ht="12.75">
      <c r="C3072" s="2"/>
    </row>
    <row r="3073" ht="12.75">
      <c r="C3073" s="2"/>
    </row>
    <row r="3074" ht="12.75">
      <c r="C3074" s="2"/>
    </row>
    <row r="3075" ht="12.75">
      <c r="C3075" s="2"/>
    </row>
    <row r="3076" ht="12.75">
      <c r="C3076" s="2"/>
    </row>
    <row r="3077" ht="12.75">
      <c r="C3077" s="2"/>
    </row>
    <row r="3078" ht="12.75">
      <c r="C3078" s="2"/>
    </row>
    <row r="3079" ht="12.75">
      <c r="C3079" s="2"/>
    </row>
    <row r="3080" ht="12.75">
      <c r="C3080" s="2"/>
    </row>
    <row r="3081" ht="12.75">
      <c r="C3081" s="2"/>
    </row>
    <row r="3082" ht="12.75">
      <c r="C3082" s="2"/>
    </row>
    <row r="3083" ht="12.75">
      <c r="C3083" s="2"/>
    </row>
    <row r="3084" ht="12.75">
      <c r="C3084" s="2"/>
    </row>
    <row r="3085" ht="12.75">
      <c r="C3085" s="2"/>
    </row>
    <row r="3086" ht="12.75">
      <c r="C3086" s="2"/>
    </row>
    <row r="3087" ht="12.75">
      <c r="C3087" s="2"/>
    </row>
    <row r="3088" ht="12.75">
      <c r="C3088" s="2"/>
    </row>
    <row r="3089" ht="12.75">
      <c r="C3089" s="2"/>
    </row>
    <row r="3090" ht="12.75">
      <c r="C3090" s="2"/>
    </row>
    <row r="3091" ht="12.75">
      <c r="C3091" s="2"/>
    </row>
    <row r="3092" ht="12.75">
      <c r="C3092" s="2"/>
    </row>
    <row r="3093" ht="12.75">
      <c r="C3093" s="2"/>
    </row>
    <row r="3094" ht="12.75">
      <c r="C3094" s="2"/>
    </row>
    <row r="3095" ht="12.75">
      <c r="C3095" s="2"/>
    </row>
    <row r="3096" ht="12.75">
      <c r="C3096" s="2"/>
    </row>
    <row r="3097" ht="12.75">
      <c r="C3097" s="2"/>
    </row>
    <row r="3098" ht="12.75">
      <c r="C3098" s="2"/>
    </row>
    <row r="3099" ht="12.75">
      <c r="C3099" s="2"/>
    </row>
    <row r="3100" ht="12.75">
      <c r="C3100" s="2"/>
    </row>
    <row r="3101" ht="12.75">
      <c r="C3101" s="2"/>
    </row>
    <row r="3102" ht="12.75">
      <c r="C3102" s="2"/>
    </row>
    <row r="3103" ht="12.75">
      <c r="C3103" s="2"/>
    </row>
    <row r="3104" ht="12.75">
      <c r="C3104" s="2"/>
    </row>
    <row r="3105" ht="12.75">
      <c r="C3105" s="2"/>
    </row>
    <row r="3106" ht="12.75">
      <c r="C3106" s="2"/>
    </row>
    <row r="3107" ht="12.75">
      <c r="C3107" s="2"/>
    </row>
    <row r="3108" ht="12.75">
      <c r="C3108" s="2"/>
    </row>
    <row r="3109" ht="12.75">
      <c r="C3109" s="2"/>
    </row>
    <row r="3110" ht="12.75">
      <c r="C3110" s="2"/>
    </row>
    <row r="3111" ht="12.75">
      <c r="C3111" s="2"/>
    </row>
    <row r="3112" ht="12.75">
      <c r="C3112" s="2"/>
    </row>
    <row r="3113" ht="12.75">
      <c r="C3113" s="2"/>
    </row>
    <row r="3114" ht="12.75">
      <c r="C3114" s="2"/>
    </row>
    <row r="3115" ht="12.75">
      <c r="C3115" s="2"/>
    </row>
    <row r="3116" ht="12.75">
      <c r="C3116" s="2"/>
    </row>
    <row r="3117" ht="12.75">
      <c r="C3117" s="2"/>
    </row>
    <row r="3118" ht="12.75">
      <c r="C3118" s="2"/>
    </row>
    <row r="3119" ht="12.75">
      <c r="C3119" s="2"/>
    </row>
    <row r="3120" ht="12.75">
      <c r="C3120" s="2"/>
    </row>
    <row r="3121" ht="12.75">
      <c r="C3121" s="2"/>
    </row>
    <row r="3122" ht="12.75">
      <c r="C3122" s="2"/>
    </row>
    <row r="3123" ht="12.75">
      <c r="C3123" s="2"/>
    </row>
    <row r="3124" ht="12.75">
      <c r="C3124" s="2"/>
    </row>
    <row r="3125" ht="12.75">
      <c r="C3125" s="2"/>
    </row>
    <row r="3126" ht="12.75">
      <c r="C3126" s="2"/>
    </row>
    <row r="3127" ht="12.75">
      <c r="C3127" s="2"/>
    </row>
    <row r="3128" ht="12.75">
      <c r="C3128" s="2"/>
    </row>
    <row r="3129" ht="12.75">
      <c r="C3129" s="2"/>
    </row>
    <row r="3130" ht="12.75">
      <c r="C3130" s="2"/>
    </row>
    <row r="3131" ht="12.75">
      <c r="C3131" s="2"/>
    </row>
    <row r="3132" ht="12.75">
      <c r="C3132" s="2"/>
    </row>
    <row r="3133" ht="12.75">
      <c r="C3133" s="2"/>
    </row>
    <row r="3134" ht="12.75">
      <c r="C3134" s="2"/>
    </row>
    <row r="3135" ht="12.75">
      <c r="C3135" s="2"/>
    </row>
    <row r="3136" ht="12.75">
      <c r="C3136" s="2"/>
    </row>
    <row r="3137" ht="12.75">
      <c r="C3137" s="2"/>
    </row>
    <row r="3138" ht="12.75">
      <c r="C3138" s="2"/>
    </row>
    <row r="3139" ht="12.75">
      <c r="C3139" s="2"/>
    </row>
    <row r="3140" ht="12.75">
      <c r="C3140" s="2"/>
    </row>
    <row r="3141" ht="12.75">
      <c r="C3141" s="2"/>
    </row>
    <row r="3142" ht="12.75">
      <c r="C3142" s="2"/>
    </row>
    <row r="3143" ht="12.75">
      <c r="C3143" s="2"/>
    </row>
    <row r="3144" ht="12.75">
      <c r="C3144" s="2"/>
    </row>
    <row r="3145" ht="12.75">
      <c r="C3145" s="2"/>
    </row>
    <row r="3146" ht="12.75">
      <c r="C3146" s="2"/>
    </row>
    <row r="3147" ht="12.75">
      <c r="C3147" s="2"/>
    </row>
    <row r="3148" ht="12.75">
      <c r="C3148" s="2"/>
    </row>
    <row r="3149" ht="12.75">
      <c r="C3149" s="2"/>
    </row>
    <row r="3150" ht="12.75">
      <c r="C3150" s="2"/>
    </row>
    <row r="3151" ht="12.75">
      <c r="C3151" s="2"/>
    </row>
    <row r="3152" ht="12.75">
      <c r="C3152" s="2"/>
    </row>
    <row r="3153" ht="12.75">
      <c r="C3153" s="2"/>
    </row>
    <row r="3154" ht="12.75">
      <c r="C3154" s="2"/>
    </row>
    <row r="3155" ht="12.75">
      <c r="C3155" s="2"/>
    </row>
    <row r="3156" ht="12.75">
      <c r="C3156" s="2"/>
    </row>
    <row r="3157" ht="12.75">
      <c r="C3157" s="2"/>
    </row>
    <row r="3158" ht="12.75">
      <c r="C3158" s="2"/>
    </row>
    <row r="3159" ht="12.75">
      <c r="C3159" s="2"/>
    </row>
    <row r="3160" ht="12.75">
      <c r="C3160" s="2"/>
    </row>
    <row r="3161" ht="12.75">
      <c r="C3161" s="2"/>
    </row>
    <row r="3162" ht="12.75">
      <c r="C3162" s="2"/>
    </row>
    <row r="3163" ht="12.75">
      <c r="C3163" s="2"/>
    </row>
    <row r="3164" ht="12.75">
      <c r="C3164" s="2"/>
    </row>
    <row r="3165" ht="12.75">
      <c r="C3165" s="2"/>
    </row>
    <row r="3166" ht="12.75">
      <c r="C3166" s="2"/>
    </row>
    <row r="3167" ht="12.75">
      <c r="C3167" s="2"/>
    </row>
    <row r="3168" ht="12.75">
      <c r="C3168" s="2"/>
    </row>
    <row r="3169" ht="12.75">
      <c r="C3169" s="2"/>
    </row>
    <row r="3170" ht="12.75">
      <c r="C3170" s="2"/>
    </row>
    <row r="3171" ht="12.75">
      <c r="C3171" s="2"/>
    </row>
    <row r="3172" ht="12.75">
      <c r="C3172" s="2"/>
    </row>
    <row r="3173" ht="12.75">
      <c r="C3173" s="2"/>
    </row>
    <row r="3174" ht="12.75">
      <c r="C3174" s="2"/>
    </row>
    <row r="3175" ht="12.75">
      <c r="C3175" s="2"/>
    </row>
    <row r="3176" ht="12.75">
      <c r="C3176" s="2"/>
    </row>
    <row r="3177" ht="12.75">
      <c r="C3177" s="2"/>
    </row>
    <row r="3178" ht="12.75">
      <c r="C3178" s="2"/>
    </row>
    <row r="3179" ht="12.75">
      <c r="C3179" s="2"/>
    </row>
    <row r="3180" ht="12.75">
      <c r="C3180" s="2"/>
    </row>
    <row r="3181" ht="12.75">
      <c r="C3181" s="2"/>
    </row>
    <row r="3182" ht="12.75">
      <c r="C3182" s="2"/>
    </row>
    <row r="3183" ht="12.75">
      <c r="C3183" s="2"/>
    </row>
    <row r="3184" ht="12.75">
      <c r="C3184" s="2"/>
    </row>
    <row r="3185" ht="12.75">
      <c r="C3185" s="2"/>
    </row>
    <row r="3186" ht="12.75">
      <c r="C3186" s="2"/>
    </row>
    <row r="3187" ht="12.75">
      <c r="C3187" s="2"/>
    </row>
    <row r="3188" ht="12.75">
      <c r="C3188" s="2"/>
    </row>
    <row r="3189" ht="12.75">
      <c r="C3189" s="2"/>
    </row>
    <row r="3190" ht="12.75">
      <c r="C3190" s="2"/>
    </row>
    <row r="3191" ht="12.75">
      <c r="C3191" s="2"/>
    </row>
    <row r="3192" ht="12.75">
      <c r="C3192" s="2"/>
    </row>
    <row r="3193" ht="12.75">
      <c r="C3193" s="2"/>
    </row>
    <row r="3194" ht="12.75">
      <c r="C3194" s="2"/>
    </row>
    <row r="3195" ht="12.75">
      <c r="C3195" s="2"/>
    </row>
    <row r="3196" ht="12.75">
      <c r="C3196" s="2"/>
    </row>
    <row r="3197" ht="12.75">
      <c r="C3197" s="2"/>
    </row>
    <row r="3198" ht="12.75">
      <c r="C3198" s="2"/>
    </row>
    <row r="3199" ht="12.75">
      <c r="C3199" s="2"/>
    </row>
    <row r="3200" ht="12.75">
      <c r="C3200" s="2"/>
    </row>
    <row r="3201" ht="12.75">
      <c r="C3201" s="2"/>
    </row>
    <row r="3202" ht="12.75">
      <c r="C3202" s="2"/>
    </row>
    <row r="3203" ht="12.75">
      <c r="C3203" s="2"/>
    </row>
    <row r="3204" ht="12.75">
      <c r="C3204" s="2"/>
    </row>
    <row r="3205" ht="12.75">
      <c r="C3205" s="2"/>
    </row>
    <row r="3206" ht="12.75">
      <c r="C3206" s="2"/>
    </row>
    <row r="3207" ht="12.75">
      <c r="C3207" s="2"/>
    </row>
    <row r="3208" ht="12.75">
      <c r="C3208" s="2"/>
    </row>
    <row r="3209" ht="12.75">
      <c r="C3209" s="2"/>
    </row>
    <row r="3210" ht="12.75">
      <c r="C3210" s="2"/>
    </row>
    <row r="3211" ht="12.75">
      <c r="C3211" s="2"/>
    </row>
    <row r="3212" ht="12.75">
      <c r="C3212" s="2"/>
    </row>
    <row r="3213" ht="12.75">
      <c r="C3213" s="2"/>
    </row>
    <row r="3214" ht="12.75">
      <c r="C3214" s="2"/>
    </row>
    <row r="3215" ht="12.75">
      <c r="C3215" s="2"/>
    </row>
    <row r="3216" ht="12.75">
      <c r="C3216" s="2"/>
    </row>
    <row r="3217" ht="12.75">
      <c r="C3217" s="2"/>
    </row>
    <row r="3218" ht="12.75">
      <c r="C3218" s="2"/>
    </row>
    <row r="3219" ht="12.75">
      <c r="C3219" s="2"/>
    </row>
    <row r="3220" ht="12.75">
      <c r="C3220" s="2"/>
    </row>
    <row r="3221" ht="12.75">
      <c r="C3221" s="2"/>
    </row>
    <row r="3222" ht="12.75">
      <c r="C3222" s="2"/>
    </row>
    <row r="3223" ht="12.75">
      <c r="C3223" s="2"/>
    </row>
    <row r="3224" ht="12.75">
      <c r="C3224" s="2"/>
    </row>
    <row r="3225" ht="12.75">
      <c r="C3225" s="2"/>
    </row>
    <row r="3226" ht="12.75">
      <c r="C3226" s="2"/>
    </row>
    <row r="3227" ht="12.75">
      <c r="C3227" s="2"/>
    </row>
    <row r="3228" ht="12.75">
      <c r="C3228" s="2"/>
    </row>
    <row r="3229" ht="12.75">
      <c r="C3229" s="2"/>
    </row>
    <row r="3230" ht="12.75">
      <c r="C3230" s="2"/>
    </row>
    <row r="3231" ht="12.75">
      <c r="C3231" s="2"/>
    </row>
    <row r="3232" ht="12.75">
      <c r="C3232" s="2"/>
    </row>
    <row r="3233" ht="12.75">
      <c r="C3233" s="2"/>
    </row>
    <row r="3234" ht="12.75">
      <c r="C3234" s="2"/>
    </row>
    <row r="3235" ht="12.75">
      <c r="C3235" s="2"/>
    </row>
    <row r="3236" ht="12.75">
      <c r="C3236" s="2"/>
    </row>
    <row r="3237" ht="12.75">
      <c r="C3237" s="2"/>
    </row>
    <row r="3238" ht="12.75">
      <c r="C3238" s="2"/>
    </row>
    <row r="3239" ht="12.75">
      <c r="C3239" s="2"/>
    </row>
    <row r="3240" ht="12.75">
      <c r="C3240" s="2"/>
    </row>
    <row r="3241" ht="12.75">
      <c r="C3241" s="2"/>
    </row>
    <row r="3242" ht="12.75">
      <c r="C3242" s="2"/>
    </row>
    <row r="3243" ht="12.75">
      <c r="C3243" s="2"/>
    </row>
    <row r="3244" ht="12.75">
      <c r="C3244" s="2"/>
    </row>
    <row r="3245" ht="12.75">
      <c r="C3245" s="2"/>
    </row>
    <row r="3246" ht="12.75">
      <c r="C3246" s="2"/>
    </row>
    <row r="3247" ht="12.75">
      <c r="C3247" s="2"/>
    </row>
    <row r="3248" ht="12.75">
      <c r="C3248" s="2"/>
    </row>
    <row r="3249" ht="12.75">
      <c r="C3249" s="2"/>
    </row>
    <row r="3250" ht="12.75">
      <c r="C3250" s="2"/>
    </row>
    <row r="3251" ht="12.75">
      <c r="C3251" s="2"/>
    </row>
    <row r="3252" ht="12.75">
      <c r="C3252" s="2"/>
    </row>
    <row r="3253" ht="12.75">
      <c r="C3253" s="2"/>
    </row>
    <row r="3254" ht="12.75">
      <c r="C3254" s="2"/>
    </row>
    <row r="3255" ht="12.75">
      <c r="C3255" s="2"/>
    </row>
    <row r="3256" ht="12.75">
      <c r="C3256" s="2"/>
    </row>
    <row r="3257" ht="12.75">
      <c r="C3257" s="2"/>
    </row>
    <row r="3258" ht="12.75">
      <c r="C3258" s="2"/>
    </row>
    <row r="3259" ht="12.75">
      <c r="C3259" s="2"/>
    </row>
    <row r="3260" ht="12.75">
      <c r="C3260" s="2"/>
    </row>
    <row r="3261" ht="12.75">
      <c r="C3261" s="2"/>
    </row>
    <row r="3262" ht="12.75">
      <c r="C3262" s="2"/>
    </row>
    <row r="3263" ht="12.75">
      <c r="C3263" s="2"/>
    </row>
    <row r="3264" ht="12.75">
      <c r="C3264" s="2"/>
    </row>
    <row r="3265" ht="12.75">
      <c r="C3265" s="2"/>
    </row>
    <row r="3266" ht="12.75">
      <c r="C3266" s="2"/>
    </row>
    <row r="3267" ht="12.75">
      <c r="C3267" s="2"/>
    </row>
    <row r="3268" ht="12.75">
      <c r="C3268" s="2"/>
    </row>
    <row r="3269" ht="12.75">
      <c r="C3269" s="2"/>
    </row>
    <row r="3270" ht="12.75">
      <c r="C3270" s="2"/>
    </row>
    <row r="3271" ht="12.75">
      <c r="C3271" s="2"/>
    </row>
    <row r="3272" ht="12.75">
      <c r="C3272" s="2"/>
    </row>
    <row r="3273" ht="12.75">
      <c r="C3273" s="2"/>
    </row>
    <row r="3274" ht="12.75">
      <c r="C3274" s="2"/>
    </row>
    <row r="3275" ht="12.75">
      <c r="C3275" s="2"/>
    </row>
    <row r="3276" ht="12.75">
      <c r="C3276" s="2"/>
    </row>
    <row r="3277" ht="12.75">
      <c r="C3277" s="2"/>
    </row>
    <row r="3278" ht="12.75">
      <c r="C3278" s="2"/>
    </row>
    <row r="3279" ht="12.75">
      <c r="C3279" s="2"/>
    </row>
    <row r="3280" ht="12.75">
      <c r="C3280" s="2"/>
    </row>
    <row r="3281" ht="12.75">
      <c r="C3281" s="2"/>
    </row>
    <row r="3282" ht="12.75">
      <c r="C3282" s="2"/>
    </row>
    <row r="3283" ht="12.75">
      <c r="C3283" s="2"/>
    </row>
    <row r="3284" ht="12.75">
      <c r="C3284" s="2"/>
    </row>
    <row r="3285" ht="12.75">
      <c r="C3285" s="2"/>
    </row>
    <row r="3286" ht="12.75">
      <c r="C3286" s="2"/>
    </row>
    <row r="3287" ht="12.75">
      <c r="C3287" s="2"/>
    </row>
    <row r="3288" ht="12.75">
      <c r="C3288" s="2"/>
    </row>
    <row r="3289" ht="12.75">
      <c r="C3289" s="2"/>
    </row>
    <row r="3290" ht="12.75">
      <c r="C3290" s="2"/>
    </row>
    <row r="3291" ht="12.75">
      <c r="C3291" s="2"/>
    </row>
    <row r="3292" ht="12.75">
      <c r="C3292" s="2"/>
    </row>
    <row r="3293" ht="12.75">
      <c r="C3293" s="2"/>
    </row>
    <row r="3294" ht="12.75">
      <c r="C3294" s="2"/>
    </row>
    <row r="3295" ht="12.75">
      <c r="C3295" s="2"/>
    </row>
    <row r="3296" ht="12.75">
      <c r="C3296" s="2"/>
    </row>
    <row r="3297" ht="12.75">
      <c r="C3297" s="2"/>
    </row>
    <row r="3298" ht="12.75">
      <c r="C3298" s="2"/>
    </row>
    <row r="3299" ht="12.75">
      <c r="C3299" s="2"/>
    </row>
    <row r="3300" ht="12.75">
      <c r="C3300" s="2"/>
    </row>
    <row r="3301" ht="12.75">
      <c r="C3301" s="2"/>
    </row>
    <row r="3302" ht="12.75">
      <c r="C3302" s="2"/>
    </row>
    <row r="3303" ht="12.75">
      <c r="C3303" s="2"/>
    </row>
    <row r="3304" ht="12.75">
      <c r="C3304" s="2"/>
    </row>
    <row r="3305" ht="12.75">
      <c r="C3305" s="2"/>
    </row>
    <row r="3306" ht="12.75">
      <c r="C3306" s="2"/>
    </row>
    <row r="3307" ht="12.75">
      <c r="C3307" s="2"/>
    </row>
    <row r="3308" ht="12.75">
      <c r="C3308" s="2"/>
    </row>
    <row r="3309" ht="12.75">
      <c r="C3309" s="2"/>
    </row>
    <row r="3310" ht="12.75">
      <c r="C3310" s="2"/>
    </row>
    <row r="3311" ht="12.75">
      <c r="C3311" s="2"/>
    </row>
    <row r="3312" ht="12.75">
      <c r="C3312" s="2"/>
    </row>
    <row r="3313" ht="12.75">
      <c r="C3313" s="2"/>
    </row>
    <row r="3314" ht="12.75">
      <c r="C3314" s="2"/>
    </row>
    <row r="3315" ht="12.75">
      <c r="C3315" s="2"/>
    </row>
    <row r="3316" ht="12.75">
      <c r="C3316" s="2"/>
    </row>
    <row r="3317" ht="12.75">
      <c r="C3317" s="2"/>
    </row>
    <row r="3318" ht="12.75">
      <c r="C3318" s="2"/>
    </row>
    <row r="3319" ht="12.75">
      <c r="C3319" s="2"/>
    </row>
    <row r="3320" ht="12.75">
      <c r="C3320" s="2"/>
    </row>
    <row r="3321" ht="12.75">
      <c r="C3321" s="2"/>
    </row>
    <row r="3322" ht="12.75">
      <c r="C3322" s="2"/>
    </row>
    <row r="3323" ht="12.75">
      <c r="C3323" s="2"/>
    </row>
    <row r="3324" ht="12.75">
      <c r="C3324" s="2"/>
    </row>
    <row r="3325" ht="12.75">
      <c r="C3325" s="2"/>
    </row>
    <row r="3326" ht="12.75">
      <c r="C3326" s="2"/>
    </row>
    <row r="3327" ht="12.75">
      <c r="C3327" s="2"/>
    </row>
    <row r="3328" ht="12.75">
      <c r="C3328" s="2"/>
    </row>
    <row r="3329" ht="12.75">
      <c r="C3329" s="2"/>
    </row>
    <row r="3330" ht="12.75">
      <c r="C3330" s="2"/>
    </row>
    <row r="3331" ht="12.75">
      <c r="C3331" s="2"/>
    </row>
    <row r="3332" ht="12.75">
      <c r="C3332" s="2"/>
    </row>
    <row r="3333" ht="12.75">
      <c r="C3333" s="2"/>
    </row>
    <row r="3334" ht="12.75">
      <c r="C3334" s="2"/>
    </row>
    <row r="3335" ht="12.75">
      <c r="C3335" s="2"/>
    </row>
    <row r="3336" ht="12.75">
      <c r="C3336" s="2"/>
    </row>
    <row r="3337" ht="12.75">
      <c r="C3337" s="2"/>
    </row>
    <row r="3338" ht="12.75">
      <c r="C3338" s="2"/>
    </row>
    <row r="3339" ht="12.75">
      <c r="C3339" s="2"/>
    </row>
    <row r="3340" ht="12.75">
      <c r="C3340" s="2"/>
    </row>
    <row r="3341" ht="12.75">
      <c r="C3341" s="2"/>
    </row>
    <row r="3342" ht="12.75">
      <c r="C3342" s="2"/>
    </row>
    <row r="3343" ht="12.75">
      <c r="C3343" s="2"/>
    </row>
    <row r="3344" ht="12.75">
      <c r="C3344" s="2"/>
    </row>
    <row r="3345" ht="12.75">
      <c r="C3345" s="2"/>
    </row>
    <row r="3346" ht="12.75">
      <c r="C3346" s="2"/>
    </row>
    <row r="3347" ht="12.75">
      <c r="C3347" s="2"/>
    </row>
    <row r="3348" ht="12.75">
      <c r="C3348" s="2"/>
    </row>
    <row r="3349" ht="12.75">
      <c r="C3349" s="2"/>
    </row>
    <row r="3350" ht="12.75">
      <c r="C3350" s="2"/>
    </row>
    <row r="3351" ht="12.75">
      <c r="C3351" s="2"/>
    </row>
    <row r="3352" ht="12.75">
      <c r="C3352" s="2"/>
    </row>
    <row r="3353" ht="12.75">
      <c r="C3353" s="2"/>
    </row>
    <row r="3354" ht="12.75">
      <c r="C3354" s="2"/>
    </row>
    <row r="3355" ht="12.75">
      <c r="C3355" s="2"/>
    </row>
    <row r="3356" ht="12.75">
      <c r="C3356" s="2"/>
    </row>
    <row r="3357" ht="12.75">
      <c r="C3357" s="2"/>
    </row>
    <row r="3358" ht="12.75">
      <c r="C3358" s="2"/>
    </row>
    <row r="3359" ht="12.75">
      <c r="C3359" s="2"/>
    </row>
    <row r="3360" ht="12.75">
      <c r="C3360" s="2"/>
    </row>
    <row r="3361" ht="12.75">
      <c r="C3361" s="2"/>
    </row>
    <row r="3362" ht="12.75">
      <c r="C3362" s="2"/>
    </row>
    <row r="3363" ht="12.75">
      <c r="C3363" s="2"/>
    </row>
    <row r="3364" ht="12.75">
      <c r="C3364" s="2"/>
    </row>
    <row r="3365" ht="12.75">
      <c r="C3365" s="2"/>
    </row>
    <row r="3366" ht="12.75">
      <c r="C3366" s="2"/>
    </row>
    <row r="3367" ht="12.75">
      <c r="C3367" s="2"/>
    </row>
    <row r="3368" ht="12.75">
      <c r="C3368" s="2"/>
    </row>
    <row r="3369" ht="12.75">
      <c r="C3369" s="2"/>
    </row>
    <row r="3370" ht="12.75">
      <c r="C3370" s="2"/>
    </row>
    <row r="3371" ht="12.75">
      <c r="C3371" s="2"/>
    </row>
    <row r="3372" ht="12.75">
      <c r="C3372" s="2"/>
    </row>
    <row r="3373" ht="12.75">
      <c r="C3373" s="2"/>
    </row>
    <row r="3374" ht="12.75">
      <c r="C3374" s="2"/>
    </row>
    <row r="3375" ht="12.75">
      <c r="C3375" s="2"/>
    </row>
    <row r="3376" ht="12.75">
      <c r="C3376" s="2"/>
    </row>
    <row r="3377" ht="12.75">
      <c r="C3377" s="2"/>
    </row>
    <row r="3378" ht="12.75">
      <c r="C3378" s="2"/>
    </row>
    <row r="3379" ht="12.75">
      <c r="C3379" s="2"/>
    </row>
    <row r="3380" ht="12.75">
      <c r="C3380" s="2"/>
    </row>
    <row r="3381" ht="12.75">
      <c r="C3381" s="2"/>
    </row>
    <row r="3382" ht="12.75">
      <c r="C3382" s="2"/>
    </row>
    <row r="3383" ht="12.75">
      <c r="C3383" s="2"/>
    </row>
    <row r="3384" ht="12.75">
      <c r="C3384" s="2"/>
    </row>
    <row r="3385" ht="12.75">
      <c r="C3385" s="2"/>
    </row>
    <row r="3386" ht="12.75">
      <c r="C3386" s="2"/>
    </row>
    <row r="3387" ht="12.75">
      <c r="C3387" s="2"/>
    </row>
    <row r="3388" ht="12.75">
      <c r="C3388" s="2"/>
    </row>
    <row r="3389" ht="12.75">
      <c r="C3389" s="2"/>
    </row>
    <row r="3390" ht="12.75">
      <c r="C3390" s="2"/>
    </row>
    <row r="3391" ht="12.75">
      <c r="C3391" s="2"/>
    </row>
    <row r="3392" ht="12.75">
      <c r="C3392" s="2"/>
    </row>
    <row r="3393" ht="12.75">
      <c r="C3393" s="2"/>
    </row>
    <row r="3394" ht="12.75">
      <c r="C3394" s="2"/>
    </row>
    <row r="3395" ht="12.75">
      <c r="C3395" s="2"/>
    </row>
    <row r="3396" ht="12.75">
      <c r="C3396" s="2"/>
    </row>
    <row r="3397" ht="12.75">
      <c r="C3397" s="2"/>
    </row>
    <row r="3398" ht="12.75">
      <c r="C3398" s="2"/>
    </row>
    <row r="3399" ht="12.75">
      <c r="C3399" s="2"/>
    </row>
    <row r="3400" ht="12.75">
      <c r="C3400" s="2"/>
    </row>
    <row r="3401" ht="12.75">
      <c r="C3401" s="2"/>
    </row>
    <row r="3402" ht="12.75">
      <c r="C3402" s="2"/>
    </row>
    <row r="3403" ht="12.75">
      <c r="C3403" s="2"/>
    </row>
    <row r="3404" ht="12.75">
      <c r="C3404" s="2"/>
    </row>
    <row r="3405" ht="12.75">
      <c r="C3405" s="2"/>
    </row>
    <row r="3406" ht="12.75">
      <c r="C3406" s="2"/>
    </row>
    <row r="3407" ht="12.75">
      <c r="C3407" s="2"/>
    </row>
    <row r="3408" ht="12.75">
      <c r="C3408" s="2"/>
    </row>
    <row r="3409" ht="12.75">
      <c r="C3409" s="2"/>
    </row>
    <row r="3410" ht="12.75">
      <c r="C3410" s="2"/>
    </row>
    <row r="3411" ht="12.75">
      <c r="C3411" s="2"/>
    </row>
    <row r="3412" ht="12.75">
      <c r="C3412" s="2"/>
    </row>
    <row r="3413" ht="12.75">
      <c r="C3413" s="2"/>
    </row>
    <row r="3414" ht="12.75">
      <c r="C3414" s="2"/>
    </row>
    <row r="3415" ht="12.75">
      <c r="C3415" s="2"/>
    </row>
    <row r="3416" ht="12.75">
      <c r="C3416" s="2"/>
    </row>
    <row r="3417" ht="12.75">
      <c r="C3417" s="2"/>
    </row>
    <row r="3418" ht="12.75">
      <c r="C3418" s="2"/>
    </row>
    <row r="3419" ht="12.75">
      <c r="C3419" s="2"/>
    </row>
    <row r="3420" ht="12.75">
      <c r="C3420" s="2"/>
    </row>
    <row r="3421" ht="12.75">
      <c r="C3421" s="2"/>
    </row>
    <row r="3422" ht="12.75">
      <c r="C3422" s="2"/>
    </row>
    <row r="3423" ht="12.75">
      <c r="C3423" s="2"/>
    </row>
    <row r="3424" ht="12.75">
      <c r="C3424" s="2"/>
    </row>
    <row r="3425" ht="12.75">
      <c r="C3425" s="2"/>
    </row>
    <row r="3426" ht="12.75">
      <c r="C3426" s="2"/>
    </row>
    <row r="3427" ht="12.75">
      <c r="C3427" s="2"/>
    </row>
    <row r="3428" ht="12.75">
      <c r="C3428" s="2"/>
    </row>
    <row r="3429" ht="12.75">
      <c r="C3429" s="2"/>
    </row>
    <row r="3430" ht="12.75">
      <c r="C3430" s="2"/>
    </row>
    <row r="3431" ht="12.75">
      <c r="C3431" s="2"/>
    </row>
    <row r="3432" ht="12.75">
      <c r="C3432" s="2"/>
    </row>
    <row r="3433" ht="12.75">
      <c r="C3433" s="2"/>
    </row>
    <row r="3434" ht="12.75">
      <c r="C3434" s="2"/>
    </row>
    <row r="3435" ht="12.75">
      <c r="C3435" s="2"/>
    </row>
    <row r="3436" ht="12.75">
      <c r="C3436" s="2"/>
    </row>
    <row r="3437" ht="12.75">
      <c r="C3437" s="2"/>
    </row>
    <row r="3438" ht="12.75">
      <c r="C3438" s="2"/>
    </row>
    <row r="3439" ht="12.75">
      <c r="C3439" s="2"/>
    </row>
    <row r="3440" ht="12.75">
      <c r="C3440" s="2"/>
    </row>
    <row r="3441" ht="12.75">
      <c r="C3441" s="2"/>
    </row>
    <row r="3442" ht="12.75">
      <c r="C3442" s="2"/>
    </row>
    <row r="3443" ht="12.75">
      <c r="C3443" s="2"/>
    </row>
    <row r="3444" ht="12.75">
      <c r="C3444" s="2"/>
    </row>
    <row r="3445" ht="12.75">
      <c r="C3445" s="2"/>
    </row>
    <row r="3446" ht="12.75">
      <c r="C3446" s="2"/>
    </row>
    <row r="3447" ht="12.75">
      <c r="C3447" s="2"/>
    </row>
    <row r="3448" ht="12.75">
      <c r="C3448" s="2"/>
    </row>
    <row r="3449" ht="12.75">
      <c r="C3449" s="2"/>
    </row>
    <row r="3450" ht="12.75">
      <c r="C3450" s="2"/>
    </row>
    <row r="3451" ht="12.75">
      <c r="C3451" s="2"/>
    </row>
    <row r="3452" ht="12.75">
      <c r="C3452" s="2"/>
    </row>
    <row r="3453" ht="12.75">
      <c r="C3453" s="2"/>
    </row>
    <row r="3454" ht="12.75">
      <c r="C3454" s="2"/>
    </row>
    <row r="3455" ht="12.75">
      <c r="C3455" s="2"/>
    </row>
    <row r="3456" ht="12.75">
      <c r="C3456" s="2"/>
    </row>
    <row r="3457" ht="12.75">
      <c r="C3457" s="2"/>
    </row>
    <row r="3458" ht="12.75">
      <c r="C3458" s="2"/>
    </row>
    <row r="3459" ht="12.75">
      <c r="C3459" s="2"/>
    </row>
    <row r="3460" ht="12.75">
      <c r="C3460" s="2"/>
    </row>
    <row r="3461" ht="12.75">
      <c r="C3461" s="2"/>
    </row>
    <row r="3462" ht="12.75">
      <c r="C3462" s="2"/>
    </row>
    <row r="3463" ht="12.75">
      <c r="C3463" s="2"/>
    </row>
    <row r="3464" ht="12.75">
      <c r="C3464" s="2"/>
    </row>
    <row r="3465" ht="12.75">
      <c r="C3465" s="2"/>
    </row>
    <row r="3466" ht="12.75">
      <c r="C3466" s="2"/>
    </row>
    <row r="3467" ht="12.75">
      <c r="C3467" s="2"/>
    </row>
    <row r="3468" ht="12.75">
      <c r="C3468" s="2"/>
    </row>
    <row r="3469" ht="12.75">
      <c r="C3469" s="2"/>
    </row>
    <row r="3470" ht="12.75">
      <c r="C3470" s="2"/>
    </row>
    <row r="3471" ht="12.75">
      <c r="C3471" s="2"/>
    </row>
    <row r="3472" ht="12.75">
      <c r="C3472" s="2"/>
    </row>
    <row r="3473" ht="12.75">
      <c r="C3473" s="2"/>
    </row>
    <row r="3474" ht="12.75">
      <c r="C3474" s="2"/>
    </row>
    <row r="3475" ht="12.75">
      <c r="C3475" s="2"/>
    </row>
    <row r="3476" ht="12.75">
      <c r="C3476" s="2"/>
    </row>
    <row r="3477" ht="12.75">
      <c r="C3477" s="2"/>
    </row>
    <row r="3478" ht="12.75">
      <c r="C3478" s="2"/>
    </row>
    <row r="3479" ht="12.75">
      <c r="C3479" s="2"/>
    </row>
    <row r="3480" ht="12.75">
      <c r="C3480" s="2"/>
    </row>
    <row r="3481" ht="12.75">
      <c r="C3481" s="2"/>
    </row>
    <row r="3482" ht="12.75">
      <c r="C3482" s="2"/>
    </row>
    <row r="3483" ht="12.75">
      <c r="C3483" s="2"/>
    </row>
    <row r="3484" ht="12.75">
      <c r="C3484" s="2"/>
    </row>
    <row r="3485" ht="12.75">
      <c r="C3485" s="2"/>
    </row>
    <row r="3486" ht="12.75">
      <c r="C3486" s="2"/>
    </row>
    <row r="3487" ht="12.75">
      <c r="C3487" s="2"/>
    </row>
    <row r="3488" ht="12.75">
      <c r="C3488" s="2"/>
    </row>
    <row r="3489" ht="12.75">
      <c r="C3489" s="2"/>
    </row>
    <row r="3490" ht="12.75">
      <c r="C3490" s="2"/>
    </row>
    <row r="3491" ht="12.75">
      <c r="C3491" s="2"/>
    </row>
    <row r="3492" ht="12.75">
      <c r="C3492" s="2"/>
    </row>
    <row r="3493" ht="12.75">
      <c r="C3493" s="2"/>
    </row>
    <row r="3494" ht="12.75">
      <c r="C3494" s="2"/>
    </row>
    <row r="3495" ht="12.75">
      <c r="C3495" s="2"/>
    </row>
    <row r="3496" ht="12.75">
      <c r="C3496" s="2"/>
    </row>
    <row r="3497" ht="12.75">
      <c r="C3497" s="2"/>
    </row>
    <row r="3498" ht="12.75">
      <c r="C3498" s="2"/>
    </row>
    <row r="3499" ht="12.75">
      <c r="C3499" s="2"/>
    </row>
    <row r="3500" ht="12.75">
      <c r="C3500" s="2"/>
    </row>
    <row r="3501" ht="12.75">
      <c r="C3501" s="2"/>
    </row>
    <row r="3502" ht="12.75">
      <c r="C3502" s="2"/>
    </row>
    <row r="3503" ht="12.75">
      <c r="C3503" s="2"/>
    </row>
    <row r="3504" ht="12.75">
      <c r="C3504" s="2"/>
    </row>
    <row r="3505" ht="12.75">
      <c r="C3505" s="2"/>
    </row>
    <row r="3506" ht="12.75">
      <c r="C3506" s="2"/>
    </row>
    <row r="3507" ht="12.75">
      <c r="C3507" s="2"/>
    </row>
    <row r="3508" ht="12.75">
      <c r="C3508" s="2"/>
    </row>
    <row r="3509" ht="12.75">
      <c r="C3509" s="2"/>
    </row>
    <row r="3510" ht="12.75">
      <c r="C3510" s="2"/>
    </row>
    <row r="3511" ht="12.75">
      <c r="C3511" s="2"/>
    </row>
    <row r="3512" ht="12.75">
      <c r="C3512" s="2"/>
    </row>
    <row r="3513" ht="12.75">
      <c r="C3513" s="2"/>
    </row>
    <row r="3514" ht="12.75">
      <c r="C3514" s="2"/>
    </row>
    <row r="3515" ht="12.75">
      <c r="C3515" s="2"/>
    </row>
    <row r="3516" ht="12.75">
      <c r="C3516" s="2"/>
    </row>
    <row r="3517" ht="12.75">
      <c r="C3517" s="2"/>
    </row>
    <row r="3518" ht="12.75">
      <c r="C3518" s="2"/>
    </row>
    <row r="3519" ht="12.75">
      <c r="C3519" s="2"/>
    </row>
    <row r="3520" ht="12.75">
      <c r="C3520" s="2"/>
    </row>
    <row r="3521" ht="12.75">
      <c r="C3521" s="2"/>
    </row>
    <row r="3522" ht="12.75">
      <c r="C3522" s="2"/>
    </row>
    <row r="3523" ht="12.75">
      <c r="C3523" s="2"/>
    </row>
    <row r="3524" ht="12.75">
      <c r="C3524" s="2"/>
    </row>
    <row r="3525" ht="12.75">
      <c r="C3525" s="2"/>
    </row>
    <row r="3526" ht="12.75">
      <c r="C3526" s="2"/>
    </row>
    <row r="3527" ht="12.75">
      <c r="C3527" s="2"/>
    </row>
    <row r="3528" ht="12.75">
      <c r="C3528" s="2"/>
    </row>
    <row r="3529" ht="12.75">
      <c r="C3529" s="2"/>
    </row>
    <row r="3530" ht="12.75">
      <c r="C3530" s="2"/>
    </row>
    <row r="3531" ht="12.75">
      <c r="C3531" s="2"/>
    </row>
    <row r="3532" ht="12.75">
      <c r="C3532" s="2"/>
    </row>
    <row r="3533" ht="12.75">
      <c r="C3533" s="2"/>
    </row>
    <row r="3534" ht="12.75">
      <c r="C3534" s="2"/>
    </row>
    <row r="3535" ht="12.75">
      <c r="C3535" s="2"/>
    </row>
    <row r="3536" ht="12.75">
      <c r="C3536" s="2"/>
    </row>
    <row r="3537" ht="12.75">
      <c r="C3537" s="2"/>
    </row>
    <row r="3538" ht="12.75">
      <c r="C3538" s="2"/>
    </row>
    <row r="3539" ht="12.75">
      <c r="C3539" s="2"/>
    </row>
    <row r="3540" ht="12.75">
      <c r="C3540" s="2"/>
    </row>
    <row r="3541" ht="12.75">
      <c r="C3541" s="2"/>
    </row>
    <row r="3542" ht="12.75">
      <c r="C3542" s="2"/>
    </row>
    <row r="3543" ht="12.75">
      <c r="C3543" s="2"/>
    </row>
    <row r="3544" ht="12.75">
      <c r="C3544" s="2"/>
    </row>
    <row r="3545" ht="12.75">
      <c r="C3545" s="2"/>
    </row>
    <row r="3546" ht="12.75">
      <c r="C3546" s="2"/>
    </row>
    <row r="3547" ht="12.75">
      <c r="C3547" s="2"/>
    </row>
    <row r="3548" ht="12.75">
      <c r="C3548" s="2"/>
    </row>
    <row r="3549" ht="12.75">
      <c r="C3549" s="2"/>
    </row>
    <row r="3550" ht="12.75">
      <c r="C3550" s="2"/>
    </row>
    <row r="3551" ht="12.75">
      <c r="C3551" s="2"/>
    </row>
    <row r="3552" ht="12.75">
      <c r="C3552" s="2"/>
    </row>
    <row r="3553" ht="12.75">
      <c r="C3553" s="2"/>
    </row>
    <row r="3554" ht="12.75">
      <c r="C3554" s="2"/>
    </row>
    <row r="3555" ht="12.75">
      <c r="C3555" s="2"/>
    </row>
    <row r="3556" ht="12.75">
      <c r="C3556" s="2"/>
    </row>
    <row r="3557" ht="12.75">
      <c r="C3557" s="2"/>
    </row>
    <row r="3558" ht="12.75">
      <c r="C3558" s="2"/>
    </row>
    <row r="3559" ht="12.75">
      <c r="C3559" s="2"/>
    </row>
    <row r="3560" ht="12.75">
      <c r="C3560" s="2"/>
    </row>
    <row r="3561" ht="12.75">
      <c r="C3561" s="2"/>
    </row>
    <row r="3562" ht="12.75">
      <c r="C3562" s="2"/>
    </row>
    <row r="3563" ht="12.75">
      <c r="C3563" s="2"/>
    </row>
    <row r="3564" ht="12.75">
      <c r="C3564" s="2"/>
    </row>
    <row r="3565" ht="12.75">
      <c r="C3565" s="2"/>
    </row>
    <row r="3566" ht="12.75">
      <c r="C3566" s="2"/>
    </row>
    <row r="3567" ht="12.75">
      <c r="C3567" s="2"/>
    </row>
    <row r="3568" ht="12.75">
      <c r="C3568" s="2"/>
    </row>
    <row r="3569" ht="12.75">
      <c r="C3569" s="2"/>
    </row>
    <row r="3570" ht="12.75">
      <c r="C3570" s="2"/>
    </row>
    <row r="3571" ht="12.75">
      <c r="C3571" s="2"/>
    </row>
    <row r="3572" ht="12.75">
      <c r="C3572" s="2"/>
    </row>
    <row r="3573" ht="12.75">
      <c r="C3573" s="2"/>
    </row>
    <row r="3574" ht="12.75">
      <c r="C3574" s="2"/>
    </row>
    <row r="3575" ht="12.75">
      <c r="C3575" s="2"/>
    </row>
    <row r="3576" ht="12.75">
      <c r="C3576" s="2"/>
    </row>
    <row r="3577" ht="12.75">
      <c r="C3577" s="2"/>
    </row>
    <row r="3578" ht="12.75">
      <c r="C3578" s="2"/>
    </row>
    <row r="3579" ht="12.75">
      <c r="C3579" s="2"/>
    </row>
    <row r="3580" ht="12.75">
      <c r="C3580" s="2"/>
    </row>
    <row r="3581" ht="12.75">
      <c r="C3581" s="2"/>
    </row>
    <row r="3582" ht="12.75">
      <c r="C3582" s="2"/>
    </row>
    <row r="3583" ht="12.75">
      <c r="C3583" s="2"/>
    </row>
    <row r="3584" ht="12.75">
      <c r="C3584" s="2"/>
    </row>
    <row r="3585" ht="12.75">
      <c r="C3585" s="2"/>
    </row>
    <row r="3586" ht="12.75">
      <c r="C3586" s="2"/>
    </row>
    <row r="3587" ht="12.75">
      <c r="C3587" s="2"/>
    </row>
    <row r="3588" ht="12.75">
      <c r="C3588" s="2"/>
    </row>
    <row r="3589" ht="12.75">
      <c r="C3589" s="2"/>
    </row>
    <row r="3590" ht="12.75">
      <c r="C3590" s="2"/>
    </row>
    <row r="3591" ht="12.75">
      <c r="C3591" s="2"/>
    </row>
    <row r="3592" ht="12.75">
      <c r="C3592" s="2"/>
    </row>
    <row r="3593" ht="12.75">
      <c r="C3593" s="2"/>
    </row>
    <row r="3594" ht="12.75">
      <c r="C3594" s="2"/>
    </row>
    <row r="3595" ht="12.75">
      <c r="C3595" s="2"/>
    </row>
    <row r="3596" ht="12.75">
      <c r="C3596" s="2"/>
    </row>
    <row r="3597" ht="12.75">
      <c r="C3597" s="2"/>
    </row>
    <row r="3598" ht="12.75">
      <c r="C3598" s="2"/>
    </row>
    <row r="3599" ht="12.75">
      <c r="C3599" s="2"/>
    </row>
    <row r="3600" ht="12.75">
      <c r="C3600" s="2"/>
    </row>
    <row r="3601" ht="12.75">
      <c r="C3601" s="2"/>
    </row>
    <row r="3602" ht="12.75">
      <c r="C3602" s="2"/>
    </row>
    <row r="3603" ht="12.75">
      <c r="C3603" s="2"/>
    </row>
    <row r="3604" ht="12.75">
      <c r="C3604" s="2"/>
    </row>
    <row r="3605" ht="12.75">
      <c r="C3605" s="2"/>
    </row>
    <row r="3606" ht="12.75">
      <c r="C3606" s="2"/>
    </row>
    <row r="3607" ht="12.75">
      <c r="C3607" s="2"/>
    </row>
    <row r="3608" ht="12.75">
      <c r="C3608" s="2"/>
    </row>
    <row r="3609" ht="12.75">
      <c r="C3609" s="2"/>
    </row>
    <row r="3610" ht="12.75">
      <c r="C3610" s="2"/>
    </row>
    <row r="3611" ht="12.75">
      <c r="C3611" s="2"/>
    </row>
    <row r="3612" ht="12.75">
      <c r="C3612" s="2"/>
    </row>
    <row r="3613" ht="12.75">
      <c r="C3613" s="2"/>
    </row>
    <row r="3614" ht="12.75">
      <c r="C3614" s="2"/>
    </row>
    <row r="3615" ht="12.75">
      <c r="C3615" s="2"/>
    </row>
    <row r="3616" ht="12.75">
      <c r="C3616" s="2"/>
    </row>
    <row r="3617" ht="12.75">
      <c r="C3617" s="2"/>
    </row>
    <row r="3618" ht="12.75">
      <c r="C3618" s="2"/>
    </row>
    <row r="3619" ht="12.75">
      <c r="C3619" s="2"/>
    </row>
    <row r="3620" ht="12.75">
      <c r="C3620" s="2"/>
    </row>
    <row r="3621" ht="12.75">
      <c r="C3621" s="2"/>
    </row>
    <row r="3622" ht="12.75">
      <c r="C3622" s="2"/>
    </row>
    <row r="3623" ht="12.75">
      <c r="C3623" s="2"/>
    </row>
    <row r="3624" ht="12.75">
      <c r="C3624" s="2"/>
    </row>
    <row r="3625" ht="12.75">
      <c r="C3625" s="2"/>
    </row>
    <row r="3626" ht="12.75">
      <c r="C3626" s="2"/>
    </row>
    <row r="3627" ht="12.75">
      <c r="C3627" s="2"/>
    </row>
    <row r="3628" ht="12.75">
      <c r="C3628" s="2"/>
    </row>
    <row r="3629" ht="12.75">
      <c r="C3629" s="2"/>
    </row>
    <row r="3630" ht="12.75">
      <c r="C3630" s="2"/>
    </row>
    <row r="3631" ht="12.75">
      <c r="C3631" s="2"/>
    </row>
    <row r="3632" ht="12.75">
      <c r="C3632" s="2"/>
    </row>
    <row r="3633" ht="12.75">
      <c r="C3633" s="2"/>
    </row>
    <row r="3634" ht="12.75">
      <c r="C3634" s="2"/>
    </row>
    <row r="3635" ht="12.75">
      <c r="C3635" s="2"/>
    </row>
    <row r="3636" ht="12.75">
      <c r="C3636" s="2"/>
    </row>
    <row r="3637" ht="12.75">
      <c r="C3637" s="2"/>
    </row>
    <row r="3638" ht="12.75">
      <c r="C3638" s="2"/>
    </row>
    <row r="3639" ht="12.75">
      <c r="C3639" s="2"/>
    </row>
    <row r="3640" ht="12.75">
      <c r="C3640" s="2"/>
    </row>
    <row r="3641" ht="12.75">
      <c r="C3641" s="2"/>
    </row>
    <row r="3642" ht="12.75">
      <c r="C3642" s="2"/>
    </row>
    <row r="3643" ht="12.75">
      <c r="C3643" s="2"/>
    </row>
    <row r="3644" ht="12.75">
      <c r="C3644" s="2"/>
    </row>
    <row r="3645" ht="12.75">
      <c r="C3645" s="2"/>
    </row>
    <row r="3646" ht="12.75">
      <c r="C3646" s="2"/>
    </row>
    <row r="3647" ht="12.75">
      <c r="C3647" s="2"/>
    </row>
    <row r="3648" ht="12.75">
      <c r="C3648" s="2"/>
    </row>
    <row r="3649" ht="12.75">
      <c r="C3649" s="2"/>
    </row>
    <row r="3650" ht="12.75">
      <c r="C3650" s="2"/>
    </row>
    <row r="3651" ht="12.75">
      <c r="C3651" s="2"/>
    </row>
    <row r="3652" ht="12.75">
      <c r="C3652" s="2"/>
    </row>
    <row r="3653" ht="12.75">
      <c r="C3653" s="2"/>
    </row>
    <row r="3654" ht="12.75">
      <c r="C3654" s="2"/>
    </row>
    <row r="3655" ht="12.75">
      <c r="C3655" s="2"/>
    </row>
    <row r="3656" ht="12.75">
      <c r="C3656" s="2"/>
    </row>
    <row r="3657" ht="12.75">
      <c r="C3657" s="2"/>
    </row>
    <row r="3658" ht="12.75">
      <c r="C3658" s="2"/>
    </row>
    <row r="3659" ht="12.75">
      <c r="C3659" s="2"/>
    </row>
    <row r="3660" ht="12.75">
      <c r="C3660" s="2"/>
    </row>
    <row r="3661" ht="12.75">
      <c r="C3661" s="2"/>
    </row>
    <row r="3662" ht="12.75">
      <c r="C3662" s="2"/>
    </row>
    <row r="3663" ht="12.75">
      <c r="C3663" s="2"/>
    </row>
    <row r="3664" ht="12.75">
      <c r="C3664" s="2"/>
    </row>
    <row r="3665" ht="12.75">
      <c r="C3665" s="2"/>
    </row>
    <row r="3666" ht="12.75">
      <c r="C3666" s="2"/>
    </row>
    <row r="3667" ht="12.75">
      <c r="C3667" s="2"/>
    </row>
    <row r="3668" ht="12.75">
      <c r="C3668" s="2"/>
    </row>
    <row r="3669" ht="12.75">
      <c r="C3669" s="2"/>
    </row>
    <row r="3670" ht="12.75">
      <c r="C3670" s="2"/>
    </row>
    <row r="3671" ht="12.75">
      <c r="C3671" s="2"/>
    </row>
    <row r="3672" ht="12.75">
      <c r="C3672" s="2"/>
    </row>
    <row r="3673" ht="12.75">
      <c r="C3673" s="2"/>
    </row>
    <row r="3674" ht="12.75">
      <c r="C3674" s="2"/>
    </row>
    <row r="3675" ht="12.75">
      <c r="C3675" s="2"/>
    </row>
    <row r="3676" ht="12.75">
      <c r="C3676" s="2"/>
    </row>
    <row r="3677" ht="12.75">
      <c r="C3677" s="2"/>
    </row>
    <row r="3678" ht="12.75">
      <c r="C3678" s="2"/>
    </row>
    <row r="3679" ht="12.75">
      <c r="C3679" s="2"/>
    </row>
    <row r="3680" ht="12.75">
      <c r="C3680" s="2"/>
    </row>
    <row r="3681" ht="12.75">
      <c r="C3681" s="2"/>
    </row>
    <row r="3682" ht="12.75">
      <c r="C3682" s="2"/>
    </row>
    <row r="3683" ht="12.75">
      <c r="C3683" s="2"/>
    </row>
    <row r="3684" ht="12.75">
      <c r="C3684" s="2"/>
    </row>
    <row r="3685" ht="12.75">
      <c r="C3685" s="2"/>
    </row>
    <row r="3686" ht="12.75">
      <c r="C3686" s="2"/>
    </row>
    <row r="3687" ht="12.75">
      <c r="C3687" s="2"/>
    </row>
    <row r="3688" ht="12.75">
      <c r="C3688" s="2"/>
    </row>
    <row r="3689" ht="12.75">
      <c r="C3689" s="2"/>
    </row>
    <row r="3690" ht="12.75">
      <c r="C3690" s="2"/>
    </row>
    <row r="3691" ht="12.75">
      <c r="C3691" s="2"/>
    </row>
    <row r="3692" ht="12.75">
      <c r="C3692" s="2"/>
    </row>
    <row r="3693" ht="12.75">
      <c r="C3693" s="2"/>
    </row>
    <row r="3694" ht="12.75">
      <c r="C3694" s="2"/>
    </row>
    <row r="3695" ht="12.75">
      <c r="C3695" s="2"/>
    </row>
    <row r="3696" ht="12.75">
      <c r="C3696" s="2"/>
    </row>
    <row r="3697" ht="12.75">
      <c r="C3697" s="2"/>
    </row>
    <row r="3698" ht="12.75">
      <c r="C3698" s="2"/>
    </row>
    <row r="3699" ht="12.75">
      <c r="C3699" s="2"/>
    </row>
    <row r="3700" ht="12.75">
      <c r="C3700" s="2"/>
    </row>
    <row r="3701" ht="12.75">
      <c r="C3701" s="2"/>
    </row>
    <row r="3702" ht="12.75">
      <c r="C3702" s="2"/>
    </row>
    <row r="3703" ht="12.75">
      <c r="C3703" s="2"/>
    </row>
    <row r="3704" ht="12.75">
      <c r="C3704" s="2"/>
    </row>
    <row r="3705" ht="12.75">
      <c r="C3705" s="2"/>
    </row>
    <row r="3706" ht="12.75">
      <c r="C3706" s="2"/>
    </row>
    <row r="3707" ht="12.75">
      <c r="C3707" s="2"/>
    </row>
    <row r="3708" ht="12.75">
      <c r="C3708" s="2"/>
    </row>
    <row r="3709" ht="12.75">
      <c r="C3709" s="2"/>
    </row>
    <row r="3710" ht="12.75">
      <c r="C3710" s="2"/>
    </row>
    <row r="3711" ht="12.75">
      <c r="C3711" s="2"/>
    </row>
    <row r="3712" ht="12.75">
      <c r="C3712" s="2"/>
    </row>
    <row r="3713" ht="12.75">
      <c r="C3713" s="2"/>
    </row>
    <row r="3714" ht="12.75">
      <c r="C3714" s="2"/>
    </row>
    <row r="3715" ht="12.75">
      <c r="C3715" s="2"/>
    </row>
    <row r="3716" ht="12.75">
      <c r="C3716" s="2"/>
    </row>
    <row r="3717" ht="12.75">
      <c r="C3717" s="2"/>
    </row>
    <row r="3718" ht="12.75">
      <c r="C3718" s="2"/>
    </row>
    <row r="3719" ht="12.75">
      <c r="C3719" s="2"/>
    </row>
    <row r="3720" ht="12.75">
      <c r="C3720" s="2"/>
    </row>
    <row r="3721" ht="12.75">
      <c r="C3721" s="2"/>
    </row>
    <row r="3722" ht="12.75">
      <c r="C3722" s="2"/>
    </row>
    <row r="3723" ht="12.75">
      <c r="C3723" s="2"/>
    </row>
    <row r="3724" ht="12.75">
      <c r="C3724" s="2"/>
    </row>
    <row r="3725" ht="12.75">
      <c r="C3725" s="2"/>
    </row>
    <row r="3726" ht="12.75">
      <c r="C3726" s="2"/>
    </row>
    <row r="3727" ht="12.75">
      <c r="C3727" s="2"/>
    </row>
    <row r="3728" ht="12.75">
      <c r="C3728" s="2"/>
    </row>
    <row r="3729" ht="12.75">
      <c r="C3729" s="2"/>
    </row>
    <row r="3730" ht="12.75">
      <c r="C3730" s="2"/>
    </row>
    <row r="3731" ht="12.75">
      <c r="C3731" s="2"/>
    </row>
    <row r="3732" ht="12.75">
      <c r="C3732" s="2"/>
    </row>
    <row r="3733" ht="12.75">
      <c r="C3733" s="2"/>
    </row>
    <row r="3734" ht="12.75">
      <c r="C3734" s="2"/>
    </row>
    <row r="3735" ht="12.75">
      <c r="C3735" s="2"/>
    </row>
    <row r="3736" ht="12.75">
      <c r="C3736" s="2"/>
    </row>
    <row r="3737" ht="12.75">
      <c r="C3737" s="2"/>
    </row>
    <row r="3738" ht="12.75">
      <c r="C3738" s="2"/>
    </row>
    <row r="3739" ht="12.75">
      <c r="C3739" s="2"/>
    </row>
    <row r="3740" ht="12.75">
      <c r="C3740" s="2"/>
    </row>
    <row r="3741" ht="12.75">
      <c r="C3741" s="2"/>
    </row>
    <row r="3742" ht="12.75">
      <c r="C3742" s="2"/>
    </row>
    <row r="3743" ht="12.75">
      <c r="C3743" s="2"/>
    </row>
    <row r="3744" ht="12.75">
      <c r="C3744" s="2"/>
    </row>
    <row r="3745" ht="12.75">
      <c r="C3745" s="2"/>
    </row>
    <row r="3746" ht="12.75">
      <c r="C3746" s="2"/>
    </row>
    <row r="3747" ht="12.75">
      <c r="C3747" s="2"/>
    </row>
    <row r="3748" ht="12.75">
      <c r="C3748" s="2"/>
    </row>
    <row r="3749" ht="12.75">
      <c r="C3749" s="2"/>
    </row>
    <row r="3750" ht="12.75">
      <c r="C3750" s="2"/>
    </row>
    <row r="3751" ht="12.75">
      <c r="C3751" s="2"/>
    </row>
    <row r="3752" ht="12.75">
      <c r="C3752" s="2"/>
    </row>
    <row r="3753" ht="12.75">
      <c r="C3753" s="2"/>
    </row>
    <row r="3754" ht="12.75">
      <c r="C3754" s="2"/>
    </row>
    <row r="3755" ht="12.75">
      <c r="C3755" s="2"/>
    </row>
    <row r="3756" ht="12.75">
      <c r="C3756" s="2"/>
    </row>
    <row r="3757" ht="12.75">
      <c r="C3757" s="2"/>
    </row>
    <row r="3758" ht="12.75">
      <c r="C3758" s="2"/>
    </row>
    <row r="3759" ht="12.75">
      <c r="C3759" s="2"/>
    </row>
    <row r="3760" ht="12.75">
      <c r="C3760" s="2"/>
    </row>
    <row r="3761" ht="12.75">
      <c r="C3761" s="2"/>
    </row>
    <row r="3762" ht="12.75">
      <c r="C3762" s="2"/>
    </row>
    <row r="3763" ht="12.75">
      <c r="C3763" s="2"/>
    </row>
    <row r="3764" ht="12.75">
      <c r="C3764" s="2"/>
    </row>
    <row r="3765" ht="12.75">
      <c r="C3765" s="2"/>
    </row>
    <row r="3766" ht="12.75">
      <c r="C3766" s="2"/>
    </row>
    <row r="3767" ht="12.75">
      <c r="C3767" s="2"/>
    </row>
    <row r="3768" ht="12.75">
      <c r="C3768" s="2"/>
    </row>
    <row r="3769" ht="12.75">
      <c r="C3769" s="2"/>
    </row>
    <row r="3770" ht="12.75">
      <c r="C3770" s="2"/>
    </row>
    <row r="3771" ht="12.75">
      <c r="C3771" s="2"/>
    </row>
    <row r="3772" ht="12.75">
      <c r="C3772" s="2"/>
    </row>
    <row r="3773" ht="12.75">
      <c r="C3773" s="2"/>
    </row>
    <row r="3774" ht="12.75">
      <c r="C3774" s="2"/>
    </row>
    <row r="3775" ht="12.75">
      <c r="C3775" s="2"/>
    </row>
    <row r="3776" ht="12.75">
      <c r="C3776" s="2"/>
    </row>
    <row r="3777" ht="12.75">
      <c r="C3777" s="2"/>
    </row>
    <row r="3778" ht="12.75">
      <c r="C3778" s="2"/>
    </row>
    <row r="3779" ht="12.75">
      <c r="C3779" s="2"/>
    </row>
    <row r="3780" ht="12.75">
      <c r="C3780" s="2"/>
    </row>
    <row r="3781" ht="12.75">
      <c r="C3781" s="2"/>
    </row>
    <row r="3782" ht="12.75">
      <c r="C3782" s="2"/>
    </row>
    <row r="3783" ht="12.75">
      <c r="C3783" s="2"/>
    </row>
    <row r="3784" ht="12.75">
      <c r="C3784" s="2"/>
    </row>
    <row r="3785" ht="12.75">
      <c r="C3785" s="2"/>
    </row>
    <row r="3786" ht="12.75">
      <c r="C3786" s="2"/>
    </row>
    <row r="3787" ht="12.75">
      <c r="C3787" s="2"/>
    </row>
    <row r="3788" ht="12.75">
      <c r="C3788" s="2"/>
    </row>
    <row r="3789" ht="12.75">
      <c r="C3789" s="2"/>
    </row>
    <row r="3790" ht="12.75">
      <c r="C3790" s="2"/>
    </row>
    <row r="3791" ht="12.75">
      <c r="C3791" s="2"/>
    </row>
    <row r="3792" ht="12.75">
      <c r="C3792" s="2"/>
    </row>
    <row r="3793" ht="12.75">
      <c r="C3793" s="2"/>
    </row>
    <row r="3794" ht="12.75">
      <c r="C3794" s="2"/>
    </row>
    <row r="3795" ht="12.75">
      <c r="C3795" s="2"/>
    </row>
    <row r="3796" ht="12.75">
      <c r="C3796" s="2"/>
    </row>
    <row r="3797" ht="12.75">
      <c r="C3797" s="2"/>
    </row>
    <row r="3798" ht="12.75">
      <c r="C3798" s="2"/>
    </row>
    <row r="3799" ht="12.75">
      <c r="C3799" s="2"/>
    </row>
    <row r="3800" ht="12.75">
      <c r="C3800" s="2"/>
    </row>
    <row r="3801" ht="12.75">
      <c r="C3801" s="2"/>
    </row>
    <row r="3802" ht="12.75">
      <c r="C3802" s="2"/>
    </row>
    <row r="3803" ht="12.75">
      <c r="C3803" s="2"/>
    </row>
    <row r="3804" ht="12.75">
      <c r="C3804" s="2"/>
    </row>
    <row r="3805" ht="12.75">
      <c r="C3805" s="2"/>
    </row>
    <row r="3806" ht="12.75">
      <c r="C3806" s="2"/>
    </row>
    <row r="3807" ht="12.75">
      <c r="C3807" s="2"/>
    </row>
    <row r="3808" ht="12.75">
      <c r="C3808" s="2"/>
    </row>
    <row r="3809" ht="12.75">
      <c r="C3809" s="2"/>
    </row>
    <row r="3810" ht="12.75">
      <c r="C3810" s="2"/>
    </row>
    <row r="3811" ht="12.75">
      <c r="C3811" s="2"/>
    </row>
    <row r="3812" ht="12.75">
      <c r="C3812" s="2"/>
    </row>
    <row r="3813" ht="12.75">
      <c r="C3813" s="2"/>
    </row>
    <row r="3814" ht="12.75">
      <c r="C3814" s="2"/>
    </row>
    <row r="3815" ht="12.75">
      <c r="C3815" s="2"/>
    </row>
    <row r="3816" ht="12.75">
      <c r="C3816" s="2"/>
    </row>
    <row r="3817" ht="12.75">
      <c r="C3817" s="2"/>
    </row>
    <row r="3818" ht="12.75">
      <c r="C3818" s="2"/>
    </row>
    <row r="3819" ht="12.75">
      <c r="C3819" s="2"/>
    </row>
    <row r="3820" ht="12.75">
      <c r="C3820" s="2"/>
    </row>
    <row r="3821" ht="12.75">
      <c r="C3821" s="2"/>
    </row>
    <row r="3822" ht="12.75">
      <c r="C3822" s="2"/>
    </row>
    <row r="3823" ht="12.75">
      <c r="C3823" s="2"/>
    </row>
    <row r="3824" ht="12.75">
      <c r="C3824" s="2"/>
    </row>
    <row r="3825" ht="12.75">
      <c r="C3825" s="2"/>
    </row>
    <row r="3826" ht="12.75">
      <c r="C3826" s="2"/>
    </row>
    <row r="3827" ht="12.75">
      <c r="C3827" s="2"/>
    </row>
    <row r="3828" ht="12.75">
      <c r="C3828" s="2"/>
    </row>
    <row r="3829" ht="12.75">
      <c r="C3829" s="2"/>
    </row>
    <row r="3830" ht="12.75">
      <c r="C3830" s="2"/>
    </row>
    <row r="3831" ht="12.75">
      <c r="C3831" s="2"/>
    </row>
    <row r="3832" ht="12.75">
      <c r="C3832" s="2"/>
    </row>
    <row r="3833" ht="12.75">
      <c r="C3833" s="2"/>
    </row>
    <row r="3834" ht="12.75">
      <c r="C3834" s="2"/>
    </row>
    <row r="3835" ht="12.75">
      <c r="C3835" s="2"/>
    </row>
    <row r="3836" ht="12.75">
      <c r="C3836" s="2"/>
    </row>
    <row r="3837" ht="12.75">
      <c r="C3837" s="2"/>
    </row>
    <row r="3838" ht="12.75">
      <c r="C3838" s="2"/>
    </row>
    <row r="3839" ht="12.75">
      <c r="C3839" s="2"/>
    </row>
    <row r="3840" ht="12.75">
      <c r="C3840" s="2"/>
    </row>
    <row r="3841" ht="12.75">
      <c r="C3841" s="2"/>
    </row>
    <row r="3842" ht="12.75">
      <c r="C3842" s="2"/>
    </row>
    <row r="3843" ht="12.75">
      <c r="C3843" s="2"/>
    </row>
    <row r="3844" ht="12.75">
      <c r="C3844" s="2"/>
    </row>
    <row r="3845" ht="12.75">
      <c r="C3845" s="2"/>
    </row>
    <row r="3846" ht="12.75">
      <c r="C3846" s="2"/>
    </row>
    <row r="3847" ht="12.75">
      <c r="C3847" s="2"/>
    </row>
    <row r="3848" ht="12.75">
      <c r="C3848" s="2"/>
    </row>
    <row r="3849" ht="12.75">
      <c r="C3849" s="2"/>
    </row>
    <row r="3850" ht="12.75">
      <c r="C3850" s="2"/>
    </row>
    <row r="3851" ht="12.75">
      <c r="C3851" s="2"/>
    </row>
    <row r="3852" ht="12.75">
      <c r="C3852" s="2"/>
    </row>
    <row r="3853" ht="12.75">
      <c r="C3853" s="2"/>
    </row>
    <row r="3854" ht="12.75">
      <c r="C3854" s="2"/>
    </row>
    <row r="3855" ht="12.75">
      <c r="C3855" s="2"/>
    </row>
    <row r="3856" ht="12.75">
      <c r="C3856" s="2"/>
    </row>
    <row r="3857" ht="12.75">
      <c r="C3857" s="2"/>
    </row>
    <row r="3858" ht="12.75">
      <c r="C3858" s="2"/>
    </row>
    <row r="3859" ht="12.75">
      <c r="C3859" s="2"/>
    </row>
    <row r="3860" ht="12.75">
      <c r="C3860" s="2"/>
    </row>
    <row r="3861" ht="12.75">
      <c r="C3861" s="2"/>
    </row>
    <row r="3862" ht="12.75">
      <c r="C3862" s="2"/>
    </row>
    <row r="3863" ht="12.75">
      <c r="C3863" s="2"/>
    </row>
    <row r="3864" ht="12.75">
      <c r="C3864" s="2"/>
    </row>
    <row r="3865" ht="12.75">
      <c r="C3865" s="2"/>
    </row>
    <row r="3866" ht="12.75">
      <c r="C3866" s="2"/>
    </row>
    <row r="3867" ht="12.75">
      <c r="C3867" s="2"/>
    </row>
    <row r="3868" ht="12.75">
      <c r="C3868" s="2"/>
    </row>
    <row r="3869" ht="12.75">
      <c r="C3869" s="2"/>
    </row>
    <row r="3870" ht="12.75">
      <c r="C3870" s="2"/>
    </row>
    <row r="3871" ht="12.75">
      <c r="C3871" s="2"/>
    </row>
    <row r="3872" ht="12.75">
      <c r="C3872" s="2"/>
    </row>
    <row r="3873" ht="12.75">
      <c r="C3873" s="2"/>
    </row>
    <row r="3874" ht="12.75">
      <c r="C3874" s="2"/>
    </row>
    <row r="3875" ht="12.75">
      <c r="C3875" s="2"/>
    </row>
    <row r="3876" ht="12.75">
      <c r="C3876" s="2"/>
    </row>
    <row r="3877" ht="12.75">
      <c r="C3877" s="2"/>
    </row>
    <row r="3878" ht="12.75">
      <c r="C3878" s="2"/>
    </row>
    <row r="3879" ht="12.75">
      <c r="C3879" s="2"/>
    </row>
    <row r="3880" ht="12.75">
      <c r="C3880" s="2"/>
    </row>
    <row r="3881" ht="12.75">
      <c r="C3881" s="2"/>
    </row>
    <row r="3882" ht="12.75">
      <c r="C3882" s="2"/>
    </row>
    <row r="3883" ht="12.75">
      <c r="C3883" s="2"/>
    </row>
    <row r="3884" ht="12.75">
      <c r="C3884" s="2"/>
    </row>
    <row r="3885" ht="12.75">
      <c r="C3885" s="2"/>
    </row>
    <row r="3886" ht="12.75">
      <c r="C3886" s="2"/>
    </row>
    <row r="3887" ht="12.75">
      <c r="C3887" s="2"/>
    </row>
    <row r="3888" ht="12.75">
      <c r="C3888" s="2"/>
    </row>
    <row r="3889" ht="12.75">
      <c r="C3889" s="2"/>
    </row>
    <row r="3890" ht="12.75">
      <c r="C3890" s="2"/>
    </row>
    <row r="3891" ht="12.75">
      <c r="C3891" s="2"/>
    </row>
    <row r="3892" ht="12.75">
      <c r="C3892" s="2"/>
    </row>
    <row r="3893" ht="12.75">
      <c r="C3893" s="2"/>
    </row>
    <row r="3894" ht="12.75">
      <c r="C3894" s="2"/>
    </row>
    <row r="3895" ht="12.75">
      <c r="C3895" s="2"/>
    </row>
    <row r="3896" ht="12.75">
      <c r="C3896" s="2"/>
    </row>
    <row r="3897" ht="12.75">
      <c r="C3897" s="2"/>
    </row>
    <row r="3898" ht="12.75">
      <c r="C3898" s="2"/>
    </row>
    <row r="3899" ht="12.75">
      <c r="C3899" s="2"/>
    </row>
    <row r="3900" ht="12.75">
      <c r="C3900" s="2"/>
    </row>
    <row r="3901" ht="12.75">
      <c r="C3901" s="2"/>
    </row>
    <row r="3902" ht="12.75">
      <c r="C3902" s="2"/>
    </row>
    <row r="3903" ht="12.75">
      <c r="C3903" s="2"/>
    </row>
    <row r="3904" ht="12.75">
      <c r="C3904" s="2"/>
    </row>
    <row r="3905" ht="12.75">
      <c r="C3905" s="2"/>
    </row>
    <row r="3906" ht="12.75">
      <c r="C3906" s="2"/>
    </row>
    <row r="3907" ht="12.75">
      <c r="C3907" s="2"/>
    </row>
    <row r="3908" ht="12.75">
      <c r="C3908" s="2"/>
    </row>
    <row r="3909" ht="12.75">
      <c r="C3909" s="2"/>
    </row>
    <row r="3910" ht="12.75">
      <c r="C3910" s="2"/>
    </row>
    <row r="3911" ht="12.75">
      <c r="C3911" s="2"/>
    </row>
    <row r="3912" ht="12.75">
      <c r="C3912" s="2"/>
    </row>
    <row r="3913" ht="12.75">
      <c r="C3913" s="2"/>
    </row>
    <row r="3914" ht="12.75">
      <c r="C3914" s="2"/>
    </row>
    <row r="3915" ht="12.75">
      <c r="C3915" s="2"/>
    </row>
    <row r="3916" ht="12.75">
      <c r="C3916" s="2"/>
    </row>
    <row r="3917" ht="12.75">
      <c r="C3917" s="2"/>
    </row>
    <row r="3918" ht="12.75">
      <c r="C3918" s="2"/>
    </row>
    <row r="3919" ht="12.75">
      <c r="C3919" s="2"/>
    </row>
    <row r="3920" ht="12.75">
      <c r="C3920" s="2"/>
    </row>
    <row r="3921" ht="12.75">
      <c r="C3921" s="2"/>
    </row>
    <row r="3922" ht="12.75">
      <c r="C3922" s="2"/>
    </row>
    <row r="3923" ht="12.75">
      <c r="C3923" s="2"/>
    </row>
    <row r="3924" ht="12.75">
      <c r="C3924" s="2"/>
    </row>
    <row r="3925" ht="12.75">
      <c r="C3925" s="2"/>
    </row>
    <row r="3926" ht="12.75">
      <c r="C3926" s="2"/>
    </row>
    <row r="3927" ht="12.75">
      <c r="C3927" s="2"/>
    </row>
    <row r="3928" ht="12.75">
      <c r="C3928" s="2"/>
    </row>
    <row r="3929" ht="12.75">
      <c r="C3929" s="2"/>
    </row>
    <row r="3930" ht="12.75">
      <c r="C3930" s="2"/>
    </row>
    <row r="3931" ht="12.75">
      <c r="C3931" s="2"/>
    </row>
    <row r="3932" ht="12.75">
      <c r="C3932" s="2"/>
    </row>
    <row r="3933" ht="12.75">
      <c r="C3933" s="2"/>
    </row>
    <row r="3934" ht="12.75">
      <c r="C3934" s="2"/>
    </row>
    <row r="3935" ht="12.75">
      <c r="C3935" s="2"/>
    </row>
    <row r="3936" ht="12.75">
      <c r="C3936" s="2"/>
    </row>
    <row r="3937" ht="12.75">
      <c r="C3937" s="2"/>
    </row>
    <row r="3938" ht="12.75">
      <c r="C3938" s="2"/>
    </row>
    <row r="3939" ht="12.75">
      <c r="C3939" s="2"/>
    </row>
    <row r="3940" ht="12.75">
      <c r="C3940" s="2"/>
    </row>
    <row r="3941" ht="12.75">
      <c r="C3941" s="2"/>
    </row>
    <row r="3942" ht="12.75">
      <c r="C3942" s="2"/>
    </row>
    <row r="3943" ht="12.75">
      <c r="C3943" s="2"/>
    </row>
    <row r="3944" ht="12.75">
      <c r="C3944" s="2"/>
    </row>
    <row r="3945" ht="12.75">
      <c r="C3945" s="2"/>
    </row>
    <row r="3946" ht="12.75">
      <c r="C3946" s="2"/>
    </row>
    <row r="3947" ht="12.75">
      <c r="C3947" s="2"/>
    </row>
    <row r="3948" ht="12.75">
      <c r="C3948" s="2"/>
    </row>
    <row r="3949" ht="12.75">
      <c r="C3949" s="2"/>
    </row>
    <row r="3950" ht="12.75">
      <c r="C3950" s="2"/>
    </row>
    <row r="3951" ht="12.75">
      <c r="C3951" s="2"/>
    </row>
    <row r="3952" ht="12.75">
      <c r="C3952" s="2"/>
    </row>
    <row r="3953" ht="12.75">
      <c r="C3953" s="2"/>
    </row>
    <row r="3954" ht="12.75">
      <c r="C3954" s="2"/>
    </row>
    <row r="3955" ht="12.75">
      <c r="C3955" s="2"/>
    </row>
    <row r="3956" ht="12.75">
      <c r="C3956" s="2"/>
    </row>
    <row r="3957" ht="12.75">
      <c r="C3957" s="2"/>
    </row>
    <row r="3958" ht="12.75">
      <c r="C3958" s="2"/>
    </row>
    <row r="3959" ht="12.75">
      <c r="C3959" s="2"/>
    </row>
    <row r="3960" ht="12.75">
      <c r="C3960" s="2"/>
    </row>
    <row r="3961" ht="12.75">
      <c r="C3961" s="2"/>
    </row>
    <row r="3962" ht="12.75">
      <c r="C3962" s="2"/>
    </row>
    <row r="3963" ht="12.75">
      <c r="C3963" s="2"/>
    </row>
    <row r="3964" ht="12.75">
      <c r="C3964" s="2"/>
    </row>
    <row r="3965" ht="12.75">
      <c r="C3965" s="2"/>
    </row>
    <row r="3966" ht="12.75">
      <c r="C3966" s="2"/>
    </row>
    <row r="3967" ht="12.75">
      <c r="C3967" s="2"/>
    </row>
    <row r="3968" ht="12.75">
      <c r="C3968" s="2"/>
    </row>
    <row r="3969" ht="12.75">
      <c r="C3969" s="2"/>
    </row>
    <row r="3970" ht="12.75">
      <c r="C3970" s="2"/>
    </row>
    <row r="3971" ht="12.75">
      <c r="C3971" s="2"/>
    </row>
    <row r="3972" ht="12.75">
      <c r="C3972" s="2"/>
    </row>
    <row r="3973" ht="12.75">
      <c r="C3973" s="2"/>
    </row>
    <row r="3974" ht="12.75">
      <c r="C3974" s="2"/>
    </row>
    <row r="3975" ht="12.75">
      <c r="C3975" s="2"/>
    </row>
    <row r="3976" ht="12.75">
      <c r="C3976" s="2"/>
    </row>
    <row r="3977" ht="12.75">
      <c r="C3977" s="2"/>
    </row>
    <row r="3978" ht="12.75">
      <c r="C3978" s="2"/>
    </row>
    <row r="3979" ht="12.75">
      <c r="C3979" s="2"/>
    </row>
    <row r="3980" ht="12.75">
      <c r="C3980" s="2"/>
    </row>
    <row r="3981" ht="12.75">
      <c r="C3981" s="2"/>
    </row>
    <row r="3982" ht="12.75">
      <c r="C3982" s="2"/>
    </row>
    <row r="3983" ht="12.75">
      <c r="C3983" s="2"/>
    </row>
    <row r="3984" ht="12.75">
      <c r="C3984" s="2"/>
    </row>
    <row r="3985" ht="12.75">
      <c r="C3985" s="2"/>
    </row>
    <row r="3986" ht="12.75">
      <c r="C3986" s="2"/>
    </row>
    <row r="3987" ht="12.75">
      <c r="C3987" s="2"/>
    </row>
    <row r="3988" ht="12.75">
      <c r="C3988" s="2"/>
    </row>
    <row r="3989" ht="12.75">
      <c r="C3989" s="2"/>
    </row>
    <row r="3990" ht="12.75">
      <c r="C3990" s="2"/>
    </row>
    <row r="3991" ht="12.75">
      <c r="C3991" s="2"/>
    </row>
    <row r="3992" ht="12.75">
      <c r="C3992" s="2"/>
    </row>
    <row r="3993" ht="12.75">
      <c r="C3993" s="2"/>
    </row>
    <row r="3994" ht="12.75">
      <c r="C3994" s="2"/>
    </row>
    <row r="3995" ht="12.75">
      <c r="C3995" s="2"/>
    </row>
    <row r="3996" ht="12.75">
      <c r="C3996" s="2"/>
    </row>
    <row r="3997" ht="12.75">
      <c r="C3997" s="2"/>
    </row>
    <row r="3998" ht="12.75">
      <c r="C3998" s="2"/>
    </row>
    <row r="3999" ht="12.75">
      <c r="C3999" s="2"/>
    </row>
    <row r="4000" ht="12.75">
      <c r="C4000" s="2"/>
    </row>
    <row r="4001" ht="12.75">
      <c r="C4001" s="2"/>
    </row>
    <row r="4002" ht="12.75">
      <c r="C4002" s="2"/>
    </row>
    <row r="4003" ht="12.75">
      <c r="C4003" s="2"/>
    </row>
    <row r="4004" ht="12.75">
      <c r="C4004" s="2"/>
    </row>
    <row r="4005" ht="12.75">
      <c r="C4005" s="2"/>
    </row>
    <row r="4006" ht="12.75">
      <c r="C4006" s="2"/>
    </row>
    <row r="4007" ht="12.75">
      <c r="C4007" s="2"/>
    </row>
    <row r="4008" ht="12.75">
      <c r="C4008" s="2"/>
    </row>
    <row r="4009" ht="12.75">
      <c r="C4009" s="2"/>
    </row>
    <row r="4010" ht="12.75">
      <c r="C4010" s="2"/>
    </row>
    <row r="4011" ht="12.75">
      <c r="C4011" s="2"/>
    </row>
    <row r="4012" ht="12.75">
      <c r="C4012" s="2"/>
    </row>
    <row r="4013" ht="12.75">
      <c r="C4013" s="2"/>
    </row>
    <row r="4014" ht="12.75">
      <c r="C4014" s="2"/>
    </row>
    <row r="4015" ht="12.75">
      <c r="C4015" s="2"/>
    </row>
    <row r="4016" ht="12.75">
      <c r="C4016" s="2"/>
    </row>
    <row r="4017" ht="12.75">
      <c r="C4017" s="2"/>
    </row>
    <row r="4018" ht="12.75">
      <c r="C4018" s="2"/>
    </row>
    <row r="4019" ht="12.75">
      <c r="C4019" s="2"/>
    </row>
    <row r="4020" ht="12.75">
      <c r="C4020" s="2"/>
    </row>
    <row r="4021" ht="12.75">
      <c r="C4021" s="2"/>
    </row>
    <row r="4022" ht="12.75">
      <c r="C4022" s="2"/>
    </row>
    <row r="4023" ht="12.75">
      <c r="C4023" s="2"/>
    </row>
    <row r="4024" ht="12.75">
      <c r="C4024" s="2"/>
    </row>
    <row r="4025" ht="12.75">
      <c r="C4025" s="2"/>
    </row>
    <row r="4026" ht="12.75">
      <c r="C4026" s="2"/>
    </row>
    <row r="4027" ht="12.75">
      <c r="C4027" s="2"/>
    </row>
    <row r="4028" ht="12.75">
      <c r="C4028" s="2"/>
    </row>
    <row r="4029" ht="12.75">
      <c r="C4029" s="2"/>
    </row>
    <row r="4030" ht="12.75">
      <c r="C4030" s="2"/>
    </row>
    <row r="4031" ht="12.75">
      <c r="C4031" s="2"/>
    </row>
    <row r="4032" ht="12.75">
      <c r="C4032" s="2"/>
    </row>
    <row r="4033" ht="12.75">
      <c r="C4033" s="2"/>
    </row>
    <row r="4034" ht="12.75">
      <c r="C4034" s="2"/>
    </row>
    <row r="4035" ht="12.75">
      <c r="C4035" s="2"/>
    </row>
    <row r="4036" ht="12.75">
      <c r="C4036" s="2"/>
    </row>
    <row r="4037" ht="12.75">
      <c r="C4037" s="2"/>
    </row>
    <row r="4038" ht="12.75">
      <c r="C4038" s="2"/>
    </row>
    <row r="4039" ht="12.75">
      <c r="C4039" s="2"/>
    </row>
    <row r="4040" ht="12.75">
      <c r="C4040" s="2"/>
    </row>
    <row r="4041" ht="12.75">
      <c r="C4041" s="2"/>
    </row>
    <row r="4042" ht="12.75">
      <c r="C4042" s="2"/>
    </row>
    <row r="4043" ht="12.75">
      <c r="C4043" s="2"/>
    </row>
    <row r="4044" ht="12.75">
      <c r="C4044" s="2"/>
    </row>
    <row r="4045" ht="12.75">
      <c r="C4045" s="2"/>
    </row>
    <row r="4046" ht="12.75">
      <c r="C4046" s="2"/>
    </row>
    <row r="4047" ht="12.75">
      <c r="C4047" s="2"/>
    </row>
    <row r="4048" ht="12.75">
      <c r="C4048" s="2"/>
    </row>
    <row r="4049" ht="12.75">
      <c r="C4049" s="2"/>
    </row>
    <row r="4050" ht="12.75">
      <c r="C4050" s="2"/>
    </row>
    <row r="4051" ht="12.75">
      <c r="C4051" s="2"/>
    </row>
    <row r="4052" ht="12.75">
      <c r="C4052" s="2"/>
    </row>
    <row r="4053" ht="12.75">
      <c r="C4053" s="2"/>
    </row>
    <row r="4054" ht="12.75">
      <c r="C4054" s="2"/>
    </row>
    <row r="4055" ht="12.75">
      <c r="C4055" s="2"/>
    </row>
    <row r="4056" ht="12.75">
      <c r="C4056" s="2"/>
    </row>
    <row r="4057" ht="12.75">
      <c r="C4057" s="2"/>
    </row>
    <row r="4058" ht="12.75">
      <c r="C4058" s="2"/>
    </row>
    <row r="4059" ht="12.75">
      <c r="C4059" s="2"/>
    </row>
    <row r="4060" ht="12.75">
      <c r="C4060" s="2"/>
    </row>
    <row r="4061" ht="12.75">
      <c r="C4061" s="2"/>
    </row>
    <row r="4062" ht="12.75">
      <c r="C4062" s="2"/>
    </row>
    <row r="4063" ht="12.75">
      <c r="C4063" s="2"/>
    </row>
    <row r="4064" ht="12.75">
      <c r="C4064" s="2"/>
    </row>
    <row r="4065" ht="12.75">
      <c r="C4065" s="2"/>
    </row>
    <row r="4066" ht="12.75">
      <c r="C4066" s="2"/>
    </row>
    <row r="4067" ht="12.75">
      <c r="C4067" s="2"/>
    </row>
    <row r="4068" ht="12.75">
      <c r="C4068" s="2"/>
    </row>
    <row r="4069" ht="12.75">
      <c r="C4069" s="2"/>
    </row>
    <row r="4070" ht="12.75">
      <c r="C4070" s="2"/>
    </row>
    <row r="4071" ht="12.75">
      <c r="C4071" s="2"/>
    </row>
    <row r="4072" ht="12.75">
      <c r="C4072" s="2"/>
    </row>
    <row r="4073" ht="12.75">
      <c r="C4073" s="2"/>
    </row>
    <row r="4074" ht="12.75">
      <c r="C4074" s="2"/>
    </row>
    <row r="4075" ht="12.75">
      <c r="C4075" s="2"/>
    </row>
    <row r="4076" ht="12.75">
      <c r="C4076" s="2"/>
    </row>
    <row r="4077" ht="12.75">
      <c r="C4077" s="2"/>
    </row>
    <row r="4078" ht="12.75">
      <c r="C4078" s="2"/>
    </row>
    <row r="4079" ht="12.75">
      <c r="C4079" s="2"/>
    </row>
    <row r="4080" ht="12.75">
      <c r="C4080" s="2"/>
    </row>
    <row r="4081" ht="12.75">
      <c r="C4081" s="2"/>
    </row>
    <row r="4082" ht="12.75">
      <c r="C4082" s="2"/>
    </row>
    <row r="4083" ht="12.75">
      <c r="C4083" s="2"/>
    </row>
    <row r="4084" ht="12.75">
      <c r="C4084" s="2"/>
    </row>
    <row r="4085" ht="12.75">
      <c r="C4085" s="2"/>
    </row>
    <row r="4086" ht="12.75">
      <c r="C4086" s="2"/>
    </row>
    <row r="4087" ht="12.75">
      <c r="C4087" s="2"/>
    </row>
    <row r="4088" ht="12.75">
      <c r="C4088" s="2"/>
    </row>
    <row r="4089" ht="12.75">
      <c r="C4089" s="2"/>
    </row>
    <row r="4090" ht="12.75">
      <c r="C4090" s="2"/>
    </row>
    <row r="4091" ht="12.75">
      <c r="C4091" s="2"/>
    </row>
    <row r="4092" ht="12.75">
      <c r="C4092" s="2"/>
    </row>
    <row r="4093" ht="12.75">
      <c r="C4093" s="2"/>
    </row>
    <row r="4094" ht="12.75">
      <c r="C4094" s="2"/>
    </row>
    <row r="4095" ht="12.75">
      <c r="C4095" s="2"/>
    </row>
    <row r="4096" ht="12.75">
      <c r="C4096" s="2"/>
    </row>
    <row r="4097" ht="12.75">
      <c r="C4097" s="2"/>
    </row>
    <row r="4098" ht="12.75">
      <c r="C4098" s="2"/>
    </row>
    <row r="4099" ht="12.75">
      <c r="C4099" s="2"/>
    </row>
    <row r="4100" ht="12.75">
      <c r="C4100" s="2"/>
    </row>
    <row r="4101" ht="12.75">
      <c r="C4101" s="2"/>
    </row>
    <row r="4102" ht="12.75">
      <c r="C4102" s="2"/>
    </row>
    <row r="4103" ht="12.75">
      <c r="C4103" s="2"/>
    </row>
    <row r="4104" ht="12.75">
      <c r="C4104" s="2"/>
    </row>
    <row r="4105" ht="12.75">
      <c r="C4105" s="2"/>
    </row>
    <row r="4106" ht="12.75">
      <c r="C4106" s="2"/>
    </row>
    <row r="4107" ht="12.75">
      <c r="C4107" s="2"/>
    </row>
    <row r="4108" ht="12.75">
      <c r="C4108" s="2"/>
    </row>
    <row r="4109" ht="12.75">
      <c r="C4109" s="2"/>
    </row>
    <row r="4110" ht="12.75">
      <c r="C4110" s="2"/>
    </row>
    <row r="4111" ht="12.75">
      <c r="C4111" s="2"/>
    </row>
    <row r="4112" ht="12.75">
      <c r="C4112" s="2"/>
    </row>
    <row r="4113" ht="12.75">
      <c r="C4113" s="2"/>
    </row>
    <row r="4114" ht="12.75">
      <c r="C4114" s="2"/>
    </row>
    <row r="4115" ht="12.75">
      <c r="C4115" s="2"/>
    </row>
    <row r="4116" ht="12.75">
      <c r="C4116" s="2"/>
    </row>
    <row r="4117" ht="12.75">
      <c r="C4117" s="2"/>
    </row>
    <row r="4118" ht="12.75">
      <c r="C4118" s="2"/>
    </row>
    <row r="4119" ht="12.75">
      <c r="C4119" s="2"/>
    </row>
    <row r="4120" ht="12.75">
      <c r="C4120" s="2"/>
    </row>
    <row r="4121" ht="12.75">
      <c r="C4121" s="2"/>
    </row>
    <row r="4122" ht="12.75">
      <c r="C4122" s="2"/>
    </row>
    <row r="4123" ht="12.75">
      <c r="C4123" s="2"/>
    </row>
    <row r="4124" ht="12.75">
      <c r="C4124" s="2"/>
    </row>
    <row r="4125" ht="12.75">
      <c r="C4125" s="2"/>
    </row>
    <row r="4126" ht="12.75">
      <c r="C4126" s="2"/>
    </row>
    <row r="4127" ht="12.75">
      <c r="C4127" s="2"/>
    </row>
    <row r="4128" ht="12.75">
      <c r="C4128" s="2"/>
    </row>
    <row r="4129" ht="12.75">
      <c r="C4129" s="2"/>
    </row>
    <row r="4130" ht="12.75">
      <c r="C4130" s="2"/>
    </row>
    <row r="4131" ht="12.75">
      <c r="C4131" s="2"/>
    </row>
    <row r="4132" ht="12.75">
      <c r="C4132" s="2"/>
    </row>
    <row r="4133" ht="12.75">
      <c r="C4133" s="2"/>
    </row>
    <row r="4134" ht="12.75">
      <c r="C4134" s="2"/>
    </row>
    <row r="4135" ht="12.75">
      <c r="C4135" s="2"/>
    </row>
    <row r="4136" ht="12.75">
      <c r="C4136" s="2"/>
    </row>
    <row r="4137" ht="12.75">
      <c r="C4137" s="2"/>
    </row>
    <row r="4138" ht="12.75">
      <c r="C4138" s="2"/>
    </row>
    <row r="4139" ht="12.75">
      <c r="C4139" s="2"/>
    </row>
    <row r="4140" ht="12.75">
      <c r="C4140" s="2"/>
    </row>
    <row r="4141" ht="12.75">
      <c r="C4141" s="2"/>
    </row>
    <row r="4142" ht="12.75">
      <c r="C4142" s="2"/>
    </row>
    <row r="4143" ht="12.75">
      <c r="C4143" s="2"/>
    </row>
    <row r="4144" ht="12.75">
      <c r="C4144" s="2"/>
    </row>
    <row r="4145" ht="12.75">
      <c r="C4145" s="2"/>
    </row>
    <row r="4146" ht="12.75">
      <c r="C4146" s="2"/>
    </row>
    <row r="4147" ht="12.75">
      <c r="C4147" s="2"/>
    </row>
    <row r="4148" ht="12.75">
      <c r="C4148" s="2"/>
    </row>
    <row r="4149" ht="12.75">
      <c r="C4149" s="2"/>
    </row>
    <row r="4150" ht="12.75">
      <c r="C4150" s="2"/>
    </row>
    <row r="4151" ht="12.75">
      <c r="C4151" s="2"/>
    </row>
    <row r="4152" ht="12.75">
      <c r="C4152" s="2"/>
    </row>
    <row r="4153" ht="12.75">
      <c r="C4153" s="2"/>
    </row>
    <row r="4154" ht="12.75">
      <c r="C4154" s="2"/>
    </row>
    <row r="4155" ht="12.75">
      <c r="C4155" s="2"/>
    </row>
    <row r="4156" ht="12.75">
      <c r="C4156" s="2"/>
    </row>
    <row r="4157" ht="12.75">
      <c r="C4157" s="2"/>
    </row>
    <row r="4158" ht="12.75">
      <c r="C4158" s="2"/>
    </row>
    <row r="4159" ht="12.75">
      <c r="C4159" s="2"/>
    </row>
    <row r="4160" ht="12.75">
      <c r="C4160" s="2"/>
    </row>
    <row r="4161" ht="12.75">
      <c r="C4161" s="2"/>
    </row>
    <row r="4162" ht="12.75">
      <c r="C4162" s="2"/>
    </row>
    <row r="4163" ht="12.75">
      <c r="C4163" s="2"/>
    </row>
    <row r="4164" ht="12.75">
      <c r="C4164" s="2"/>
    </row>
    <row r="4165" ht="12.75">
      <c r="C4165" s="2"/>
    </row>
    <row r="4166" ht="12.75">
      <c r="C4166" s="2"/>
    </row>
    <row r="4167" ht="12.75">
      <c r="C4167" s="2"/>
    </row>
    <row r="4168" ht="12.75">
      <c r="C4168" s="2"/>
    </row>
    <row r="4169" ht="12.75">
      <c r="C4169" s="2"/>
    </row>
    <row r="4170" ht="12.75">
      <c r="C4170" s="2"/>
    </row>
    <row r="4171" ht="12.75">
      <c r="C4171" s="2"/>
    </row>
    <row r="4172" ht="12.75">
      <c r="C4172" s="2"/>
    </row>
    <row r="4173" ht="12.75">
      <c r="C4173" s="2"/>
    </row>
    <row r="4174" ht="12.75">
      <c r="C4174" s="2"/>
    </row>
    <row r="4175" ht="12.75">
      <c r="C4175" s="2"/>
    </row>
    <row r="4176" ht="12.75">
      <c r="C4176" s="2"/>
    </row>
    <row r="4177" ht="12.75">
      <c r="C4177" s="2"/>
    </row>
    <row r="4178" ht="12.75">
      <c r="C4178" s="2"/>
    </row>
    <row r="4179" ht="12.75">
      <c r="C4179" s="2"/>
    </row>
    <row r="4180" ht="12.75">
      <c r="C4180" s="2"/>
    </row>
    <row r="4181" ht="12.75">
      <c r="C4181" s="2"/>
    </row>
    <row r="4182" ht="12.75">
      <c r="C4182" s="2"/>
    </row>
    <row r="4183" ht="12.75">
      <c r="C4183" s="2"/>
    </row>
    <row r="4184" ht="12.75">
      <c r="C4184" s="2"/>
    </row>
    <row r="4185" ht="12.75">
      <c r="C4185" s="2"/>
    </row>
    <row r="4186" ht="12.75">
      <c r="C4186" s="2"/>
    </row>
    <row r="4187" ht="12.75">
      <c r="C4187" s="2"/>
    </row>
    <row r="4188" ht="12.75">
      <c r="C4188" s="2"/>
    </row>
    <row r="4189" ht="12.75">
      <c r="C4189" s="2"/>
    </row>
    <row r="4190" ht="12.75">
      <c r="C4190" s="2"/>
    </row>
    <row r="4191" ht="12.75">
      <c r="C4191" s="2"/>
    </row>
    <row r="4192" ht="12.75">
      <c r="C4192" s="2"/>
    </row>
    <row r="4193" ht="12.75">
      <c r="C4193" s="2"/>
    </row>
    <row r="4194" ht="12.75">
      <c r="C4194" s="2"/>
    </row>
    <row r="4195" ht="12.75">
      <c r="C4195" s="2"/>
    </row>
    <row r="4196" ht="12.75">
      <c r="C4196" s="2"/>
    </row>
    <row r="4197" ht="12.75">
      <c r="C4197" s="2"/>
    </row>
    <row r="4198" ht="12.75">
      <c r="C4198" s="2"/>
    </row>
    <row r="4199" ht="12.75">
      <c r="C4199" s="2"/>
    </row>
    <row r="4200" ht="12.75">
      <c r="C4200" s="2"/>
    </row>
    <row r="4201" ht="12.75">
      <c r="C4201" s="2"/>
    </row>
    <row r="4202" ht="12.75">
      <c r="C4202" s="2"/>
    </row>
    <row r="4203" ht="12.75">
      <c r="C4203" s="2"/>
    </row>
    <row r="4204" ht="12.75">
      <c r="C4204" s="2"/>
    </row>
    <row r="4205" ht="12.75">
      <c r="C4205" s="2"/>
    </row>
    <row r="4206" ht="12.75">
      <c r="C4206" s="2"/>
    </row>
    <row r="4207" ht="12.75">
      <c r="C4207" s="2"/>
    </row>
    <row r="4208" ht="12.75">
      <c r="C4208" s="2"/>
    </row>
    <row r="4209" ht="12.75">
      <c r="C4209" s="2"/>
    </row>
    <row r="4210" ht="12.75">
      <c r="C4210" s="2"/>
    </row>
    <row r="4211" ht="12.75">
      <c r="C4211" s="2"/>
    </row>
    <row r="4212" ht="12.75">
      <c r="C4212" s="2"/>
    </row>
    <row r="4213" ht="12.75">
      <c r="C4213" s="2"/>
    </row>
    <row r="4214" ht="12.75">
      <c r="C4214" s="2"/>
    </row>
    <row r="4215" ht="12.75">
      <c r="C4215" s="2"/>
    </row>
    <row r="4216" ht="12.75">
      <c r="C4216" s="2"/>
    </row>
    <row r="4217" ht="12.75">
      <c r="C4217" s="2"/>
    </row>
    <row r="4218" ht="12.75">
      <c r="C4218" s="2"/>
    </row>
    <row r="4219" ht="12.75">
      <c r="C4219" s="2"/>
    </row>
    <row r="4220" ht="12.75">
      <c r="C4220" s="2"/>
    </row>
    <row r="4221" ht="12.75">
      <c r="C4221" s="2"/>
    </row>
    <row r="4222" ht="12.75">
      <c r="C4222" s="2"/>
    </row>
    <row r="4223" ht="12.75">
      <c r="C4223" s="2"/>
    </row>
    <row r="4224" ht="12.75">
      <c r="C4224" s="2"/>
    </row>
    <row r="4225" ht="12.75">
      <c r="C4225" s="2"/>
    </row>
    <row r="4226" ht="12.75">
      <c r="C4226" s="2"/>
    </row>
    <row r="4227" ht="12.75">
      <c r="C4227" s="2"/>
    </row>
    <row r="4228" ht="12.75">
      <c r="C4228" s="2"/>
    </row>
    <row r="4229" ht="12.75">
      <c r="C4229" s="2"/>
    </row>
    <row r="4230" ht="12.75">
      <c r="C4230" s="2"/>
    </row>
    <row r="4231" ht="12.75">
      <c r="C4231" s="2"/>
    </row>
    <row r="4232" ht="12.75">
      <c r="C4232" s="2"/>
    </row>
    <row r="4233" ht="12.75">
      <c r="C4233" s="2"/>
    </row>
    <row r="4234" ht="12.75">
      <c r="C4234" s="2"/>
    </row>
    <row r="4235" ht="12.75">
      <c r="C4235" s="2"/>
    </row>
    <row r="4236" ht="12.75">
      <c r="C4236" s="2"/>
    </row>
    <row r="4237" ht="12.75">
      <c r="C4237" s="2"/>
    </row>
    <row r="4238" ht="12.75">
      <c r="C4238" s="2"/>
    </row>
    <row r="4239" ht="12.75">
      <c r="C4239" s="2"/>
    </row>
    <row r="4240" ht="12.75">
      <c r="C4240" s="2"/>
    </row>
    <row r="4241" ht="12.75">
      <c r="C4241" s="2"/>
    </row>
    <row r="4242" ht="12.75">
      <c r="C4242" s="2"/>
    </row>
    <row r="4243" ht="12.75">
      <c r="C4243" s="2"/>
    </row>
    <row r="4244" ht="12.75">
      <c r="C4244" s="2"/>
    </row>
    <row r="4245" ht="12.75">
      <c r="C4245" s="2"/>
    </row>
    <row r="4246" ht="12.75">
      <c r="C4246" s="2"/>
    </row>
    <row r="4247" ht="12.75">
      <c r="C4247" s="2"/>
    </row>
    <row r="4248" ht="12.75">
      <c r="C4248" s="2"/>
    </row>
    <row r="4249" ht="12.75">
      <c r="C4249" s="2"/>
    </row>
    <row r="4250" ht="12.75">
      <c r="C4250" s="2"/>
    </row>
    <row r="4251" ht="12.75">
      <c r="C4251" s="2"/>
    </row>
    <row r="4252" ht="12.75">
      <c r="C4252" s="2"/>
    </row>
    <row r="4253" ht="12.75">
      <c r="C4253" s="2"/>
    </row>
    <row r="4254" ht="12.75">
      <c r="C4254" s="2"/>
    </row>
    <row r="4255" ht="12.75">
      <c r="C4255" s="2"/>
    </row>
    <row r="4256" ht="12.75">
      <c r="C4256" s="2"/>
    </row>
    <row r="4257" ht="12.75">
      <c r="C4257" s="2"/>
    </row>
    <row r="4258" ht="12.75">
      <c r="C4258" s="2"/>
    </row>
    <row r="4259" ht="12.75">
      <c r="C4259" s="2"/>
    </row>
    <row r="4260" ht="12.75">
      <c r="C4260" s="2"/>
    </row>
    <row r="4261" ht="12.75">
      <c r="C4261" s="2"/>
    </row>
    <row r="4262" ht="12.75">
      <c r="C4262" s="2"/>
    </row>
    <row r="4263" ht="12.75">
      <c r="C4263" s="2"/>
    </row>
    <row r="4264" ht="12.75">
      <c r="C4264" s="2"/>
    </row>
    <row r="4265" ht="12.75">
      <c r="C4265" s="2"/>
    </row>
    <row r="4266" ht="12.75">
      <c r="C4266" s="2"/>
    </row>
    <row r="4267" ht="12.75">
      <c r="C4267" s="2"/>
    </row>
    <row r="4268" ht="12.75">
      <c r="C4268" s="2"/>
    </row>
    <row r="4269" ht="12.75">
      <c r="C4269" s="2"/>
    </row>
    <row r="4270" ht="12.75">
      <c r="C4270" s="2"/>
    </row>
    <row r="4271" ht="12.75">
      <c r="C4271" s="2"/>
    </row>
    <row r="4272" ht="12.75">
      <c r="C4272" s="2"/>
    </row>
    <row r="4273" ht="12.75">
      <c r="C4273" s="2"/>
    </row>
    <row r="4274" ht="12.75">
      <c r="C4274" s="2"/>
    </row>
    <row r="4275" ht="12.75">
      <c r="C4275" s="2"/>
    </row>
    <row r="4276" ht="12.75">
      <c r="C4276" s="2"/>
    </row>
    <row r="4277" ht="12.75">
      <c r="C4277" s="2"/>
    </row>
    <row r="4278" ht="12.75">
      <c r="C4278" s="2"/>
    </row>
    <row r="4279" ht="12.75">
      <c r="C4279" s="2"/>
    </row>
    <row r="4280" ht="12.75">
      <c r="C4280" s="2"/>
    </row>
    <row r="4281" ht="12.75">
      <c r="C4281" s="2"/>
    </row>
    <row r="4282" ht="12.75">
      <c r="C4282" s="2"/>
    </row>
    <row r="4283" ht="12.75">
      <c r="C4283" s="2"/>
    </row>
    <row r="4284" ht="12.75">
      <c r="C4284" s="2"/>
    </row>
    <row r="4285" ht="12.75">
      <c r="C4285" s="2"/>
    </row>
    <row r="4286" ht="12.75">
      <c r="C4286" s="2"/>
    </row>
    <row r="4287" ht="12.75">
      <c r="C4287" s="2"/>
    </row>
    <row r="4288" ht="12.75">
      <c r="C4288" s="2"/>
    </row>
    <row r="4289" ht="12.75">
      <c r="C4289" s="2"/>
    </row>
    <row r="4290" ht="12.75">
      <c r="C4290" s="2"/>
    </row>
    <row r="4291" ht="12.75">
      <c r="C4291" s="2"/>
    </row>
    <row r="4292" ht="12.75">
      <c r="C4292" s="2"/>
    </row>
    <row r="4293" ht="12.75">
      <c r="C4293" s="2"/>
    </row>
    <row r="4294" ht="12.75">
      <c r="C4294" s="2"/>
    </row>
    <row r="4295" ht="12.75">
      <c r="C4295" s="2"/>
    </row>
    <row r="4296" ht="12.75">
      <c r="C4296" s="2"/>
    </row>
    <row r="4297" ht="12.75">
      <c r="C4297" s="2"/>
    </row>
    <row r="4298" ht="12.75">
      <c r="C4298" s="2"/>
    </row>
    <row r="4299" ht="12.75">
      <c r="C4299" s="2"/>
    </row>
    <row r="4300" ht="12.75">
      <c r="C4300" s="2"/>
    </row>
    <row r="4301" ht="12.75">
      <c r="C4301" s="2"/>
    </row>
    <row r="4302" ht="12.75">
      <c r="C4302" s="2"/>
    </row>
    <row r="4303" ht="12.75">
      <c r="C4303" s="2"/>
    </row>
    <row r="4304" ht="12.75">
      <c r="C4304" s="2"/>
    </row>
    <row r="4305" ht="12.75">
      <c r="C4305" s="2"/>
    </row>
    <row r="4306" ht="12.75">
      <c r="C4306" s="2"/>
    </row>
    <row r="4307" ht="12.75">
      <c r="C4307" s="2"/>
    </row>
    <row r="4308" ht="12.75">
      <c r="C4308" s="2"/>
    </row>
    <row r="4309" ht="12.75">
      <c r="C4309" s="2"/>
    </row>
    <row r="4310" ht="12.75">
      <c r="C4310" s="2"/>
    </row>
    <row r="4311" ht="12.75">
      <c r="C4311" s="2"/>
    </row>
    <row r="4312" ht="12.75">
      <c r="C4312" s="2"/>
    </row>
    <row r="4313" ht="12.75">
      <c r="C4313" s="2"/>
    </row>
    <row r="4314" ht="12.75">
      <c r="C4314" s="2"/>
    </row>
    <row r="4315" ht="12.75">
      <c r="C4315" s="2"/>
    </row>
    <row r="4316" ht="12.75">
      <c r="C4316" s="2"/>
    </row>
    <row r="4317" ht="12.75">
      <c r="C4317" s="2"/>
    </row>
    <row r="4318" ht="12.75">
      <c r="C4318" s="2"/>
    </row>
    <row r="4319" ht="12.75">
      <c r="C4319" s="2"/>
    </row>
    <row r="4320" ht="12.75">
      <c r="C4320" s="2"/>
    </row>
    <row r="4321" ht="12.75">
      <c r="C4321" s="2"/>
    </row>
    <row r="4322" ht="12.75">
      <c r="C4322" s="2"/>
    </row>
    <row r="4323" ht="12.75">
      <c r="C4323" s="2"/>
    </row>
    <row r="4324" ht="12.75">
      <c r="C4324" s="2"/>
    </row>
    <row r="4325" ht="12.75">
      <c r="C4325" s="2"/>
    </row>
    <row r="4326" ht="12.75">
      <c r="C4326" s="2"/>
    </row>
    <row r="4327" ht="12.75">
      <c r="C4327" s="2"/>
    </row>
    <row r="4328" ht="12.75">
      <c r="C4328" s="2"/>
    </row>
    <row r="4329" ht="12.75">
      <c r="C4329" s="2"/>
    </row>
    <row r="4330" ht="12.75">
      <c r="C4330" s="2"/>
    </row>
    <row r="4331" ht="12.75">
      <c r="C4331" s="2"/>
    </row>
    <row r="4332" ht="12.75">
      <c r="C4332" s="2"/>
    </row>
    <row r="4333" ht="12.75">
      <c r="C4333" s="2"/>
    </row>
    <row r="4334" ht="12.75">
      <c r="C4334" s="2"/>
    </row>
    <row r="4335" ht="12.75">
      <c r="C4335" s="2"/>
    </row>
    <row r="4336" ht="12.75">
      <c r="C4336" s="2"/>
    </row>
    <row r="4337" ht="12.75">
      <c r="C4337" s="2"/>
    </row>
    <row r="4338" ht="12.75">
      <c r="C4338" s="2"/>
    </row>
    <row r="4339" ht="12.75">
      <c r="C4339" s="2"/>
    </row>
    <row r="4340" ht="12.75">
      <c r="C4340" s="2"/>
    </row>
    <row r="4341" ht="12.75">
      <c r="C4341" s="2"/>
    </row>
    <row r="4342" ht="12.75">
      <c r="C4342" s="2"/>
    </row>
    <row r="4343" ht="12.75">
      <c r="C4343" s="2"/>
    </row>
    <row r="4344" ht="12.75">
      <c r="C4344" s="2"/>
    </row>
    <row r="4345" ht="12.75">
      <c r="C4345" s="2"/>
    </row>
    <row r="4346" ht="12.75">
      <c r="C4346" s="2"/>
    </row>
    <row r="4347" ht="12.75">
      <c r="C4347" s="2"/>
    </row>
    <row r="4348" ht="12.75">
      <c r="C4348" s="2"/>
    </row>
    <row r="4349" ht="12.75">
      <c r="C4349" s="2"/>
    </row>
    <row r="4350" ht="12.75">
      <c r="C4350" s="2"/>
    </row>
    <row r="4351" ht="12.75">
      <c r="C4351" s="2"/>
    </row>
    <row r="4352" ht="12.75">
      <c r="C4352" s="2"/>
    </row>
    <row r="4353" ht="12.75">
      <c r="C4353" s="2"/>
    </row>
    <row r="4354" ht="12.75">
      <c r="C4354" s="2"/>
    </row>
    <row r="4355" ht="12.75">
      <c r="C4355" s="2"/>
    </row>
    <row r="4356" ht="12.75">
      <c r="C4356" s="2"/>
    </row>
    <row r="4357" ht="12.75">
      <c r="C4357" s="2"/>
    </row>
    <row r="4358" ht="12.75">
      <c r="C4358" s="2"/>
    </row>
    <row r="4359" ht="12.75">
      <c r="C4359" s="2"/>
    </row>
    <row r="4360" ht="12.75">
      <c r="C4360" s="2"/>
    </row>
    <row r="4361" ht="12.75">
      <c r="C4361" s="2"/>
    </row>
    <row r="4362" ht="12.75">
      <c r="C4362" s="2"/>
    </row>
    <row r="4363" ht="12.75">
      <c r="C4363" s="2"/>
    </row>
    <row r="4364" ht="12.75">
      <c r="C4364" s="2"/>
    </row>
    <row r="4365" ht="12.75">
      <c r="C4365" s="2"/>
    </row>
    <row r="4366" ht="12.75">
      <c r="C4366" s="2"/>
    </row>
    <row r="4367" ht="12.75">
      <c r="C4367" s="2"/>
    </row>
    <row r="4368" ht="12.75">
      <c r="C4368" s="2"/>
    </row>
    <row r="4369" ht="12.75">
      <c r="C4369" s="2"/>
    </row>
    <row r="4370" ht="12.75">
      <c r="C4370" s="2"/>
    </row>
    <row r="4371" ht="12.75">
      <c r="C4371" s="2"/>
    </row>
    <row r="4372" ht="12.75">
      <c r="C4372" s="2"/>
    </row>
    <row r="4373" ht="12.75">
      <c r="C4373" s="2"/>
    </row>
    <row r="4374" ht="12.75">
      <c r="C4374" s="2"/>
    </row>
    <row r="4375" ht="12.75">
      <c r="C4375" s="2"/>
    </row>
    <row r="4376" ht="12.75">
      <c r="C4376" s="2"/>
    </row>
    <row r="4377" ht="12.75">
      <c r="C4377" s="2"/>
    </row>
    <row r="4378" ht="12.75">
      <c r="C4378" s="2"/>
    </row>
    <row r="4379" ht="12.75">
      <c r="C4379" s="2"/>
    </row>
    <row r="4380" ht="12.75">
      <c r="C4380" s="2"/>
    </row>
    <row r="4381" ht="12.75">
      <c r="C4381" s="2"/>
    </row>
    <row r="4382" ht="12.75">
      <c r="C4382" s="2"/>
    </row>
    <row r="4383" ht="12.75">
      <c r="C4383" s="2"/>
    </row>
    <row r="4384" ht="12.75">
      <c r="C4384" s="2"/>
    </row>
    <row r="4385" ht="12.75">
      <c r="C4385" s="2"/>
    </row>
    <row r="4386" ht="12.75">
      <c r="C4386" s="2"/>
    </row>
    <row r="4387" ht="12.75">
      <c r="C4387" s="2"/>
    </row>
    <row r="4388" ht="12.75">
      <c r="C4388" s="2"/>
    </row>
    <row r="4389" ht="12.75">
      <c r="C4389" s="2"/>
    </row>
    <row r="4390" ht="12.75">
      <c r="C4390" s="2"/>
    </row>
    <row r="4391" ht="12.75">
      <c r="C4391" s="2"/>
    </row>
    <row r="4392" ht="12.75">
      <c r="C4392" s="2"/>
    </row>
    <row r="4393" ht="12.75">
      <c r="C4393" s="2"/>
    </row>
    <row r="4394" ht="12.75">
      <c r="C4394" s="2"/>
    </row>
    <row r="4395" ht="12.75">
      <c r="C4395" s="2"/>
    </row>
    <row r="4396" ht="12.75">
      <c r="C4396" s="2"/>
    </row>
    <row r="4397" ht="12.75">
      <c r="C4397" s="2"/>
    </row>
    <row r="4398" ht="12.75">
      <c r="C4398" s="2"/>
    </row>
    <row r="4399" ht="12.75">
      <c r="C4399" s="2"/>
    </row>
    <row r="4400" ht="12.75">
      <c r="C4400" s="2"/>
    </row>
    <row r="4401" ht="12.75">
      <c r="C4401" s="2"/>
    </row>
    <row r="4402" ht="12.75">
      <c r="C4402" s="2"/>
    </row>
    <row r="4403" ht="12.75">
      <c r="C4403" s="2"/>
    </row>
    <row r="4404" ht="12.75">
      <c r="C4404" s="2"/>
    </row>
    <row r="4405" ht="12.75">
      <c r="C4405" s="2"/>
    </row>
    <row r="4406" ht="12.75">
      <c r="C4406" s="2"/>
    </row>
    <row r="4407" ht="12.75">
      <c r="C4407" s="2"/>
    </row>
    <row r="4408" ht="12.75">
      <c r="C4408" s="2"/>
    </row>
    <row r="4409" ht="12.75">
      <c r="C4409" s="2"/>
    </row>
    <row r="4410" ht="12.75">
      <c r="C4410" s="2"/>
    </row>
    <row r="4411" ht="12.75">
      <c r="C4411" s="2"/>
    </row>
    <row r="4412" ht="12.75">
      <c r="C4412" s="2"/>
    </row>
    <row r="4413" ht="12.75">
      <c r="C4413" s="2"/>
    </row>
    <row r="4414" ht="12.75">
      <c r="C4414" s="2"/>
    </row>
    <row r="4415" ht="12.75">
      <c r="C4415" s="2"/>
    </row>
    <row r="4416" ht="12.75">
      <c r="C4416" s="2"/>
    </row>
    <row r="4417" ht="12.75">
      <c r="C4417" s="2"/>
    </row>
    <row r="4418" ht="12.75">
      <c r="C4418" s="2"/>
    </row>
    <row r="4419" ht="12.75">
      <c r="C4419" s="2"/>
    </row>
    <row r="4420" ht="12.75">
      <c r="C4420" s="2"/>
    </row>
    <row r="4421" ht="12.75">
      <c r="C4421" s="2"/>
    </row>
    <row r="4422" ht="12.75">
      <c r="C4422" s="2"/>
    </row>
    <row r="4423" ht="12.75">
      <c r="C4423" s="2"/>
    </row>
    <row r="4424" ht="12.75">
      <c r="C4424" s="2"/>
    </row>
    <row r="4425" ht="12.75">
      <c r="C4425" s="2"/>
    </row>
    <row r="4426" ht="12.75">
      <c r="C4426" s="2"/>
    </row>
    <row r="4427" ht="12.75">
      <c r="C4427" s="2"/>
    </row>
    <row r="4428" ht="12.75">
      <c r="C4428" s="2"/>
    </row>
    <row r="4429" ht="12.75">
      <c r="C4429" s="2"/>
    </row>
    <row r="4430" ht="12.75">
      <c r="C4430" s="2"/>
    </row>
    <row r="4431" ht="12.75">
      <c r="C4431" s="2"/>
    </row>
    <row r="4432" ht="12.75">
      <c r="C4432" s="2"/>
    </row>
    <row r="4433" ht="12.75">
      <c r="C4433" s="2"/>
    </row>
    <row r="4434" ht="12.75">
      <c r="C4434" s="2"/>
    </row>
    <row r="4435" ht="12.75">
      <c r="C4435" s="2"/>
    </row>
    <row r="4436" ht="12.75">
      <c r="C4436" s="2"/>
    </row>
    <row r="4437" ht="12.75">
      <c r="C4437" s="2"/>
    </row>
    <row r="4438" ht="12.75">
      <c r="C4438" s="2"/>
    </row>
    <row r="4439" ht="12.75">
      <c r="C4439" s="2"/>
    </row>
    <row r="4440" ht="12.75">
      <c r="C4440" s="2"/>
    </row>
    <row r="4441" ht="12.75">
      <c r="C4441" s="2"/>
    </row>
    <row r="4442" ht="12.75">
      <c r="C4442" s="2"/>
    </row>
    <row r="4443" ht="12.75">
      <c r="C4443" s="2"/>
    </row>
    <row r="4444" ht="12.75">
      <c r="C4444" s="2"/>
    </row>
    <row r="4445" ht="12.75">
      <c r="C4445" s="2"/>
    </row>
    <row r="4446" ht="12.75">
      <c r="C4446" s="2"/>
    </row>
    <row r="4447" ht="12.75">
      <c r="C4447" s="2"/>
    </row>
    <row r="4448" ht="12.75">
      <c r="C4448" s="2"/>
    </row>
    <row r="4449" ht="12.75">
      <c r="C4449" s="2"/>
    </row>
    <row r="4450" ht="12.75">
      <c r="C4450" s="2"/>
    </row>
    <row r="4451" ht="12.75">
      <c r="C4451" s="2"/>
    </row>
    <row r="4452" ht="12.75">
      <c r="C4452" s="2"/>
    </row>
    <row r="4453" ht="12.75">
      <c r="C4453" s="2"/>
    </row>
    <row r="4454" ht="12.75">
      <c r="C4454" s="2"/>
    </row>
    <row r="4455" ht="12.75">
      <c r="C4455" s="2"/>
    </row>
    <row r="4456" ht="12.75">
      <c r="C4456" s="2"/>
    </row>
    <row r="4457" ht="12.75">
      <c r="C4457" s="2"/>
    </row>
    <row r="4458" ht="12.75">
      <c r="C4458" s="2"/>
    </row>
    <row r="4459" ht="12.75">
      <c r="C4459" s="2"/>
    </row>
    <row r="4460" ht="12.75">
      <c r="C4460" s="2"/>
    </row>
    <row r="4461" ht="12.75">
      <c r="C4461" s="2"/>
    </row>
    <row r="4462" ht="12.75">
      <c r="C4462" s="2"/>
    </row>
    <row r="4463" ht="12.75">
      <c r="C4463" s="2"/>
    </row>
    <row r="4464" ht="12.75">
      <c r="C4464" s="2"/>
    </row>
    <row r="4465" ht="12.75">
      <c r="C4465" s="2"/>
    </row>
    <row r="4466" ht="12.75">
      <c r="C4466" s="2"/>
    </row>
    <row r="4467" ht="12.75">
      <c r="C4467" s="2"/>
    </row>
    <row r="4468" ht="12.75">
      <c r="C4468" s="2"/>
    </row>
    <row r="4469" ht="12.75">
      <c r="C4469" s="2"/>
    </row>
    <row r="4470" ht="12.75">
      <c r="C4470" s="2"/>
    </row>
    <row r="4471" ht="12.75">
      <c r="C4471" s="2"/>
    </row>
    <row r="4472" ht="12.75">
      <c r="C4472" s="2"/>
    </row>
    <row r="4473" ht="12.75">
      <c r="C4473" s="2"/>
    </row>
    <row r="4474" ht="12.75">
      <c r="C4474" s="2"/>
    </row>
    <row r="4475" ht="12.75">
      <c r="C4475" s="2"/>
    </row>
    <row r="4476" ht="12.75">
      <c r="C4476" s="2"/>
    </row>
    <row r="4477" ht="12.75">
      <c r="C4477" s="2"/>
    </row>
    <row r="4478" ht="12.75">
      <c r="C4478" s="2"/>
    </row>
    <row r="4479" ht="12.75">
      <c r="C4479" s="2"/>
    </row>
    <row r="4480" ht="12.75">
      <c r="C4480" s="2"/>
    </row>
    <row r="4481" ht="12.75">
      <c r="C4481" s="2"/>
    </row>
    <row r="4482" ht="12.75">
      <c r="C4482" s="2"/>
    </row>
    <row r="4483" ht="12.75">
      <c r="C4483" s="2"/>
    </row>
    <row r="4484" ht="12.75">
      <c r="C4484" s="2"/>
    </row>
    <row r="4485" ht="12.75">
      <c r="C4485" s="2"/>
    </row>
    <row r="4486" ht="12.75">
      <c r="C4486" s="2"/>
    </row>
    <row r="4487" ht="12.75">
      <c r="C4487" s="2"/>
    </row>
    <row r="4488" ht="12.75">
      <c r="C4488" s="2"/>
    </row>
    <row r="4489" ht="12.75">
      <c r="C4489" s="2"/>
    </row>
    <row r="4490" ht="12.75">
      <c r="C4490" s="2"/>
    </row>
    <row r="4491" ht="12.75">
      <c r="C4491" s="2"/>
    </row>
    <row r="4492" ht="12.75">
      <c r="C4492" s="2"/>
    </row>
    <row r="4493" ht="12.75">
      <c r="C4493" s="2"/>
    </row>
    <row r="4494" ht="12.75">
      <c r="C4494" s="2"/>
    </row>
    <row r="4495" ht="12.75">
      <c r="C4495" s="2"/>
    </row>
    <row r="4496" ht="12.75">
      <c r="C4496" s="2"/>
    </row>
    <row r="4497" ht="12.75">
      <c r="C4497" s="2"/>
    </row>
    <row r="4498" ht="12.75">
      <c r="C4498" s="2"/>
    </row>
    <row r="4499" ht="12.75">
      <c r="C4499" s="2"/>
    </row>
    <row r="4500" ht="12.75">
      <c r="C4500" s="2"/>
    </row>
    <row r="4501" ht="12.75">
      <c r="C4501" s="2"/>
    </row>
    <row r="4502" ht="12.75">
      <c r="C4502" s="2"/>
    </row>
    <row r="4503" ht="12.75">
      <c r="C4503" s="2"/>
    </row>
    <row r="4504" ht="12.75">
      <c r="C4504" s="2"/>
    </row>
    <row r="4505" ht="12.75">
      <c r="C4505" s="2"/>
    </row>
    <row r="4506" ht="12.75">
      <c r="C4506" s="2"/>
    </row>
    <row r="4507" ht="12.75">
      <c r="C4507" s="2"/>
    </row>
    <row r="4508" ht="12.75">
      <c r="C4508" s="2"/>
    </row>
    <row r="4509" ht="12.75">
      <c r="C4509" s="2"/>
    </row>
    <row r="4510" ht="12.75">
      <c r="C4510" s="2"/>
    </row>
    <row r="4511" ht="12.75">
      <c r="C4511" s="2"/>
    </row>
    <row r="4512" ht="12.75">
      <c r="C4512" s="2"/>
    </row>
    <row r="4513" ht="12.75">
      <c r="C4513" s="2"/>
    </row>
    <row r="4514" ht="12.75">
      <c r="C4514" s="2"/>
    </row>
    <row r="4515" ht="12.75">
      <c r="C4515" s="2"/>
    </row>
    <row r="4516" ht="12.75">
      <c r="C4516" s="2"/>
    </row>
    <row r="4517" ht="12.75">
      <c r="C4517" s="2"/>
    </row>
    <row r="4518" ht="12.75">
      <c r="C4518" s="2"/>
    </row>
    <row r="4519" ht="12.75">
      <c r="C4519" s="2"/>
    </row>
    <row r="4520" ht="12.75">
      <c r="C4520" s="2"/>
    </row>
    <row r="4521" ht="12.75">
      <c r="C4521" s="2"/>
    </row>
    <row r="4522" ht="12.75">
      <c r="C4522" s="2"/>
    </row>
    <row r="4523" ht="12.75">
      <c r="C4523" s="2"/>
    </row>
    <row r="4524" ht="12.75">
      <c r="C4524" s="2"/>
    </row>
    <row r="4525" ht="12.75">
      <c r="C4525" s="2"/>
    </row>
    <row r="4526" ht="12.75">
      <c r="C4526" s="2"/>
    </row>
    <row r="4527" ht="12.75">
      <c r="C4527" s="2"/>
    </row>
    <row r="4528" ht="12.75">
      <c r="C4528" s="2"/>
    </row>
    <row r="4529" ht="12.75">
      <c r="C4529" s="2"/>
    </row>
    <row r="4530" ht="12.75">
      <c r="C4530" s="2"/>
    </row>
    <row r="4531" ht="12.75">
      <c r="C4531" s="2"/>
    </row>
    <row r="4532" ht="12.75">
      <c r="C4532" s="2"/>
    </row>
    <row r="4533" ht="12.75">
      <c r="C4533" s="2"/>
    </row>
    <row r="4534" ht="12.75">
      <c r="C4534" s="2"/>
    </row>
    <row r="4535" ht="12.75">
      <c r="C4535" s="2"/>
    </row>
    <row r="4536" ht="12.75">
      <c r="C4536" s="2"/>
    </row>
    <row r="4537" ht="12.75">
      <c r="C4537" s="2"/>
    </row>
    <row r="4538" ht="12.75">
      <c r="C4538" s="2"/>
    </row>
    <row r="4539" ht="12.75">
      <c r="C4539" s="2"/>
    </row>
    <row r="4540" ht="12.75">
      <c r="C4540" s="2"/>
    </row>
    <row r="4541" ht="12.75">
      <c r="C4541" s="2"/>
    </row>
    <row r="4542" ht="12.75">
      <c r="C4542" s="2"/>
    </row>
    <row r="4543" ht="12.75">
      <c r="C4543" s="2"/>
    </row>
    <row r="4544" ht="12.75">
      <c r="C4544" s="2"/>
    </row>
    <row r="4545" ht="12.75">
      <c r="C4545" s="2"/>
    </row>
    <row r="4546" ht="12.75">
      <c r="C4546" s="2"/>
    </row>
    <row r="4547" ht="12.75">
      <c r="C4547" s="2"/>
    </row>
    <row r="4548" ht="12.75">
      <c r="C4548" s="2"/>
    </row>
    <row r="4549" ht="12.75">
      <c r="C4549" s="2"/>
    </row>
    <row r="4550" ht="12.75">
      <c r="C4550" s="2"/>
    </row>
    <row r="4551" ht="12.75">
      <c r="C4551" s="2"/>
    </row>
    <row r="4552" ht="12.75">
      <c r="C4552" s="2"/>
    </row>
    <row r="4553" ht="12.75">
      <c r="C4553" s="2"/>
    </row>
    <row r="4554" ht="12.75">
      <c r="C4554" s="2"/>
    </row>
    <row r="4555" ht="12.75">
      <c r="C4555" s="2"/>
    </row>
    <row r="4556" ht="12.75">
      <c r="C4556" s="2"/>
    </row>
    <row r="4557" ht="12.75">
      <c r="C4557" s="2"/>
    </row>
    <row r="4558" ht="12.75">
      <c r="C4558" s="2"/>
    </row>
    <row r="4559" ht="12.75">
      <c r="C4559" s="2"/>
    </row>
    <row r="4560" ht="12.75">
      <c r="C4560" s="2"/>
    </row>
    <row r="4561" ht="12.75">
      <c r="C4561" s="2"/>
    </row>
    <row r="4562" ht="12.75">
      <c r="C4562" s="2"/>
    </row>
    <row r="4563" ht="12.75">
      <c r="C4563" s="2"/>
    </row>
    <row r="4564" ht="12.75">
      <c r="C4564" s="2"/>
    </row>
    <row r="4565" ht="12.75">
      <c r="C4565" s="2"/>
    </row>
    <row r="4566" ht="12.75">
      <c r="C4566" s="2"/>
    </row>
    <row r="4567" ht="12.75">
      <c r="C4567" s="2"/>
    </row>
    <row r="4568" ht="12.75">
      <c r="C4568" s="2"/>
    </row>
    <row r="4569" ht="12.75">
      <c r="C4569" s="2"/>
    </row>
    <row r="4570" ht="12.75">
      <c r="C4570" s="2"/>
    </row>
    <row r="4571" ht="12.75">
      <c r="C4571" s="2"/>
    </row>
    <row r="4572" ht="12.75">
      <c r="C4572" s="2"/>
    </row>
    <row r="4573" ht="12.75">
      <c r="C4573" s="2"/>
    </row>
    <row r="4574" ht="12.75">
      <c r="C4574" s="2"/>
    </row>
    <row r="4575" ht="12.75">
      <c r="C4575" s="2"/>
    </row>
    <row r="4576" ht="12.75">
      <c r="C4576" s="2"/>
    </row>
    <row r="4577" ht="12.75">
      <c r="C4577" s="2"/>
    </row>
    <row r="4578" ht="12.75">
      <c r="C4578" s="2"/>
    </row>
    <row r="4579" ht="12.75">
      <c r="C4579" s="2"/>
    </row>
    <row r="4580" ht="12.75">
      <c r="C4580" s="2"/>
    </row>
    <row r="4581" ht="12.75">
      <c r="C4581" s="2"/>
    </row>
    <row r="4582" ht="12.75">
      <c r="C4582" s="2"/>
    </row>
    <row r="4583" ht="12.75">
      <c r="C4583" s="2"/>
    </row>
    <row r="4584" ht="12.75">
      <c r="C4584" s="2"/>
    </row>
    <row r="4585" ht="12.75">
      <c r="C4585" s="2"/>
    </row>
    <row r="4586" ht="12.75">
      <c r="C4586" s="2"/>
    </row>
    <row r="4587" ht="12.75">
      <c r="C4587" s="2"/>
    </row>
    <row r="4588" ht="12.75">
      <c r="C4588" s="2"/>
    </row>
    <row r="4589" ht="12.75">
      <c r="C4589" s="2"/>
    </row>
    <row r="4590" ht="12.75">
      <c r="C4590" s="2"/>
    </row>
    <row r="4591" ht="12.75">
      <c r="C4591" s="2"/>
    </row>
    <row r="4592" ht="12.75">
      <c r="C4592" s="2"/>
    </row>
    <row r="4593" ht="12.75">
      <c r="C4593" s="2"/>
    </row>
    <row r="4594" ht="12.75">
      <c r="C4594" s="2"/>
    </row>
    <row r="4595" ht="12.75">
      <c r="C4595" s="2"/>
    </row>
    <row r="4596" ht="12.75">
      <c r="C4596" s="2"/>
    </row>
    <row r="4597" ht="12.75">
      <c r="C4597" s="2"/>
    </row>
    <row r="4598" ht="12.75">
      <c r="C4598" s="2"/>
    </row>
    <row r="4599" ht="12.75">
      <c r="C4599" s="2"/>
    </row>
    <row r="4600" ht="12.75">
      <c r="C4600" s="2"/>
    </row>
    <row r="4601" ht="12.75">
      <c r="C4601" s="2"/>
    </row>
    <row r="4602" ht="12.75">
      <c r="C4602" s="2"/>
    </row>
    <row r="4603" ht="12.75">
      <c r="C4603" s="2"/>
    </row>
    <row r="4604" ht="12.75">
      <c r="C4604" s="2"/>
    </row>
    <row r="4605" ht="12.75">
      <c r="C4605" s="2"/>
    </row>
    <row r="4606" ht="12.75">
      <c r="C4606" s="2"/>
    </row>
    <row r="4607" ht="12.75">
      <c r="C4607" s="2"/>
    </row>
    <row r="4608" ht="12.75">
      <c r="C4608" s="2"/>
    </row>
    <row r="4609" ht="12.75">
      <c r="C4609" s="2"/>
    </row>
    <row r="4610" ht="12.75">
      <c r="C4610" s="2"/>
    </row>
    <row r="4611" ht="12.75">
      <c r="C4611" s="2"/>
    </row>
    <row r="4612" ht="12.75">
      <c r="C4612" s="2"/>
    </row>
    <row r="4613" ht="12.75">
      <c r="C4613" s="2"/>
    </row>
    <row r="4614" ht="12.75">
      <c r="C4614" s="2"/>
    </row>
    <row r="4615" ht="12.75">
      <c r="C4615" s="2"/>
    </row>
    <row r="4616" ht="12.75">
      <c r="C4616" s="2"/>
    </row>
    <row r="4617" ht="12.75">
      <c r="C4617" s="2"/>
    </row>
    <row r="4618" ht="12.75">
      <c r="C4618" s="2"/>
    </row>
    <row r="4619" ht="12.75">
      <c r="C4619" s="2"/>
    </row>
    <row r="4620" ht="12.75">
      <c r="C4620" s="2"/>
    </row>
    <row r="4621" ht="12.75">
      <c r="C4621" s="2"/>
    </row>
    <row r="4622" ht="12.75">
      <c r="C4622" s="2"/>
    </row>
    <row r="4623" ht="12.75">
      <c r="C4623" s="2"/>
    </row>
    <row r="4624" ht="12.75">
      <c r="C4624" s="2"/>
    </row>
    <row r="4625" ht="12.75">
      <c r="C4625" s="2"/>
    </row>
    <row r="4626" ht="12.75">
      <c r="C4626" s="2"/>
    </row>
    <row r="4627" ht="12.75">
      <c r="C4627" s="2"/>
    </row>
    <row r="4628" ht="12.75">
      <c r="C4628" s="2"/>
    </row>
    <row r="4629" ht="12.75">
      <c r="C4629" s="2"/>
    </row>
    <row r="4630" ht="12.75">
      <c r="C4630" s="2"/>
    </row>
    <row r="4631" ht="12.75">
      <c r="C4631" s="2"/>
    </row>
    <row r="4632" ht="12.75">
      <c r="C4632" s="2"/>
    </row>
    <row r="4633" ht="12.75">
      <c r="C4633" s="2"/>
    </row>
    <row r="4634" ht="12.75">
      <c r="C4634" s="2"/>
    </row>
    <row r="4635" ht="12.75">
      <c r="C4635" s="2"/>
    </row>
    <row r="4636" ht="12.75">
      <c r="C4636" s="2"/>
    </row>
    <row r="4637" ht="12.75">
      <c r="C4637" s="2"/>
    </row>
    <row r="4638" ht="12.75">
      <c r="C4638" s="2"/>
    </row>
    <row r="4639" ht="12.75">
      <c r="C4639" s="2"/>
    </row>
    <row r="4640" ht="12.75">
      <c r="C4640" s="2"/>
    </row>
    <row r="4641" ht="12.75">
      <c r="C4641" s="2"/>
    </row>
    <row r="4642" ht="12.75">
      <c r="C4642" s="2"/>
    </row>
    <row r="4643" ht="12.75">
      <c r="C4643" s="2"/>
    </row>
    <row r="4644" ht="12.75">
      <c r="C4644" s="2"/>
    </row>
    <row r="4645" ht="12.75">
      <c r="C4645" s="2"/>
    </row>
    <row r="4646" ht="12.75">
      <c r="C4646" s="2"/>
    </row>
    <row r="4647" ht="12.75">
      <c r="C4647" s="2"/>
    </row>
    <row r="4648" ht="12.75">
      <c r="C4648" s="2"/>
    </row>
    <row r="4649" ht="12.75">
      <c r="C4649" s="2"/>
    </row>
    <row r="4650" ht="12.75">
      <c r="C4650" s="2"/>
    </row>
    <row r="4651" ht="12.75">
      <c r="C4651" s="2"/>
    </row>
    <row r="4652" ht="12.75">
      <c r="C4652" s="2"/>
    </row>
    <row r="4653" ht="12.75">
      <c r="C4653" s="2"/>
    </row>
    <row r="4654" ht="12.75">
      <c r="C4654" s="2"/>
    </row>
    <row r="4655" ht="12.75">
      <c r="C4655" s="2"/>
    </row>
    <row r="4656" ht="12.75">
      <c r="C4656" s="2"/>
    </row>
    <row r="4657" ht="12.75">
      <c r="C4657" s="2"/>
    </row>
    <row r="4658" ht="12.75">
      <c r="C4658" s="2"/>
    </row>
    <row r="4659" ht="12.75">
      <c r="C4659" s="2"/>
    </row>
    <row r="4660" ht="12.75">
      <c r="C4660" s="2"/>
    </row>
    <row r="4661" ht="12.75">
      <c r="C4661" s="2"/>
    </row>
    <row r="4662" ht="12.75">
      <c r="C4662" s="2"/>
    </row>
    <row r="4663" ht="12.75">
      <c r="C4663" s="2"/>
    </row>
    <row r="4664" ht="12.75">
      <c r="C4664" s="2"/>
    </row>
    <row r="4665" ht="12.75">
      <c r="C4665" s="2"/>
    </row>
    <row r="4666" ht="12.75">
      <c r="C4666" s="2"/>
    </row>
    <row r="4667" ht="12.75">
      <c r="C4667" s="2"/>
    </row>
    <row r="4668" ht="12.75">
      <c r="C4668" s="2"/>
    </row>
    <row r="4669" ht="12.75">
      <c r="C4669" s="2"/>
    </row>
    <row r="4670" ht="12.75">
      <c r="C4670" s="2"/>
    </row>
    <row r="4671" ht="12.75">
      <c r="C4671" s="2"/>
    </row>
    <row r="4672" ht="12.75">
      <c r="C4672" s="2"/>
    </row>
    <row r="4673" ht="12.75">
      <c r="C4673" s="2"/>
    </row>
    <row r="4674" ht="12.75">
      <c r="C4674" s="2"/>
    </row>
    <row r="4675" ht="12.75">
      <c r="C4675" s="2"/>
    </row>
    <row r="4676" ht="12.75">
      <c r="C4676" s="2"/>
    </row>
    <row r="4677" ht="12.75">
      <c r="C4677" s="2"/>
    </row>
    <row r="4678" ht="12.75">
      <c r="C4678" s="2"/>
    </row>
    <row r="4679" ht="12.75">
      <c r="C4679" s="2"/>
    </row>
    <row r="4680" ht="12.75">
      <c r="C4680" s="2"/>
    </row>
    <row r="4681" ht="12.75">
      <c r="C4681" s="2"/>
    </row>
    <row r="4682" ht="12.75">
      <c r="C4682" s="2"/>
    </row>
    <row r="4683" ht="12.75">
      <c r="C4683" s="2"/>
    </row>
    <row r="4684" ht="12.75">
      <c r="C4684" s="2"/>
    </row>
    <row r="4685" ht="12.75">
      <c r="C4685" s="2"/>
    </row>
    <row r="4686" ht="12.75">
      <c r="C4686" s="2"/>
    </row>
    <row r="4687" ht="12.75">
      <c r="C4687" s="2"/>
    </row>
    <row r="4688" ht="12.75">
      <c r="C4688" s="2"/>
    </row>
    <row r="4689" ht="12.75">
      <c r="C4689" s="2"/>
    </row>
    <row r="4690" ht="12.75">
      <c r="C4690" s="2"/>
    </row>
    <row r="4691" ht="12.75">
      <c r="C4691" s="2"/>
    </row>
    <row r="4692" ht="12.75">
      <c r="C4692" s="2"/>
    </row>
    <row r="4693" ht="12.75">
      <c r="C4693" s="2"/>
    </row>
    <row r="4694" ht="12.75">
      <c r="C4694" s="2"/>
    </row>
    <row r="4695" ht="12.75">
      <c r="C4695" s="2"/>
    </row>
    <row r="4696" ht="12.75">
      <c r="C4696" s="2"/>
    </row>
    <row r="4697" ht="12.75">
      <c r="C4697" s="2"/>
    </row>
    <row r="4698" ht="12.75">
      <c r="C4698" s="2"/>
    </row>
    <row r="4699" ht="12.75">
      <c r="C4699" s="2"/>
    </row>
    <row r="4700" ht="12.75">
      <c r="C4700" s="2"/>
    </row>
    <row r="4701" ht="12.75">
      <c r="C4701" s="2"/>
    </row>
    <row r="4702" ht="12.75">
      <c r="C4702" s="2"/>
    </row>
    <row r="4703" ht="12.75">
      <c r="C4703" s="2"/>
    </row>
    <row r="4704" ht="12.75">
      <c r="C4704" s="2"/>
    </row>
    <row r="4705" ht="12.75">
      <c r="C4705" s="2"/>
    </row>
    <row r="4706" ht="12.75">
      <c r="C4706" s="2"/>
    </row>
    <row r="4707" ht="12.75">
      <c r="C4707" s="2"/>
    </row>
    <row r="4708" ht="12.75">
      <c r="C4708" s="2"/>
    </row>
    <row r="4709" ht="12.75">
      <c r="C4709" s="2"/>
    </row>
    <row r="4710" ht="12.75">
      <c r="C4710" s="2"/>
    </row>
    <row r="4711" ht="12.75">
      <c r="C4711" s="2"/>
    </row>
    <row r="4712" ht="12.75">
      <c r="C4712" s="2"/>
    </row>
    <row r="4713" ht="12.75">
      <c r="C4713" s="2"/>
    </row>
    <row r="4714" ht="12.75">
      <c r="C4714" s="2"/>
    </row>
    <row r="4715" ht="12.75">
      <c r="C4715" s="2"/>
    </row>
    <row r="4716" ht="12.75">
      <c r="C4716" s="2"/>
    </row>
    <row r="4717" ht="12.75">
      <c r="C4717" s="2"/>
    </row>
    <row r="4718" ht="12.75">
      <c r="C4718" s="2"/>
    </row>
    <row r="4719" ht="12.75">
      <c r="C4719" s="2"/>
    </row>
    <row r="4720" ht="12.75">
      <c r="C4720" s="2"/>
    </row>
    <row r="4721" ht="12.75">
      <c r="C4721" s="2"/>
    </row>
    <row r="4722" ht="12.75">
      <c r="C4722" s="2"/>
    </row>
    <row r="4723" ht="12.75">
      <c r="C4723" s="2"/>
    </row>
    <row r="4724" ht="12.75">
      <c r="C4724" s="2"/>
    </row>
    <row r="4725" ht="12.75">
      <c r="C4725" s="2"/>
    </row>
    <row r="4726" ht="12.75">
      <c r="C4726" s="2"/>
    </row>
    <row r="4727" ht="12.75">
      <c r="C4727" s="2"/>
    </row>
    <row r="4728" ht="12.75">
      <c r="C4728" s="2"/>
    </row>
    <row r="4729" ht="12.75">
      <c r="C4729" s="2"/>
    </row>
    <row r="4730" ht="12.75">
      <c r="C4730" s="2"/>
    </row>
    <row r="4731" ht="12.75">
      <c r="C4731" s="2"/>
    </row>
    <row r="4732" ht="12.75">
      <c r="C4732" s="2"/>
    </row>
    <row r="4733" ht="12.75">
      <c r="C4733" s="2"/>
    </row>
    <row r="4734" ht="12.75">
      <c r="C4734" s="2"/>
    </row>
    <row r="4735" ht="12.75">
      <c r="C4735" s="2"/>
    </row>
    <row r="4736" ht="12.75">
      <c r="C4736" s="2"/>
    </row>
    <row r="4737" ht="12.75">
      <c r="C4737" s="2"/>
    </row>
    <row r="4738" ht="12.75">
      <c r="C4738" s="2"/>
    </row>
    <row r="4739" ht="12.75">
      <c r="C4739" s="2"/>
    </row>
    <row r="4740" ht="12.75">
      <c r="C4740" s="2"/>
    </row>
    <row r="4741" ht="12.75">
      <c r="C4741" s="2"/>
    </row>
    <row r="4742" ht="12.75">
      <c r="C4742" s="2"/>
    </row>
    <row r="4743" ht="12.75">
      <c r="C4743" s="2"/>
    </row>
    <row r="4744" ht="12.75">
      <c r="C4744" s="2"/>
    </row>
    <row r="4745" ht="12.75">
      <c r="C4745" s="2"/>
    </row>
    <row r="4746" ht="12.75">
      <c r="C4746" s="2"/>
    </row>
    <row r="4747" ht="12.75">
      <c r="C4747" s="2"/>
    </row>
    <row r="4748" ht="12.75">
      <c r="C4748" s="2"/>
    </row>
    <row r="4749" ht="12.75">
      <c r="C4749" s="2"/>
    </row>
    <row r="4750" ht="12.75">
      <c r="C4750" s="2"/>
    </row>
    <row r="4751" ht="12.75">
      <c r="C4751" s="2"/>
    </row>
    <row r="4752" ht="12.75">
      <c r="C4752" s="2"/>
    </row>
    <row r="4753" ht="12.75">
      <c r="C4753" s="2"/>
    </row>
    <row r="4754" ht="12.75">
      <c r="C4754" s="2"/>
    </row>
    <row r="4755" ht="12.75">
      <c r="C4755" s="2"/>
    </row>
    <row r="4756" ht="12.75">
      <c r="C4756" s="2"/>
    </row>
    <row r="4757" ht="12.75">
      <c r="C4757" s="2"/>
    </row>
    <row r="4758" ht="12.75">
      <c r="C4758" s="2"/>
    </row>
    <row r="4759" ht="12.75">
      <c r="C4759" s="2"/>
    </row>
    <row r="4760" ht="12.75">
      <c r="C4760" s="2"/>
    </row>
    <row r="4761" ht="12.75">
      <c r="C4761" s="2"/>
    </row>
    <row r="4762" ht="12.75">
      <c r="C4762" s="2"/>
    </row>
    <row r="4763" ht="12.75">
      <c r="C4763" s="2"/>
    </row>
    <row r="4764" ht="12.75">
      <c r="C4764" s="2"/>
    </row>
    <row r="4765" ht="12.75">
      <c r="C4765" s="2"/>
    </row>
    <row r="4766" ht="12.75">
      <c r="C4766" s="2"/>
    </row>
    <row r="4767" ht="12.75">
      <c r="C4767" s="2"/>
    </row>
    <row r="4768" ht="12.75">
      <c r="C4768" s="2"/>
    </row>
    <row r="4769" ht="12.75">
      <c r="C4769" s="2"/>
    </row>
    <row r="4770" ht="12.75">
      <c r="C4770" s="2"/>
    </row>
    <row r="4771" ht="12.75">
      <c r="C4771" s="2"/>
    </row>
    <row r="4772" ht="12.75">
      <c r="C4772" s="2"/>
    </row>
    <row r="4773" ht="12.75">
      <c r="C4773" s="2"/>
    </row>
    <row r="4774" ht="12.75">
      <c r="C4774" s="2"/>
    </row>
    <row r="4775" ht="12.75">
      <c r="C4775" s="2"/>
    </row>
    <row r="4776" ht="12.75">
      <c r="C4776" s="2"/>
    </row>
    <row r="4777" ht="12.75">
      <c r="C4777" s="2"/>
    </row>
    <row r="4778" ht="12.75">
      <c r="C4778" s="2"/>
    </row>
    <row r="4779" ht="12.75">
      <c r="C4779" s="2"/>
    </row>
    <row r="4780" ht="12.75">
      <c r="C4780" s="2"/>
    </row>
    <row r="4781" ht="12.75">
      <c r="C4781" s="2"/>
    </row>
    <row r="4782" ht="12.75">
      <c r="C4782" s="2"/>
    </row>
    <row r="4783" ht="12.75">
      <c r="C4783" s="2"/>
    </row>
    <row r="4784" ht="12.75">
      <c r="C4784" s="2"/>
    </row>
    <row r="4785" ht="12.75">
      <c r="C4785" s="2"/>
    </row>
    <row r="4786" ht="12.75">
      <c r="C4786" s="2"/>
    </row>
    <row r="4787" ht="12.75">
      <c r="C4787" s="2"/>
    </row>
    <row r="4788" ht="12.75">
      <c r="C4788" s="2"/>
    </row>
    <row r="4789" ht="12.75">
      <c r="C4789" s="2"/>
    </row>
    <row r="4790" ht="12.75">
      <c r="C4790" s="2"/>
    </row>
    <row r="4791" ht="12.75">
      <c r="C4791" s="2"/>
    </row>
    <row r="4792" ht="12.75">
      <c r="C4792" s="2"/>
    </row>
    <row r="4793" ht="12.75">
      <c r="C4793" s="2"/>
    </row>
    <row r="4794" ht="12.75">
      <c r="C4794" s="2"/>
    </row>
    <row r="4795" ht="12.75">
      <c r="C4795" s="2"/>
    </row>
    <row r="4796" ht="12.75">
      <c r="C4796" s="2"/>
    </row>
    <row r="4797" ht="12.75">
      <c r="C4797" s="2"/>
    </row>
    <row r="4798" ht="12.75">
      <c r="C4798" s="2"/>
    </row>
    <row r="4799" ht="12.75">
      <c r="C4799" s="2"/>
    </row>
    <row r="4800" ht="12.75">
      <c r="C4800" s="2"/>
    </row>
    <row r="4801" ht="12.75">
      <c r="C4801" s="2"/>
    </row>
    <row r="4802" ht="12.75">
      <c r="C4802" s="2"/>
    </row>
    <row r="4803" ht="12.75">
      <c r="C4803" s="2"/>
    </row>
    <row r="4804" ht="12.75">
      <c r="C4804" s="2"/>
    </row>
    <row r="4805" ht="12.75">
      <c r="C4805" s="2"/>
    </row>
    <row r="4806" ht="12.75">
      <c r="C4806" s="2"/>
    </row>
    <row r="4807" ht="12.75">
      <c r="C4807" s="2"/>
    </row>
    <row r="4808" ht="12.75">
      <c r="C4808" s="2"/>
    </row>
    <row r="4809" ht="12.75">
      <c r="C4809" s="2"/>
    </row>
    <row r="4810" ht="12.75">
      <c r="C4810" s="2"/>
    </row>
    <row r="4811" ht="12.75">
      <c r="C4811" s="2"/>
    </row>
    <row r="4812" ht="12.75">
      <c r="C4812" s="2"/>
    </row>
    <row r="4813" ht="12.75">
      <c r="C4813" s="2"/>
    </row>
    <row r="4814" ht="12.75">
      <c r="C4814" s="2"/>
    </row>
    <row r="4815" ht="12.75">
      <c r="C4815" s="2"/>
    </row>
    <row r="4816" ht="12.75">
      <c r="C4816" s="2"/>
    </row>
    <row r="4817" ht="12.75">
      <c r="C4817" s="2"/>
    </row>
    <row r="4818" ht="12.75">
      <c r="C4818" s="2"/>
    </row>
    <row r="4819" ht="12.75">
      <c r="C4819" s="2"/>
    </row>
    <row r="4820" ht="12.75">
      <c r="C4820" s="2"/>
    </row>
    <row r="4821" ht="12.75">
      <c r="C4821" s="2"/>
    </row>
    <row r="4822" ht="12.75">
      <c r="C4822" s="2"/>
    </row>
    <row r="4823" ht="12.75">
      <c r="C4823" s="2"/>
    </row>
    <row r="4824" ht="12.75">
      <c r="C4824" s="2"/>
    </row>
    <row r="4825" ht="12.75">
      <c r="C4825" s="2"/>
    </row>
    <row r="4826" ht="12.75">
      <c r="C4826" s="2"/>
    </row>
    <row r="4827" ht="12.75">
      <c r="C4827" s="2"/>
    </row>
    <row r="4828" ht="12.75">
      <c r="C4828" s="2"/>
    </row>
    <row r="4829" ht="12.75">
      <c r="C4829" s="2"/>
    </row>
    <row r="4830" ht="12.75">
      <c r="C4830" s="2"/>
    </row>
    <row r="4831" ht="12.75">
      <c r="C4831" s="2"/>
    </row>
    <row r="4832" ht="12.75">
      <c r="C4832" s="2"/>
    </row>
    <row r="4833" ht="12.75">
      <c r="C4833" s="2"/>
    </row>
    <row r="4834" ht="12.75">
      <c r="C4834" s="2"/>
    </row>
    <row r="4835" ht="12.75">
      <c r="C4835" s="2"/>
    </row>
    <row r="4836" ht="12.75">
      <c r="C4836" s="2"/>
    </row>
    <row r="4837" ht="12.75">
      <c r="C4837" s="2"/>
    </row>
    <row r="4838" ht="12.75">
      <c r="C4838" s="2"/>
    </row>
    <row r="4839" ht="12.75">
      <c r="C4839" s="2"/>
    </row>
    <row r="4840" ht="12.75">
      <c r="C4840" s="2"/>
    </row>
    <row r="4841" ht="12.75">
      <c r="C4841" s="2"/>
    </row>
    <row r="4842" ht="12.75">
      <c r="C4842" s="2"/>
    </row>
    <row r="4843" ht="12.75">
      <c r="C4843" s="2"/>
    </row>
    <row r="4844" ht="12.75">
      <c r="C4844" s="2"/>
    </row>
    <row r="4845" ht="12.75">
      <c r="C4845" s="2"/>
    </row>
    <row r="4846" ht="12.75">
      <c r="C4846" s="2"/>
    </row>
    <row r="4847" ht="12.75">
      <c r="C4847" s="2"/>
    </row>
    <row r="4848" ht="12.75">
      <c r="C4848" s="2"/>
    </row>
    <row r="4849" ht="12.75">
      <c r="C4849" s="2"/>
    </row>
    <row r="4850" ht="12.75">
      <c r="C4850" s="2"/>
    </row>
    <row r="4851" ht="12.75">
      <c r="C4851" s="2"/>
    </row>
    <row r="4852" ht="12.75">
      <c r="C4852" s="2"/>
    </row>
    <row r="4853" ht="12.75">
      <c r="C4853" s="2"/>
    </row>
    <row r="4854" ht="12.75">
      <c r="C4854" s="2"/>
    </row>
    <row r="4855" ht="12.75">
      <c r="C4855" s="2"/>
    </row>
    <row r="4856" ht="12.75">
      <c r="C4856" s="2"/>
    </row>
    <row r="4857" ht="12.75">
      <c r="C4857" s="2"/>
    </row>
    <row r="4858" ht="12.75">
      <c r="C4858" s="2"/>
    </row>
    <row r="4859" ht="12.75">
      <c r="C4859" s="2"/>
    </row>
    <row r="4860" ht="12.75">
      <c r="C4860" s="2"/>
    </row>
    <row r="4861" ht="12.75">
      <c r="C4861" s="2"/>
    </row>
    <row r="4862" ht="12.75">
      <c r="C4862" s="2"/>
    </row>
    <row r="4863" ht="12.75">
      <c r="C4863" s="2"/>
    </row>
    <row r="4864" ht="12.75">
      <c r="C4864" s="2"/>
    </row>
    <row r="4865" ht="12.75">
      <c r="C4865" s="2"/>
    </row>
    <row r="4866" ht="12.75">
      <c r="C4866" s="2"/>
    </row>
    <row r="4867" ht="12.75">
      <c r="C4867" s="2"/>
    </row>
    <row r="4868" ht="12.75">
      <c r="C4868" s="2"/>
    </row>
    <row r="4869" ht="12.75">
      <c r="C4869" s="2"/>
    </row>
    <row r="4870" ht="12.75">
      <c r="C4870" s="2"/>
    </row>
    <row r="4871" ht="12.75">
      <c r="C4871" s="2"/>
    </row>
    <row r="4872" ht="12.75">
      <c r="C4872" s="2"/>
    </row>
    <row r="4873" ht="12.75">
      <c r="C4873" s="2"/>
    </row>
    <row r="4874" ht="12.75">
      <c r="C4874" s="2"/>
    </row>
    <row r="4875" ht="12.75">
      <c r="C4875" s="2"/>
    </row>
    <row r="4876" ht="12.75">
      <c r="C4876" s="2"/>
    </row>
    <row r="4877" ht="12.75">
      <c r="C4877" s="2"/>
    </row>
    <row r="4878" ht="12.75">
      <c r="C4878" s="2"/>
    </row>
    <row r="4879" ht="12.75">
      <c r="C4879" s="2"/>
    </row>
    <row r="4880" ht="12.75">
      <c r="C4880" s="2"/>
    </row>
    <row r="4881" ht="12.75">
      <c r="C4881" s="2"/>
    </row>
    <row r="4882" ht="12.75">
      <c r="C4882" s="2"/>
    </row>
    <row r="4883" ht="12.75">
      <c r="C4883" s="2"/>
    </row>
    <row r="4884" ht="12.75">
      <c r="C4884" s="2"/>
    </row>
    <row r="4885" ht="12.75">
      <c r="C4885" s="2"/>
    </row>
    <row r="4886" ht="12.75">
      <c r="C4886" s="2"/>
    </row>
    <row r="4887" ht="12.75">
      <c r="C4887" s="2"/>
    </row>
    <row r="4888" ht="12.75">
      <c r="C4888" s="2"/>
    </row>
    <row r="4889" ht="12.75">
      <c r="C4889" s="2"/>
    </row>
    <row r="4890" ht="12.75">
      <c r="C4890" s="2"/>
    </row>
    <row r="4891" ht="12.75">
      <c r="C4891" s="2"/>
    </row>
    <row r="4892" ht="12.75">
      <c r="C4892" s="2"/>
    </row>
    <row r="4893" ht="12.75">
      <c r="C4893" s="2"/>
    </row>
    <row r="4894" ht="12.75">
      <c r="C4894" s="2"/>
    </row>
    <row r="4895" ht="12.75">
      <c r="C4895" s="2"/>
    </row>
    <row r="4896" ht="12.75">
      <c r="C4896" s="2"/>
    </row>
    <row r="4897" ht="12.75">
      <c r="C4897" s="2"/>
    </row>
    <row r="4898" ht="12.75">
      <c r="C4898" s="2"/>
    </row>
    <row r="4899" ht="12.75">
      <c r="C4899" s="2"/>
    </row>
    <row r="4900" ht="12.75">
      <c r="C4900" s="2"/>
    </row>
    <row r="4901" ht="12.75">
      <c r="C4901" s="2"/>
    </row>
    <row r="4902" ht="12.75">
      <c r="C4902" s="2"/>
    </row>
    <row r="4903" ht="12.75">
      <c r="C4903" s="2"/>
    </row>
    <row r="4904" ht="12.75">
      <c r="C4904" s="2"/>
    </row>
    <row r="4905" ht="12.75">
      <c r="C4905" s="2"/>
    </row>
    <row r="4906" ht="12.75">
      <c r="C4906" s="2"/>
    </row>
    <row r="4907" ht="12.75">
      <c r="C4907" s="2"/>
    </row>
    <row r="4908" ht="12.75">
      <c r="C4908" s="2"/>
    </row>
    <row r="4909" ht="12.75">
      <c r="C4909" s="2"/>
    </row>
    <row r="4910" ht="12.75">
      <c r="C4910" s="2"/>
    </row>
    <row r="4911" ht="12.75">
      <c r="C4911" s="2"/>
    </row>
    <row r="4912" ht="12.75">
      <c r="C4912" s="2"/>
    </row>
    <row r="4913" ht="12.75">
      <c r="C4913" s="2"/>
    </row>
    <row r="4914" ht="12.75">
      <c r="C4914" s="2"/>
    </row>
    <row r="4915" ht="12.75">
      <c r="C4915" s="2"/>
    </row>
    <row r="4916" ht="12.75">
      <c r="C4916" s="2"/>
    </row>
    <row r="4917" ht="12.75">
      <c r="C4917" s="2"/>
    </row>
    <row r="4918" ht="12.75">
      <c r="C4918" s="2"/>
    </row>
    <row r="4919" ht="12.75">
      <c r="C4919" s="2"/>
    </row>
    <row r="4920" ht="12.75">
      <c r="C4920" s="2"/>
    </row>
    <row r="4921" ht="12.75">
      <c r="C4921" s="2"/>
    </row>
    <row r="4922" ht="12.75">
      <c r="C4922" s="2"/>
    </row>
    <row r="4923" ht="12.75">
      <c r="C4923" s="2"/>
    </row>
    <row r="4924" ht="12.75">
      <c r="C4924" s="2"/>
    </row>
    <row r="4925" ht="12.75">
      <c r="C4925" s="2"/>
    </row>
    <row r="4926" ht="12.75">
      <c r="C4926" s="2"/>
    </row>
    <row r="4927" ht="12.75">
      <c r="C4927" s="2"/>
    </row>
    <row r="4928" ht="12.75">
      <c r="C4928" s="2"/>
    </row>
    <row r="4929" ht="12.75">
      <c r="C4929" s="2"/>
    </row>
    <row r="4930" ht="12.75">
      <c r="C4930" s="2"/>
    </row>
    <row r="4931" ht="12.75">
      <c r="C4931" s="2"/>
    </row>
    <row r="4932" ht="12.75">
      <c r="C4932" s="2"/>
    </row>
    <row r="4933" ht="12.75">
      <c r="C4933" s="2"/>
    </row>
    <row r="4934" ht="12.75">
      <c r="C4934" s="2"/>
    </row>
    <row r="4935" ht="12.75">
      <c r="C4935" s="2"/>
    </row>
    <row r="4936" ht="12.75">
      <c r="C4936" s="2"/>
    </row>
    <row r="4937" ht="12.75">
      <c r="C4937" s="2"/>
    </row>
    <row r="4938" ht="12.75">
      <c r="C4938" s="2"/>
    </row>
    <row r="4939" ht="12.75">
      <c r="C4939" s="2"/>
    </row>
    <row r="4940" ht="12.75">
      <c r="C4940" s="2"/>
    </row>
    <row r="4941" ht="12.75">
      <c r="C4941" s="2"/>
    </row>
    <row r="4942" ht="12.75">
      <c r="C4942" s="2"/>
    </row>
    <row r="4943" ht="12.75">
      <c r="C4943" s="2"/>
    </row>
    <row r="4944" ht="12.75">
      <c r="C4944" s="2"/>
    </row>
    <row r="4945" ht="12.75">
      <c r="C4945" s="2"/>
    </row>
    <row r="4946" ht="12.75">
      <c r="C4946" s="2"/>
    </row>
    <row r="4947" ht="12.75">
      <c r="C4947" s="2"/>
    </row>
    <row r="4948" ht="12.75">
      <c r="C4948" s="2"/>
    </row>
    <row r="4949" ht="12.75">
      <c r="C4949" s="2"/>
    </row>
    <row r="4950" ht="12.75">
      <c r="C4950" s="2"/>
    </row>
    <row r="4951" ht="12.75">
      <c r="C4951" s="2"/>
    </row>
    <row r="4952" ht="12.75">
      <c r="C4952" s="2"/>
    </row>
    <row r="4953" ht="12.75">
      <c r="C4953" s="2"/>
    </row>
    <row r="4954" ht="12.75">
      <c r="C4954" s="2"/>
    </row>
    <row r="4955" ht="12.75">
      <c r="C4955" s="2"/>
    </row>
    <row r="4956" ht="12.75">
      <c r="C4956" s="2"/>
    </row>
    <row r="4957" ht="12.75">
      <c r="C4957" s="2"/>
    </row>
    <row r="4958" ht="12.75">
      <c r="C4958" s="2"/>
    </row>
    <row r="4959" ht="12.75">
      <c r="C4959" s="2"/>
    </row>
    <row r="4960" ht="12.75">
      <c r="C4960" s="2"/>
    </row>
    <row r="4961" ht="12.75">
      <c r="C4961" s="2"/>
    </row>
    <row r="4962" ht="12.75">
      <c r="C4962" s="2"/>
    </row>
    <row r="4963" ht="12.75">
      <c r="C4963" s="2"/>
    </row>
    <row r="4964" ht="12.75">
      <c r="C4964" s="2"/>
    </row>
    <row r="4965" ht="12.75">
      <c r="C4965" s="2"/>
    </row>
    <row r="4966" ht="12.75">
      <c r="C4966" s="2"/>
    </row>
    <row r="4967" ht="12.75">
      <c r="C4967" s="2"/>
    </row>
    <row r="4968" ht="12.75">
      <c r="C4968" s="2"/>
    </row>
    <row r="4969" ht="12.75">
      <c r="C4969" s="2"/>
    </row>
    <row r="4970" ht="12.75">
      <c r="C4970" s="2"/>
    </row>
    <row r="4971" ht="12.75">
      <c r="C4971" s="2"/>
    </row>
    <row r="4972" ht="12.75">
      <c r="C4972" s="2"/>
    </row>
    <row r="4973" ht="12.75">
      <c r="C4973" s="2"/>
    </row>
    <row r="4974" ht="12.75">
      <c r="C4974" s="2"/>
    </row>
    <row r="4975" ht="12.75">
      <c r="C4975" s="2"/>
    </row>
    <row r="4976" ht="12.75">
      <c r="C4976" s="2"/>
    </row>
    <row r="4977" ht="12.75">
      <c r="C4977" s="2"/>
    </row>
    <row r="4978" ht="12.75">
      <c r="C4978" s="2"/>
    </row>
    <row r="4979" ht="12.75">
      <c r="C4979" s="2"/>
    </row>
    <row r="4980" ht="12.75">
      <c r="C4980" s="2"/>
    </row>
    <row r="4981" ht="12.75">
      <c r="C4981" s="2"/>
    </row>
    <row r="4982" ht="12.75">
      <c r="C4982" s="2"/>
    </row>
    <row r="4983" ht="12.75">
      <c r="C4983" s="2"/>
    </row>
    <row r="4984" ht="12.75">
      <c r="C4984" s="2"/>
    </row>
    <row r="4985" ht="12.75">
      <c r="C4985" s="2"/>
    </row>
    <row r="4986" ht="12.75">
      <c r="C4986" s="2"/>
    </row>
    <row r="4987" ht="12.75">
      <c r="C4987" s="2"/>
    </row>
    <row r="4988" ht="12.75">
      <c r="C4988" s="2"/>
    </row>
    <row r="4989" ht="12.75">
      <c r="C4989" s="2"/>
    </row>
    <row r="4990" ht="12.75">
      <c r="C4990" s="2"/>
    </row>
    <row r="4991" ht="12.75">
      <c r="C4991" s="2"/>
    </row>
    <row r="4992" ht="12.75">
      <c r="C4992" s="2"/>
    </row>
    <row r="4993" ht="12.75">
      <c r="C4993" s="2"/>
    </row>
    <row r="4994" ht="12.75">
      <c r="C4994" s="2"/>
    </row>
    <row r="4995" ht="12.75">
      <c r="C4995" s="2"/>
    </row>
    <row r="4996" ht="12.75">
      <c r="C4996" s="2"/>
    </row>
    <row r="4997" ht="12.75">
      <c r="C4997" s="2"/>
    </row>
    <row r="4998" ht="12.75">
      <c r="C4998" s="2"/>
    </row>
    <row r="4999" ht="12.75">
      <c r="C4999" s="2"/>
    </row>
    <row r="5000" ht="12.75">
      <c r="C5000" s="2"/>
    </row>
    <row r="5001" ht="12.75">
      <c r="C5001" s="2"/>
    </row>
    <row r="5002" ht="12.75">
      <c r="C5002" s="2"/>
    </row>
    <row r="5003" ht="12.75">
      <c r="C5003" s="2"/>
    </row>
    <row r="5004" ht="12.75">
      <c r="C5004" s="2"/>
    </row>
    <row r="5005" ht="12.75">
      <c r="C5005" s="2"/>
    </row>
    <row r="5006" ht="12.75">
      <c r="C5006" s="2"/>
    </row>
    <row r="5007" ht="12.75">
      <c r="C5007" s="2"/>
    </row>
    <row r="5008" ht="12.75">
      <c r="C5008" s="2"/>
    </row>
    <row r="5009" ht="12.75">
      <c r="C5009" s="2"/>
    </row>
    <row r="5010" ht="12.75">
      <c r="C5010" s="2"/>
    </row>
    <row r="5011" ht="12.75">
      <c r="C5011" s="2"/>
    </row>
    <row r="5012" ht="12.75">
      <c r="C5012" s="2"/>
    </row>
    <row r="5013" ht="12.75">
      <c r="C5013" s="2"/>
    </row>
    <row r="5014" ht="12.75">
      <c r="C5014" s="2"/>
    </row>
    <row r="5015" ht="12.75">
      <c r="C5015" s="2"/>
    </row>
    <row r="5016" ht="12.75">
      <c r="C5016" s="2"/>
    </row>
    <row r="5017" ht="12.75">
      <c r="C5017" s="2"/>
    </row>
    <row r="5018" ht="12.75">
      <c r="C5018" s="2"/>
    </row>
    <row r="5019" ht="12.75">
      <c r="C5019" s="2"/>
    </row>
    <row r="5020" ht="12.75">
      <c r="C5020" s="2"/>
    </row>
    <row r="5021" ht="12.75">
      <c r="C5021" s="2"/>
    </row>
    <row r="5022" ht="12.75">
      <c r="C5022" s="2"/>
    </row>
    <row r="5023" ht="12.75">
      <c r="C5023" s="2"/>
    </row>
    <row r="5024" ht="12.75">
      <c r="C5024" s="2"/>
    </row>
    <row r="5025" ht="12.75">
      <c r="C5025" s="2"/>
    </row>
    <row r="5026" ht="12.75">
      <c r="C5026" s="2"/>
    </row>
    <row r="5027" ht="12.75">
      <c r="C5027" s="2"/>
    </row>
    <row r="5028" ht="12.75">
      <c r="C5028" s="2"/>
    </row>
    <row r="5029" ht="12.75">
      <c r="C5029" s="2"/>
    </row>
    <row r="5030" ht="12.75">
      <c r="C5030" s="2"/>
    </row>
    <row r="5031" ht="12.75">
      <c r="C5031" s="2"/>
    </row>
    <row r="5032" ht="12.75">
      <c r="C5032" s="2"/>
    </row>
    <row r="5033" ht="12.75">
      <c r="C5033" s="2"/>
    </row>
    <row r="5034" ht="12.75">
      <c r="C5034" s="2"/>
    </row>
    <row r="5035" ht="12.75">
      <c r="C5035" s="2"/>
    </row>
    <row r="5036" ht="12.75">
      <c r="C5036" s="2"/>
    </row>
    <row r="5037" ht="12.75">
      <c r="C5037" s="2"/>
    </row>
    <row r="5038" ht="12.75">
      <c r="C5038" s="2"/>
    </row>
    <row r="5039" ht="12.75">
      <c r="C5039" s="2"/>
    </row>
    <row r="5040" ht="12.75">
      <c r="C5040" s="2"/>
    </row>
    <row r="5041" ht="12.75">
      <c r="C5041" s="2"/>
    </row>
    <row r="5042" ht="12.75">
      <c r="C5042" s="2"/>
    </row>
    <row r="5043" ht="12.75">
      <c r="C5043" s="2"/>
    </row>
    <row r="5044" ht="12.75">
      <c r="C5044" s="2"/>
    </row>
    <row r="5045" ht="12.75">
      <c r="C5045" s="2"/>
    </row>
    <row r="5046" ht="12.75">
      <c r="C5046" s="2"/>
    </row>
    <row r="5047" ht="12.75">
      <c r="C5047" s="2"/>
    </row>
    <row r="5048" ht="12.75">
      <c r="C5048" s="2"/>
    </row>
    <row r="5049" ht="12.75">
      <c r="C5049" s="2"/>
    </row>
    <row r="5050" ht="12.75">
      <c r="C5050" s="2"/>
    </row>
    <row r="5051" ht="12.75">
      <c r="C5051" s="2"/>
    </row>
    <row r="5052" ht="12.75">
      <c r="C5052" s="2"/>
    </row>
    <row r="5053" ht="12.75">
      <c r="C5053" s="2"/>
    </row>
    <row r="5054" ht="12.75">
      <c r="C5054" s="2"/>
    </row>
    <row r="5055" ht="12.75">
      <c r="C5055" s="2"/>
    </row>
    <row r="5056" ht="12.75">
      <c r="C5056" s="2"/>
    </row>
    <row r="5057" ht="12.75">
      <c r="C5057" s="2"/>
    </row>
    <row r="5058" ht="12.75">
      <c r="C5058" s="2"/>
    </row>
    <row r="5059" ht="12.75">
      <c r="C5059" s="2"/>
    </row>
    <row r="5060" ht="12.75">
      <c r="C5060" s="2"/>
    </row>
    <row r="5061" ht="12.75">
      <c r="C5061" s="2"/>
    </row>
    <row r="5062" ht="12.75">
      <c r="C5062" s="2"/>
    </row>
    <row r="5063" ht="12.75">
      <c r="C5063" s="2"/>
    </row>
    <row r="5064" ht="12.75">
      <c r="C5064" s="2"/>
    </row>
    <row r="5065" ht="12.75">
      <c r="C5065" s="2"/>
    </row>
    <row r="5066" ht="12.75">
      <c r="C5066" s="2"/>
    </row>
    <row r="5067" ht="12.75">
      <c r="C5067" s="2"/>
    </row>
    <row r="5068" ht="12.75">
      <c r="C5068" s="2"/>
    </row>
    <row r="5069" ht="12.75">
      <c r="C5069" s="2"/>
    </row>
    <row r="5070" ht="12.75">
      <c r="C5070" s="2"/>
    </row>
    <row r="5071" ht="12.75">
      <c r="C5071" s="2"/>
    </row>
    <row r="5072" ht="12.75">
      <c r="C5072" s="2"/>
    </row>
    <row r="5073" ht="12.75">
      <c r="C5073" s="2"/>
    </row>
    <row r="5074" ht="12.75">
      <c r="C5074" s="2"/>
    </row>
    <row r="5075" ht="12.75">
      <c r="C5075" s="2"/>
    </row>
    <row r="5076" ht="12.75">
      <c r="C5076" s="2"/>
    </row>
    <row r="5077" ht="12.75">
      <c r="C5077" s="2"/>
    </row>
    <row r="5078" ht="12.75">
      <c r="C5078" s="2"/>
    </row>
    <row r="5079" ht="12.75">
      <c r="C5079" s="2"/>
    </row>
    <row r="5080" ht="12.75">
      <c r="C5080" s="2"/>
    </row>
    <row r="5081" ht="12.75">
      <c r="C5081" s="2"/>
    </row>
    <row r="5082" ht="12.75">
      <c r="C5082" s="2"/>
    </row>
    <row r="5083" ht="12.75">
      <c r="C5083" s="2"/>
    </row>
    <row r="5084" ht="12.75">
      <c r="C5084" s="2"/>
    </row>
    <row r="5085" ht="12.75">
      <c r="C5085" s="2"/>
    </row>
    <row r="5086" ht="12.75">
      <c r="C5086" s="2"/>
    </row>
    <row r="5087" ht="12.75">
      <c r="C5087" s="2"/>
    </row>
    <row r="5088" ht="12.75">
      <c r="C5088" s="2"/>
    </row>
    <row r="5089" ht="12.75">
      <c r="C5089" s="2"/>
    </row>
    <row r="5090" ht="12.75">
      <c r="C5090" s="2"/>
    </row>
    <row r="5091" ht="12.75">
      <c r="C5091" s="2"/>
    </row>
    <row r="5092" ht="12.75">
      <c r="C5092" s="2"/>
    </row>
    <row r="5093" ht="12.75">
      <c r="C5093" s="2"/>
    </row>
    <row r="5094" ht="12.75">
      <c r="C5094" s="2"/>
    </row>
    <row r="5095" ht="12.75">
      <c r="C5095" s="2"/>
    </row>
    <row r="5096" ht="12.75">
      <c r="C5096" s="2"/>
    </row>
    <row r="5097" ht="12.75">
      <c r="C5097" s="2"/>
    </row>
    <row r="5098" ht="12.75">
      <c r="C5098" s="2"/>
    </row>
    <row r="5099" ht="12.75">
      <c r="C5099" s="2"/>
    </row>
    <row r="5100" ht="12.75">
      <c r="C5100" s="2"/>
    </row>
    <row r="5101" ht="12.75">
      <c r="C5101" s="2"/>
    </row>
    <row r="5102" ht="12.75">
      <c r="C5102" s="2"/>
    </row>
    <row r="5103" ht="12.75">
      <c r="C5103" s="2"/>
    </row>
    <row r="5104" ht="12.75">
      <c r="C5104" s="2"/>
    </row>
    <row r="5105" ht="12.75">
      <c r="C5105" s="2"/>
    </row>
    <row r="5106" ht="12.75">
      <c r="C5106" s="2"/>
    </row>
    <row r="5107" ht="12.75">
      <c r="C5107" s="2"/>
    </row>
    <row r="5108" ht="12.75">
      <c r="C5108" s="2"/>
    </row>
    <row r="5109" ht="12.75">
      <c r="C5109" s="2"/>
    </row>
    <row r="5110" ht="12.75">
      <c r="C5110" s="2"/>
    </row>
    <row r="5111" ht="12.75">
      <c r="C5111" s="2"/>
    </row>
    <row r="5112" ht="12.75">
      <c r="C5112" s="2"/>
    </row>
    <row r="5113" ht="12.75">
      <c r="C5113" s="2"/>
    </row>
    <row r="5114" ht="12.75">
      <c r="C5114" s="2"/>
    </row>
    <row r="5115" ht="12.75">
      <c r="C5115" s="2"/>
    </row>
    <row r="5116" ht="12.75">
      <c r="C5116" s="2"/>
    </row>
    <row r="5117" ht="12.75">
      <c r="C5117" s="2"/>
    </row>
    <row r="5118" ht="12.75">
      <c r="C5118" s="2"/>
    </row>
    <row r="5119" ht="12.75">
      <c r="C5119" s="2"/>
    </row>
    <row r="5120" ht="12.75">
      <c r="C5120" s="2"/>
    </row>
    <row r="5121" ht="12.75">
      <c r="C5121" s="2"/>
    </row>
    <row r="5122" ht="12.75">
      <c r="C5122" s="2"/>
    </row>
    <row r="5123" ht="12.75">
      <c r="C5123" s="2"/>
    </row>
    <row r="5124" ht="12.75">
      <c r="C5124" s="2"/>
    </row>
    <row r="5125" ht="12.75">
      <c r="C5125" s="2"/>
    </row>
    <row r="5126" ht="12.75">
      <c r="C5126" s="2"/>
    </row>
    <row r="5127" ht="12.75">
      <c r="C5127" s="2"/>
    </row>
    <row r="5128" ht="12.75">
      <c r="C5128" s="2"/>
    </row>
    <row r="5129" ht="12.75">
      <c r="C5129" s="2"/>
    </row>
    <row r="5130" ht="12.75">
      <c r="C5130" s="2"/>
    </row>
    <row r="5131" ht="12.75">
      <c r="C5131" s="2"/>
    </row>
    <row r="5132" ht="12.75">
      <c r="C5132" s="2"/>
    </row>
    <row r="5133" ht="12.75">
      <c r="C5133" s="2"/>
    </row>
    <row r="5134" ht="12.75">
      <c r="C5134" s="2"/>
    </row>
    <row r="5135" ht="12.75">
      <c r="C5135" s="2"/>
    </row>
    <row r="5136" ht="12.75">
      <c r="C5136" s="2"/>
    </row>
    <row r="5137" ht="12.75">
      <c r="C5137" s="2"/>
    </row>
    <row r="5138" ht="12.75">
      <c r="C5138" s="2"/>
    </row>
    <row r="5139" ht="12.75">
      <c r="C5139" s="2"/>
    </row>
    <row r="5140" ht="12.75">
      <c r="C5140" s="2"/>
    </row>
    <row r="5141" ht="12.75">
      <c r="C5141" s="2"/>
    </row>
    <row r="5142" ht="12.75">
      <c r="C5142" s="2"/>
    </row>
    <row r="5143" ht="12.75">
      <c r="C5143" s="2"/>
    </row>
    <row r="5144" ht="12.75">
      <c r="C5144" s="2"/>
    </row>
    <row r="5145" ht="12.75">
      <c r="C5145" s="2"/>
    </row>
    <row r="5146" ht="12.75">
      <c r="C5146" s="2"/>
    </row>
    <row r="5147" ht="12.75">
      <c r="C5147" s="2"/>
    </row>
    <row r="5148" ht="12.75">
      <c r="C5148" s="2"/>
    </row>
    <row r="5149" ht="12.75">
      <c r="C5149" s="2"/>
    </row>
    <row r="5150" ht="12.75">
      <c r="C5150" s="2"/>
    </row>
    <row r="5151" ht="12.75">
      <c r="C5151" s="2"/>
    </row>
    <row r="5152" ht="12.75">
      <c r="C5152" s="2"/>
    </row>
    <row r="5153" ht="12.75">
      <c r="C5153" s="2"/>
    </row>
    <row r="5154" ht="12.75">
      <c r="C5154" s="2"/>
    </row>
    <row r="5155" ht="12.75">
      <c r="C5155" s="2"/>
    </row>
    <row r="5156" ht="12.75">
      <c r="C5156" s="2"/>
    </row>
    <row r="5157" ht="12.75">
      <c r="C5157" s="2"/>
    </row>
    <row r="5158" ht="12.75">
      <c r="C5158" s="2"/>
    </row>
    <row r="5159" ht="12.75">
      <c r="C5159" s="2"/>
    </row>
    <row r="5160" ht="12.75">
      <c r="C5160" s="2"/>
    </row>
    <row r="5161" ht="12.75">
      <c r="C5161" s="2"/>
    </row>
    <row r="5162" ht="12.75">
      <c r="C5162" s="2"/>
    </row>
    <row r="5163" ht="12.75">
      <c r="C5163" s="2"/>
    </row>
    <row r="5164" ht="12.75">
      <c r="C5164" s="2"/>
    </row>
    <row r="5165" ht="12.75">
      <c r="C5165" s="2"/>
    </row>
    <row r="5166" ht="12.75">
      <c r="C5166" s="2"/>
    </row>
    <row r="5167" ht="12.75">
      <c r="C5167" s="2"/>
    </row>
    <row r="5168" ht="12.75">
      <c r="C5168" s="2"/>
    </row>
    <row r="5169" ht="12.75">
      <c r="C5169" s="2"/>
    </row>
    <row r="5170" ht="12.75">
      <c r="C5170" s="2"/>
    </row>
    <row r="5171" ht="12.75">
      <c r="C5171" s="2"/>
    </row>
    <row r="5172" ht="12.75">
      <c r="C5172" s="2"/>
    </row>
    <row r="5173" ht="12.75">
      <c r="C5173" s="2"/>
    </row>
    <row r="5174" ht="12.75">
      <c r="C5174" s="2"/>
    </row>
    <row r="5175" ht="12.75">
      <c r="C5175" s="2"/>
    </row>
    <row r="5176" ht="12.75">
      <c r="C5176" s="2"/>
    </row>
    <row r="5177" ht="12.75">
      <c r="C5177" s="2"/>
    </row>
    <row r="5178" ht="12.75">
      <c r="C5178" s="2"/>
    </row>
    <row r="5179" ht="12.75">
      <c r="C5179" s="2"/>
    </row>
    <row r="5180" ht="12.75">
      <c r="C5180" s="2"/>
    </row>
    <row r="5181" ht="12.75">
      <c r="C5181" s="2"/>
    </row>
    <row r="5182" ht="12.75">
      <c r="C5182" s="2"/>
    </row>
    <row r="5183" ht="12.75">
      <c r="C5183" s="2"/>
    </row>
    <row r="5184" ht="12.75">
      <c r="C5184" s="2"/>
    </row>
    <row r="5185" ht="12.75">
      <c r="C5185" s="2"/>
    </row>
    <row r="5186" ht="12.75">
      <c r="C5186" s="2"/>
    </row>
    <row r="5187" ht="12.75">
      <c r="C5187" s="2"/>
    </row>
    <row r="5188" ht="12.75">
      <c r="C5188" s="2"/>
    </row>
    <row r="5189" ht="12.75">
      <c r="C5189" s="2"/>
    </row>
    <row r="5190" ht="12.75">
      <c r="C5190" s="2"/>
    </row>
    <row r="5191" ht="12.75">
      <c r="C5191" s="2"/>
    </row>
    <row r="5192" ht="12.75">
      <c r="C5192" s="2"/>
    </row>
    <row r="5193" ht="12.75">
      <c r="C5193" s="2"/>
    </row>
    <row r="5194" ht="12.75">
      <c r="C5194" s="2"/>
    </row>
    <row r="5195" ht="12.75">
      <c r="C5195" s="2"/>
    </row>
    <row r="5196" ht="12.75">
      <c r="C5196" s="2"/>
    </row>
    <row r="5197" ht="12.75">
      <c r="C5197" s="2"/>
    </row>
    <row r="5198" ht="12.75">
      <c r="C5198" s="2"/>
    </row>
    <row r="5199" ht="12.75">
      <c r="C5199" s="2"/>
    </row>
    <row r="5200" ht="12.75">
      <c r="C5200" s="2"/>
    </row>
    <row r="5201" ht="12.75">
      <c r="C5201" s="2"/>
    </row>
    <row r="5202" ht="12.75">
      <c r="C5202" s="2"/>
    </row>
    <row r="5203" ht="12.75">
      <c r="C5203" s="2"/>
    </row>
    <row r="5204" ht="12.75">
      <c r="C5204" s="2"/>
    </row>
    <row r="5205" ht="12.75">
      <c r="C5205" s="2"/>
    </row>
    <row r="5206" ht="12.75">
      <c r="C5206" s="2"/>
    </row>
    <row r="5207" ht="12.75">
      <c r="C5207" s="2"/>
    </row>
    <row r="5208" ht="12.75">
      <c r="C5208" s="2"/>
    </row>
    <row r="5209" ht="12.75">
      <c r="C5209" s="2"/>
    </row>
    <row r="5210" ht="12.75">
      <c r="C5210" s="2"/>
    </row>
    <row r="5211" ht="12.75">
      <c r="C5211" s="2"/>
    </row>
    <row r="5212" ht="12.75">
      <c r="C5212" s="2"/>
    </row>
    <row r="5213" ht="12.75">
      <c r="C5213" s="2"/>
    </row>
    <row r="5214" ht="12.75">
      <c r="C5214" s="2"/>
    </row>
    <row r="5215" ht="12.75">
      <c r="C5215" s="2"/>
    </row>
    <row r="5216" ht="12.75">
      <c r="C5216" s="2"/>
    </row>
    <row r="5217" ht="12.75">
      <c r="C5217" s="2"/>
    </row>
    <row r="5218" ht="12.75">
      <c r="C5218" s="2"/>
    </row>
    <row r="5219" ht="12.75">
      <c r="C5219" s="2"/>
    </row>
    <row r="5220" ht="12.75">
      <c r="C5220" s="2"/>
    </row>
    <row r="5221" ht="12.75">
      <c r="C5221" s="2"/>
    </row>
    <row r="5222" ht="12.75">
      <c r="C5222" s="2"/>
    </row>
    <row r="5223" ht="12.75">
      <c r="C5223" s="2"/>
    </row>
    <row r="5224" ht="12.75">
      <c r="C5224" s="2"/>
    </row>
    <row r="5225" ht="12.75">
      <c r="C5225" s="2"/>
    </row>
    <row r="5226" ht="12.75">
      <c r="C5226" s="2"/>
    </row>
    <row r="5227" ht="12.75">
      <c r="C5227" s="2"/>
    </row>
    <row r="5228" ht="12.75">
      <c r="C5228" s="2"/>
    </row>
    <row r="5229" ht="12.75">
      <c r="C5229" s="2"/>
    </row>
    <row r="5230" ht="12.75">
      <c r="C5230" s="2"/>
    </row>
    <row r="5231" ht="12.75">
      <c r="C5231" s="2"/>
    </row>
    <row r="5232" ht="12.75">
      <c r="C5232" s="2"/>
    </row>
    <row r="5233" ht="12.75">
      <c r="C5233" s="2"/>
    </row>
    <row r="5234" ht="12.75">
      <c r="C5234" s="2"/>
    </row>
    <row r="5235" ht="12.75">
      <c r="C5235" s="2"/>
    </row>
    <row r="5236" ht="12.75">
      <c r="C5236" s="2"/>
    </row>
    <row r="5237" ht="12.75">
      <c r="C5237" s="2"/>
    </row>
    <row r="5238" ht="12.75">
      <c r="C5238" s="2"/>
    </row>
    <row r="5239" ht="12.75">
      <c r="C5239" s="2"/>
    </row>
    <row r="5240" ht="12.75">
      <c r="C5240" s="2"/>
    </row>
    <row r="5241" ht="12.75">
      <c r="C5241" s="2"/>
    </row>
    <row r="5242" ht="12.75">
      <c r="C5242" s="2"/>
    </row>
    <row r="5243" ht="12.75">
      <c r="C5243" s="2"/>
    </row>
    <row r="5244" ht="12.75">
      <c r="C5244" s="2"/>
    </row>
    <row r="5245" ht="12.75">
      <c r="C5245" s="2"/>
    </row>
    <row r="5246" ht="12.75">
      <c r="C5246" s="2"/>
    </row>
    <row r="5247" ht="12.75">
      <c r="C5247" s="2"/>
    </row>
    <row r="5248" ht="12.75">
      <c r="C5248" s="2"/>
    </row>
    <row r="5249" ht="12.75">
      <c r="C5249" s="2"/>
    </row>
    <row r="5250" ht="12.75">
      <c r="C5250" s="2"/>
    </row>
    <row r="5251" ht="12.75">
      <c r="C5251" s="2"/>
    </row>
    <row r="5252" ht="12.75">
      <c r="C5252" s="2"/>
    </row>
    <row r="5253" ht="12.75">
      <c r="C5253" s="2"/>
    </row>
    <row r="5254" ht="12.75">
      <c r="C5254" s="2"/>
    </row>
    <row r="5255" ht="12.75">
      <c r="C5255" s="2"/>
    </row>
    <row r="5256" ht="12.75">
      <c r="C5256" s="2"/>
    </row>
    <row r="5257" ht="12.75">
      <c r="C5257" s="2"/>
    </row>
    <row r="5258" ht="12.75">
      <c r="C5258" s="2"/>
    </row>
    <row r="5259" ht="12.75">
      <c r="C5259" s="2"/>
    </row>
    <row r="5260" ht="12.75">
      <c r="C5260" s="2"/>
    </row>
    <row r="5261" ht="12.75">
      <c r="C5261" s="2"/>
    </row>
    <row r="5262" ht="12.75">
      <c r="C5262" s="2"/>
    </row>
    <row r="5263" ht="12.75">
      <c r="C5263" s="2"/>
    </row>
    <row r="5264" ht="12.75">
      <c r="C5264" s="2"/>
    </row>
    <row r="5265" ht="12.75">
      <c r="C5265" s="2"/>
    </row>
    <row r="5266" ht="12.75">
      <c r="C5266" s="2"/>
    </row>
    <row r="5267" ht="12.75">
      <c r="C5267" s="2"/>
    </row>
    <row r="5268" ht="12.75">
      <c r="C5268" s="2"/>
    </row>
    <row r="5269" ht="12.75">
      <c r="C5269" s="2"/>
    </row>
    <row r="5270" ht="12.75">
      <c r="C5270" s="2"/>
    </row>
    <row r="5271" ht="12.75">
      <c r="C5271" s="2"/>
    </row>
    <row r="5272" ht="12.75">
      <c r="C5272" s="2"/>
    </row>
    <row r="5273" ht="12.75">
      <c r="C5273" s="2"/>
    </row>
    <row r="5274" ht="12.75">
      <c r="C5274" s="2"/>
    </row>
    <row r="5275" ht="12.75">
      <c r="C5275" s="2"/>
    </row>
    <row r="5276" ht="12.75">
      <c r="C5276" s="2"/>
    </row>
    <row r="5277" ht="12.75">
      <c r="C5277" s="2"/>
    </row>
    <row r="5278" ht="12.75">
      <c r="C5278" s="2"/>
    </row>
    <row r="5279" ht="12.75">
      <c r="C5279" s="2"/>
    </row>
    <row r="5280" ht="12.75">
      <c r="C5280" s="2"/>
    </row>
    <row r="5281" ht="12.75">
      <c r="C5281" s="2"/>
    </row>
    <row r="5282" ht="12.75">
      <c r="C5282" s="2"/>
    </row>
    <row r="5283" ht="12.75">
      <c r="C5283" s="2"/>
    </row>
    <row r="5284" ht="12.75">
      <c r="C5284" s="2"/>
    </row>
    <row r="5285" ht="12.75">
      <c r="C5285" s="2"/>
    </row>
    <row r="5286" ht="12.75">
      <c r="C5286" s="2"/>
    </row>
    <row r="5287" ht="12.75">
      <c r="C5287" s="2"/>
    </row>
    <row r="5288" ht="12.75">
      <c r="C5288" s="2"/>
    </row>
    <row r="5289" ht="12.75">
      <c r="C5289" s="2"/>
    </row>
    <row r="5290" ht="12.75">
      <c r="C5290" s="2"/>
    </row>
    <row r="5291" ht="12.75">
      <c r="C5291" s="2"/>
    </row>
    <row r="5292" ht="12.75">
      <c r="C5292" s="2"/>
    </row>
    <row r="5293" ht="12.75">
      <c r="C5293" s="2"/>
    </row>
    <row r="5294" ht="12.75">
      <c r="C5294" s="2"/>
    </row>
    <row r="5295" ht="12.75">
      <c r="C5295" s="2"/>
    </row>
    <row r="5296" ht="12.75">
      <c r="C5296" s="2"/>
    </row>
    <row r="5297" ht="12.75">
      <c r="C5297" s="2"/>
    </row>
    <row r="5298" ht="12.75">
      <c r="C5298" s="2"/>
    </row>
    <row r="5299" ht="12.75">
      <c r="C5299" s="2"/>
    </row>
    <row r="5300" ht="12.75">
      <c r="C5300" s="2"/>
    </row>
    <row r="5301" ht="12.75">
      <c r="C5301" s="2"/>
    </row>
    <row r="5302" ht="12.75">
      <c r="C5302" s="2"/>
    </row>
    <row r="5303" ht="12.75">
      <c r="C5303" s="2"/>
    </row>
    <row r="5304" ht="12.75">
      <c r="C5304" s="2"/>
    </row>
    <row r="5305" ht="12.75">
      <c r="C5305" s="2"/>
    </row>
    <row r="5306" ht="12.75">
      <c r="C5306" s="2"/>
    </row>
    <row r="5307" ht="12.75">
      <c r="C5307" s="2"/>
    </row>
    <row r="5308" ht="12.75">
      <c r="C5308" s="2"/>
    </row>
    <row r="5309" ht="12.75">
      <c r="C5309" s="2"/>
    </row>
    <row r="5310" ht="12.75">
      <c r="C5310" s="2"/>
    </row>
    <row r="5311" ht="12.75">
      <c r="C5311" s="2"/>
    </row>
    <row r="5312" ht="12.75">
      <c r="C5312" s="2"/>
    </row>
    <row r="5313" ht="12.75">
      <c r="C5313" s="2"/>
    </row>
    <row r="5314" ht="12.75">
      <c r="C5314" s="2"/>
    </row>
    <row r="5315" ht="12.75">
      <c r="C5315" s="2"/>
    </row>
    <row r="5316" ht="12.75">
      <c r="C5316" s="2"/>
    </row>
    <row r="5317" ht="12.75">
      <c r="C5317" s="2"/>
    </row>
    <row r="5318" ht="12.75">
      <c r="C5318" s="2"/>
    </row>
    <row r="5319" ht="12.75">
      <c r="C5319" s="2"/>
    </row>
    <row r="5320" ht="12.75">
      <c r="C5320" s="2"/>
    </row>
    <row r="5321" ht="12.75">
      <c r="C5321" s="2"/>
    </row>
    <row r="5322" ht="12.75">
      <c r="C5322" s="2"/>
    </row>
    <row r="5323" ht="12.75">
      <c r="C5323" s="2"/>
    </row>
    <row r="5324" ht="12.75">
      <c r="C5324" s="2"/>
    </row>
    <row r="5325" ht="12.75">
      <c r="C5325" s="2"/>
    </row>
    <row r="5326" ht="12.75">
      <c r="C5326" s="2"/>
    </row>
    <row r="5327" ht="12.75">
      <c r="C5327" s="2"/>
    </row>
    <row r="5328" ht="12.75">
      <c r="C5328" s="2"/>
    </row>
    <row r="5329" ht="12.75">
      <c r="C5329" s="2"/>
    </row>
    <row r="5330" ht="12.75">
      <c r="C5330" s="2"/>
    </row>
    <row r="5331" ht="12.75">
      <c r="C5331" s="2"/>
    </row>
    <row r="5332" ht="12.75">
      <c r="C5332" s="2"/>
    </row>
    <row r="5333" ht="12.75">
      <c r="C5333" s="2"/>
    </row>
    <row r="5334" ht="12.75">
      <c r="C5334" s="2"/>
    </row>
    <row r="5335" ht="12.75">
      <c r="C5335" s="2"/>
    </row>
    <row r="5336" ht="12.75">
      <c r="C5336" s="2"/>
    </row>
    <row r="5337" ht="12.75">
      <c r="C5337" s="2"/>
    </row>
    <row r="5338" ht="12.75">
      <c r="C5338" s="2"/>
    </row>
    <row r="5339" ht="12.75">
      <c r="C5339" s="2"/>
    </row>
    <row r="5340" ht="12.75">
      <c r="C5340" s="2"/>
    </row>
    <row r="5341" ht="12.75">
      <c r="C5341" s="2"/>
    </row>
    <row r="5342" ht="12.75">
      <c r="C5342" s="2"/>
    </row>
    <row r="5343" ht="12.75">
      <c r="C5343" s="2"/>
    </row>
    <row r="5344" ht="12.75">
      <c r="C5344" s="2"/>
    </row>
    <row r="5345" ht="12.75">
      <c r="C5345" s="2"/>
    </row>
    <row r="5346" ht="12.75">
      <c r="C5346" s="2"/>
    </row>
    <row r="5347" ht="12.75">
      <c r="C5347" s="2"/>
    </row>
    <row r="5348" ht="12.75">
      <c r="C5348" s="2"/>
    </row>
    <row r="5349" ht="12.75">
      <c r="C5349" s="2"/>
    </row>
    <row r="5350" ht="12.75">
      <c r="C5350" s="2"/>
    </row>
    <row r="5351" ht="12.75">
      <c r="C5351" s="2"/>
    </row>
    <row r="5352" ht="12.75">
      <c r="C5352" s="2"/>
    </row>
    <row r="5353" ht="12.75">
      <c r="C5353" s="2"/>
    </row>
    <row r="5354" ht="12.75">
      <c r="C5354" s="2"/>
    </row>
    <row r="5355" ht="12.75">
      <c r="C5355" s="2"/>
    </row>
    <row r="5356" ht="12.75">
      <c r="C5356" s="2"/>
    </row>
    <row r="5357" ht="12.75">
      <c r="C5357" s="2"/>
    </row>
    <row r="5358" ht="12.75">
      <c r="C5358" s="2"/>
    </row>
    <row r="5359" ht="12.75">
      <c r="C5359" s="2"/>
    </row>
    <row r="5360" ht="12.75">
      <c r="C5360" s="2"/>
    </row>
    <row r="5361" ht="12.75">
      <c r="C5361" s="2"/>
    </row>
    <row r="5362" ht="12.75">
      <c r="C5362" s="2"/>
    </row>
    <row r="5363" ht="12.75">
      <c r="C5363" s="2"/>
    </row>
    <row r="5364" ht="12.75">
      <c r="C5364" s="2"/>
    </row>
    <row r="5365" ht="12.75">
      <c r="C5365" s="2"/>
    </row>
    <row r="5366" ht="12.75">
      <c r="C5366" s="2"/>
    </row>
    <row r="5367" ht="12.75">
      <c r="C5367" s="2"/>
    </row>
    <row r="5368" ht="12.75">
      <c r="C5368" s="2"/>
    </row>
    <row r="5369" ht="12.75">
      <c r="C5369" s="2"/>
    </row>
    <row r="5370" ht="12.75">
      <c r="C5370" s="2"/>
    </row>
    <row r="5371" ht="12.75">
      <c r="C5371" s="2"/>
    </row>
    <row r="5372" ht="12.75">
      <c r="C5372" s="2"/>
    </row>
    <row r="5373" ht="12.75">
      <c r="C5373" s="2"/>
    </row>
    <row r="5374" ht="12.75">
      <c r="C5374" s="2"/>
    </row>
    <row r="5375" ht="12.75">
      <c r="C5375" s="2"/>
    </row>
    <row r="5376" ht="12.75">
      <c r="C5376" s="2"/>
    </row>
    <row r="5377" ht="12.75">
      <c r="C5377" s="2"/>
    </row>
    <row r="5378" ht="12.75">
      <c r="C5378" s="2"/>
    </row>
    <row r="5379" ht="12.75">
      <c r="C5379" s="2"/>
    </row>
    <row r="5380" ht="12.75">
      <c r="C5380" s="2"/>
    </row>
    <row r="5381" ht="12.75">
      <c r="C5381" s="2"/>
    </row>
    <row r="5382" ht="12.75">
      <c r="C5382" s="2"/>
    </row>
    <row r="5383" ht="12.75">
      <c r="C5383" s="2"/>
    </row>
    <row r="5384" ht="12.75">
      <c r="C5384" s="2"/>
    </row>
    <row r="5385" ht="12.75">
      <c r="C5385" s="2"/>
    </row>
    <row r="5386" ht="12.75">
      <c r="C5386" s="2"/>
    </row>
    <row r="5387" ht="12.75">
      <c r="C5387" s="2"/>
    </row>
    <row r="5388" ht="12.75">
      <c r="C5388" s="2"/>
    </row>
    <row r="5389" ht="12.75">
      <c r="C5389" s="2"/>
    </row>
    <row r="5390" ht="12.75">
      <c r="C5390" s="2"/>
    </row>
    <row r="5391" ht="12.75">
      <c r="C5391" s="2"/>
    </row>
    <row r="5392" ht="12.75">
      <c r="C5392" s="2"/>
    </row>
    <row r="5393" ht="12.75">
      <c r="C5393" s="2"/>
    </row>
    <row r="5394" ht="12.75">
      <c r="C5394" s="2"/>
    </row>
    <row r="5395" ht="12.75">
      <c r="C5395" s="2"/>
    </row>
    <row r="5396" ht="12.75">
      <c r="C5396" s="2"/>
    </row>
    <row r="5397" ht="12.75">
      <c r="C5397" s="2"/>
    </row>
    <row r="5398" ht="12.75">
      <c r="C5398" s="2"/>
    </row>
    <row r="5399" ht="12.75">
      <c r="C5399" s="2"/>
    </row>
    <row r="5400" ht="12.75">
      <c r="C5400" s="2"/>
    </row>
    <row r="5401" ht="12.75">
      <c r="C5401" s="2"/>
    </row>
    <row r="5402" ht="12.75">
      <c r="C5402" s="2"/>
    </row>
    <row r="5403" ht="12.75">
      <c r="C5403" s="2"/>
    </row>
    <row r="5404" ht="12.75">
      <c r="C5404" s="2"/>
    </row>
    <row r="5405" ht="12.75">
      <c r="C5405" s="2"/>
    </row>
    <row r="5406" ht="12.75">
      <c r="C5406" s="2"/>
    </row>
    <row r="5407" ht="12.75">
      <c r="C5407" s="2"/>
    </row>
    <row r="5408" ht="12.75">
      <c r="C5408" s="2"/>
    </row>
    <row r="5409" ht="12.75">
      <c r="C5409" s="2"/>
    </row>
    <row r="5410" ht="12.75">
      <c r="C5410" s="2"/>
    </row>
    <row r="5411" ht="12.75">
      <c r="C5411" s="2"/>
    </row>
    <row r="5412" ht="12.75">
      <c r="C5412" s="2"/>
    </row>
    <row r="5413" ht="12.75">
      <c r="C5413" s="2"/>
    </row>
    <row r="5414" ht="12.75">
      <c r="C5414" s="2"/>
    </row>
    <row r="5415" ht="12.75">
      <c r="C5415" s="2"/>
    </row>
    <row r="5416" ht="12.75">
      <c r="C5416" s="2"/>
    </row>
    <row r="5417" ht="12.75">
      <c r="C5417" s="2"/>
    </row>
    <row r="5418" ht="12.75">
      <c r="C5418" s="2"/>
    </row>
    <row r="5419" ht="12.75">
      <c r="C5419" s="2"/>
    </row>
    <row r="5420" ht="12.75">
      <c r="C5420" s="2"/>
    </row>
    <row r="5421" ht="12.75">
      <c r="C5421" s="2"/>
    </row>
    <row r="5422" ht="12.75">
      <c r="C5422" s="2"/>
    </row>
    <row r="5423" ht="12.75">
      <c r="C5423" s="2"/>
    </row>
    <row r="5424" ht="12.75">
      <c r="C5424" s="2"/>
    </row>
    <row r="5425" ht="12.75">
      <c r="C5425" s="2"/>
    </row>
    <row r="5426" ht="12.75">
      <c r="C5426" s="2"/>
    </row>
    <row r="5427" ht="12.75">
      <c r="C5427" s="2"/>
    </row>
    <row r="5428" ht="12.75">
      <c r="C5428" s="2"/>
    </row>
    <row r="5429" ht="12.75">
      <c r="C5429" s="2"/>
    </row>
    <row r="5430" ht="12.75">
      <c r="C5430" s="2"/>
    </row>
    <row r="5431" ht="12.75">
      <c r="C5431" s="2"/>
    </row>
    <row r="5432" ht="12.75">
      <c r="C5432" s="2"/>
    </row>
    <row r="5433" ht="12.75">
      <c r="C5433" s="2"/>
    </row>
    <row r="5434" ht="12.75">
      <c r="C5434" s="2"/>
    </row>
    <row r="5435" ht="12.75">
      <c r="C5435" s="2"/>
    </row>
    <row r="5436" ht="12.75">
      <c r="C5436" s="2"/>
    </row>
    <row r="5437" ht="12.75">
      <c r="C5437" s="2"/>
    </row>
    <row r="5438" ht="12.75">
      <c r="C5438" s="2"/>
    </row>
    <row r="5439" ht="12.75">
      <c r="C5439" s="2"/>
    </row>
    <row r="5440" ht="12.75">
      <c r="C5440" s="2"/>
    </row>
    <row r="5441" ht="12.75">
      <c r="C5441" s="2"/>
    </row>
    <row r="5442" ht="12.75">
      <c r="C5442" s="2"/>
    </row>
    <row r="5443" ht="12.75">
      <c r="C5443" s="2"/>
    </row>
    <row r="5444" ht="12.75">
      <c r="C5444" s="2"/>
    </row>
    <row r="5445" ht="12.75">
      <c r="C5445" s="2"/>
    </row>
    <row r="5446" ht="12.75">
      <c r="C5446" s="2"/>
    </row>
    <row r="5447" ht="12.75">
      <c r="C5447" s="2"/>
    </row>
    <row r="5448" ht="12.75">
      <c r="C5448" s="2"/>
    </row>
    <row r="5449" ht="12.75">
      <c r="C5449" s="2"/>
    </row>
    <row r="5450" ht="12.75">
      <c r="C5450" s="2"/>
    </row>
    <row r="5451" ht="12.75">
      <c r="C5451" s="2"/>
    </row>
    <row r="5452" ht="12.75">
      <c r="C5452" s="2"/>
    </row>
    <row r="5453" ht="12.75">
      <c r="C5453" s="2"/>
    </row>
    <row r="5454" ht="12.75">
      <c r="C5454" s="2"/>
    </row>
    <row r="5455" ht="12.75">
      <c r="C5455" s="2"/>
    </row>
    <row r="5456" ht="12.75">
      <c r="C5456" s="2"/>
    </row>
    <row r="5457" ht="12.75">
      <c r="C5457" s="2"/>
    </row>
    <row r="5458" ht="12.75">
      <c r="C5458" s="2"/>
    </row>
    <row r="5459" ht="12.75">
      <c r="C5459" s="2"/>
    </row>
    <row r="5460" ht="12.75">
      <c r="C5460" s="2"/>
    </row>
    <row r="5461" ht="12.75">
      <c r="C5461" s="2"/>
    </row>
    <row r="5462" ht="12.75">
      <c r="C5462" s="2"/>
    </row>
    <row r="5463" ht="12.75">
      <c r="C5463" s="2"/>
    </row>
    <row r="5464" ht="12.75">
      <c r="C5464" s="2"/>
    </row>
    <row r="5465" ht="12.75">
      <c r="C5465" s="2"/>
    </row>
    <row r="5466" ht="12.75">
      <c r="C5466" s="2"/>
    </row>
    <row r="5467" ht="12.75">
      <c r="C5467" s="2"/>
    </row>
    <row r="5468" ht="12.75">
      <c r="C5468" s="2"/>
    </row>
    <row r="5469" ht="12.75">
      <c r="C5469" s="2"/>
    </row>
    <row r="5470" ht="12.75">
      <c r="C5470" s="2"/>
    </row>
    <row r="5471" ht="12.75">
      <c r="C5471" s="2"/>
    </row>
    <row r="5472" ht="12.75">
      <c r="C5472" s="2"/>
    </row>
    <row r="5473" ht="12.75">
      <c r="C5473" s="2"/>
    </row>
    <row r="5474" ht="12.75">
      <c r="C5474" s="2"/>
    </row>
    <row r="5475" ht="12.75">
      <c r="C5475" s="2"/>
    </row>
    <row r="5476" ht="12.75">
      <c r="C5476" s="2"/>
    </row>
    <row r="5477" ht="12.75">
      <c r="C5477" s="2"/>
    </row>
    <row r="5478" ht="12.75">
      <c r="C5478" s="2"/>
    </row>
    <row r="5479" ht="12.75">
      <c r="C5479" s="2"/>
    </row>
    <row r="5480" ht="12.75">
      <c r="C5480" s="2"/>
    </row>
    <row r="5481" ht="12.75">
      <c r="C5481" s="2"/>
    </row>
    <row r="5482" ht="12.75">
      <c r="C5482" s="2"/>
    </row>
    <row r="5483" ht="12.75">
      <c r="C5483" s="2"/>
    </row>
    <row r="5484" ht="12.75">
      <c r="C5484" s="2"/>
    </row>
    <row r="5485" ht="12.75">
      <c r="C5485" s="2"/>
    </row>
    <row r="5486" ht="12.75">
      <c r="C5486" s="2"/>
    </row>
    <row r="5487" ht="12.75">
      <c r="C5487" s="2"/>
    </row>
    <row r="5488" ht="12.75">
      <c r="C5488" s="2"/>
    </row>
    <row r="5489" ht="12.75">
      <c r="C5489" s="2"/>
    </row>
    <row r="5490" ht="12.75">
      <c r="C5490" s="2"/>
    </row>
    <row r="5491" ht="12.75">
      <c r="C5491" s="2"/>
    </row>
    <row r="5492" ht="12.75">
      <c r="C5492" s="2"/>
    </row>
    <row r="5493" ht="12.75">
      <c r="C5493" s="2"/>
    </row>
    <row r="5494" ht="12.75">
      <c r="C5494" s="2"/>
    </row>
    <row r="5495" ht="12.75">
      <c r="C5495" s="2"/>
    </row>
    <row r="5496" ht="12.75">
      <c r="C5496" s="2"/>
    </row>
    <row r="5497" ht="12.75">
      <c r="C5497" s="2"/>
    </row>
    <row r="5498" ht="12.75">
      <c r="C5498" s="2"/>
    </row>
    <row r="5499" ht="12.75">
      <c r="C5499" s="2"/>
    </row>
    <row r="5500" ht="12.75">
      <c r="C5500" s="2"/>
    </row>
    <row r="5501" ht="12.75">
      <c r="C5501" s="2"/>
    </row>
    <row r="5502" ht="12.75">
      <c r="C5502" s="2"/>
    </row>
    <row r="5503" ht="12.75">
      <c r="C5503" s="2"/>
    </row>
    <row r="5504" ht="12.75">
      <c r="C5504" s="2"/>
    </row>
    <row r="5505" ht="12.75">
      <c r="C5505" s="2"/>
    </row>
    <row r="5506" ht="12.75">
      <c r="C5506" s="2"/>
    </row>
    <row r="5507" ht="12.75">
      <c r="C5507" s="2"/>
    </row>
    <row r="5508" ht="12.75">
      <c r="C5508" s="2"/>
    </row>
    <row r="5509" ht="12.75">
      <c r="C5509" s="2"/>
    </row>
    <row r="5510" ht="12.75">
      <c r="C5510" s="2"/>
    </row>
    <row r="5511" ht="12.75">
      <c r="C5511" s="2"/>
    </row>
    <row r="5512" ht="12.75">
      <c r="C5512" s="2"/>
    </row>
    <row r="5513" ht="12.75">
      <c r="C5513" s="2"/>
    </row>
    <row r="5514" ht="12.75">
      <c r="C5514" s="2"/>
    </row>
    <row r="5515" ht="12.75">
      <c r="C5515" s="2"/>
    </row>
    <row r="5516" ht="12.75">
      <c r="C5516" s="2"/>
    </row>
    <row r="5517" ht="12.75">
      <c r="C5517" s="2"/>
    </row>
    <row r="5518" ht="12.75">
      <c r="C5518" s="2"/>
    </row>
    <row r="5519" ht="12.75">
      <c r="C5519" s="2"/>
    </row>
    <row r="5520" ht="12.75">
      <c r="C5520" s="2"/>
    </row>
    <row r="5521" ht="12.75">
      <c r="C5521" s="2"/>
    </row>
    <row r="5522" ht="12.75">
      <c r="C5522" s="2"/>
    </row>
    <row r="5523" ht="12.75">
      <c r="C5523" s="2"/>
    </row>
    <row r="5524" ht="12.75">
      <c r="C5524" s="2"/>
    </row>
    <row r="5525" ht="12.75">
      <c r="C5525" s="2"/>
    </row>
    <row r="5526" ht="12.75">
      <c r="C5526" s="2"/>
    </row>
    <row r="5527" ht="12.75">
      <c r="C5527" s="2"/>
    </row>
    <row r="5528" ht="12.75">
      <c r="C5528" s="2"/>
    </row>
    <row r="5529" ht="12.75">
      <c r="C5529" s="2"/>
    </row>
    <row r="5530" ht="12.75">
      <c r="C5530" s="2"/>
    </row>
    <row r="5531" ht="12.75">
      <c r="C5531" s="2"/>
    </row>
    <row r="5532" ht="12.75">
      <c r="C5532" s="2"/>
    </row>
    <row r="5533" ht="12.75">
      <c r="C5533" s="2"/>
    </row>
    <row r="5534" ht="12.75">
      <c r="C5534" s="2"/>
    </row>
    <row r="5535" ht="12.75">
      <c r="C5535" s="2"/>
    </row>
    <row r="5536" ht="12.75">
      <c r="C5536" s="2"/>
    </row>
    <row r="5537" ht="12.75">
      <c r="C5537" s="2"/>
    </row>
    <row r="5538" ht="12.75">
      <c r="C5538" s="2"/>
    </row>
    <row r="5539" ht="12.75">
      <c r="C5539" s="2"/>
    </row>
    <row r="5540" ht="12.75">
      <c r="C5540" s="2"/>
    </row>
    <row r="5541" ht="12.75">
      <c r="C5541" s="2"/>
    </row>
    <row r="5542" ht="12.75">
      <c r="C5542" s="2"/>
    </row>
    <row r="5543" ht="12.75">
      <c r="C5543" s="2"/>
    </row>
    <row r="5544" ht="12.75">
      <c r="C5544" s="2"/>
    </row>
    <row r="5545" ht="12.75">
      <c r="C5545" s="2"/>
    </row>
    <row r="5546" ht="12.75">
      <c r="C5546" s="2"/>
    </row>
    <row r="5547" ht="12.75">
      <c r="C5547" s="2"/>
    </row>
    <row r="5548" ht="12.75">
      <c r="C5548" s="2"/>
    </row>
    <row r="5549" ht="12.75">
      <c r="C5549" s="2"/>
    </row>
    <row r="5550" ht="12.75">
      <c r="C5550" s="2"/>
    </row>
    <row r="5551" ht="12.75">
      <c r="C5551" s="2"/>
    </row>
    <row r="5552" ht="12.75">
      <c r="C5552" s="2"/>
    </row>
    <row r="5553" ht="12.75">
      <c r="C5553" s="2"/>
    </row>
    <row r="5554" ht="12.75">
      <c r="C5554" s="2"/>
    </row>
    <row r="5555" ht="12.75">
      <c r="C5555" s="2"/>
    </row>
    <row r="5556" ht="12.75">
      <c r="C5556" s="2"/>
    </row>
    <row r="5557" ht="12.75">
      <c r="C5557" s="2"/>
    </row>
    <row r="5558" ht="12.75">
      <c r="C5558" s="2"/>
    </row>
    <row r="5559" ht="12.75">
      <c r="C5559" s="2"/>
    </row>
    <row r="5560" ht="12.75">
      <c r="C5560" s="2"/>
    </row>
    <row r="5561" ht="12.75">
      <c r="C5561" s="2"/>
    </row>
    <row r="5562" ht="12.75">
      <c r="C5562" s="2"/>
    </row>
    <row r="5563" ht="12.75">
      <c r="C5563" s="2"/>
    </row>
    <row r="5564" ht="12.75">
      <c r="C5564" s="2"/>
    </row>
    <row r="5565" ht="12.75">
      <c r="C5565" s="2"/>
    </row>
    <row r="5566" ht="12.75">
      <c r="C5566" s="2"/>
    </row>
    <row r="5567" ht="12.75">
      <c r="C5567" s="2"/>
    </row>
    <row r="5568" ht="12.75">
      <c r="C5568" s="2"/>
    </row>
    <row r="5569" ht="12.75">
      <c r="C5569" s="2"/>
    </row>
    <row r="5570" ht="12.75">
      <c r="C5570" s="2"/>
    </row>
    <row r="5571" ht="12.75">
      <c r="C5571" s="2"/>
    </row>
    <row r="5572" ht="12.75">
      <c r="C5572" s="2"/>
    </row>
    <row r="5573" ht="12.75">
      <c r="C5573" s="2"/>
    </row>
    <row r="5574" ht="12.75">
      <c r="C5574" s="2"/>
    </row>
    <row r="5575" ht="12.75">
      <c r="C5575" s="2"/>
    </row>
    <row r="5576" ht="12.75">
      <c r="C5576" s="2"/>
    </row>
    <row r="5577" ht="12.75">
      <c r="C5577" s="2"/>
    </row>
    <row r="5578" ht="12.75">
      <c r="C5578" s="2"/>
    </row>
    <row r="5579" ht="12.75">
      <c r="C5579" s="2"/>
    </row>
    <row r="5580" ht="12.75">
      <c r="C5580" s="2"/>
    </row>
    <row r="5581" ht="12.75">
      <c r="C5581" s="2"/>
    </row>
    <row r="5582" ht="12.75">
      <c r="C5582" s="2"/>
    </row>
    <row r="5583" ht="12.75">
      <c r="C5583" s="2"/>
    </row>
    <row r="5584" ht="12.75">
      <c r="C5584" s="2"/>
    </row>
    <row r="5585" ht="12.75">
      <c r="C5585" s="2"/>
    </row>
    <row r="5586" ht="12.75">
      <c r="C5586" s="2"/>
    </row>
    <row r="5587" ht="12.75">
      <c r="C5587" s="2"/>
    </row>
    <row r="5588" ht="12.75">
      <c r="C5588" s="2"/>
    </row>
    <row r="5589" ht="12.75">
      <c r="C5589" s="2"/>
    </row>
    <row r="5590" ht="12.75">
      <c r="C5590" s="2"/>
    </row>
    <row r="5591" ht="12.75">
      <c r="C5591" s="2"/>
    </row>
    <row r="5592" ht="12.75">
      <c r="C5592" s="2"/>
    </row>
    <row r="5593" ht="12.75">
      <c r="C5593" s="2"/>
    </row>
    <row r="5594" ht="12.75">
      <c r="C5594" s="2"/>
    </row>
    <row r="5595" ht="12.75">
      <c r="C5595" s="2"/>
    </row>
    <row r="5596" ht="12.75">
      <c r="C5596" s="2"/>
    </row>
    <row r="5597" ht="12.75">
      <c r="C5597" s="2"/>
    </row>
    <row r="5598" ht="12.75">
      <c r="C5598" s="2"/>
    </row>
    <row r="5599" ht="12.75">
      <c r="C5599" s="2"/>
    </row>
    <row r="5600" ht="12.75">
      <c r="C5600" s="2"/>
    </row>
    <row r="5601" ht="12.75">
      <c r="C5601" s="2"/>
    </row>
    <row r="5602" ht="12.75">
      <c r="C5602" s="2"/>
    </row>
    <row r="5603" ht="12.75">
      <c r="C5603" s="2"/>
    </row>
    <row r="5604" ht="12.75">
      <c r="C5604" s="2"/>
    </row>
    <row r="5605" ht="12.75">
      <c r="C5605" s="2"/>
    </row>
    <row r="5606" ht="12.75">
      <c r="C5606" s="2"/>
    </row>
    <row r="5607" ht="12.75">
      <c r="C5607" s="2"/>
    </row>
    <row r="5608" ht="12.75">
      <c r="C5608" s="2"/>
    </row>
    <row r="5609" ht="12.75">
      <c r="C5609" s="2"/>
    </row>
    <row r="5610" ht="12.75">
      <c r="C5610" s="2"/>
    </row>
    <row r="5611" ht="12.75">
      <c r="C5611" s="2"/>
    </row>
    <row r="5612" ht="12.75">
      <c r="C5612" s="2"/>
    </row>
    <row r="5613" ht="12.75">
      <c r="C5613" s="2"/>
    </row>
    <row r="5614" ht="12.75">
      <c r="C5614" s="2"/>
    </row>
    <row r="5615" ht="12.75">
      <c r="C5615" s="2"/>
    </row>
    <row r="5616" ht="12.75">
      <c r="C5616" s="2"/>
    </row>
    <row r="5617" ht="12.75">
      <c r="C5617" s="2"/>
    </row>
    <row r="5618" ht="12.75">
      <c r="C5618" s="2"/>
    </row>
    <row r="5619" ht="12.75">
      <c r="C5619" s="2"/>
    </row>
    <row r="5620" ht="12.75">
      <c r="C5620" s="2"/>
    </row>
    <row r="5621" ht="12.75">
      <c r="C5621" s="2"/>
    </row>
    <row r="5622" ht="12.75">
      <c r="C5622" s="2"/>
    </row>
    <row r="5623" ht="12.75">
      <c r="C5623" s="2"/>
    </row>
    <row r="5624" ht="12.75">
      <c r="C5624" s="2"/>
    </row>
    <row r="5625" ht="12.75">
      <c r="C5625" s="2"/>
    </row>
    <row r="5626" ht="12.75">
      <c r="C5626" s="2"/>
    </row>
    <row r="5627" ht="12.75">
      <c r="C5627" s="2"/>
    </row>
    <row r="5628" ht="12.75">
      <c r="C5628" s="2"/>
    </row>
    <row r="5629" ht="12.75">
      <c r="C5629" s="2"/>
    </row>
    <row r="5630" ht="12.75">
      <c r="C5630" s="2"/>
    </row>
    <row r="5631" ht="12.75">
      <c r="C5631" s="2"/>
    </row>
    <row r="5632" ht="12.75">
      <c r="C5632" s="2"/>
    </row>
    <row r="5633" ht="12.75">
      <c r="C5633" s="2"/>
    </row>
    <row r="5634" ht="12.75">
      <c r="C5634" s="2"/>
    </row>
    <row r="5635" ht="12.75">
      <c r="C5635" s="2"/>
    </row>
    <row r="5636" ht="12.75">
      <c r="C5636" s="2"/>
    </row>
    <row r="5637" ht="12.75">
      <c r="C5637" s="2"/>
    </row>
    <row r="5638" ht="12.75">
      <c r="C5638" s="2"/>
    </row>
    <row r="5639" ht="12.75">
      <c r="C5639" s="2"/>
    </row>
    <row r="5640" ht="12.75">
      <c r="C5640" s="2"/>
    </row>
    <row r="5641" ht="12.75">
      <c r="C5641" s="2"/>
    </row>
    <row r="5642" ht="12.75">
      <c r="C5642" s="2"/>
    </row>
    <row r="5643" ht="12.75">
      <c r="C5643" s="2"/>
    </row>
    <row r="5644" ht="12.75">
      <c r="C5644" s="2"/>
    </row>
    <row r="5645" ht="12.75">
      <c r="C5645" s="2"/>
    </row>
    <row r="5646" ht="12.75">
      <c r="C5646" s="2"/>
    </row>
    <row r="5647" ht="12.75">
      <c r="C5647" s="2"/>
    </row>
    <row r="5648" ht="12.75">
      <c r="C5648" s="2"/>
    </row>
    <row r="5649" ht="12.75">
      <c r="C5649" s="2"/>
    </row>
    <row r="5650" ht="12.75">
      <c r="C5650" s="2"/>
    </row>
    <row r="5651" ht="12.75">
      <c r="C5651" s="2"/>
    </row>
    <row r="5652" ht="12.75">
      <c r="C5652" s="2"/>
    </row>
    <row r="5653" ht="12.75">
      <c r="C5653" s="2"/>
    </row>
    <row r="5654" ht="12.75">
      <c r="C5654" s="2"/>
    </row>
    <row r="5655" ht="12.75">
      <c r="C5655" s="2"/>
    </row>
    <row r="5656" ht="12.75">
      <c r="C5656" s="2"/>
    </row>
    <row r="5657" ht="12.75">
      <c r="C5657" s="2"/>
    </row>
    <row r="5658" ht="12.75">
      <c r="C5658" s="2"/>
    </row>
    <row r="5659" ht="12.75">
      <c r="C5659" s="2"/>
    </row>
    <row r="5660" ht="12.75">
      <c r="C5660" s="2"/>
    </row>
    <row r="5661" ht="12.75">
      <c r="C5661" s="2"/>
    </row>
    <row r="5662" ht="12.75">
      <c r="C5662" s="2"/>
    </row>
    <row r="5663" ht="12.75">
      <c r="C5663" s="2"/>
    </row>
    <row r="5664" ht="12.75">
      <c r="C5664" s="2"/>
    </row>
    <row r="5665" ht="12.75">
      <c r="C5665" s="2"/>
    </row>
    <row r="5666" ht="12.75">
      <c r="C5666" s="2"/>
    </row>
    <row r="5667" ht="12.75">
      <c r="C5667" s="2"/>
    </row>
    <row r="5668" ht="12.75">
      <c r="C5668" s="2"/>
    </row>
    <row r="5669" ht="12.75">
      <c r="C5669" s="2"/>
    </row>
    <row r="5670" ht="12.75">
      <c r="C5670" s="2"/>
    </row>
    <row r="5671" ht="12.75">
      <c r="C5671" s="2"/>
    </row>
    <row r="5672" ht="12.75">
      <c r="C5672" s="2"/>
    </row>
    <row r="5673" ht="12.75">
      <c r="C5673" s="2"/>
    </row>
    <row r="5674" ht="12.75">
      <c r="C5674" s="2"/>
    </row>
    <row r="5675" ht="12.75">
      <c r="C5675" s="2"/>
    </row>
    <row r="5676" ht="12.75">
      <c r="C5676" s="2"/>
    </row>
    <row r="5677" ht="12.75">
      <c r="C5677" s="2"/>
    </row>
    <row r="5678" ht="12.75">
      <c r="C5678" s="2"/>
    </row>
    <row r="5679" ht="12.75">
      <c r="C5679" s="2"/>
    </row>
    <row r="5680" ht="12.75">
      <c r="C5680" s="2"/>
    </row>
    <row r="5681" ht="12.75">
      <c r="C5681" s="2"/>
    </row>
    <row r="5682" ht="12.75">
      <c r="C5682" s="2"/>
    </row>
    <row r="5683" ht="12.75">
      <c r="C5683" s="2"/>
    </row>
    <row r="5684" ht="12.75">
      <c r="C5684" s="2"/>
    </row>
    <row r="5685" ht="12.75">
      <c r="C5685" s="2"/>
    </row>
    <row r="5686" ht="12.75">
      <c r="C5686" s="2"/>
    </row>
    <row r="5687" ht="12.75">
      <c r="C5687" s="2"/>
    </row>
    <row r="5688" ht="12.75">
      <c r="C5688" s="2"/>
    </row>
    <row r="5689" ht="12.75">
      <c r="C5689" s="2"/>
    </row>
    <row r="5690" ht="12.75">
      <c r="C5690" s="2"/>
    </row>
    <row r="5691" ht="12.75">
      <c r="C5691" s="2"/>
    </row>
    <row r="5692" ht="12.75">
      <c r="C5692" s="2"/>
    </row>
    <row r="5693" ht="12.75">
      <c r="C5693" s="2"/>
    </row>
    <row r="5694" ht="12.75">
      <c r="C5694" s="2"/>
    </row>
    <row r="5695" ht="12.75">
      <c r="C5695" s="2"/>
    </row>
    <row r="5696" ht="12.75">
      <c r="C5696" s="2"/>
    </row>
    <row r="5697" ht="12.75">
      <c r="C5697" s="2"/>
    </row>
    <row r="5698" ht="12.75">
      <c r="C5698" s="2"/>
    </row>
    <row r="5699" ht="12.75">
      <c r="C5699" s="2"/>
    </row>
    <row r="5700" ht="12.75">
      <c r="C5700" s="2"/>
    </row>
    <row r="5701" ht="12.75">
      <c r="C5701" s="2"/>
    </row>
    <row r="5702" ht="12.75">
      <c r="C5702" s="2"/>
    </row>
    <row r="5703" ht="12.75">
      <c r="C5703" s="2"/>
    </row>
    <row r="5704" ht="12.75">
      <c r="C5704" s="2"/>
    </row>
    <row r="5705" ht="12.75">
      <c r="C5705" s="2"/>
    </row>
    <row r="5706" ht="12.75">
      <c r="C5706" s="2"/>
    </row>
    <row r="5707" ht="12.75">
      <c r="C5707" s="2"/>
    </row>
    <row r="5708" ht="12.75">
      <c r="C5708" s="2"/>
    </row>
    <row r="5709" ht="12.75">
      <c r="C5709" s="2"/>
    </row>
    <row r="5710" ht="12.75">
      <c r="C5710" s="2"/>
    </row>
    <row r="5711" ht="12.75">
      <c r="C5711" s="2"/>
    </row>
    <row r="5712" ht="12.75">
      <c r="C5712" s="2"/>
    </row>
    <row r="5713" ht="12.75">
      <c r="C5713" s="2"/>
    </row>
    <row r="5714" ht="12.75">
      <c r="C5714" s="2"/>
    </row>
    <row r="5715" ht="12.75">
      <c r="C5715" s="2"/>
    </row>
    <row r="5716" ht="12.75">
      <c r="C5716" s="2"/>
    </row>
    <row r="5717" ht="12.75">
      <c r="C5717" s="2"/>
    </row>
    <row r="5718" ht="12.75">
      <c r="C5718" s="2"/>
    </row>
    <row r="5719" ht="12.75">
      <c r="C5719" s="2"/>
    </row>
    <row r="5720" ht="12.75">
      <c r="C5720" s="2"/>
    </row>
    <row r="5721" ht="12.75">
      <c r="C5721" s="2"/>
    </row>
    <row r="5722" ht="12.75">
      <c r="C5722" s="2"/>
    </row>
    <row r="5723" ht="12.75">
      <c r="C5723" s="2"/>
    </row>
    <row r="5724" ht="12.75">
      <c r="C5724" s="2"/>
    </row>
    <row r="5725" ht="12.75">
      <c r="C5725" s="2"/>
    </row>
    <row r="5726" ht="12.75">
      <c r="C5726" s="2"/>
    </row>
    <row r="5727" ht="12.75">
      <c r="C5727" s="2"/>
    </row>
    <row r="5728" ht="12.75">
      <c r="C5728" s="2"/>
    </row>
    <row r="5729" ht="12.75">
      <c r="C5729" s="2"/>
    </row>
    <row r="5730" ht="12.75">
      <c r="C5730" s="2"/>
    </row>
    <row r="5731" ht="12.75">
      <c r="C5731" s="2"/>
    </row>
    <row r="5732" ht="12.75">
      <c r="C5732" s="2"/>
    </row>
    <row r="5733" ht="12.75">
      <c r="C5733" s="2"/>
    </row>
    <row r="5734" ht="12.75">
      <c r="C5734" s="2"/>
    </row>
    <row r="5735" ht="12.75">
      <c r="C5735" s="2"/>
    </row>
    <row r="5736" ht="12.75">
      <c r="C5736" s="2"/>
    </row>
    <row r="5737" ht="12.75">
      <c r="C5737" s="2"/>
    </row>
    <row r="5738" ht="12.75">
      <c r="C5738" s="2"/>
    </row>
    <row r="5739" ht="12.75">
      <c r="C5739" s="2"/>
    </row>
    <row r="5740" ht="12.75">
      <c r="C5740" s="2"/>
    </row>
    <row r="5741" ht="12.75">
      <c r="C5741" s="2"/>
    </row>
    <row r="5742" ht="12.75">
      <c r="C5742" s="2"/>
    </row>
    <row r="5743" ht="12.75">
      <c r="C5743" s="2"/>
    </row>
    <row r="5744" ht="12.75">
      <c r="C5744" s="2"/>
    </row>
    <row r="5745" ht="12.75">
      <c r="C5745" s="2"/>
    </row>
    <row r="5746" ht="12.75">
      <c r="C5746" s="2"/>
    </row>
    <row r="5747" ht="12.75">
      <c r="C5747" s="2"/>
    </row>
    <row r="5748" ht="12.75">
      <c r="C5748" s="2"/>
    </row>
    <row r="5749" ht="12.75">
      <c r="C5749" s="2"/>
    </row>
    <row r="5750" ht="12.75">
      <c r="C5750" s="2"/>
    </row>
    <row r="5751" ht="12.75">
      <c r="C5751" s="2"/>
    </row>
    <row r="5752" ht="12.75">
      <c r="C5752" s="2"/>
    </row>
    <row r="5753" ht="12.75">
      <c r="C5753" s="2"/>
    </row>
    <row r="5754" ht="12.75">
      <c r="C5754" s="2"/>
    </row>
    <row r="5755" ht="12.75">
      <c r="C5755" s="2"/>
    </row>
    <row r="5756" ht="12.75">
      <c r="C5756" s="2"/>
    </row>
    <row r="5757" ht="12.75">
      <c r="C5757" s="2"/>
    </row>
    <row r="5758" ht="12.75">
      <c r="C5758" s="2"/>
    </row>
    <row r="5759" ht="12.75">
      <c r="C5759" s="2"/>
    </row>
    <row r="5760" ht="12.75">
      <c r="C5760" s="2"/>
    </row>
    <row r="5761" ht="12.75">
      <c r="C5761" s="2"/>
    </row>
    <row r="5762" ht="12.75">
      <c r="C5762" s="2"/>
    </row>
    <row r="5763" ht="12.75">
      <c r="C5763" s="2"/>
    </row>
    <row r="5764" ht="12.75">
      <c r="C5764" s="2"/>
    </row>
    <row r="5765" ht="12.75">
      <c r="C5765" s="2"/>
    </row>
    <row r="5766" ht="12.75">
      <c r="C5766" s="2"/>
    </row>
    <row r="5767" ht="12.75">
      <c r="C5767" s="2"/>
    </row>
    <row r="5768" ht="12.75">
      <c r="C5768" s="2"/>
    </row>
    <row r="5769" ht="12.75">
      <c r="C5769" s="2"/>
    </row>
    <row r="5770" ht="12.75">
      <c r="C5770" s="2"/>
    </row>
    <row r="5771" ht="12.75">
      <c r="C5771" s="2"/>
    </row>
    <row r="5772" ht="12.75">
      <c r="C5772" s="2"/>
    </row>
    <row r="5773" ht="12.75">
      <c r="C5773" s="2"/>
    </row>
    <row r="5774" ht="12.75">
      <c r="C5774" s="2"/>
    </row>
    <row r="5775" ht="12.75">
      <c r="C5775" s="2"/>
    </row>
    <row r="5776" ht="12.75">
      <c r="C5776" s="2"/>
    </row>
    <row r="5777" ht="12.75">
      <c r="C5777" s="2"/>
    </row>
    <row r="5778" ht="12.75">
      <c r="C5778" s="2"/>
    </row>
    <row r="5779" ht="12.75">
      <c r="C5779" s="2"/>
    </row>
    <row r="5780" ht="12.75">
      <c r="C5780" s="2"/>
    </row>
    <row r="5781" ht="12.75">
      <c r="C5781" s="2"/>
    </row>
    <row r="5782" ht="12.75">
      <c r="C5782" s="2"/>
    </row>
    <row r="5783" ht="12.75">
      <c r="C5783" s="2"/>
    </row>
    <row r="5784" ht="12.75">
      <c r="C5784" s="2"/>
    </row>
    <row r="5785" ht="12.75">
      <c r="C5785" s="2"/>
    </row>
    <row r="5786" ht="12.75">
      <c r="C5786" s="2"/>
    </row>
    <row r="5787" ht="12.75">
      <c r="C5787" s="2"/>
    </row>
    <row r="5788" ht="12.75">
      <c r="C5788" s="2"/>
    </row>
    <row r="5789" ht="12.75">
      <c r="C5789" s="2"/>
    </row>
    <row r="5790" ht="12.75">
      <c r="C5790" s="2"/>
    </row>
    <row r="5791" ht="12.75">
      <c r="C5791" s="2"/>
    </row>
    <row r="5792" ht="12.75">
      <c r="C5792" s="2"/>
    </row>
    <row r="5793" ht="12.75">
      <c r="C5793" s="2"/>
    </row>
    <row r="5794" ht="12.75">
      <c r="C5794" s="2"/>
    </row>
    <row r="5795" ht="12.75">
      <c r="C5795" s="2"/>
    </row>
    <row r="5796" ht="12.75">
      <c r="C5796" s="2"/>
    </row>
    <row r="5797" ht="12.75">
      <c r="C5797" s="2"/>
    </row>
    <row r="5798" ht="12.75">
      <c r="C5798" s="2"/>
    </row>
    <row r="5799" ht="12.75">
      <c r="C5799" s="2"/>
    </row>
    <row r="5800" ht="12.75">
      <c r="C5800" s="2"/>
    </row>
    <row r="5801" ht="12.75">
      <c r="C5801" s="2"/>
    </row>
    <row r="5802" ht="12.75">
      <c r="C5802" s="2"/>
    </row>
    <row r="5803" ht="12.75">
      <c r="C5803" s="2"/>
    </row>
    <row r="5804" ht="12.75">
      <c r="C5804" s="2"/>
    </row>
    <row r="5805" ht="12.75">
      <c r="C5805" s="2"/>
    </row>
    <row r="5806" ht="12.75">
      <c r="C5806" s="2"/>
    </row>
    <row r="5807" ht="12.75">
      <c r="C5807" s="2"/>
    </row>
    <row r="5808" ht="12.75">
      <c r="C5808" s="2"/>
    </row>
    <row r="5809" ht="12.75">
      <c r="C5809" s="2"/>
    </row>
    <row r="5810" ht="12.75">
      <c r="C5810" s="2"/>
    </row>
    <row r="5811" ht="12.75">
      <c r="C5811" s="2"/>
    </row>
    <row r="5812" ht="12.75">
      <c r="C5812" s="2"/>
    </row>
    <row r="5813" ht="12.75">
      <c r="C5813" s="2"/>
    </row>
    <row r="5814" ht="12.75">
      <c r="C5814" s="2"/>
    </row>
    <row r="5815" ht="12.75">
      <c r="C5815" s="2"/>
    </row>
    <row r="5816" ht="12.75">
      <c r="C5816" s="2"/>
    </row>
    <row r="5817" ht="12.75">
      <c r="C5817" s="2"/>
    </row>
    <row r="5818" ht="12.75">
      <c r="C5818" s="2"/>
    </row>
    <row r="5819" ht="12.75">
      <c r="C5819" s="2"/>
    </row>
    <row r="5820" ht="12.75">
      <c r="C5820" s="2"/>
    </row>
    <row r="5821" ht="12.75">
      <c r="C5821" s="2"/>
    </row>
    <row r="5822" ht="12.75">
      <c r="C5822" s="2"/>
    </row>
    <row r="5823" ht="12.75">
      <c r="C5823" s="2"/>
    </row>
    <row r="5824" ht="12.75">
      <c r="C5824" s="2"/>
    </row>
    <row r="5825" ht="12.75">
      <c r="C5825" s="2"/>
    </row>
    <row r="5826" ht="12.75">
      <c r="C5826" s="2"/>
    </row>
    <row r="5827" ht="12.75">
      <c r="C5827" s="2"/>
    </row>
    <row r="5828" ht="12.75">
      <c r="C5828" s="2"/>
    </row>
    <row r="5829" ht="12.75">
      <c r="C5829" s="2"/>
    </row>
    <row r="5830" ht="12.75">
      <c r="C5830" s="2"/>
    </row>
    <row r="5831" ht="12.75">
      <c r="C5831" s="2"/>
    </row>
    <row r="5832" ht="12.75">
      <c r="C5832" s="2"/>
    </row>
    <row r="5833" ht="12.75">
      <c r="C5833" s="2"/>
    </row>
    <row r="5834" ht="12.75">
      <c r="C5834" s="2"/>
    </row>
    <row r="5835" ht="12.75">
      <c r="C5835" s="2"/>
    </row>
    <row r="5836" ht="12.75">
      <c r="C5836" s="2"/>
    </row>
    <row r="5837" ht="12.75">
      <c r="C5837" s="2"/>
    </row>
    <row r="5838" ht="12.75">
      <c r="C5838" s="2"/>
    </row>
    <row r="5839" ht="12.75">
      <c r="C5839" s="2"/>
    </row>
    <row r="5840" ht="12.75">
      <c r="C5840" s="2"/>
    </row>
    <row r="5841" ht="12.75">
      <c r="C5841" s="2"/>
    </row>
    <row r="5842" ht="12.75">
      <c r="C5842" s="2"/>
    </row>
    <row r="5843" ht="12.75">
      <c r="C5843" s="2"/>
    </row>
    <row r="5844" ht="12.75">
      <c r="C5844" s="2"/>
    </row>
    <row r="5845" ht="12.75">
      <c r="C5845" s="2"/>
    </row>
    <row r="5846" ht="12.75">
      <c r="C5846" s="2"/>
    </row>
    <row r="5847" ht="12.75">
      <c r="C5847" s="2"/>
    </row>
    <row r="5848" ht="12.75">
      <c r="C5848" s="2"/>
    </row>
    <row r="5849" ht="12.75">
      <c r="C5849" s="2"/>
    </row>
    <row r="5850" ht="12.75">
      <c r="C5850" s="2"/>
    </row>
    <row r="5851" ht="12.75">
      <c r="C5851" s="2"/>
    </row>
    <row r="5852" ht="12.75">
      <c r="C5852" s="2"/>
    </row>
    <row r="5853" ht="12.75">
      <c r="C5853" s="2"/>
    </row>
    <row r="5854" ht="12.75">
      <c r="C5854" s="2"/>
    </row>
    <row r="5855" ht="12.75">
      <c r="C5855" s="2"/>
    </row>
    <row r="5856" ht="12.75">
      <c r="C5856" s="2"/>
    </row>
    <row r="5857" ht="12.75">
      <c r="C5857" s="2"/>
    </row>
    <row r="5858" ht="12.75">
      <c r="C5858" s="2"/>
    </row>
    <row r="5859" ht="12.75">
      <c r="C5859" s="2"/>
    </row>
    <row r="5860" ht="12.75">
      <c r="C5860" s="2"/>
    </row>
    <row r="5861" ht="12.75">
      <c r="C5861" s="2"/>
    </row>
    <row r="5862" ht="12.75">
      <c r="C5862" s="2"/>
    </row>
    <row r="5863" ht="12.75">
      <c r="C5863" s="2"/>
    </row>
    <row r="5864" ht="12.75">
      <c r="C5864" s="2"/>
    </row>
    <row r="5865" ht="12.75">
      <c r="C5865" s="2"/>
    </row>
    <row r="5866" ht="12.75">
      <c r="C5866" s="2"/>
    </row>
    <row r="5867" ht="12.75">
      <c r="C5867" s="2"/>
    </row>
    <row r="5868" ht="12.75">
      <c r="C5868" s="2"/>
    </row>
    <row r="5869" ht="12.75">
      <c r="C5869" s="2"/>
    </row>
    <row r="5870" ht="12.75">
      <c r="C5870" s="2"/>
    </row>
    <row r="5871" ht="12.75">
      <c r="C5871" s="2"/>
    </row>
    <row r="5872" ht="12.75">
      <c r="C5872" s="2"/>
    </row>
    <row r="5873" ht="12.75">
      <c r="C5873" s="2"/>
    </row>
    <row r="5874" ht="12.75">
      <c r="C5874" s="2"/>
    </row>
    <row r="5875" ht="12.75">
      <c r="C5875" s="2"/>
    </row>
    <row r="5876" ht="12.75">
      <c r="C5876" s="2"/>
    </row>
    <row r="5877" ht="12.75">
      <c r="C5877" s="2"/>
    </row>
    <row r="5878" ht="12.75">
      <c r="C5878" s="2"/>
    </row>
    <row r="5879" ht="12.75">
      <c r="C5879" s="2"/>
    </row>
    <row r="5880" ht="12.75">
      <c r="C5880" s="2"/>
    </row>
    <row r="5881" ht="12.75">
      <c r="C5881" s="2"/>
    </row>
    <row r="5882" ht="12.75">
      <c r="C5882" s="2"/>
    </row>
    <row r="5883" ht="12.75">
      <c r="C5883" s="2"/>
    </row>
    <row r="5884" ht="12.75">
      <c r="C5884" s="2"/>
    </row>
    <row r="5885" ht="12.75">
      <c r="C5885" s="2"/>
    </row>
    <row r="5886" ht="12.75">
      <c r="C5886" s="2"/>
    </row>
    <row r="5887" ht="12.75">
      <c r="C5887" s="2"/>
    </row>
    <row r="5888" ht="12.75">
      <c r="C5888" s="2"/>
    </row>
    <row r="5889" ht="12.75">
      <c r="C5889" s="2"/>
    </row>
    <row r="5890" ht="12.75">
      <c r="C5890" s="2"/>
    </row>
    <row r="5891" ht="12.75">
      <c r="C5891" s="2"/>
    </row>
    <row r="5892" ht="12.75">
      <c r="C5892" s="2"/>
    </row>
    <row r="5893" ht="12.75">
      <c r="C5893" s="2"/>
    </row>
    <row r="5894" ht="12.75">
      <c r="C5894" s="2"/>
    </row>
    <row r="5895" ht="12.75">
      <c r="C5895" s="2"/>
    </row>
    <row r="5896" ht="12.75">
      <c r="C5896" s="2"/>
    </row>
    <row r="5897" ht="12.75">
      <c r="C5897" s="2"/>
    </row>
    <row r="5898" ht="12.75">
      <c r="C5898" s="2"/>
    </row>
    <row r="5899" ht="12.75">
      <c r="C5899" s="2"/>
    </row>
    <row r="5900" ht="12.75">
      <c r="C5900" s="2"/>
    </row>
    <row r="5901" ht="12.75">
      <c r="C5901" s="2"/>
    </row>
    <row r="5902" ht="12.75">
      <c r="C5902" s="2"/>
    </row>
    <row r="5903" ht="12.75">
      <c r="C5903" s="2"/>
    </row>
    <row r="5904" ht="12.75">
      <c r="C5904" s="2"/>
    </row>
    <row r="5905" ht="12.75">
      <c r="C5905" s="2"/>
    </row>
    <row r="5906" ht="12.75">
      <c r="C5906" s="2"/>
    </row>
    <row r="5907" ht="12.75">
      <c r="C5907" s="2"/>
    </row>
    <row r="5908" ht="12.75">
      <c r="C5908" s="2"/>
    </row>
    <row r="5909" ht="12.75">
      <c r="C5909" s="2"/>
    </row>
    <row r="5910" ht="12.75">
      <c r="C5910" s="2"/>
    </row>
    <row r="5911" ht="12.75">
      <c r="C5911" s="2"/>
    </row>
    <row r="5912" ht="12.75">
      <c r="C5912" s="2"/>
    </row>
    <row r="5913" ht="12.75">
      <c r="C5913" s="2"/>
    </row>
    <row r="5914" ht="12.75">
      <c r="C5914" s="2"/>
    </row>
    <row r="5915" ht="12.75">
      <c r="C5915" s="2"/>
    </row>
    <row r="5916" ht="12.75">
      <c r="C5916" s="2"/>
    </row>
    <row r="5917" ht="12.75">
      <c r="C5917" s="2"/>
    </row>
    <row r="5918" ht="12.75">
      <c r="C5918" s="2"/>
    </row>
    <row r="5919" ht="12.75">
      <c r="C5919" s="2"/>
    </row>
    <row r="5920" ht="12.75">
      <c r="C5920" s="2"/>
    </row>
    <row r="5921" ht="12.75">
      <c r="C5921" s="2"/>
    </row>
    <row r="5922" ht="12.75">
      <c r="C5922" s="2"/>
    </row>
    <row r="5923" ht="12.75">
      <c r="C5923" s="2"/>
    </row>
    <row r="5924" ht="12.75">
      <c r="C5924" s="2"/>
    </row>
    <row r="5925" ht="12.75">
      <c r="C5925" s="2"/>
    </row>
    <row r="5926" ht="12.75">
      <c r="C5926" s="2"/>
    </row>
    <row r="5927" ht="12.75">
      <c r="C5927" s="2"/>
    </row>
    <row r="5928" ht="12.75">
      <c r="C5928" s="2"/>
    </row>
    <row r="5929" ht="12.75">
      <c r="C5929" s="2"/>
    </row>
    <row r="5930" ht="12.75">
      <c r="C5930" s="2"/>
    </row>
    <row r="5931" ht="12.75">
      <c r="C5931" s="2"/>
    </row>
    <row r="5932" ht="12.75">
      <c r="C5932" s="2"/>
    </row>
    <row r="5933" ht="12.75">
      <c r="C5933" s="2"/>
    </row>
    <row r="5934" ht="12.75">
      <c r="C5934" s="2"/>
    </row>
    <row r="5935" ht="12.75">
      <c r="C5935" s="2"/>
    </row>
    <row r="5936" ht="12.75">
      <c r="C5936" s="2"/>
    </row>
    <row r="5937" ht="12.75">
      <c r="C5937" s="2"/>
    </row>
    <row r="5938" ht="12.75">
      <c r="C5938" s="2"/>
    </row>
    <row r="5939" ht="12.75">
      <c r="C5939" s="2"/>
    </row>
    <row r="5940" ht="12.75">
      <c r="C5940" s="2"/>
    </row>
    <row r="5941" ht="12.75">
      <c r="C5941" s="2"/>
    </row>
    <row r="5942" ht="12.75">
      <c r="C5942" s="2"/>
    </row>
    <row r="5943" ht="12.75">
      <c r="C5943" s="2"/>
    </row>
    <row r="5944" ht="12.75">
      <c r="C5944" s="2"/>
    </row>
    <row r="5945" ht="12.75">
      <c r="C5945" s="2"/>
    </row>
    <row r="5946" ht="12.75">
      <c r="C5946" s="2"/>
    </row>
    <row r="5947" ht="12.75">
      <c r="C5947" s="2"/>
    </row>
    <row r="5948" ht="12.75">
      <c r="C5948" s="2"/>
    </row>
    <row r="5949" ht="12.75">
      <c r="C5949" s="2"/>
    </row>
    <row r="5950" ht="12.75">
      <c r="C5950" s="2"/>
    </row>
    <row r="5951" ht="12.75">
      <c r="C5951" s="2"/>
    </row>
    <row r="5952" ht="12.75">
      <c r="C5952" s="2"/>
    </row>
    <row r="5953" ht="12.75">
      <c r="C5953" s="2"/>
    </row>
    <row r="5954" ht="12.75">
      <c r="C5954" s="2"/>
    </row>
    <row r="5955" ht="12.75">
      <c r="C5955" s="2"/>
    </row>
    <row r="5956" ht="12.75">
      <c r="C5956" s="2"/>
    </row>
    <row r="5957" ht="12.75">
      <c r="C5957" s="2"/>
    </row>
    <row r="5958" ht="12.75">
      <c r="C5958" s="2"/>
    </row>
    <row r="5959" ht="12.75">
      <c r="C5959" s="2"/>
    </row>
    <row r="5960" ht="12.75">
      <c r="C5960" s="2"/>
    </row>
    <row r="5961" ht="12.75">
      <c r="C5961" s="2"/>
    </row>
    <row r="5962" ht="12.75">
      <c r="C5962" s="2"/>
    </row>
    <row r="5963" ht="12.75">
      <c r="C5963" s="2"/>
    </row>
    <row r="5964" ht="12.75">
      <c r="C5964" s="2"/>
    </row>
    <row r="5965" ht="12.75">
      <c r="C5965" s="2"/>
    </row>
    <row r="5966" ht="12.75">
      <c r="C5966" s="2"/>
    </row>
    <row r="5967" ht="12.75">
      <c r="C5967" s="2"/>
    </row>
    <row r="5968" ht="12.75">
      <c r="C5968" s="2"/>
    </row>
    <row r="5969" ht="12.75">
      <c r="C5969" s="2"/>
    </row>
    <row r="5970" ht="12.75">
      <c r="C5970" s="2"/>
    </row>
    <row r="5971" ht="12.75">
      <c r="C5971" s="2"/>
    </row>
    <row r="5972" ht="12.75">
      <c r="C5972" s="2"/>
    </row>
    <row r="5973" ht="12.75">
      <c r="C5973" s="2"/>
    </row>
    <row r="5974" ht="12.75">
      <c r="C5974" s="2"/>
    </row>
    <row r="5975" ht="12.75">
      <c r="C5975" s="2"/>
    </row>
    <row r="5976" ht="12.75">
      <c r="C5976" s="2"/>
    </row>
    <row r="5977" ht="12.75">
      <c r="C5977" s="2"/>
    </row>
    <row r="5978" ht="12.75">
      <c r="C5978" s="2"/>
    </row>
    <row r="5979" ht="12.75">
      <c r="C5979" s="2"/>
    </row>
    <row r="5980" ht="12.75">
      <c r="C5980" s="2"/>
    </row>
    <row r="5981" ht="12.75">
      <c r="C5981" s="2"/>
    </row>
    <row r="5982" ht="12.75">
      <c r="C5982" s="2"/>
    </row>
    <row r="5983" ht="12.75">
      <c r="C5983" s="2"/>
    </row>
    <row r="5984" ht="12.75">
      <c r="C5984" s="2"/>
    </row>
    <row r="5985" ht="12.75">
      <c r="C5985" s="2"/>
    </row>
    <row r="5986" ht="12.75">
      <c r="C5986" s="2"/>
    </row>
    <row r="5987" ht="12.75">
      <c r="C5987" s="2"/>
    </row>
    <row r="5988" ht="12.75">
      <c r="C5988" s="2"/>
    </row>
    <row r="5989" ht="12.75">
      <c r="C5989" s="2"/>
    </row>
    <row r="5990" ht="12.75">
      <c r="C5990" s="2"/>
    </row>
    <row r="5991" ht="12.75">
      <c r="C5991" s="2"/>
    </row>
    <row r="5992" ht="12.75">
      <c r="C5992" s="2"/>
    </row>
    <row r="5993" ht="12.75">
      <c r="C5993" s="2"/>
    </row>
    <row r="5994" ht="12.75">
      <c r="C5994" s="2"/>
    </row>
    <row r="5995" ht="12.75">
      <c r="C5995" s="2"/>
    </row>
    <row r="5996" ht="12.75">
      <c r="C5996" s="2"/>
    </row>
    <row r="5997" ht="12.75">
      <c r="C5997" s="2"/>
    </row>
    <row r="5998" ht="12.75">
      <c r="C5998" s="2"/>
    </row>
    <row r="5999" ht="12.75">
      <c r="C5999" s="2"/>
    </row>
    <row r="6000" ht="12.75">
      <c r="C6000" s="2"/>
    </row>
    <row r="6001" ht="12.75">
      <c r="C6001" s="2"/>
    </row>
    <row r="6002" ht="12.75">
      <c r="C6002" s="2"/>
    </row>
    <row r="6003" ht="12.75">
      <c r="C6003" s="2"/>
    </row>
    <row r="6004" ht="12.75">
      <c r="C6004" s="2"/>
    </row>
    <row r="6005" ht="12.75">
      <c r="C6005" s="2"/>
    </row>
    <row r="6006" ht="12.75">
      <c r="C6006" s="2"/>
    </row>
    <row r="6007" ht="12.75">
      <c r="C6007" s="2"/>
    </row>
    <row r="6008" ht="12.75">
      <c r="C6008" s="2"/>
    </row>
    <row r="6009" ht="12.75">
      <c r="C6009" s="2"/>
    </row>
    <row r="6010" ht="12.75">
      <c r="C6010" s="2"/>
    </row>
    <row r="6011" ht="12.75">
      <c r="C6011" s="2"/>
    </row>
    <row r="6012" ht="12.75">
      <c r="C6012" s="2"/>
    </row>
    <row r="6013" ht="12.75">
      <c r="C6013" s="2"/>
    </row>
    <row r="6014" ht="12.75">
      <c r="C6014" s="2"/>
    </row>
    <row r="6015" ht="12.75">
      <c r="C6015" s="2"/>
    </row>
    <row r="6016" ht="12.75">
      <c r="C6016" s="2"/>
    </row>
    <row r="6017" ht="12.75">
      <c r="C6017" s="2"/>
    </row>
    <row r="6018" ht="12.75">
      <c r="C6018" s="2"/>
    </row>
    <row r="6019" ht="12.75">
      <c r="C6019" s="2"/>
    </row>
    <row r="6020" ht="12.75">
      <c r="C6020" s="2"/>
    </row>
    <row r="6021" ht="12.75">
      <c r="C6021" s="2"/>
    </row>
    <row r="6022" ht="12.75">
      <c r="C6022" s="2"/>
    </row>
    <row r="6023" ht="12.75">
      <c r="C6023" s="2"/>
    </row>
    <row r="6024" ht="12.75">
      <c r="C6024" s="2"/>
    </row>
    <row r="6025" ht="12.75">
      <c r="C6025" s="2"/>
    </row>
    <row r="6026" ht="12.75">
      <c r="C6026" s="2"/>
    </row>
    <row r="6027" ht="12.75">
      <c r="C6027" s="2"/>
    </row>
    <row r="6028" ht="12.75">
      <c r="C6028" s="2"/>
    </row>
    <row r="6029" ht="12.75">
      <c r="C6029" s="2"/>
    </row>
    <row r="6030" ht="12.75">
      <c r="C6030" s="2"/>
    </row>
    <row r="6031" ht="12.75">
      <c r="C6031" s="2"/>
    </row>
    <row r="6032" ht="12.75">
      <c r="C6032" s="2"/>
    </row>
    <row r="6033" ht="12.75">
      <c r="C6033" s="2"/>
    </row>
    <row r="6034" ht="12.75">
      <c r="C6034" s="2"/>
    </row>
    <row r="6035" ht="12.75">
      <c r="C6035" s="2"/>
    </row>
    <row r="6036" ht="12.75">
      <c r="C6036" s="2"/>
    </row>
    <row r="6037" ht="12.75">
      <c r="C6037" s="2"/>
    </row>
    <row r="6038" ht="12.75">
      <c r="C6038" s="2"/>
    </row>
    <row r="6039" ht="12.75">
      <c r="C6039" s="2"/>
    </row>
    <row r="6040" ht="12.75">
      <c r="C6040" s="2"/>
    </row>
    <row r="6041" ht="12.75">
      <c r="C6041" s="2"/>
    </row>
    <row r="6042" ht="12.75">
      <c r="C6042" s="2"/>
    </row>
    <row r="6043" ht="12.75">
      <c r="C6043" s="2"/>
    </row>
    <row r="6044" ht="12.75">
      <c r="C6044" s="2"/>
    </row>
    <row r="6045" ht="12.75">
      <c r="C6045" s="2"/>
    </row>
    <row r="6046" ht="12.75">
      <c r="C6046" s="2"/>
    </row>
    <row r="6047" ht="12.75">
      <c r="C6047" s="2"/>
    </row>
    <row r="6048" ht="12.75">
      <c r="C6048" s="2"/>
    </row>
    <row r="6049" ht="12.75">
      <c r="C6049" s="2"/>
    </row>
    <row r="6050" ht="12.75">
      <c r="C6050" s="2"/>
    </row>
    <row r="6051" ht="12.75">
      <c r="C6051" s="2"/>
    </row>
    <row r="6052" ht="12.75">
      <c r="C6052" s="2"/>
    </row>
    <row r="6053" ht="12.75">
      <c r="C6053" s="2"/>
    </row>
    <row r="6054" ht="12.75">
      <c r="C6054" s="2"/>
    </row>
    <row r="6055" ht="12.75">
      <c r="C6055" s="2"/>
    </row>
    <row r="6056" ht="12.75">
      <c r="C6056" s="2"/>
    </row>
    <row r="6057" ht="12.75">
      <c r="C6057" s="2"/>
    </row>
    <row r="6058" ht="12.75">
      <c r="C6058" s="2"/>
    </row>
    <row r="6059" ht="12.75">
      <c r="C6059" s="2"/>
    </row>
    <row r="6060" ht="12.75">
      <c r="C6060" s="2"/>
    </row>
    <row r="6061" ht="12.75">
      <c r="C6061" s="2"/>
    </row>
    <row r="6062" ht="12.75">
      <c r="C6062" s="2"/>
    </row>
    <row r="6063" ht="12.75">
      <c r="C6063" s="2"/>
    </row>
    <row r="6064" ht="12.75">
      <c r="C6064" s="2"/>
    </row>
    <row r="6065" ht="12.75">
      <c r="C6065" s="2"/>
    </row>
    <row r="6066" ht="12.75">
      <c r="C6066" s="2"/>
    </row>
    <row r="6067" ht="12.75">
      <c r="C6067" s="2"/>
    </row>
    <row r="6068" ht="12.75">
      <c r="C6068" s="2"/>
    </row>
    <row r="6069" ht="12.75">
      <c r="C6069" s="2"/>
    </row>
    <row r="6070" ht="12.75">
      <c r="C6070" s="2"/>
    </row>
    <row r="6071" ht="12.75">
      <c r="C6071" s="2"/>
    </row>
    <row r="6072" ht="12.75">
      <c r="C6072" s="2"/>
    </row>
    <row r="6073" ht="12.75">
      <c r="C6073" s="2"/>
    </row>
    <row r="6074" ht="12.75">
      <c r="C6074" s="2"/>
    </row>
    <row r="6075" ht="12.75">
      <c r="C6075" s="2"/>
    </row>
    <row r="6076" ht="12.75">
      <c r="C6076" s="2"/>
    </row>
    <row r="6077" ht="12.75">
      <c r="C6077" s="2"/>
    </row>
    <row r="6078" ht="12.75">
      <c r="C6078" s="2"/>
    </row>
    <row r="6079" ht="12.75">
      <c r="C6079" s="2"/>
    </row>
    <row r="6080" ht="12.75">
      <c r="C6080" s="2"/>
    </row>
    <row r="6081" ht="12.75">
      <c r="C6081" s="2"/>
    </row>
    <row r="6082" ht="12.75">
      <c r="C6082" s="2"/>
    </row>
    <row r="6083" ht="12.75">
      <c r="C6083" s="2"/>
    </row>
    <row r="6084" ht="12.75">
      <c r="C6084" s="2"/>
    </row>
    <row r="6085" ht="12.75">
      <c r="C6085" s="2"/>
    </row>
    <row r="6086" ht="12.75">
      <c r="C6086" s="2"/>
    </row>
    <row r="6087" ht="12.75">
      <c r="C6087" s="2"/>
    </row>
    <row r="6088" ht="12.75">
      <c r="C6088" s="2"/>
    </row>
    <row r="6089" ht="12.75">
      <c r="C6089" s="2"/>
    </row>
    <row r="6090" ht="12.75">
      <c r="C6090" s="2"/>
    </row>
    <row r="6091" ht="12.75">
      <c r="C6091" s="2"/>
    </row>
    <row r="6092" ht="12.75">
      <c r="C6092" s="2"/>
    </row>
    <row r="6093" ht="12.75">
      <c r="C6093" s="2"/>
    </row>
    <row r="6094" ht="12.75">
      <c r="C6094" s="2"/>
    </row>
    <row r="6095" ht="12.75">
      <c r="C6095" s="2"/>
    </row>
    <row r="6096" ht="12.75">
      <c r="C6096" s="2"/>
    </row>
    <row r="6097" ht="12.75">
      <c r="C6097" s="2"/>
    </row>
    <row r="6098" ht="12.75">
      <c r="C6098" s="2"/>
    </row>
    <row r="6099" ht="12.75">
      <c r="C6099" s="2"/>
    </row>
    <row r="6100" ht="12.75">
      <c r="C6100" s="2"/>
    </row>
    <row r="6101" ht="12.75">
      <c r="C6101" s="2"/>
    </row>
    <row r="6102" ht="12.75">
      <c r="C6102" s="2"/>
    </row>
    <row r="6103" ht="12.75">
      <c r="C6103" s="2"/>
    </row>
    <row r="6104" ht="12.75">
      <c r="C6104" s="2"/>
    </row>
    <row r="6105" ht="12.75">
      <c r="C6105" s="2"/>
    </row>
    <row r="6106" ht="12.75">
      <c r="C6106" s="2"/>
    </row>
    <row r="6107" ht="12.75">
      <c r="C6107" s="2"/>
    </row>
    <row r="6108" ht="12.75">
      <c r="C6108" s="2"/>
    </row>
    <row r="6109" ht="12.75">
      <c r="C6109" s="2"/>
    </row>
    <row r="6110" ht="12.75">
      <c r="C6110" s="2"/>
    </row>
    <row r="6111" ht="12.75">
      <c r="C6111" s="2"/>
    </row>
    <row r="6112" ht="12.75">
      <c r="C6112" s="2"/>
    </row>
    <row r="6113" ht="12.75">
      <c r="C6113" s="2"/>
    </row>
    <row r="6114" ht="12.75">
      <c r="C6114" s="2"/>
    </row>
    <row r="6115" ht="12.75">
      <c r="C6115" s="2"/>
    </row>
    <row r="6116" ht="12.75">
      <c r="C6116" s="2"/>
    </row>
    <row r="6117" ht="12.75">
      <c r="C6117" s="2"/>
    </row>
    <row r="6118" ht="12.75">
      <c r="C6118" s="2"/>
    </row>
    <row r="6119" ht="12.75">
      <c r="C6119" s="2"/>
    </row>
    <row r="6120" ht="12.75">
      <c r="C6120" s="2"/>
    </row>
    <row r="6121" ht="12.75">
      <c r="C6121" s="2"/>
    </row>
    <row r="6122" ht="12.75">
      <c r="C6122" s="2"/>
    </row>
    <row r="6123" ht="12.75">
      <c r="C6123" s="2"/>
    </row>
    <row r="6124" ht="12.75">
      <c r="C6124" s="2"/>
    </row>
    <row r="6125" ht="12.75">
      <c r="C6125" s="2"/>
    </row>
    <row r="6126" ht="12.75">
      <c r="C6126" s="2"/>
    </row>
    <row r="6127" ht="12.75">
      <c r="C6127" s="2"/>
    </row>
    <row r="6128" ht="12.75">
      <c r="C6128" s="2"/>
    </row>
    <row r="6129" ht="12.75">
      <c r="C6129" s="2"/>
    </row>
    <row r="6130" ht="12.75">
      <c r="C6130" s="2"/>
    </row>
    <row r="6131" ht="12.75">
      <c r="C6131" s="2"/>
    </row>
    <row r="6132" ht="12.75">
      <c r="C6132" s="2"/>
    </row>
    <row r="6133" ht="12.75">
      <c r="C6133" s="2"/>
    </row>
    <row r="6134" ht="12.75">
      <c r="C6134" s="2"/>
    </row>
    <row r="6135" ht="12.75">
      <c r="C6135" s="2"/>
    </row>
    <row r="6136" ht="12.75">
      <c r="C6136" s="2"/>
    </row>
    <row r="6137" ht="12.75">
      <c r="C6137" s="2"/>
    </row>
    <row r="6138" ht="12.75">
      <c r="C6138" s="2"/>
    </row>
    <row r="6139" ht="12.75">
      <c r="C6139" s="2"/>
    </row>
    <row r="6140" ht="12.75">
      <c r="C6140" s="2"/>
    </row>
    <row r="6141" ht="12.75">
      <c r="C6141" s="2"/>
    </row>
    <row r="6142" ht="12.75">
      <c r="C6142" s="2"/>
    </row>
    <row r="6143" ht="12.75">
      <c r="C6143" s="2"/>
    </row>
    <row r="6144" ht="12.75">
      <c r="C6144" s="2"/>
    </row>
    <row r="6145" ht="12.75">
      <c r="C6145" s="2"/>
    </row>
    <row r="6146" ht="12.75">
      <c r="C6146" s="2"/>
    </row>
    <row r="6147" ht="12.75">
      <c r="C6147" s="2"/>
    </row>
    <row r="6148" ht="12.75">
      <c r="C6148" s="2"/>
    </row>
    <row r="6149" ht="12.75">
      <c r="C6149" s="2"/>
    </row>
    <row r="6150" ht="12.75">
      <c r="C6150" s="2"/>
    </row>
    <row r="6151" ht="12.75">
      <c r="C6151" s="2"/>
    </row>
    <row r="6152" ht="12.75">
      <c r="C6152" s="2"/>
    </row>
    <row r="6153" ht="12.75">
      <c r="C6153" s="2"/>
    </row>
    <row r="6154" ht="12.75">
      <c r="C6154" s="2"/>
    </row>
    <row r="6155" ht="12.75">
      <c r="C6155" s="2"/>
    </row>
    <row r="6156" ht="12.75">
      <c r="C6156" s="2"/>
    </row>
    <row r="6157" ht="12.75">
      <c r="C6157" s="2"/>
    </row>
    <row r="6158" ht="12.75">
      <c r="C6158" s="2"/>
    </row>
    <row r="6159" ht="12.75">
      <c r="C6159" s="2"/>
    </row>
    <row r="6160" ht="12.75">
      <c r="C6160" s="2"/>
    </row>
    <row r="6161" ht="12.75">
      <c r="C6161" s="2"/>
    </row>
    <row r="6162" ht="12.75">
      <c r="C6162" s="2"/>
    </row>
    <row r="6163" ht="12.75">
      <c r="C6163" s="2"/>
    </row>
    <row r="6164" ht="12.75">
      <c r="C6164" s="2"/>
    </row>
    <row r="6165" ht="12.75">
      <c r="C6165" s="2"/>
    </row>
    <row r="6166" ht="12.75">
      <c r="C6166" s="2"/>
    </row>
    <row r="6167" ht="12.75">
      <c r="C6167" s="2"/>
    </row>
    <row r="6168" ht="12.75">
      <c r="C6168" s="2"/>
    </row>
    <row r="6169" ht="12.75">
      <c r="C6169" s="2"/>
    </row>
    <row r="6170" ht="12.75">
      <c r="C6170" s="2"/>
    </row>
    <row r="6171" ht="12.75">
      <c r="C6171" s="2"/>
    </row>
    <row r="6172" ht="12.75">
      <c r="C6172" s="2"/>
    </row>
    <row r="6173" ht="12.75">
      <c r="C6173" s="2"/>
    </row>
    <row r="6174" ht="12.75">
      <c r="C6174" s="2"/>
    </row>
    <row r="6175" ht="12.75">
      <c r="C6175" s="2"/>
    </row>
    <row r="6176" ht="12.75">
      <c r="C6176" s="2"/>
    </row>
    <row r="6177" ht="12.75">
      <c r="C6177" s="2"/>
    </row>
    <row r="6178" ht="12.75">
      <c r="C6178" s="2"/>
    </row>
    <row r="6179" ht="12.75">
      <c r="C6179" s="2"/>
    </row>
    <row r="6180" ht="12.75">
      <c r="C6180" s="2"/>
    </row>
    <row r="6181" ht="12.75">
      <c r="C6181" s="2"/>
    </row>
    <row r="6182" ht="12.75">
      <c r="C6182" s="2"/>
    </row>
    <row r="6183" ht="12.75">
      <c r="C6183" s="2"/>
    </row>
    <row r="6184" ht="12.75">
      <c r="C6184" s="2"/>
    </row>
    <row r="6185" ht="12.75">
      <c r="C6185" s="2"/>
    </row>
    <row r="6186" ht="12.75">
      <c r="C6186" s="2"/>
    </row>
    <row r="6187" ht="12.75">
      <c r="C6187" s="2"/>
    </row>
    <row r="6188" ht="12.75">
      <c r="C6188" s="2"/>
    </row>
    <row r="6189" ht="12.75">
      <c r="C6189" s="2"/>
    </row>
    <row r="6190" ht="12.75">
      <c r="C6190" s="2"/>
    </row>
    <row r="6191" ht="12.75">
      <c r="C6191" s="2"/>
    </row>
    <row r="6192" ht="12.75">
      <c r="C6192" s="2"/>
    </row>
    <row r="6193" ht="12.75">
      <c r="C6193" s="2"/>
    </row>
    <row r="6194" ht="12.75">
      <c r="C6194" s="2"/>
    </row>
    <row r="6195" ht="12.75">
      <c r="C6195" s="2"/>
    </row>
    <row r="6196" ht="12.75">
      <c r="C6196" s="2"/>
    </row>
    <row r="6197" ht="12.75">
      <c r="C6197" s="2"/>
    </row>
    <row r="6198" ht="12.75">
      <c r="C6198" s="2"/>
    </row>
    <row r="6199" ht="12.75">
      <c r="C6199" s="2"/>
    </row>
    <row r="6200" ht="12.75">
      <c r="C6200" s="2"/>
    </row>
    <row r="6201" ht="12.75">
      <c r="C6201" s="2"/>
    </row>
    <row r="6202" ht="12.75">
      <c r="C6202" s="2"/>
    </row>
    <row r="6203" ht="12.75">
      <c r="C6203" s="2"/>
    </row>
    <row r="6204" ht="12.75">
      <c r="C6204" s="2"/>
    </row>
    <row r="6205" ht="12.75">
      <c r="C6205" s="2"/>
    </row>
    <row r="6206" ht="12.75">
      <c r="C6206" s="2"/>
    </row>
    <row r="6207" ht="12.75">
      <c r="C6207" s="2"/>
    </row>
    <row r="6208" ht="12.75">
      <c r="C6208" s="2"/>
    </row>
    <row r="6209" ht="12.75">
      <c r="C6209" s="2"/>
    </row>
    <row r="6210" ht="12.75">
      <c r="C6210" s="2"/>
    </row>
    <row r="6211" ht="12.75">
      <c r="C6211" s="2"/>
    </row>
    <row r="6212" ht="12.75">
      <c r="C6212" s="2"/>
    </row>
    <row r="6213" ht="12.75">
      <c r="C6213" s="2"/>
    </row>
    <row r="6214" ht="12.75">
      <c r="C6214" s="2"/>
    </row>
    <row r="6215" ht="12.75">
      <c r="C6215" s="2"/>
    </row>
    <row r="6216" ht="12.75">
      <c r="C6216" s="2"/>
    </row>
    <row r="6217" ht="12.75">
      <c r="C6217" s="2"/>
    </row>
    <row r="6218" ht="12.75">
      <c r="C6218" s="2"/>
    </row>
    <row r="6219" ht="12.75">
      <c r="C6219" s="2"/>
    </row>
    <row r="6220" ht="12.75">
      <c r="C6220" s="2"/>
    </row>
    <row r="6221" ht="12.75">
      <c r="C6221" s="2"/>
    </row>
    <row r="6222" ht="12.75">
      <c r="C6222" s="2"/>
    </row>
    <row r="6223" ht="12.75">
      <c r="C6223" s="2"/>
    </row>
    <row r="6224" ht="12.75">
      <c r="C6224" s="2"/>
    </row>
    <row r="6225" ht="12.75">
      <c r="C6225" s="2"/>
    </row>
    <row r="6226" ht="12.75">
      <c r="C6226" s="2"/>
    </row>
    <row r="6227" ht="12.75">
      <c r="C6227" s="2"/>
    </row>
    <row r="6228" ht="12.75">
      <c r="C6228" s="2"/>
    </row>
    <row r="6229" ht="12.75">
      <c r="C6229" s="2"/>
    </row>
    <row r="6230" ht="12.75">
      <c r="C6230" s="2"/>
    </row>
    <row r="6231" ht="12.75">
      <c r="C6231" s="2"/>
    </row>
    <row r="6232" ht="12.75">
      <c r="C6232" s="2"/>
    </row>
    <row r="6233" ht="12.75">
      <c r="C6233" s="2"/>
    </row>
    <row r="6234" ht="12.75">
      <c r="C6234" s="2"/>
    </row>
    <row r="6235" ht="12.75">
      <c r="C6235" s="2"/>
    </row>
    <row r="6236" ht="12.75">
      <c r="C6236" s="2"/>
    </row>
    <row r="6237" ht="12.75">
      <c r="C6237" s="2"/>
    </row>
    <row r="6238" ht="12.75">
      <c r="C6238" s="2"/>
    </row>
    <row r="6239" ht="12.75">
      <c r="C6239" s="2"/>
    </row>
    <row r="6240" ht="12.75">
      <c r="C6240" s="2"/>
    </row>
    <row r="6241" ht="12.75">
      <c r="C6241" s="2"/>
    </row>
    <row r="6242" ht="12.75">
      <c r="C6242" s="2"/>
    </row>
    <row r="6243" ht="12.75">
      <c r="C6243" s="2"/>
    </row>
    <row r="6244" ht="12.75">
      <c r="C6244" s="2"/>
    </row>
    <row r="6245" ht="12.75">
      <c r="C6245" s="2"/>
    </row>
    <row r="6246" ht="12.75">
      <c r="C6246" s="2"/>
    </row>
    <row r="6247" ht="12.75">
      <c r="C6247" s="2"/>
    </row>
    <row r="6248" ht="12.75">
      <c r="C6248" s="2"/>
    </row>
    <row r="6249" ht="12.75">
      <c r="C6249" s="2"/>
    </row>
    <row r="6250" ht="12.75">
      <c r="C6250" s="2"/>
    </row>
    <row r="6251" ht="12.75">
      <c r="C6251" s="2"/>
    </row>
    <row r="6252" ht="12.75">
      <c r="C6252" s="2"/>
    </row>
    <row r="6253" ht="12.75">
      <c r="C6253" s="2"/>
    </row>
    <row r="6254" ht="12.75">
      <c r="C6254" s="2"/>
    </row>
    <row r="6255" ht="12.75">
      <c r="C6255" s="2"/>
    </row>
    <row r="6256" ht="12.75">
      <c r="C6256" s="2"/>
    </row>
    <row r="6257" ht="12.75">
      <c r="C6257" s="2"/>
    </row>
    <row r="6258" ht="12.75">
      <c r="C6258" s="2"/>
    </row>
    <row r="6259" ht="12.75">
      <c r="C6259" s="2"/>
    </row>
    <row r="6260" ht="12.75">
      <c r="C6260" s="2"/>
    </row>
    <row r="6261" ht="12.75">
      <c r="C6261" s="2"/>
    </row>
    <row r="6262" ht="12.75">
      <c r="C6262" s="2"/>
    </row>
    <row r="6263" ht="12.75">
      <c r="C6263" s="2"/>
    </row>
    <row r="6264" ht="12.75">
      <c r="C6264" s="2"/>
    </row>
    <row r="6265" ht="12.75">
      <c r="C6265" s="2"/>
    </row>
    <row r="6266" ht="12.75">
      <c r="C6266" s="2"/>
    </row>
    <row r="6267" ht="12.75">
      <c r="C6267" s="2"/>
    </row>
    <row r="6268" ht="12.75">
      <c r="C6268" s="2"/>
    </row>
    <row r="6269" ht="12.75">
      <c r="C6269" s="2"/>
    </row>
    <row r="6270" ht="12.75">
      <c r="C6270" s="2"/>
    </row>
    <row r="6271" ht="12.75">
      <c r="C6271" s="2"/>
    </row>
    <row r="6272" ht="12.75">
      <c r="C6272" s="2"/>
    </row>
    <row r="6273" ht="12.75">
      <c r="C6273" s="2"/>
    </row>
    <row r="6274" ht="12.75">
      <c r="C6274" s="2"/>
    </row>
    <row r="6275" ht="12.75">
      <c r="C6275" s="2"/>
    </row>
    <row r="6276" ht="12.75">
      <c r="C6276" s="2"/>
    </row>
    <row r="6277" ht="12.75">
      <c r="C6277" s="2"/>
    </row>
    <row r="6278" ht="12.75">
      <c r="C6278" s="2"/>
    </row>
    <row r="6279" ht="12.75">
      <c r="C6279" s="2"/>
    </row>
    <row r="6280" ht="12.75">
      <c r="C6280" s="2"/>
    </row>
    <row r="6281" ht="12.75">
      <c r="C6281" s="2"/>
    </row>
    <row r="6282" ht="12.75">
      <c r="C6282" s="2"/>
    </row>
    <row r="6283" ht="12.75">
      <c r="C6283" s="2"/>
    </row>
    <row r="6284" ht="12.75">
      <c r="C6284" s="2"/>
    </row>
    <row r="6285" ht="12.75">
      <c r="C6285" s="2"/>
    </row>
    <row r="6286" ht="12.75">
      <c r="C6286" s="2"/>
    </row>
    <row r="6287" ht="12.75">
      <c r="C6287" s="2"/>
    </row>
    <row r="6288" ht="12.75">
      <c r="C6288" s="2"/>
    </row>
    <row r="6289" ht="12.75">
      <c r="C6289" s="2"/>
    </row>
    <row r="6290" ht="12.75">
      <c r="C6290" s="2"/>
    </row>
    <row r="6291" ht="12.75">
      <c r="C6291" s="2"/>
    </row>
    <row r="6292" ht="12.75">
      <c r="C6292" s="2"/>
    </row>
    <row r="6293" ht="12.75">
      <c r="C6293" s="2"/>
    </row>
    <row r="6294" ht="12.75">
      <c r="C6294" s="2"/>
    </row>
    <row r="6295" ht="12.75">
      <c r="C6295" s="2"/>
    </row>
    <row r="6296" ht="12.75">
      <c r="C6296" s="2"/>
    </row>
    <row r="6297" ht="12.75">
      <c r="C6297" s="2"/>
    </row>
    <row r="6298" ht="12.75">
      <c r="C6298" s="2"/>
    </row>
    <row r="6299" ht="12.75">
      <c r="C6299" s="2"/>
    </row>
    <row r="6300" ht="12.75">
      <c r="C6300" s="2"/>
    </row>
    <row r="6301" ht="12.75">
      <c r="C6301" s="2"/>
    </row>
    <row r="6302" ht="12.75">
      <c r="C6302" s="2"/>
    </row>
    <row r="6303" ht="12.75">
      <c r="C6303" s="2"/>
    </row>
    <row r="6304" ht="12.75">
      <c r="C6304" s="2"/>
    </row>
    <row r="6305" ht="12.75">
      <c r="C6305" s="2"/>
    </row>
    <row r="6306" ht="12.75">
      <c r="C6306" s="2"/>
    </row>
    <row r="6307" ht="12.75">
      <c r="C6307" s="2"/>
    </row>
    <row r="6308" ht="12.75">
      <c r="C6308" s="2"/>
    </row>
    <row r="6309" ht="12.75">
      <c r="C6309" s="2"/>
    </row>
    <row r="6310" ht="12.75">
      <c r="C6310" s="2"/>
    </row>
    <row r="6311" ht="12.75">
      <c r="C6311" s="2"/>
    </row>
    <row r="6312" ht="12.75">
      <c r="C6312" s="2"/>
    </row>
    <row r="6313" ht="12.75">
      <c r="C6313" s="2"/>
    </row>
    <row r="6314" ht="12.75">
      <c r="C6314" s="2"/>
    </row>
    <row r="6315" ht="12.75">
      <c r="C6315" s="2"/>
    </row>
    <row r="6316" ht="12.75">
      <c r="C6316" s="2"/>
    </row>
    <row r="6317" ht="12.75">
      <c r="C6317" s="2"/>
    </row>
    <row r="6318" ht="12.75">
      <c r="C6318" s="2"/>
    </row>
    <row r="6319" ht="12.75">
      <c r="C6319" s="2"/>
    </row>
    <row r="6320" ht="12.75">
      <c r="C6320" s="2"/>
    </row>
    <row r="6321" ht="12.75">
      <c r="C6321" s="2"/>
    </row>
    <row r="6322" ht="12.75">
      <c r="C6322" s="2"/>
    </row>
    <row r="6323" ht="12.75">
      <c r="C6323" s="2"/>
    </row>
    <row r="6324" ht="12.75">
      <c r="C6324" s="2"/>
    </row>
    <row r="6325" ht="12.75">
      <c r="C6325" s="2"/>
    </row>
    <row r="6326" ht="12.75">
      <c r="C6326" s="2"/>
    </row>
    <row r="6327" ht="12.75">
      <c r="C6327" s="2"/>
    </row>
    <row r="6328" ht="12.75">
      <c r="C6328" s="2"/>
    </row>
    <row r="6329" ht="12.75">
      <c r="C6329" s="2"/>
    </row>
    <row r="6330" ht="12.75">
      <c r="C6330" s="2"/>
    </row>
    <row r="6331" ht="12.75">
      <c r="C6331" s="2"/>
    </row>
    <row r="6332" ht="12.75">
      <c r="C6332" s="2"/>
    </row>
    <row r="6333" ht="12.75">
      <c r="C6333" s="2"/>
    </row>
    <row r="6334" ht="12.75">
      <c r="C6334" s="2"/>
    </row>
    <row r="6335" ht="12.75">
      <c r="C6335" s="2"/>
    </row>
    <row r="6336" ht="12.75">
      <c r="C6336" s="2"/>
    </row>
    <row r="6337" ht="12.75">
      <c r="C6337" s="2"/>
    </row>
    <row r="6338" ht="12.75">
      <c r="C6338" s="2"/>
    </row>
    <row r="6339" ht="12.75">
      <c r="C6339" s="2"/>
    </row>
    <row r="6340" ht="12.75">
      <c r="C6340" s="2"/>
    </row>
    <row r="6341" ht="12.75">
      <c r="C6341" s="2"/>
    </row>
    <row r="6342" ht="12.75">
      <c r="C6342" s="2"/>
    </row>
    <row r="6343" ht="12.75">
      <c r="C6343" s="2"/>
    </row>
    <row r="6344" ht="12.75">
      <c r="C6344" s="2"/>
    </row>
    <row r="6345" ht="12.75">
      <c r="C6345" s="2"/>
    </row>
    <row r="6346" ht="12.75">
      <c r="C6346" s="2"/>
    </row>
    <row r="6347" ht="12.75">
      <c r="C6347" s="2"/>
    </row>
    <row r="6348" ht="12.75">
      <c r="C6348" s="2"/>
    </row>
    <row r="6349" ht="12.75">
      <c r="C6349" s="2"/>
    </row>
    <row r="6350" ht="12.75">
      <c r="C6350" s="2"/>
    </row>
    <row r="6351" ht="12.75">
      <c r="C6351" s="2"/>
    </row>
    <row r="6352" ht="12.75">
      <c r="C6352" s="2"/>
    </row>
    <row r="6353" ht="12.75">
      <c r="C6353" s="2"/>
    </row>
    <row r="6354" ht="12.75">
      <c r="C6354" s="2"/>
    </row>
    <row r="6355" ht="12.75">
      <c r="C6355" s="2"/>
    </row>
    <row r="6356" ht="12.75">
      <c r="C6356" s="2"/>
    </row>
    <row r="6357" ht="12.75">
      <c r="C6357" s="2"/>
    </row>
    <row r="6358" ht="12.75">
      <c r="C6358" s="2"/>
    </row>
    <row r="6359" ht="12.75">
      <c r="C6359" s="2"/>
    </row>
    <row r="6360" ht="12.75">
      <c r="C6360" s="2"/>
    </row>
    <row r="6361" ht="12.75">
      <c r="C6361" s="2"/>
    </row>
    <row r="6362" ht="12.75">
      <c r="C6362" s="2"/>
    </row>
    <row r="6363" ht="12.75">
      <c r="C6363" s="2"/>
    </row>
    <row r="6364" ht="12.75">
      <c r="C6364" s="2"/>
    </row>
    <row r="6365" ht="12.75">
      <c r="C6365" s="2"/>
    </row>
    <row r="6366" ht="12.75">
      <c r="C6366" s="2"/>
    </row>
    <row r="6367" ht="12.75">
      <c r="C6367" s="2"/>
    </row>
    <row r="6368" ht="12.75">
      <c r="C6368" s="2"/>
    </row>
    <row r="6369" ht="12.75">
      <c r="C6369" s="2"/>
    </row>
    <row r="6370" ht="12.75">
      <c r="C6370" s="2"/>
    </row>
    <row r="6371" ht="12.75">
      <c r="C6371" s="2"/>
    </row>
    <row r="6372" ht="12.75">
      <c r="C6372" s="2"/>
    </row>
    <row r="6373" ht="12.75">
      <c r="C6373" s="2"/>
    </row>
    <row r="6374" ht="12.75">
      <c r="C6374" s="2"/>
    </row>
    <row r="6375" ht="12.75">
      <c r="C6375" s="2"/>
    </row>
    <row r="6376" ht="12.75">
      <c r="C6376" s="2"/>
    </row>
    <row r="6377" ht="12.75">
      <c r="C6377" s="2"/>
    </row>
    <row r="6378" ht="12.75">
      <c r="C6378" s="2"/>
    </row>
    <row r="6379" ht="12.75">
      <c r="C6379" s="2"/>
    </row>
    <row r="6380" ht="12.75">
      <c r="C6380" s="2"/>
    </row>
    <row r="6381" ht="12.75">
      <c r="C6381" s="2"/>
    </row>
    <row r="6382" ht="12.75">
      <c r="C6382" s="2"/>
    </row>
    <row r="6383" ht="12.75">
      <c r="C6383" s="2"/>
    </row>
    <row r="6384" ht="12.75">
      <c r="C6384" s="2"/>
    </row>
    <row r="6385" ht="12.75">
      <c r="C6385" s="2"/>
    </row>
    <row r="6386" ht="12.75">
      <c r="C6386" s="2"/>
    </row>
    <row r="6387" ht="12.75">
      <c r="C6387" s="2"/>
    </row>
    <row r="6388" ht="12.75">
      <c r="C6388" s="2"/>
    </row>
    <row r="6389" ht="12.75">
      <c r="C6389" s="2"/>
    </row>
    <row r="6390" ht="12.75">
      <c r="C6390" s="2"/>
    </row>
    <row r="6391" ht="12.75">
      <c r="C6391" s="2"/>
    </row>
    <row r="6392" ht="12.75">
      <c r="C6392" s="2"/>
    </row>
    <row r="6393" ht="12.75">
      <c r="C6393" s="2"/>
    </row>
    <row r="6394" ht="12.75">
      <c r="C6394" s="2"/>
    </row>
    <row r="6395" ht="12.75">
      <c r="C6395" s="2"/>
    </row>
    <row r="6396" ht="12.75">
      <c r="C6396" s="2"/>
    </row>
    <row r="6397" ht="12.75">
      <c r="C6397" s="2"/>
    </row>
    <row r="6398" ht="12.75">
      <c r="C6398" s="2"/>
    </row>
    <row r="6399" ht="12.75">
      <c r="C6399" s="2"/>
    </row>
    <row r="6400" ht="12.75">
      <c r="C6400" s="2"/>
    </row>
    <row r="6401" ht="12.75">
      <c r="C6401" s="2"/>
    </row>
    <row r="6402" ht="12.75">
      <c r="C6402" s="2"/>
    </row>
    <row r="6403" ht="12.75">
      <c r="C6403" s="2"/>
    </row>
    <row r="6404" ht="12.75">
      <c r="C6404" s="2"/>
    </row>
    <row r="6405" ht="12.75">
      <c r="C6405" s="2"/>
    </row>
    <row r="6406" ht="12.75">
      <c r="C6406" s="2"/>
    </row>
    <row r="6407" ht="12.75">
      <c r="C6407" s="2"/>
    </row>
    <row r="6408" ht="12.75">
      <c r="C6408" s="2"/>
    </row>
    <row r="6409" ht="12.75">
      <c r="C6409" s="2"/>
    </row>
    <row r="6410" ht="12.75">
      <c r="C6410" s="2"/>
    </row>
    <row r="6411" ht="12.75">
      <c r="C6411" s="2"/>
    </row>
    <row r="6412" ht="12.75">
      <c r="C6412" s="2"/>
    </row>
    <row r="6413" ht="12.75">
      <c r="C6413" s="2"/>
    </row>
    <row r="6414" ht="12.75">
      <c r="C6414" s="2"/>
    </row>
    <row r="6415" ht="12.75">
      <c r="C6415" s="2"/>
    </row>
    <row r="6416" ht="12.75">
      <c r="C6416" s="2"/>
    </row>
    <row r="6417" ht="12.75">
      <c r="C6417" s="2"/>
    </row>
    <row r="6418" ht="12.75">
      <c r="C6418" s="2"/>
    </row>
    <row r="6419" ht="12.75">
      <c r="C6419" s="2"/>
    </row>
    <row r="6420" ht="12.75">
      <c r="C6420" s="2"/>
    </row>
    <row r="6421" ht="12.75">
      <c r="C6421" s="2"/>
    </row>
    <row r="6422" ht="12.75">
      <c r="C6422" s="2"/>
    </row>
    <row r="6423" ht="12.75">
      <c r="C6423" s="2"/>
    </row>
    <row r="6424" ht="12.75">
      <c r="C6424" s="2"/>
    </row>
    <row r="6425" ht="12.75">
      <c r="C6425" s="2"/>
    </row>
    <row r="6426" ht="12.75">
      <c r="C6426" s="2"/>
    </row>
    <row r="6427" ht="12.75">
      <c r="C6427" s="2"/>
    </row>
    <row r="6428" ht="12.75">
      <c r="C6428" s="2"/>
    </row>
    <row r="6429" ht="12.75">
      <c r="C6429" s="2"/>
    </row>
    <row r="6430" ht="12.75">
      <c r="C6430" s="2"/>
    </row>
    <row r="6431" ht="12.75">
      <c r="C6431" s="2"/>
    </row>
    <row r="6432" ht="12.75">
      <c r="C6432" s="2"/>
    </row>
    <row r="6433" ht="12.75">
      <c r="C6433" s="2"/>
    </row>
    <row r="6434" ht="12.75">
      <c r="C6434" s="2"/>
    </row>
    <row r="6435" ht="12.75">
      <c r="C6435" s="2"/>
    </row>
    <row r="6436" ht="12.75">
      <c r="C6436" s="2"/>
    </row>
    <row r="6437" ht="12.75">
      <c r="C6437" s="2"/>
    </row>
    <row r="6438" ht="12.75">
      <c r="C6438" s="2"/>
    </row>
    <row r="6439" ht="12.75">
      <c r="C6439" s="2"/>
    </row>
    <row r="6440" ht="12.75">
      <c r="C6440" s="2"/>
    </row>
    <row r="6441" ht="12.75">
      <c r="C6441" s="2"/>
    </row>
    <row r="6442" ht="12.75">
      <c r="C6442" s="2"/>
    </row>
    <row r="6443" ht="12.75">
      <c r="C6443" s="2"/>
    </row>
    <row r="6444" ht="12.75">
      <c r="C6444" s="2"/>
    </row>
    <row r="6445" ht="12.75">
      <c r="C6445" s="2"/>
    </row>
    <row r="6446" ht="12.75">
      <c r="C6446" s="2"/>
    </row>
    <row r="6447" ht="12.75">
      <c r="C6447" s="2"/>
    </row>
    <row r="6448" ht="12.75">
      <c r="C6448" s="2"/>
    </row>
    <row r="6449" ht="12.75">
      <c r="C6449" s="2"/>
    </row>
    <row r="6450" ht="12.75">
      <c r="C6450" s="2"/>
    </row>
    <row r="6451" ht="12.75">
      <c r="C6451" s="2"/>
    </row>
    <row r="6452" ht="12.75">
      <c r="C6452" s="2"/>
    </row>
    <row r="6453" ht="12.75">
      <c r="C6453" s="2"/>
    </row>
    <row r="6454" ht="12.75">
      <c r="C6454" s="2"/>
    </row>
    <row r="6455" ht="12.75">
      <c r="C6455" s="2"/>
    </row>
    <row r="6456" ht="12.75">
      <c r="C6456" s="2"/>
    </row>
    <row r="6457" ht="12.75">
      <c r="C6457" s="2"/>
    </row>
    <row r="6458" ht="12.75">
      <c r="C6458" s="2"/>
    </row>
    <row r="6459" ht="12.75">
      <c r="C6459" s="2"/>
    </row>
    <row r="6460" ht="12.75">
      <c r="C6460" s="2"/>
    </row>
    <row r="6461" ht="12.75">
      <c r="C6461" s="2"/>
    </row>
    <row r="6462" ht="12.75">
      <c r="C6462" s="2"/>
    </row>
    <row r="6463" ht="12.75">
      <c r="C6463" s="2"/>
    </row>
    <row r="6464" ht="12.75">
      <c r="C6464" s="2"/>
    </row>
    <row r="6465" ht="12.75">
      <c r="C6465" s="2"/>
    </row>
    <row r="6466" ht="12.75">
      <c r="C6466" s="2"/>
    </row>
    <row r="6467" ht="12.75">
      <c r="C6467" s="2"/>
    </row>
    <row r="6468" ht="12.75">
      <c r="C6468" s="2"/>
    </row>
    <row r="6469" ht="12.75">
      <c r="C6469" s="2"/>
    </row>
    <row r="6470" ht="12.75">
      <c r="C6470" s="2"/>
    </row>
    <row r="6471" ht="12.75">
      <c r="C6471" s="2"/>
    </row>
    <row r="6472" ht="12.75">
      <c r="C6472" s="2"/>
    </row>
    <row r="6473" ht="12.75">
      <c r="C6473" s="2"/>
    </row>
    <row r="6474" ht="12.75">
      <c r="C6474" s="2"/>
    </row>
    <row r="6475" ht="12.75">
      <c r="C6475" s="2"/>
    </row>
    <row r="6476" ht="12.75">
      <c r="C6476" s="2"/>
    </row>
    <row r="6477" ht="12.75">
      <c r="C6477" s="2"/>
    </row>
    <row r="6478" ht="12.75">
      <c r="C6478" s="2"/>
    </row>
    <row r="6479" ht="12.75">
      <c r="C6479" s="2"/>
    </row>
    <row r="6480" ht="12.75">
      <c r="C6480" s="2"/>
    </row>
    <row r="6481" ht="12.75">
      <c r="C6481" s="2"/>
    </row>
    <row r="6482" ht="12.75">
      <c r="C6482" s="2"/>
    </row>
    <row r="6483" ht="12.75">
      <c r="C6483" s="2"/>
    </row>
    <row r="6484" ht="12.75">
      <c r="C6484" s="2"/>
    </row>
    <row r="6485" ht="12.75">
      <c r="C6485" s="2"/>
    </row>
    <row r="6486" ht="12.75">
      <c r="C6486" s="2"/>
    </row>
    <row r="6487" ht="12.75">
      <c r="C6487" s="2"/>
    </row>
    <row r="6488" ht="12.75">
      <c r="C6488" s="2"/>
    </row>
    <row r="6489" ht="12.75">
      <c r="C6489" s="2"/>
    </row>
    <row r="6490" ht="12.75">
      <c r="C6490" s="2"/>
    </row>
    <row r="6491" ht="12.75">
      <c r="C6491" s="2"/>
    </row>
    <row r="6492" ht="12.75">
      <c r="C6492" s="2"/>
    </row>
    <row r="6493" ht="12.75">
      <c r="C6493" s="2"/>
    </row>
    <row r="6494" ht="12.75">
      <c r="C6494" s="2"/>
    </row>
    <row r="6495" ht="12.75">
      <c r="C6495" s="2"/>
    </row>
    <row r="6496" ht="12.75">
      <c r="C6496" s="2"/>
    </row>
    <row r="6497" ht="12.75">
      <c r="C6497" s="2"/>
    </row>
    <row r="6498" ht="12.75">
      <c r="C6498" s="2"/>
    </row>
    <row r="6499" ht="12.75">
      <c r="C6499" s="2"/>
    </row>
    <row r="6500" ht="12.75">
      <c r="C6500" s="2"/>
    </row>
    <row r="6501" ht="12.75">
      <c r="C6501" s="2"/>
    </row>
    <row r="6502" ht="12.75">
      <c r="C6502" s="2"/>
    </row>
    <row r="6503" ht="12.75">
      <c r="C6503" s="2"/>
    </row>
    <row r="6504" ht="12.75">
      <c r="C6504" s="2"/>
    </row>
    <row r="6505" ht="12.75">
      <c r="C6505" s="2"/>
    </row>
    <row r="6506" ht="12.75">
      <c r="C6506" s="2"/>
    </row>
    <row r="6507" ht="12.75">
      <c r="C6507" s="2"/>
    </row>
    <row r="6508" ht="12.75">
      <c r="C6508" s="2"/>
    </row>
    <row r="6509" ht="12.75">
      <c r="C6509" s="2"/>
    </row>
    <row r="6510" ht="12.75">
      <c r="C6510" s="2"/>
    </row>
    <row r="6511" ht="12.75">
      <c r="C6511" s="2"/>
    </row>
    <row r="6512" ht="12.75">
      <c r="C6512" s="2"/>
    </row>
    <row r="6513" ht="12.75">
      <c r="C6513" s="2"/>
    </row>
    <row r="6514" ht="12.75">
      <c r="C6514" s="2"/>
    </row>
    <row r="6515" ht="12.75">
      <c r="C6515" s="2"/>
    </row>
    <row r="6516" ht="12.75">
      <c r="C6516" s="2"/>
    </row>
    <row r="6517" ht="12.75">
      <c r="C6517" s="2"/>
    </row>
    <row r="6518" ht="12.75">
      <c r="C6518" s="2"/>
    </row>
    <row r="6519" ht="12.75">
      <c r="C6519" s="2"/>
    </row>
    <row r="6520" ht="12.75">
      <c r="C6520" s="2"/>
    </row>
    <row r="6521" ht="12.75">
      <c r="C6521" s="2"/>
    </row>
    <row r="6522" ht="12.75">
      <c r="C6522" s="2"/>
    </row>
    <row r="6523" ht="12.75">
      <c r="C6523" s="2"/>
    </row>
    <row r="6524" ht="12.75">
      <c r="C6524" s="2"/>
    </row>
    <row r="6525" ht="12.75">
      <c r="C6525" s="2"/>
    </row>
    <row r="6526" ht="12.75">
      <c r="C6526" s="2"/>
    </row>
    <row r="6527" ht="12.75">
      <c r="C6527" s="2"/>
    </row>
    <row r="6528" ht="12.75">
      <c r="C6528" s="2"/>
    </row>
    <row r="6529" ht="12.75">
      <c r="C6529" s="2"/>
    </row>
    <row r="6530" ht="12.75">
      <c r="C6530" s="2"/>
    </row>
    <row r="6531" ht="12.75">
      <c r="C6531" s="2"/>
    </row>
    <row r="6532" ht="12.75">
      <c r="C6532" s="2"/>
    </row>
    <row r="6533" ht="12.75">
      <c r="C6533" s="2"/>
    </row>
    <row r="6534" ht="12.75">
      <c r="C6534" s="2"/>
    </row>
    <row r="6535" ht="12.75">
      <c r="C6535" s="2"/>
    </row>
    <row r="6536" ht="12.75">
      <c r="C6536" s="2"/>
    </row>
    <row r="6537" ht="12.75">
      <c r="C6537" s="2"/>
    </row>
    <row r="6538" ht="12.75">
      <c r="C6538" s="2"/>
    </row>
    <row r="6539" ht="12.75">
      <c r="C6539" s="2"/>
    </row>
    <row r="6540" ht="12.75">
      <c r="C6540" s="2"/>
    </row>
    <row r="6541" ht="12.75">
      <c r="C6541" s="2"/>
    </row>
    <row r="6542" ht="12.75">
      <c r="C6542" s="2"/>
    </row>
    <row r="6543" ht="12.75">
      <c r="C6543" s="2"/>
    </row>
    <row r="6544" ht="12.75">
      <c r="C6544" s="2"/>
    </row>
    <row r="6545" ht="12.75">
      <c r="C6545" s="2"/>
    </row>
    <row r="6546" ht="12.75">
      <c r="C6546" s="2"/>
    </row>
    <row r="6547" ht="12.75">
      <c r="C6547" s="2"/>
    </row>
    <row r="6548" ht="12.75">
      <c r="C6548" s="2"/>
    </row>
    <row r="6549" ht="12.75">
      <c r="C6549" s="2"/>
    </row>
    <row r="6550" ht="12.75">
      <c r="C6550" s="2"/>
    </row>
    <row r="6551" ht="12.75">
      <c r="C6551" s="2"/>
    </row>
    <row r="6552" ht="12.75">
      <c r="C6552" s="2"/>
    </row>
    <row r="6553" ht="12.75">
      <c r="C6553" s="2"/>
    </row>
    <row r="6554" ht="12.75">
      <c r="C6554" s="2"/>
    </row>
    <row r="6555" ht="12.75">
      <c r="C6555" s="2"/>
    </row>
    <row r="6556" ht="12.75">
      <c r="C6556" s="2"/>
    </row>
    <row r="6557" ht="12.75">
      <c r="C6557" s="2"/>
    </row>
    <row r="6558" ht="12.75">
      <c r="C6558" s="2"/>
    </row>
    <row r="6559" ht="12.75">
      <c r="C6559" s="2"/>
    </row>
    <row r="6560" ht="12.75">
      <c r="C6560" s="2"/>
    </row>
    <row r="6561" ht="12.75">
      <c r="C6561" s="2"/>
    </row>
    <row r="6562" ht="12.75">
      <c r="C6562" s="2"/>
    </row>
    <row r="6563" ht="12.75">
      <c r="C6563" s="2"/>
    </row>
    <row r="6564" ht="12.75">
      <c r="C6564" s="2"/>
    </row>
    <row r="6565" ht="12.75">
      <c r="C6565" s="2"/>
    </row>
    <row r="6566" ht="12.75">
      <c r="C6566" s="2"/>
    </row>
    <row r="6567" ht="12.75">
      <c r="C6567" s="2"/>
    </row>
    <row r="6568" ht="12.75">
      <c r="C6568" s="2"/>
    </row>
    <row r="6569" ht="12.75">
      <c r="C6569" s="2"/>
    </row>
    <row r="6570" ht="12.75">
      <c r="C6570" s="2"/>
    </row>
    <row r="6571" ht="12.75">
      <c r="C6571" s="2"/>
    </row>
    <row r="6572" ht="12.75">
      <c r="C6572" s="2"/>
    </row>
    <row r="6573" ht="12.75">
      <c r="C6573" s="2"/>
    </row>
    <row r="6574" ht="12.75">
      <c r="C6574" s="2"/>
    </row>
    <row r="6575" ht="12.75">
      <c r="C6575" s="2"/>
    </row>
    <row r="6576" ht="12.75">
      <c r="C6576" s="2"/>
    </row>
    <row r="6577" ht="12.75">
      <c r="C6577" s="2"/>
    </row>
    <row r="6578" ht="12.75">
      <c r="C6578" s="2"/>
    </row>
    <row r="6579" ht="12.75">
      <c r="C6579" s="2"/>
    </row>
    <row r="6580" ht="12.75">
      <c r="C6580" s="2"/>
    </row>
    <row r="6581" ht="12.75">
      <c r="C6581" s="2"/>
    </row>
    <row r="6582" ht="12.75">
      <c r="C6582" s="2"/>
    </row>
    <row r="6583" ht="12.75">
      <c r="C6583" s="2"/>
    </row>
    <row r="6584" ht="12.75">
      <c r="C6584" s="2"/>
    </row>
    <row r="6585" ht="12.75">
      <c r="C6585" s="2"/>
    </row>
    <row r="6586" ht="12.75">
      <c r="C6586" s="2"/>
    </row>
    <row r="6587" ht="12.75">
      <c r="C6587" s="2"/>
    </row>
    <row r="6588" ht="12.75">
      <c r="C6588" s="2"/>
    </row>
    <row r="6589" ht="12.75">
      <c r="C6589" s="2"/>
    </row>
    <row r="6590" ht="12.75">
      <c r="C6590" s="2"/>
    </row>
    <row r="6591" ht="12.75">
      <c r="C6591" s="2"/>
    </row>
    <row r="6592" ht="12.75">
      <c r="C6592" s="2"/>
    </row>
    <row r="6593" ht="12.75">
      <c r="C6593" s="2"/>
    </row>
    <row r="6594" ht="12.75">
      <c r="C6594" s="2"/>
    </row>
    <row r="6595" ht="12.75">
      <c r="C6595" s="2"/>
    </row>
    <row r="6596" ht="12.75">
      <c r="C6596" s="2"/>
    </row>
    <row r="6597" ht="12.75">
      <c r="C6597" s="2"/>
    </row>
    <row r="6598" ht="12.75">
      <c r="C6598" s="2"/>
    </row>
    <row r="6599" ht="12.75">
      <c r="C6599" s="2"/>
    </row>
    <row r="6600" ht="12.75">
      <c r="C6600" s="2"/>
    </row>
    <row r="6601" ht="12.75">
      <c r="C6601" s="2"/>
    </row>
    <row r="6602" ht="12.75">
      <c r="C6602" s="2"/>
    </row>
    <row r="6603" ht="12.75">
      <c r="C6603" s="2"/>
    </row>
    <row r="6604" ht="12.75">
      <c r="C6604" s="2"/>
    </row>
    <row r="6605" ht="12.75">
      <c r="C6605" s="2"/>
    </row>
    <row r="6606" ht="12.75">
      <c r="C6606" s="2"/>
    </row>
    <row r="6607" ht="12.75">
      <c r="C6607" s="2"/>
    </row>
    <row r="6608" ht="12.75">
      <c r="C6608" s="2"/>
    </row>
    <row r="6609" ht="12.75">
      <c r="C6609" s="2"/>
    </row>
    <row r="6610" ht="12.75">
      <c r="C6610" s="2"/>
    </row>
    <row r="6611" ht="12.75">
      <c r="C6611" s="2"/>
    </row>
    <row r="6612" ht="12.75">
      <c r="C6612" s="2"/>
    </row>
    <row r="6613" ht="12.75">
      <c r="C6613" s="2"/>
    </row>
    <row r="6614" ht="12.75">
      <c r="C6614" s="2"/>
    </row>
    <row r="6615" ht="12.75">
      <c r="C6615" s="2"/>
    </row>
    <row r="6616" ht="12.75">
      <c r="C6616" s="2"/>
    </row>
    <row r="6617" ht="12.75">
      <c r="C6617" s="2"/>
    </row>
    <row r="6618" ht="12.75">
      <c r="C6618" s="2"/>
    </row>
    <row r="6619" ht="12.75">
      <c r="C6619" s="2"/>
    </row>
    <row r="6620" ht="12.75">
      <c r="C6620" s="2"/>
    </row>
    <row r="6621" ht="12.75">
      <c r="C6621" s="2"/>
    </row>
    <row r="6622" ht="12.75">
      <c r="C6622" s="2"/>
    </row>
    <row r="6623" ht="12.75">
      <c r="C6623" s="2"/>
    </row>
    <row r="6624" ht="12.75">
      <c r="C6624" s="2"/>
    </row>
    <row r="6625" ht="12.75">
      <c r="C6625" s="2"/>
    </row>
    <row r="6626" ht="12.75">
      <c r="C6626" s="2"/>
    </row>
    <row r="6627" ht="12.75">
      <c r="C6627" s="2"/>
    </row>
    <row r="6628" ht="12.75">
      <c r="C6628" s="2"/>
    </row>
    <row r="6629" ht="12.75">
      <c r="C6629" s="2"/>
    </row>
    <row r="6630" ht="12.75">
      <c r="C6630" s="2"/>
    </row>
    <row r="6631" ht="12.75">
      <c r="C6631" s="2"/>
    </row>
    <row r="6632" ht="12.75">
      <c r="C6632" s="2"/>
    </row>
    <row r="6633" ht="12.75">
      <c r="C6633" s="2"/>
    </row>
    <row r="6634" ht="12.75">
      <c r="C6634" s="2"/>
    </row>
    <row r="6635" ht="12.75">
      <c r="C6635" s="2"/>
    </row>
    <row r="6636" ht="12.75">
      <c r="C6636" s="2"/>
    </row>
    <row r="6637" ht="12.75">
      <c r="C6637" s="2"/>
    </row>
    <row r="6638" ht="12.75">
      <c r="C6638" s="2"/>
    </row>
    <row r="6639" ht="12.75">
      <c r="C6639" s="2"/>
    </row>
    <row r="6640" ht="12.75">
      <c r="C6640" s="2"/>
    </row>
    <row r="6641" ht="12.75">
      <c r="C6641" s="2"/>
    </row>
    <row r="6642" ht="12.75">
      <c r="C6642" s="2"/>
    </row>
    <row r="6643" ht="12.75">
      <c r="C6643" s="2"/>
    </row>
    <row r="6644" ht="12.75">
      <c r="C6644" s="2"/>
    </row>
    <row r="6645" ht="12.75">
      <c r="C6645" s="2"/>
    </row>
    <row r="6646" ht="12.75">
      <c r="C6646" s="2"/>
    </row>
    <row r="6647" ht="12.75">
      <c r="C6647" s="2"/>
    </row>
    <row r="6648" ht="12.75">
      <c r="C6648" s="2"/>
    </row>
    <row r="6649" ht="12.75">
      <c r="C6649" s="2"/>
    </row>
    <row r="6650" ht="12.75">
      <c r="C6650" s="2"/>
    </row>
    <row r="6651" ht="12.75">
      <c r="C6651" s="2"/>
    </row>
    <row r="6652" ht="12.75">
      <c r="C6652" s="2"/>
    </row>
    <row r="6653" ht="12.75">
      <c r="C6653" s="2"/>
    </row>
    <row r="6654" ht="12.75">
      <c r="C6654" s="2"/>
    </row>
    <row r="6655" ht="12.75">
      <c r="C6655" s="2"/>
    </row>
    <row r="6656" ht="12.75">
      <c r="C6656" s="2"/>
    </row>
    <row r="6657" ht="12.75">
      <c r="C6657" s="2"/>
    </row>
    <row r="6658" ht="12.75">
      <c r="C6658" s="2"/>
    </row>
    <row r="6659" ht="12.75">
      <c r="C6659" s="2"/>
    </row>
    <row r="6660" ht="12.75">
      <c r="C6660" s="2"/>
    </row>
    <row r="6661" ht="12.75">
      <c r="C6661" s="2"/>
    </row>
    <row r="6662" ht="12.75">
      <c r="C6662" s="2"/>
    </row>
    <row r="6663" ht="12.75">
      <c r="C6663" s="2"/>
    </row>
    <row r="6664" ht="12.75">
      <c r="C6664" s="2"/>
    </row>
    <row r="6665" ht="12.75">
      <c r="C6665" s="2"/>
    </row>
    <row r="6666" ht="12.75">
      <c r="C6666" s="2"/>
    </row>
    <row r="6667" ht="12.75">
      <c r="C6667" s="2"/>
    </row>
    <row r="6668" ht="12.75">
      <c r="C6668" s="2"/>
    </row>
    <row r="6669" ht="12.75">
      <c r="C6669" s="2"/>
    </row>
    <row r="6670" ht="12.75">
      <c r="C6670" s="2"/>
    </row>
    <row r="6671" ht="12.75">
      <c r="C6671" s="2"/>
    </row>
    <row r="6672" ht="12.75">
      <c r="C6672" s="2"/>
    </row>
    <row r="6673" ht="12.75">
      <c r="C6673" s="2"/>
    </row>
    <row r="6674" ht="12.75">
      <c r="C6674" s="2"/>
    </row>
    <row r="6675" ht="12.75">
      <c r="C6675" s="2"/>
    </row>
    <row r="6676" ht="12.75">
      <c r="C6676" s="2"/>
    </row>
    <row r="6677" ht="12.75">
      <c r="C6677" s="2"/>
    </row>
    <row r="6678" ht="12.75">
      <c r="C6678" s="2"/>
    </row>
    <row r="6679" ht="12.75">
      <c r="C6679" s="2"/>
    </row>
    <row r="6680" ht="12.75">
      <c r="C6680" s="2"/>
    </row>
    <row r="6681" ht="12.75">
      <c r="C6681" s="2"/>
    </row>
    <row r="6682" ht="12.75">
      <c r="C6682" s="2"/>
    </row>
    <row r="6683" ht="12.75">
      <c r="C6683" s="2"/>
    </row>
    <row r="6684" ht="12.75">
      <c r="C6684" s="2"/>
    </row>
    <row r="6685" ht="12.75">
      <c r="C6685" s="2"/>
    </row>
    <row r="6686" ht="12.75">
      <c r="C6686" s="2"/>
    </row>
    <row r="6687" ht="12.75">
      <c r="C6687" s="2"/>
    </row>
    <row r="6688" ht="12.75">
      <c r="C6688" s="2"/>
    </row>
    <row r="6689" ht="12.75">
      <c r="C6689" s="2"/>
    </row>
    <row r="6690" ht="12.75">
      <c r="C6690" s="2"/>
    </row>
    <row r="6691" ht="12.75">
      <c r="C6691" s="2"/>
    </row>
    <row r="6692" ht="12.75">
      <c r="C6692" s="2"/>
    </row>
    <row r="6693" ht="12.75">
      <c r="C6693" s="2"/>
    </row>
    <row r="6694" ht="12.75">
      <c r="C6694" s="2"/>
    </row>
    <row r="6695" ht="12.75">
      <c r="C6695" s="2"/>
    </row>
    <row r="6696" ht="12.75">
      <c r="C6696" s="2"/>
    </row>
    <row r="6697" ht="12.75">
      <c r="C6697" s="2"/>
    </row>
    <row r="6698" ht="12.75">
      <c r="C6698" s="2"/>
    </row>
    <row r="6699" ht="12.75">
      <c r="C6699" s="2"/>
    </row>
    <row r="6700" ht="12.75">
      <c r="C6700" s="2"/>
    </row>
    <row r="6701" ht="12.75">
      <c r="C6701" s="2"/>
    </row>
    <row r="6702" ht="12.75">
      <c r="C6702" s="2"/>
    </row>
    <row r="6703" ht="12.75">
      <c r="C6703" s="2"/>
    </row>
    <row r="6704" ht="12.75">
      <c r="C6704" s="2"/>
    </row>
    <row r="6705" ht="12.75">
      <c r="C6705" s="2"/>
    </row>
    <row r="6706" ht="12.75">
      <c r="C6706" s="2"/>
    </row>
    <row r="6707" ht="12.75">
      <c r="C6707" s="2"/>
    </row>
    <row r="6708" ht="12.75">
      <c r="C6708" s="2"/>
    </row>
    <row r="6709" ht="12.75">
      <c r="C6709" s="2"/>
    </row>
    <row r="6710" ht="12.75">
      <c r="C6710" s="2"/>
    </row>
    <row r="6711" ht="12.75">
      <c r="C6711" s="2"/>
    </row>
    <row r="6712" ht="12.75">
      <c r="C6712" s="2"/>
    </row>
    <row r="6713" ht="12.75">
      <c r="C6713" s="2"/>
    </row>
    <row r="6714" ht="12.75">
      <c r="C6714" s="2"/>
    </row>
    <row r="6715" ht="12.75">
      <c r="C6715" s="2"/>
    </row>
    <row r="6716" ht="12.75">
      <c r="C6716" s="2"/>
    </row>
    <row r="6717" ht="12.75">
      <c r="C6717" s="2"/>
    </row>
    <row r="6718" ht="12.75">
      <c r="C6718" s="2"/>
    </row>
    <row r="6719" ht="12.75">
      <c r="C6719" s="2"/>
    </row>
    <row r="6720" ht="12.75">
      <c r="C6720" s="2"/>
    </row>
    <row r="6721" ht="12.75">
      <c r="C6721" s="2"/>
    </row>
    <row r="6722" ht="12.75">
      <c r="C6722" s="2"/>
    </row>
    <row r="6723" ht="12.75">
      <c r="C6723" s="2"/>
    </row>
    <row r="6724" ht="12.75">
      <c r="C6724" s="2"/>
    </row>
    <row r="6725" ht="12.75">
      <c r="C6725" s="2"/>
    </row>
    <row r="6726" ht="12.75">
      <c r="C6726" s="2"/>
    </row>
    <row r="6727" ht="12.75">
      <c r="C6727" s="2"/>
    </row>
    <row r="6728" ht="12.75">
      <c r="C6728" s="2"/>
    </row>
    <row r="6729" ht="12.75">
      <c r="C6729" s="2"/>
    </row>
    <row r="6730" ht="12.75">
      <c r="C6730" s="2"/>
    </row>
    <row r="6731" ht="12.75">
      <c r="C6731" s="2"/>
    </row>
    <row r="6732" ht="12.75">
      <c r="C6732" s="2"/>
    </row>
    <row r="6733" ht="12.75">
      <c r="C6733" s="2"/>
    </row>
    <row r="6734" ht="12.75">
      <c r="C6734" s="2"/>
    </row>
    <row r="6735" ht="12.75">
      <c r="C6735" s="2"/>
    </row>
    <row r="6736" ht="12.75">
      <c r="C6736" s="2"/>
    </row>
    <row r="6737" ht="12.75">
      <c r="C6737" s="2"/>
    </row>
    <row r="6738" ht="12.75">
      <c r="C6738" s="2"/>
    </row>
    <row r="6739" ht="12.75">
      <c r="C6739" s="2"/>
    </row>
    <row r="6740" ht="12.75">
      <c r="C6740" s="2"/>
    </row>
    <row r="6741" ht="12.75">
      <c r="C6741" s="2"/>
    </row>
    <row r="6742" ht="12.75">
      <c r="C6742" s="2"/>
    </row>
    <row r="6743" ht="12.75">
      <c r="C6743" s="2"/>
    </row>
    <row r="6744" ht="12.75">
      <c r="C6744" s="2"/>
    </row>
    <row r="6745" ht="12.75">
      <c r="C6745" s="2"/>
    </row>
    <row r="6746" ht="12.75">
      <c r="C6746" s="2"/>
    </row>
    <row r="6747" ht="12.75">
      <c r="C6747" s="2"/>
    </row>
    <row r="6748" ht="12.75">
      <c r="C6748" s="2"/>
    </row>
    <row r="6749" ht="12.75">
      <c r="C6749" s="2"/>
    </row>
    <row r="6750" ht="12.75">
      <c r="C6750" s="2"/>
    </row>
    <row r="6751" ht="12.75">
      <c r="C6751" s="2"/>
    </row>
    <row r="6752" ht="12.75">
      <c r="C6752" s="2"/>
    </row>
    <row r="6753" ht="12.75">
      <c r="C6753" s="2"/>
    </row>
    <row r="6754" ht="12.75">
      <c r="C6754" s="2"/>
    </row>
    <row r="6755" ht="12.75">
      <c r="C6755" s="2"/>
    </row>
    <row r="6756" ht="12.75">
      <c r="C6756" s="2"/>
    </row>
    <row r="6757" ht="12.75">
      <c r="C6757" s="2"/>
    </row>
    <row r="6758" ht="12.75">
      <c r="C6758" s="2"/>
    </row>
    <row r="6759" ht="12.75">
      <c r="C6759" s="2"/>
    </row>
    <row r="6760" ht="12.75">
      <c r="C6760" s="2"/>
    </row>
    <row r="6761" ht="12.75">
      <c r="C6761" s="2"/>
    </row>
    <row r="6762" ht="12.75">
      <c r="C6762" s="2"/>
    </row>
    <row r="6763" ht="12.75">
      <c r="C6763" s="2"/>
    </row>
    <row r="6764" ht="12.75">
      <c r="C6764" s="2"/>
    </row>
    <row r="6765" ht="12.75">
      <c r="C6765" s="2"/>
    </row>
    <row r="6766" ht="12.75">
      <c r="C6766" s="2"/>
    </row>
    <row r="6767" ht="12.75">
      <c r="C6767" s="2"/>
    </row>
    <row r="6768" ht="12.75">
      <c r="C6768" s="2"/>
    </row>
    <row r="6769" ht="12.75">
      <c r="C6769" s="2"/>
    </row>
    <row r="6770" ht="12.75">
      <c r="C6770" s="2"/>
    </row>
    <row r="6771" ht="12.75">
      <c r="C6771" s="2"/>
    </row>
    <row r="6772" ht="12.75">
      <c r="C6772" s="2"/>
    </row>
    <row r="6773" ht="12.75">
      <c r="C6773" s="2"/>
    </row>
    <row r="6774" ht="12.75">
      <c r="C6774" s="2"/>
    </row>
    <row r="6775" ht="12.75">
      <c r="C6775" s="2"/>
    </row>
    <row r="6776" ht="12.75">
      <c r="C6776" s="2"/>
    </row>
    <row r="6777" ht="12.75">
      <c r="C6777" s="2"/>
    </row>
    <row r="6778" ht="12.75">
      <c r="C6778" s="2"/>
    </row>
    <row r="6779" ht="12.75">
      <c r="C6779" s="2"/>
    </row>
    <row r="6780" ht="12.75">
      <c r="C6780" s="2"/>
    </row>
    <row r="6781" ht="12.75">
      <c r="C6781" s="2"/>
    </row>
    <row r="6782" ht="12.75">
      <c r="C6782" s="2"/>
    </row>
    <row r="6783" ht="12.75">
      <c r="C6783" s="2"/>
    </row>
    <row r="6784" ht="12.75">
      <c r="C6784" s="2"/>
    </row>
    <row r="6785" ht="12.75">
      <c r="C6785" s="2"/>
    </row>
    <row r="6786" ht="12.75">
      <c r="C6786" s="2"/>
    </row>
    <row r="6787" ht="12.75">
      <c r="C6787" s="2"/>
    </row>
    <row r="6788" ht="12.75">
      <c r="C6788" s="2"/>
    </row>
    <row r="6789" ht="12.75">
      <c r="C6789" s="2"/>
    </row>
    <row r="6790" ht="12.75">
      <c r="C6790" s="2"/>
    </row>
    <row r="6791" ht="12.75">
      <c r="C6791" s="2"/>
    </row>
    <row r="6792" ht="12.75">
      <c r="C6792" s="2"/>
    </row>
    <row r="6793" ht="12.75">
      <c r="C6793" s="2"/>
    </row>
    <row r="6794" ht="12.75">
      <c r="C6794" s="2"/>
    </row>
    <row r="6795" ht="12.75">
      <c r="C6795" s="2"/>
    </row>
    <row r="6796" ht="12.75">
      <c r="C6796" s="2"/>
    </row>
    <row r="6797" ht="12.75">
      <c r="C6797" s="2"/>
    </row>
    <row r="6798" ht="12.75">
      <c r="C6798" s="2"/>
    </row>
    <row r="6799" ht="12.75">
      <c r="C6799" s="2"/>
    </row>
    <row r="6800" ht="12.75">
      <c r="C6800" s="2"/>
    </row>
    <row r="6801" ht="12.75">
      <c r="C6801" s="2"/>
    </row>
    <row r="6802" ht="12.75">
      <c r="C6802" s="2"/>
    </row>
    <row r="6803" ht="12.75">
      <c r="C6803" s="2"/>
    </row>
    <row r="6804" ht="12.75">
      <c r="C6804" s="2"/>
    </row>
    <row r="6805" ht="12.75">
      <c r="C6805" s="2"/>
    </row>
    <row r="6806" ht="12.75">
      <c r="C6806" s="2"/>
    </row>
    <row r="6807" ht="12.75">
      <c r="C6807" s="2"/>
    </row>
    <row r="6808" ht="12.75">
      <c r="C6808" s="2"/>
    </row>
    <row r="6809" ht="12.75">
      <c r="C6809" s="2"/>
    </row>
    <row r="6810" ht="12.75">
      <c r="C6810" s="2"/>
    </row>
    <row r="6811" ht="12.75">
      <c r="C6811" s="2"/>
    </row>
    <row r="6812" ht="12.75">
      <c r="C6812" s="2"/>
    </row>
    <row r="6813" ht="12.75">
      <c r="C6813" s="2"/>
    </row>
    <row r="6814" ht="12.75">
      <c r="C6814" s="2"/>
    </row>
    <row r="6815" ht="12.75">
      <c r="C6815" s="2"/>
    </row>
    <row r="6816" ht="12.75">
      <c r="C6816" s="2"/>
    </row>
    <row r="6817" ht="12.75">
      <c r="C6817" s="2"/>
    </row>
    <row r="6818" ht="12.75">
      <c r="C6818" s="2"/>
    </row>
    <row r="6819" ht="12.75">
      <c r="C6819" s="2"/>
    </row>
    <row r="6820" ht="12.75">
      <c r="C6820" s="2"/>
    </row>
    <row r="6821" ht="12.75">
      <c r="C6821" s="2"/>
    </row>
    <row r="6822" ht="12.75">
      <c r="C6822" s="2"/>
    </row>
    <row r="6823" ht="12.75">
      <c r="C6823" s="2"/>
    </row>
    <row r="6824" ht="12.75">
      <c r="C6824" s="2"/>
    </row>
    <row r="6825" ht="12.75">
      <c r="C6825" s="2"/>
    </row>
    <row r="6826" ht="12.75">
      <c r="C6826" s="2"/>
    </row>
    <row r="6827" ht="12.75">
      <c r="C6827" s="2"/>
    </row>
    <row r="6828" ht="12.75">
      <c r="C6828" s="2"/>
    </row>
    <row r="6829" ht="12.75">
      <c r="C6829" s="2"/>
    </row>
    <row r="6830" ht="12.75">
      <c r="C6830" s="2"/>
    </row>
    <row r="6831" ht="12.75">
      <c r="C6831" s="2"/>
    </row>
    <row r="6832" ht="12.75">
      <c r="C6832" s="2"/>
    </row>
    <row r="6833" ht="12.75">
      <c r="C6833" s="2"/>
    </row>
    <row r="6834" ht="12.75">
      <c r="C6834" s="2"/>
    </row>
    <row r="6835" ht="12.75">
      <c r="C6835" s="2"/>
    </row>
    <row r="6836" ht="12.75">
      <c r="C6836" s="2"/>
    </row>
    <row r="6837" ht="12.75">
      <c r="C6837" s="2"/>
    </row>
    <row r="6838" ht="12.75">
      <c r="C6838" s="2"/>
    </row>
    <row r="6839" ht="12.75">
      <c r="C6839" s="2"/>
    </row>
    <row r="6840" ht="12.75">
      <c r="C6840" s="2"/>
    </row>
    <row r="6841" ht="12.75">
      <c r="C6841" s="2"/>
    </row>
    <row r="6842" ht="12.75">
      <c r="C6842" s="2"/>
    </row>
    <row r="6843" ht="12.75">
      <c r="C6843" s="2"/>
    </row>
    <row r="6844" ht="12.75">
      <c r="C6844" s="2"/>
    </row>
    <row r="6845" ht="12.75">
      <c r="C6845" s="2"/>
    </row>
    <row r="6846" ht="12.75">
      <c r="C6846" s="2"/>
    </row>
    <row r="6847" ht="12.75">
      <c r="C6847" s="2"/>
    </row>
    <row r="6848" ht="12.75">
      <c r="C6848" s="2"/>
    </row>
    <row r="6849" ht="12.75">
      <c r="C6849" s="2"/>
    </row>
    <row r="6850" ht="12.75">
      <c r="C6850" s="2"/>
    </row>
    <row r="6851" ht="12.75">
      <c r="C6851" s="2"/>
    </row>
    <row r="6852" ht="12.75">
      <c r="C6852" s="2"/>
    </row>
    <row r="6853" ht="12.75">
      <c r="C6853" s="2"/>
    </row>
    <row r="6854" ht="12.75">
      <c r="C6854" s="2"/>
    </row>
    <row r="6855" ht="12.75">
      <c r="C6855" s="2"/>
    </row>
    <row r="6856" ht="12.75">
      <c r="C6856" s="2"/>
    </row>
    <row r="6857" ht="12.75">
      <c r="C6857" s="2"/>
    </row>
    <row r="6858" ht="12.75">
      <c r="C6858" s="2"/>
    </row>
    <row r="6859" ht="12.75">
      <c r="C6859" s="2"/>
    </row>
    <row r="6860" ht="12.75">
      <c r="C6860" s="2"/>
    </row>
    <row r="6861" ht="12.75">
      <c r="C6861" s="2"/>
    </row>
    <row r="6862" ht="12.75">
      <c r="C6862" s="2"/>
    </row>
    <row r="6863" ht="12.75">
      <c r="C6863" s="2"/>
    </row>
    <row r="6864" ht="12.75">
      <c r="C6864" s="2"/>
    </row>
    <row r="6865" ht="12.75">
      <c r="C6865" s="2"/>
    </row>
    <row r="6866" ht="12.75">
      <c r="C6866" s="2"/>
    </row>
    <row r="6867" ht="12.75">
      <c r="C6867" s="2"/>
    </row>
    <row r="6868" ht="12.75">
      <c r="C6868" s="2"/>
    </row>
    <row r="6869" ht="12.75">
      <c r="C6869" s="2"/>
    </row>
    <row r="6870" ht="12.75">
      <c r="C6870" s="2"/>
    </row>
    <row r="6871" ht="12.75">
      <c r="C6871" s="2"/>
    </row>
    <row r="6872" ht="12.75">
      <c r="C6872" s="2"/>
    </row>
    <row r="6873" ht="12.75">
      <c r="C6873" s="2"/>
    </row>
    <row r="6874" ht="12.75">
      <c r="C6874" s="2"/>
    </row>
    <row r="6875" ht="12.75">
      <c r="C6875" s="2"/>
    </row>
    <row r="6876" ht="12.75">
      <c r="C6876" s="2"/>
    </row>
    <row r="6877" ht="12.75">
      <c r="C6877" s="2"/>
    </row>
    <row r="6878" ht="12.75">
      <c r="C6878" s="2"/>
    </row>
    <row r="6879" ht="12.75">
      <c r="C6879" s="2"/>
    </row>
    <row r="6880" ht="12.75">
      <c r="C6880" s="2"/>
    </row>
    <row r="6881" ht="12.75">
      <c r="C6881" s="2"/>
    </row>
    <row r="6882" ht="12.75">
      <c r="C6882" s="2"/>
    </row>
    <row r="6883" ht="12.75">
      <c r="C6883" s="2"/>
    </row>
    <row r="6884" ht="12.75">
      <c r="C6884" s="2"/>
    </row>
    <row r="6885" ht="12.75">
      <c r="C6885" s="2"/>
    </row>
    <row r="6886" ht="12.75">
      <c r="C6886" s="2"/>
    </row>
    <row r="6887" ht="12.75">
      <c r="C6887" s="2"/>
    </row>
    <row r="6888" ht="12.75">
      <c r="C6888" s="2"/>
    </row>
    <row r="6889" ht="12.75">
      <c r="C6889" s="2"/>
    </row>
    <row r="6890" ht="12.75">
      <c r="C6890" s="2"/>
    </row>
    <row r="6891" ht="12.75">
      <c r="C6891" s="2"/>
    </row>
    <row r="6892" ht="12.75">
      <c r="C6892" s="2"/>
    </row>
    <row r="6893" ht="12.75">
      <c r="C6893" s="2"/>
    </row>
    <row r="6894" ht="12.75">
      <c r="C6894" s="2"/>
    </row>
    <row r="6895" ht="12.75">
      <c r="C6895" s="2"/>
    </row>
    <row r="6896" ht="12.75">
      <c r="C6896" s="2"/>
    </row>
    <row r="6897" ht="12.75">
      <c r="C6897" s="2"/>
    </row>
    <row r="6898" ht="12.75">
      <c r="C6898" s="2"/>
    </row>
    <row r="6899" ht="12.75">
      <c r="C6899" s="2"/>
    </row>
    <row r="6900" ht="12.75">
      <c r="C6900" s="2"/>
    </row>
    <row r="6901" ht="12.75">
      <c r="C6901" s="2"/>
    </row>
    <row r="6902" ht="12.75">
      <c r="C6902" s="2"/>
    </row>
    <row r="6903" ht="12.75">
      <c r="C6903" s="2"/>
    </row>
    <row r="6904" ht="12.75">
      <c r="C6904" s="2"/>
    </row>
    <row r="6905" ht="12.75">
      <c r="C6905" s="2"/>
    </row>
    <row r="6906" ht="12.75">
      <c r="C6906" s="2"/>
    </row>
    <row r="6907" ht="12.75">
      <c r="C6907" s="2"/>
    </row>
    <row r="6908" ht="12.75">
      <c r="C6908" s="2"/>
    </row>
    <row r="6909" ht="12.75">
      <c r="C6909" s="2"/>
    </row>
    <row r="6910" ht="12.75">
      <c r="C6910" s="2"/>
    </row>
    <row r="6911" ht="12.75">
      <c r="C6911" s="2"/>
    </row>
    <row r="6912" ht="12.75">
      <c r="C6912" s="2"/>
    </row>
    <row r="6913" ht="12.75">
      <c r="C6913" s="2"/>
    </row>
    <row r="6914" ht="12.75">
      <c r="C6914" s="2"/>
    </row>
    <row r="6915" ht="12.75">
      <c r="C6915" s="2"/>
    </row>
    <row r="6916" ht="12.75">
      <c r="C6916" s="2"/>
    </row>
    <row r="6917" ht="12.75">
      <c r="C6917" s="2"/>
    </row>
    <row r="6918" ht="12.75">
      <c r="C6918" s="2"/>
    </row>
    <row r="6919" ht="12.75">
      <c r="C6919" s="2"/>
    </row>
    <row r="6920" ht="12.75">
      <c r="C6920" s="2"/>
    </row>
    <row r="6921" ht="12.75">
      <c r="C6921" s="2"/>
    </row>
    <row r="6922" ht="12.75">
      <c r="C6922" s="2"/>
    </row>
    <row r="6923" ht="12.75">
      <c r="C6923" s="2"/>
    </row>
    <row r="6924" ht="12.75">
      <c r="C6924" s="2"/>
    </row>
    <row r="6925" ht="12.75">
      <c r="C6925" s="2"/>
    </row>
    <row r="6926" ht="12.75">
      <c r="C6926" s="2"/>
    </row>
    <row r="6927" ht="12.75">
      <c r="C6927" s="2"/>
    </row>
    <row r="6928" ht="12.75">
      <c r="C6928" s="2"/>
    </row>
    <row r="6929" ht="12.75">
      <c r="C6929" s="2"/>
    </row>
    <row r="6930" ht="12.75">
      <c r="C6930" s="2"/>
    </row>
    <row r="6931" ht="12.75">
      <c r="C6931" s="2"/>
    </row>
    <row r="6932" ht="12.75">
      <c r="C6932" s="2"/>
    </row>
    <row r="6933" ht="12.75">
      <c r="C6933" s="2"/>
    </row>
    <row r="6934" ht="12.75">
      <c r="C6934" s="2"/>
    </row>
    <row r="6935" ht="12.75">
      <c r="C6935" s="2"/>
    </row>
    <row r="6936" ht="12.75">
      <c r="C6936" s="2"/>
    </row>
    <row r="6937" ht="12.75">
      <c r="C6937" s="2"/>
    </row>
    <row r="6938" ht="12.75">
      <c r="C6938" s="2"/>
    </row>
    <row r="6939" ht="12.75">
      <c r="C6939" s="2"/>
    </row>
    <row r="6940" ht="12.75">
      <c r="C6940" s="2"/>
    </row>
    <row r="6941" ht="12.75">
      <c r="C6941" s="2"/>
    </row>
    <row r="6942" ht="12.75">
      <c r="C6942" s="2"/>
    </row>
    <row r="6943" ht="12.75">
      <c r="C6943" s="2"/>
    </row>
    <row r="6944" ht="12.75">
      <c r="C6944" s="2"/>
    </row>
    <row r="6945" ht="12.75">
      <c r="C6945" s="2"/>
    </row>
    <row r="6946" ht="12.75">
      <c r="C6946" s="2"/>
    </row>
    <row r="6947" ht="12.75">
      <c r="C6947" s="2"/>
    </row>
    <row r="6948" ht="12.75">
      <c r="C6948" s="2"/>
    </row>
    <row r="6949" ht="12.75">
      <c r="C6949" s="2"/>
    </row>
    <row r="6950" ht="12.75">
      <c r="C6950" s="2"/>
    </row>
    <row r="6951" ht="12.75">
      <c r="C6951" s="2"/>
    </row>
    <row r="6952" ht="12.75">
      <c r="C6952" s="2"/>
    </row>
    <row r="6953" ht="12.75">
      <c r="C6953" s="2"/>
    </row>
    <row r="6954" ht="12.75">
      <c r="C6954" s="2"/>
    </row>
    <row r="6955" ht="12.75">
      <c r="C6955" s="2"/>
    </row>
    <row r="6956" ht="12.75">
      <c r="C6956" s="2"/>
    </row>
    <row r="6957" ht="12.75">
      <c r="C6957" s="2"/>
    </row>
    <row r="6958" ht="12.75">
      <c r="C6958" s="2"/>
    </row>
    <row r="6959" ht="12.75">
      <c r="C6959" s="2"/>
    </row>
    <row r="6960" ht="12.75">
      <c r="C6960" s="2"/>
    </row>
    <row r="6961" ht="12.75">
      <c r="C6961" s="2"/>
    </row>
    <row r="6962" ht="12.75">
      <c r="C6962" s="2"/>
    </row>
    <row r="6963" ht="12.75">
      <c r="C6963" s="2"/>
    </row>
    <row r="6964" ht="12.75">
      <c r="C6964" s="2"/>
    </row>
    <row r="6965" ht="12.75">
      <c r="C6965" s="2"/>
    </row>
    <row r="6966" ht="12.75">
      <c r="C6966" s="2"/>
    </row>
    <row r="6967" ht="12.75">
      <c r="C6967" s="2"/>
    </row>
    <row r="6968" ht="12.75">
      <c r="C6968" s="2"/>
    </row>
    <row r="6969" ht="12.75">
      <c r="C6969" s="2"/>
    </row>
    <row r="6970" ht="12.75">
      <c r="C6970" s="2"/>
    </row>
    <row r="6971" ht="12.75">
      <c r="C6971" s="2"/>
    </row>
    <row r="6972" ht="12.75">
      <c r="C6972" s="2"/>
    </row>
    <row r="6973" ht="12.75">
      <c r="C6973" s="2"/>
    </row>
    <row r="6974" ht="12.75">
      <c r="C6974" s="2"/>
    </row>
    <row r="6975" ht="12.75">
      <c r="C6975" s="2"/>
    </row>
    <row r="6976" ht="12.75">
      <c r="C6976" s="2"/>
    </row>
    <row r="6977" ht="12.75">
      <c r="C6977" s="2"/>
    </row>
    <row r="6978" ht="12.75">
      <c r="C6978" s="2"/>
    </row>
    <row r="6979" ht="12.75">
      <c r="C6979" s="2"/>
    </row>
    <row r="6980" ht="12.75">
      <c r="C6980" s="2"/>
    </row>
    <row r="6981" ht="12.75">
      <c r="C6981" s="2"/>
    </row>
    <row r="6982" ht="12.75">
      <c r="C6982" s="2"/>
    </row>
    <row r="6983" ht="12.75">
      <c r="C6983" s="2"/>
    </row>
    <row r="6984" ht="12.75">
      <c r="C6984" s="2"/>
    </row>
    <row r="6985" ht="12.75">
      <c r="C6985" s="2"/>
    </row>
    <row r="6986" ht="12.75">
      <c r="C6986" s="2"/>
    </row>
    <row r="6987" ht="12.75">
      <c r="C6987" s="2"/>
    </row>
    <row r="6988" ht="12.75">
      <c r="C6988" s="2"/>
    </row>
    <row r="6989" ht="12.75">
      <c r="C6989" s="2"/>
    </row>
    <row r="6990" ht="12.75">
      <c r="C6990" s="2"/>
    </row>
    <row r="6991" ht="12.75">
      <c r="C6991" s="2"/>
    </row>
    <row r="6992" ht="12.75">
      <c r="C6992" s="2"/>
    </row>
    <row r="6993" ht="12.75">
      <c r="C6993" s="2"/>
    </row>
    <row r="6994" ht="12.75">
      <c r="C6994" s="2"/>
    </row>
    <row r="6995" ht="12.75">
      <c r="C6995" s="2"/>
    </row>
    <row r="6996" ht="12.75">
      <c r="C6996" s="2"/>
    </row>
    <row r="6997" ht="12.75">
      <c r="C6997" s="2"/>
    </row>
    <row r="6998" ht="12.75">
      <c r="C6998" s="2"/>
    </row>
    <row r="6999" ht="12.75">
      <c r="C6999" s="2"/>
    </row>
    <row r="7000" ht="12.75">
      <c r="C7000" s="2"/>
    </row>
    <row r="7001" ht="12.75">
      <c r="C7001" s="2"/>
    </row>
    <row r="7002" ht="12.75">
      <c r="C7002" s="2"/>
    </row>
    <row r="7003" ht="12.75">
      <c r="C7003" s="2"/>
    </row>
    <row r="7004" ht="12.75">
      <c r="C7004" s="2"/>
    </row>
    <row r="7005" ht="12.75">
      <c r="C7005" s="2"/>
    </row>
    <row r="7006" ht="12.75">
      <c r="C7006" s="2"/>
    </row>
    <row r="7007" ht="12.75">
      <c r="C7007" s="2"/>
    </row>
    <row r="7008" ht="12.75">
      <c r="C7008" s="2"/>
    </row>
    <row r="7009" ht="12.75">
      <c r="C7009" s="2"/>
    </row>
    <row r="7010" ht="12.75">
      <c r="C7010" s="2"/>
    </row>
    <row r="7011" ht="12.75">
      <c r="C7011" s="2"/>
    </row>
    <row r="7012" ht="12.75">
      <c r="C7012" s="2"/>
    </row>
    <row r="7013" ht="12.75">
      <c r="C7013" s="2"/>
    </row>
    <row r="7014" ht="12.75">
      <c r="C7014" s="2"/>
    </row>
    <row r="7015" ht="12.75">
      <c r="C7015" s="2"/>
    </row>
    <row r="7016" ht="12.75">
      <c r="C7016" s="2"/>
    </row>
    <row r="7017" ht="12.75">
      <c r="C7017" s="2"/>
    </row>
    <row r="7018" ht="12.75">
      <c r="C7018" s="2"/>
    </row>
    <row r="7019" ht="12.75">
      <c r="C7019" s="2"/>
    </row>
    <row r="7020" ht="12.75">
      <c r="C7020" s="2"/>
    </row>
    <row r="7021" ht="12.75">
      <c r="C7021" s="2"/>
    </row>
    <row r="7022" ht="12.75">
      <c r="C7022" s="2"/>
    </row>
    <row r="7023" ht="12.75">
      <c r="C7023" s="2"/>
    </row>
    <row r="7024" ht="12.75">
      <c r="C7024" s="2"/>
    </row>
    <row r="7025" ht="12.75">
      <c r="C7025" s="2"/>
    </row>
    <row r="7026" ht="12.75">
      <c r="C7026" s="2"/>
    </row>
    <row r="7027" ht="12.75">
      <c r="C7027" s="2"/>
    </row>
    <row r="7028" ht="12.75">
      <c r="C7028" s="2"/>
    </row>
    <row r="7029" ht="12.75">
      <c r="C7029" s="2"/>
    </row>
    <row r="7030" ht="12.75">
      <c r="C7030" s="2"/>
    </row>
    <row r="7031" ht="12.75">
      <c r="C7031" s="2"/>
    </row>
    <row r="7032" ht="12.75">
      <c r="C7032" s="2"/>
    </row>
    <row r="7033" ht="12.75">
      <c r="C7033" s="2"/>
    </row>
    <row r="7034" ht="12.75">
      <c r="C7034" s="2"/>
    </row>
    <row r="7035" ht="12.75">
      <c r="C7035" s="2"/>
    </row>
    <row r="7036" ht="12.75">
      <c r="C7036" s="2"/>
    </row>
    <row r="7037" ht="12.75">
      <c r="C7037" s="2"/>
    </row>
    <row r="7038" ht="12.75">
      <c r="C7038" s="2"/>
    </row>
    <row r="7039" ht="12.75">
      <c r="C7039" s="2"/>
    </row>
    <row r="7040" ht="12.75">
      <c r="C7040" s="2"/>
    </row>
    <row r="7041" ht="12.75">
      <c r="C7041" s="2"/>
    </row>
    <row r="7042" ht="12.75">
      <c r="C7042" s="2"/>
    </row>
    <row r="7043" ht="12.75">
      <c r="C7043" s="2"/>
    </row>
    <row r="7044" ht="12.75">
      <c r="C7044" s="2"/>
    </row>
    <row r="7045" ht="12.75">
      <c r="C7045" s="2"/>
    </row>
    <row r="7046" ht="12.75">
      <c r="C7046" s="2"/>
    </row>
    <row r="7047" ht="12.75">
      <c r="C7047" s="2"/>
    </row>
    <row r="7048" ht="12.75">
      <c r="C7048" s="2"/>
    </row>
    <row r="7049" ht="12.75">
      <c r="C7049" s="2"/>
    </row>
    <row r="7050" ht="12.75">
      <c r="C7050" s="2"/>
    </row>
    <row r="7051" ht="12.75">
      <c r="C7051" s="2"/>
    </row>
    <row r="7052" ht="12.75">
      <c r="C7052" s="2"/>
    </row>
    <row r="7053" ht="12.75">
      <c r="C7053" s="2"/>
    </row>
    <row r="7054" ht="12.75">
      <c r="C7054" s="2"/>
    </row>
    <row r="7055" ht="12.75">
      <c r="C7055" s="2"/>
    </row>
    <row r="7056" ht="12.75">
      <c r="C7056" s="2"/>
    </row>
    <row r="7057" ht="12.75">
      <c r="C7057" s="2"/>
    </row>
    <row r="7058" ht="12.75">
      <c r="C7058" s="2"/>
    </row>
    <row r="7059" ht="12.75">
      <c r="C7059" s="2"/>
    </row>
    <row r="7060" ht="12.75">
      <c r="C7060" s="2"/>
    </row>
    <row r="7061" ht="12.75">
      <c r="C7061" s="2"/>
    </row>
    <row r="7062" ht="12.75">
      <c r="C7062" s="2"/>
    </row>
    <row r="7063" ht="12.75">
      <c r="C7063" s="2"/>
    </row>
    <row r="7064" ht="12.75">
      <c r="C7064" s="2"/>
    </row>
    <row r="7065" ht="12.75">
      <c r="C7065" s="2"/>
    </row>
    <row r="7066" ht="12.75">
      <c r="C7066" s="2"/>
    </row>
    <row r="7067" ht="12.75">
      <c r="C7067" s="2"/>
    </row>
    <row r="7068" ht="12.75">
      <c r="C7068" s="2"/>
    </row>
    <row r="7069" ht="12.75">
      <c r="C7069" s="2"/>
    </row>
    <row r="7070" ht="12.75">
      <c r="C7070" s="2"/>
    </row>
    <row r="7071" ht="12.75">
      <c r="C7071" s="2"/>
    </row>
    <row r="7072" ht="12.75">
      <c r="C7072" s="2"/>
    </row>
    <row r="7073" ht="12.75">
      <c r="C7073" s="2"/>
    </row>
    <row r="7074" ht="12.75">
      <c r="C7074" s="2"/>
    </row>
    <row r="7075" ht="12.75">
      <c r="C7075" s="2"/>
    </row>
    <row r="7076" ht="12.75">
      <c r="C7076" s="2"/>
    </row>
    <row r="7077" ht="12.75">
      <c r="C7077" s="2"/>
    </row>
    <row r="7078" ht="12.75">
      <c r="C7078" s="2"/>
    </row>
    <row r="7079" ht="12.75">
      <c r="C7079" s="2"/>
    </row>
    <row r="7080" ht="12.75">
      <c r="C7080" s="2"/>
    </row>
    <row r="7081" ht="12.75">
      <c r="C7081" s="2"/>
    </row>
    <row r="7082" ht="12.75">
      <c r="C7082" s="2"/>
    </row>
    <row r="7083" ht="12.75">
      <c r="C7083" s="2"/>
    </row>
    <row r="7084" ht="12.75">
      <c r="C7084" s="2"/>
    </row>
    <row r="7085" ht="12.75">
      <c r="C7085" s="2"/>
    </row>
    <row r="7086" ht="12.75">
      <c r="C7086" s="2"/>
    </row>
    <row r="7087" ht="12.75">
      <c r="C7087" s="2"/>
    </row>
    <row r="7088" ht="12.75">
      <c r="C7088" s="2"/>
    </row>
    <row r="7089" ht="12.75">
      <c r="C7089" s="2"/>
    </row>
    <row r="7090" ht="12.75">
      <c r="C7090" s="2"/>
    </row>
    <row r="7091" ht="12.75">
      <c r="C7091" s="2"/>
    </row>
    <row r="7092" ht="12.75">
      <c r="C7092" s="2"/>
    </row>
    <row r="7093" ht="12.75">
      <c r="C7093" s="2"/>
    </row>
    <row r="7094" ht="12.75">
      <c r="C7094" s="2"/>
    </row>
    <row r="7095" ht="12.75">
      <c r="C7095" s="2"/>
    </row>
    <row r="7096" ht="12.75">
      <c r="C7096" s="2"/>
    </row>
    <row r="7097" ht="12.75">
      <c r="C7097" s="2"/>
    </row>
    <row r="7098" ht="12.75">
      <c r="C7098" s="2"/>
    </row>
    <row r="7099" ht="12.75">
      <c r="C7099" s="2"/>
    </row>
    <row r="7100" ht="12.75">
      <c r="C7100" s="2"/>
    </row>
    <row r="7101" ht="12.75">
      <c r="C7101" s="2"/>
    </row>
    <row r="7102" ht="12.75">
      <c r="C7102" s="2"/>
    </row>
    <row r="7103" ht="12.75">
      <c r="C7103" s="2"/>
    </row>
    <row r="7104" ht="12.75">
      <c r="C7104" s="2"/>
    </row>
    <row r="7105" ht="12.75">
      <c r="C7105" s="2"/>
    </row>
    <row r="7106" ht="12.75">
      <c r="C7106" s="2"/>
    </row>
    <row r="7107" ht="12.75">
      <c r="C7107" s="2"/>
    </row>
    <row r="7108" ht="12.75">
      <c r="C7108" s="2"/>
    </row>
    <row r="7109" ht="12.75">
      <c r="C7109" s="2"/>
    </row>
    <row r="7110" ht="12.75">
      <c r="C7110" s="2"/>
    </row>
    <row r="7111" ht="12.75">
      <c r="C7111" s="2"/>
    </row>
    <row r="7112" ht="12.75">
      <c r="C7112" s="2"/>
    </row>
    <row r="7113" ht="12.75">
      <c r="C7113" s="2"/>
    </row>
    <row r="7114" ht="12.75">
      <c r="C7114" s="2"/>
    </row>
    <row r="7115" ht="12.75">
      <c r="C7115" s="2"/>
    </row>
    <row r="7116" ht="12.75">
      <c r="C7116" s="2"/>
    </row>
    <row r="7117" ht="12.75">
      <c r="C7117" s="2"/>
    </row>
    <row r="7118" ht="12.75">
      <c r="C7118" s="2"/>
    </row>
    <row r="7119" ht="12.75">
      <c r="C7119" s="2"/>
    </row>
    <row r="7120" ht="12.75">
      <c r="C7120" s="2"/>
    </row>
    <row r="7121" ht="12.75">
      <c r="C7121" s="2"/>
    </row>
    <row r="7122" ht="12.75">
      <c r="C7122" s="2"/>
    </row>
    <row r="7123" ht="12.75">
      <c r="C7123" s="2"/>
    </row>
    <row r="7124" ht="12.75">
      <c r="C7124" s="2"/>
    </row>
    <row r="7125" ht="12.75">
      <c r="C7125" s="2"/>
    </row>
    <row r="7126" ht="12.75">
      <c r="C7126" s="2"/>
    </row>
    <row r="7127" ht="12.75">
      <c r="C7127" s="2"/>
    </row>
    <row r="7128" ht="12.75">
      <c r="C7128" s="2"/>
    </row>
    <row r="7129" ht="12.75">
      <c r="C7129" s="2"/>
    </row>
    <row r="7130" ht="12.75">
      <c r="C7130" s="2"/>
    </row>
    <row r="7131" ht="12.75">
      <c r="C7131" s="2"/>
    </row>
    <row r="7132" ht="12.75">
      <c r="C7132" s="2"/>
    </row>
    <row r="7133" ht="12.75">
      <c r="C7133" s="2"/>
    </row>
    <row r="7134" ht="12.75">
      <c r="C7134" s="2"/>
    </row>
    <row r="7135" ht="12.75">
      <c r="C7135" s="2"/>
    </row>
    <row r="7136" ht="12.75">
      <c r="C7136" s="2"/>
    </row>
    <row r="7137" ht="12.75">
      <c r="C7137" s="2"/>
    </row>
    <row r="7138" ht="12.75">
      <c r="C7138" s="2"/>
    </row>
    <row r="7139" ht="12.75">
      <c r="C7139" s="2"/>
    </row>
    <row r="7140" ht="12.75">
      <c r="C7140" s="2"/>
    </row>
    <row r="7141" ht="12.75">
      <c r="C7141" s="2"/>
    </row>
    <row r="7142" ht="12.75">
      <c r="C7142" s="2"/>
    </row>
    <row r="7143" ht="12.75">
      <c r="C7143" s="2"/>
    </row>
    <row r="7144" ht="12.75">
      <c r="C7144" s="2"/>
    </row>
    <row r="7145" ht="12.75">
      <c r="C7145" s="2"/>
    </row>
    <row r="7146" ht="12.75">
      <c r="C7146" s="2"/>
    </row>
    <row r="7147" ht="12.75">
      <c r="C7147" s="2"/>
    </row>
    <row r="7148" ht="12.75">
      <c r="C7148" s="2"/>
    </row>
    <row r="7149" ht="12.75">
      <c r="C7149" s="2"/>
    </row>
    <row r="7150" ht="12.75">
      <c r="C7150" s="2"/>
    </row>
    <row r="7151" ht="12.75">
      <c r="C7151" s="2"/>
    </row>
    <row r="7152" ht="12.75">
      <c r="C7152" s="2"/>
    </row>
    <row r="7153" ht="12.75">
      <c r="C7153" s="2"/>
    </row>
    <row r="7154" ht="12.75">
      <c r="C7154" s="2"/>
    </row>
    <row r="7155" ht="12.75">
      <c r="C7155" s="2"/>
    </row>
    <row r="7156" ht="12.75">
      <c r="C7156" s="2"/>
    </row>
    <row r="7157" ht="12.75">
      <c r="C7157" s="2"/>
    </row>
    <row r="7158" ht="12.75">
      <c r="C7158" s="2"/>
    </row>
    <row r="7159" ht="12.75">
      <c r="C7159" s="2"/>
    </row>
    <row r="7160" ht="12.75">
      <c r="C7160" s="2"/>
    </row>
    <row r="7161" ht="12.75">
      <c r="C7161" s="2"/>
    </row>
    <row r="7162" ht="12.75">
      <c r="C7162" s="2"/>
    </row>
    <row r="7163" ht="12.75">
      <c r="C7163" s="2"/>
    </row>
    <row r="7164" ht="12.75">
      <c r="C7164" s="2"/>
    </row>
    <row r="7165" ht="12.75">
      <c r="C7165" s="2"/>
    </row>
    <row r="7166" ht="12.75">
      <c r="C7166" s="2"/>
    </row>
    <row r="7167" ht="12.75">
      <c r="C7167" s="2"/>
    </row>
    <row r="7168" ht="12.75">
      <c r="C7168" s="2"/>
    </row>
    <row r="7169" ht="12.75">
      <c r="C7169" s="2"/>
    </row>
    <row r="7170" ht="12.75">
      <c r="C7170" s="2"/>
    </row>
    <row r="7171" ht="12.75">
      <c r="C7171" s="2"/>
    </row>
    <row r="7172" ht="12.75">
      <c r="C7172" s="2"/>
    </row>
    <row r="7173" ht="12.75">
      <c r="C7173" s="2"/>
    </row>
    <row r="7174" ht="12.75">
      <c r="C7174" s="2"/>
    </row>
    <row r="7175" ht="12.75">
      <c r="C7175" s="2"/>
    </row>
    <row r="7176" ht="12.75">
      <c r="C7176" s="2"/>
    </row>
    <row r="7177" ht="12.75">
      <c r="C7177" s="2"/>
    </row>
    <row r="7178" ht="12.75">
      <c r="C7178" s="2"/>
    </row>
    <row r="7179" ht="12.75">
      <c r="C7179" s="2"/>
    </row>
    <row r="7180" ht="12.75">
      <c r="C7180" s="2"/>
    </row>
    <row r="7181" ht="12.75">
      <c r="C7181" s="2"/>
    </row>
    <row r="7182" ht="12.75">
      <c r="C7182" s="2"/>
    </row>
    <row r="7183" ht="12.75">
      <c r="C7183" s="2"/>
    </row>
    <row r="7184" ht="12.75">
      <c r="C7184" s="2"/>
    </row>
    <row r="7185" ht="12.75">
      <c r="C7185" s="2"/>
    </row>
    <row r="7186" ht="12.75">
      <c r="C7186" s="2"/>
    </row>
    <row r="7187" ht="12.75">
      <c r="C7187" s="2"/>
    </row>
    <row r="7188" ht="12.75">
      <c r="C7188" s="2"/>
    </row>
    <row r="7189" ht="12.75">
      <c r="C7189" s="2"/>
    </row>
    <row r="7190" ht="12.75">
      <c r="C7190" s="2"/>
    </row>
    <row r="7191" ht="12.75">
      <c r="C7191" s="2"/>
    </row>
    <row r="7192" ht="12.75">
      <c r="C7192" s="2"/>
    </row>
    <row r="7193" ht="12.75">
      <c r="C7193" s="2"/>
    </row>
    <row r="7194" ht="12.75">
      <c r="C7194" s="2"/>
    </row>
    <row r="7195" ht="12.75">
      <c r="C7195" s="2"/>
    </row>
    <row r="7196" ht="12.75">
      <c r="C7196" s="2"/>
    </row>
    <row r="7197" ht="12.75">
      <c r="C7197" s="2"/>
    </row>
    <row r="7198" ht="12.75">
      <c r="C7198" s="2"/>
    </row>
    <row r="7199" ht="12.75">
      <c r="C7199" s="2"/>
    </row>
    <row r="7200" ht="12.75">
      <c r="C7200" s="2"/>
    </row>
    <row r="7201" ht="12.75">
      <c r="C7201" s="2"/>
    </row>
    <row r="7202" ht="12.75">
      <c r="C7202" s="2"/>
    </row>
    <row r="7203" ht="12.75">
      <c r="C7203" s="2"/>
    </row>
    <row r="7204" ht="12.75">
      <c r="C7204" s="2"/>
    </row>
    <row r="7205" ht="12.75">
      <c r="C7205" s="2"/>
    </row>
    <row r="7206" ht="12.75">
      <c r="C7206" s="2"/>
    </row>
    <row r="7207" ht="12.75">
      <c r="C7207" s="2"/>
    </row>
    <row r="7208" ht="12.75">
      <c r="C7208" s="2"/>
    </row>
    <row r="7209" ht="12.75">
      <c r="C7209" s="2"/>
    </row>
    <row r="7210" ht="12.75">
      <c r="C7210" s="2"/>
    </row>
    <row r="7211" ht="12.75">
      <c r="C7211" s="2"/>
    </row>
    <row r="7212" ht="12.75">
      <c r="C7212" s="2"/>
    </row>
    <row r="7213" ht="12.75">
      <c r="C7213" s="2"/>
    </row>
    <row r="7214" ht="12.75">
      <c r="C7214" s="2"/>
    </row>
    <row r="7215" ht="12.75">
      <c r="C7215" s="2"/>
    </row>
    <row r="7216" ht="12.75">
      <c r="C7216" s="2"/>
    </row>
    <row r="7217" ht="12.75">
      <c r="C7217" s="2"/>
    </row>
    <row r="7218" ht="12.75">
      <c r="C7218" s="2"/>
    </row>
    <row r="7219" ht="12.75">
      <c r="C7219" s="2"/>
    </row>
    <row r="7220" ht="12.75">
      <c r="C7220" s="2"/>
    </row>
    <row r="7221" ht="12.75">
      <c r="C7221" s="2"/>
    </row>
    <row r="7222" ht="12.75">
      <c r="C7222" s="2"/>
    </row>
    <row r="7223" ht="12.75">
      <c r="C7223" s="2"/>
    </row>
    <row r="7224" ht="12.75">
      <c r="C7224" s="2"/>
    </row>
    <row r="7225" ht="12.75">
      <c r="C7225" s="2"/>
    </row>
    <row r="7226" ht="12.75">
      <c r="C7226" s="2"/>
    </row>
    <row r="7227" ht="12.75">
      <c r="C7227" s="2"/>
    </row>
    <row r="7228" ht="12.75">
      <c r="C7228" s="2"/>
    </row>
    <row r="7229" ht="12.75">
      <c r="C7229" s="2"/>
    </row>
    <row r="7230" ht="12.75">
      <c r="C7230" s="2"/>
    </row>
    <row r="7231" ht="12.75">
      <c r="C7231" s="2"/>
    </row>
    <row r="7232" ht="12.75">
      <c r="C7232" s="2"/>
    </row>
    <row r="7233" ht="12.75">
      <c r="C7233" s="2"/>
    </row>
    <row r="7234" ht="12.75">
      <c r="C7234" s="2"/>
    </row>
    <row r="7235" ht="12.75">
      <c r="C7235" s="2"/>
    </row>
    <row r="7236" ht="12.75">
      <c r="C7236" s="2"/>
    </row>
    <row r="7237" ht="12.75">
      <c r="C7237" s="2"/>
    </row>
    <row r="7238" ht="12.75">
      <c r="C7238" s="2"/>
    </row>
    <row r="7239" ht="12.75">
      <c r="C7239" s="2"/>
    </row>
    <row r="7240" ht="12.75">
      <c r="C7240" s="2"/>
    </row>
    <row r="7241" ht="12.75">
      <c r="C7241" s="2"/>
    </row>
    <row r="7242" ht="12.75">
      <c r="C7242" s="2"/>
    </row>
    <row r="7243" ht="12.75">
      <c r="C7243" s="2"/>
    </row>
    <row r="7244" ht="12.75">
      <c r="C7244" s="2"/>
    </row>
    <row r="7245" ht="12.75">
      <c r="C7245" s="2"/>
    </row>
    <row r="7246" ht="12.75">
      <c r="C7246" s="2"/>
    </row>
    <row r="7247" ht="12.75">
      <c r="C7247" s="2"/>
    </row>
    <row r="7248" ht="12.75">
      <c r="C7248" s="2"/>
    </row>
    <row r="7249" ht="12.75">
      <c r="C7249" s="2"/>
    </row>
    <row r="7250" ht="12.75">
      <c r="C7250" s="2"/>
    </row>
    <row r="7251" ht="12.75">
      <c r="C7251" s="2"/>
    </row>
    <row r="7252" ht="12.75">
      <c r="C7252" s="2"/>
    </row>
    <row r="7253" ht="12.75">
      <c r="C7253" s="2"/>
    </row>
    <row r="7254" ht="12.75">
      <c r="C7254" s="2"/>
    </row>
    <row r="7255" ht="12.75">
      <c r="C7255" s="2"/>
    </row>
    <row r="7256" ht="12.75">
      <c r="C7256" s="2"/>
    </row>
    <row r="7257" ht="12.75">
      <c r="C7257" s="2"/>
    </row>
    <row r="7258" ht="12.75">
      <c r="C7258" s="2"/>
    </row>
    <row r="7259" ht="12.75">
      <c r="C7259" s="2"/>
    </row>
    <row r="7260" ht="12.75">
      <c r="C7260" s="2"/>
    </row>
    <row r="7261" ht="12.75">
      <c r="C7261" s="2"/>
    </row>
    <row r="7262" ht="12.75">
      <c r="C7262" s="2"/>
    </row>
    <row r="7263" ht="12.75">
      <c r="C7263" s="2"/>
    </row>
    <row r="7264" ht="12.75">
      <c r="C7264" s="2"/>
    </row>
    <row r="7265" ht="12.75">
      <c r="C7265" s="2"/>
    </row>
    <row r="7266" ht="12.75">
      <c r="C7266" s="2"/>
    </row>
    <row r="7267" ht="12.75">
      <c r="C7267" s="2"/>
    </row>
    <row r="7268" ht="12.75">
      <c r="C7268" s="2"/>
    </row>
    <row r="7269" ht="12.75">
      <c r="C7269" s="2"/>
    </row>
    <row r="7270" ht="12.75">
      <c r="C7270" s="2"/>
    </row>
    <row r="7271" ht="12.75">
      <c r="C7271" s="2"/>
    </row>
    <row r="7272" ht="12.75">
      <c r="C7272" s="2"/>
    </row>
    <row r="7273" ht="12.75">
      <c r="C7273" s="2"/>
    </row>
    <row r="7274" ht="12.75">
      <c r="C7274" s="2"/>
    </row>
    <row r="7275" ht="12.75">
      <c r="C7275" s="2"/>
    </row>
    <row r="7276" ht="12.75">
      <c r="C7276" s="2"/>
    </row>
    <row r="7277" ht="12.75">
      <c r="C7277" s="2"/>
    </row>
    <row r="7278" ht="12.75">
      <c r="C7278" s="2"/>
    </row>
    <row r="7279" ht="12.75">
      <c r="C7279" s="2"/>
    </row>
    <row r="7280" ht="12.75">
      <c r="C7280" s="2"/>
    </row>
    <row r="7281" ht="12.75">
      <c r="C7281" s="2"/>
    </row>
    <row r="7282" ht="12.75">
      <c r="C7282" s="2"/>
    </row>
    <row r="7283" ht="12.75">
      <c r="C7283" s="2"/>
    </row>
    <row r="7284" ht="12.75">
      <c r="C7284" s="2"/>
    </row>
    <row r="7285" ht="12.75">
      <c r="C7285" s="2"/>
    </row>
    <row r="7286" ht="12.75">
      <c r="C7286" s="2"/>
    </row>
    <row r="7287" ht="12.75">
      <c r="C7287" s="2"/>
    </row>
    <row r="7288" ht="12.75">
      <c r="C7288" s="2"/>
    </row>
    <row r="7289" ht="12.75">
      <c r="C7289" s="2"/>
    </row>
    <row r="7290" ht="12.75">
      <c r="C7290" s="2"/>
    </row>
    <row r="7291" ht="12.75">
      <c r="C7291" s="2"/>
    </row>
    <row r="7292" ht="12.75">
      <c r="C7292" s="2"/>
    </row>
    <row r="7293" ht="12.75">
      <c r="C7293" s="2"/>
    </row>
    <row r="7294" ht="12.75">
      <c r="C7294" s="2"/>
    </row>
    <row r="7295" ht="12.75">
      <c r="C7295" s="2"/>
    </row>
    <row r="7296" ht="12.75">
      <c r="C7296" s="2"/>
    </row>
    <row r="7297" ht="12.75">
      <c r="C7297" s="2"/>
    </row>
    <row r="7298" ht="12.75">
      <c r="C7298" s="2"/>
    </row>
    <row r="7299" ht="12.75">
      <c r="C7299" s="2"/>
    </row>
    <row r="7300" ht="12.75">
      <c r="C7300" s="2"/>
    </row>
    <row r="7301" ht="12.75">
      <c r="C7301" s="2"/>
    </row>
    <row r="7302" ht="12.75">
      <c r="C7302" s="2"/>
    </row>
    <row r="7303" ht="12.75">
      <c r="C7303" s="2"/>
    </row>
    <row r="7304" ht="12.75">
      <c r="C7304" s="2"/>
    </row>
    <row r="7305" ht="12.75">
      <c r="C7305" s="2"/>
    </row>
    <row r="7306" ht="12.75">
      <c r="C7306" s="2"/>
    </row>
    <row r="7307" ht="12.75">
      <c r="C7307" s="2"/>
    </row>
    <row r="7308" ht="12.75">
      <c r="C7308" s="2"/>
    </row>
    <row r="7309" ht="12.75">
      <c r="C7309" s="2"/>
    </row>
    <row r="7310" ht="12.75">
      <c r="C7310" s="2"/>
    </row>
    <row r="7311" ht="12.75">
      <c r="C7311" s="2"/>
    </row>
    <row r="7312" ht="12.75">
      <c r="C7312" s="2"/>
    </row>
    <row r="7313" ht="12.75">
      <c r="C7313" s="2"/>
    </row>
    <row r="7314" ht="12.75">
      <c r="C7314" s="2"/>
    </row>
    <row r="7315" ht="12.75">
      <c r="C7315" s="2"/>
    </row>
    <row r="7316" ht="12.75">
      <c r="C7316" s="2"/>
    </row>
    <row r="7317" ht="12.75">
      <c r="C7317" s="2"/>
    </row>
    <row r="7318" ht="12.75">
      <c r="C7318" s="2"/>
    </row>
    <row r="7319" ht="12.75">
      <c r="C7319" s="2"/>
    </row>
    <row r="7320" ht="12.75">
      <c r="C7320" s="2"/>
    </row>
    <row r="7321" ht="12.75">
      <c r="C7321" s="2"/>
    </row>
    <row r="7322" ht="12.75">
      <c r="C7322" s="2"/>
    </row>
    <row r="7323" ht="12.75">
      <c r="C7323" s="2"/>
    </row>
    <row r="7324" ht="12.75">
      <c r="C7324" s="2"/>
    </row>
    <row r="7325" ht="12.75">
      <c r="C7325" s="2"/>
    </row>
    <row r="7326" ht="12.75">
      <c r="C7326" s="2"/>
    </row>
    <row r="7327" ht="12.75">
      <c r="C7327" s="2"/>
    </row>
    <row r="7328" ht="12.75">
      <c r="C7328" s="2"/>
    </row>
    <row r="7329" ht="12.75">
      <c r="C7329" s="2"/>
    </row>
    <row r="7330" ht="12.75">
      <c r="C7330" s="2"/>
    </row>
    <row r="7331" ht="12.75">
      <c r="C7331" s="2"/>
    </row>
    <row r="7332" ht="12.75">
      <c r="C7332" s="2"/>
    </row>
    <row r="7333" ht="12.75">
      <c r="C7333" s="2"/>
    </row>
    <row r="7334" ht="12.75">
      <c r="C7334" s="2"/>
    </row>
    <row r="7335" ht="12.75">
      <c r="C7335" s="2"/>
    </row>
    <row r="7336" ht="12.75">
      <c r="C7336" s="2"/>
    </row>
    <row r="7337" ht="12.75">
      <c r="C7337" s="2"/>
    </row>
    <row r="7338" ht="12.75">
      <c r="C7338" s="2"/>
    </row>
    <row r="7339" ht="12.75">
      <c r="C7339" s="2"/>
    </row>
    <row r="7340" ht="12.75">
      <c r="C7340" s="2"/>
    </row>
    <row r="7341" ht="12.75">
      <c r="C7341" s="2"/>
    </row>
    <row r="7342" ht="12.75">
      <c r="C7342" s="2"/>
    </row>
    <row r="7343" ht="12.75">
      <c r="C7343" s="2"/>
    </row>
    <row r="7344" ht="12.75">
      <c r="C7344" s="2"/>
    </row>
    <row r="7345" ht="12.75">
      <c r="C7345" s="2"/>
    </row>
    <row r="7346" ht="12.75">
      <c r="C7346" s="2"/>
    </row>
    <row r="7347" ht="12.75">
      <c r="C7347" s="2"/>
    </row>
    <row r="7348" ht="12.75">
      <c r="C7348" s="2"/>
    </row>
    <row r="7349" ht="12.75">
      <c r="C7349" s="2"/>
    </row>
    <row r="7350" ht="12.75">
      <c r="C7350" s="2"/>
    </row>
    <row r="7351" ht="12.75">
      <c r="C7351" s="2"/>
    </row>
    <row r="7352" ht="12.75">
      <c r="C7352" s="2"/>
    </row>
    <row r="7353" ht="12.75">
      <c r="C7353" s="2"/>
    </row>
    <row r="7354" ht="12.75">
      <c r="C7354" s="2"/>
    </row>
    <row r="7355" ht="12.75">
      <c r="C7355" s="2"/>
    </row>
    <row r="7356" ht="12.75">
      <c r="C7356" s="2"/>
    </row>
    <row r="7357" ht="12.75">
      <c r="C7357" s="2"/>
    </row>
    <row r="7358" ht="12.75">
      <c r="C7358" s="2"/>
    </row>
    <row r="7359" ht="12.75">
      <c r="C7359" s="2"/>
    </row>
    <row r="7360" ht="12.75">
      <c r="C7360" s="2"/>
    </row>
    <row r="7361" ht="12.75">
      <c r="C7361" s="2"/>
    </row>
    <row r="7362" ht="12.75">
      <c r="C7362" s="2"/>
    </row>
    <row r="7363" ht="12.75">
      <c r="C7363" s="2"/>
    </row>
    <row r="7364" ht="12.75">
      <c r="C7364" s="2"/>
    </row>
    <row r="7365" ht="12.75">
      <c r="C7365" s="2"/>
    </row>
    <row r="7366" ht="12.75">
      <c r="C7366" s="2"/>
    </row>
    <row r="7367" ht="12.75">
      <c r="C7367" s="2"/>
    </row>
    <row r="7368" ht="12.75">
      <c r="C7368" s="2"/>
    </row>
    <row r="7369" ht="12.75">
      <c r="C7369" s="2"/>
    </row>
    <row r="7370" ht="12.75">
      <c r="C7370" s="2"/>
    </row>
    <row r="7371" ht="12.75">
      <c r="C7371" s="2"/>
    </row>
    <row r="7372" ht="12.75">
      <c r="C7372" s="2"/>
    </row>
    <row r="7373" ht="12.75">
      <c r="C7373" s="2"/>
    </row>
    <row r="7374" ht="12.75">
      <c r="C7374" s="2"/>
    </row>
    <row r="7375" ht="12.75">
      <c r="C7375" s="2"/>
    </row>
    <row r="7376" ht="12.75">
      <c r="C7376" s="2"/>
    </row>
    <row r="7377" ht="12.75">
      <c r="C7377" s="2"/>
    </row>
    <row r="7378" ht="12.75">
      <c r="C7378" s="2"/>
    </row>
    <row r="7379" ht="12.75">
      <c r="C7379" s="2"/>
    </row>
    <row r="7380" ht="12.75">
      <c r="C7380" s="2"/>
    </row>
    <row r="7381" ht="12.75">
      <c r="C7381" s="2"/>
    </row>
    <row r="7382" ht="12.75">
      <c r="C7382" s="2"/>
    </row>
    <row r="7383" ht="12.75">
      <c r="C7383" s="2"/>
    </row>
    <row r="7384" ht="12.75">
      <c r="C7384" s="2"/>
    </row>
    <row r="7385" ht="12.75">
      <c r="C7385" s="2"/>
    </row>
    <row r="7386" ht="12.75">
      <c r="C7386" s="2"/>
    </row>
    <row r="7387" ht="12.75">
      <c r="C7387" s="2"/>
    </row>
    <row r="7388" ht="12.75">
      <c r="C7388" s="2"/>
    </row>
    <row r="7389" ht="12.75">
      <c r="C7389" s="2"/>
    </row>
    <row r="7390" ht="12.75">
      <c r="C7390" s="2"/>
    </row>
    <row r="7391" ht="12.75">
      <c r="C7391" s="2"/>
    </row>
    <row r="7392" ht="12.75">
      <c r="C7392" s="2"/>
    </row>
    <row r="7393" ht="12.75">
      <c r="C7393" s="2"/>
    </row>
    <row r="7394" ht="12.75">
      <c r="C7394" s="2"/>
    </row>
    <row r="7395" ht="12.75">
      <c r="C7395" s="2"/>
    </row>
    <row r="7396" ht="12.75">
      <c r="C7396" s="2"/>
    </row>
    <row r="7397" ht="12.75">
      <c r="C7397" s="2"/>
    </row>
    <row r="7398" ht="12.75">
      <c r="C7398" s="2"/>
    </row>
    <row r="7399" ht="12.75">
      <c r="C7399" s="2"/>
    </row>
    <row r="7400" ht="12.75">
      <c r="C7400" s="2"/>
    </row>
    <row r="7401" ht="12.75">
      <c r="C7401" s="2"/>
    </row>
    <row r="7402" ht="12.75">
      <c r="C7402" s="2"/>
    </row>
    <row r="7403" ht="12.75">
      <c r="C7403" s="2"/>
    </row>
    <row r="7404" ht="12.75">
      <c r="C7404" s="2"/>
    </row>
    <row r="7405" ht="12.75">
      <c r="C7405" s="2"/>
    </row>
    <row r="7406" ht="12.75">
      <c r="C7406" s="2"/>
    </row>
    <row r="7407" ht="12.75">
      <c r="C7407" s="2"/>
    </row>
    <row r="7408" ht="12.75">
      <c r="C7408" s="2"/>
    </row>
    <row r="7409" ht="12.75">
      <c r="C7409" s="2"/>
    </row>
    <row r="7410" ht="12.75">
      <c r="C7410" s="2"/>
    </row>
    <row r="7411" ht="12.75">
      <c r="C7411" s="2"/>
    </row>
    <row r="7412" ht="12.75">
      <c r="C7412" s="2"/>
    </row>
    <row r="7413" ht="12.75">
      <c r="C7413" s="2"/>
    </row>
    <row r="7414" ht="12.75">
      <c r="C7414" s="2"/>
    </row>
    <row r="7415" ht="12.75">
      <c r="C7415" s="2"/>
    </row>
    <row r="7416" ht="12.75">
      <c r="C7416" s="2"/>
    </row>
    <row r="7417" ht="12.75">
      <c r="C7417" s="2"/>
    </row>
    <row r="7418" ht="12.75">
      <c r="C7418" s="2"/>
    </row>
    <row r="7419" ht="12.75">
      <c r="C7419" s="2"/>
    </row>
    <row r="7420" ht="12.75">
      <c r="C7420" s="2"/>
    </row>
    <row r="7421" ht="12.75">
      <c r="C7421" s="2"/>
    </row>
    <row r="7422" ht="12.75">
      <c r="C7422" s="2"/>
    </row>
    <row r="7423" ht="12.75">
      <c r="C7423" s="2"/>
    </row>
    <row r="7424" ht="12.75">
      <c r="C7424" s="2"/>
    </row>
    <row r="7425" ht="12.75">
      <c r="C7425" s="2"/>
    </row>
    <row r="7426" ht="12.75">
      <c r="C7426" s="2"/>
    </row>
    <row r="7427" ht="12.75">
      <c r="C7427" s="2"/>
    </row>
    <row r="7428" ht="12.75">
      <c r="C7428" s="2"/>
    </row>
    <row r="7429" ht="12.75">
      <c r="C7429" s="2"/>
    </row>
    <row r="7430" ht="12.75">
      <c r="C7430" s="2"/>
    </row>
    <row r="7431" ht="12.75">
      <c r="C7431" s="2"/>
    </row>
    <row r="7432" ht="12.75">
      <c r="C7432" s="2"/>
    </row>
    <row r="7433" ht="12.75">
      <c r="C7433" s="2"/>
    </row>
    <row r="7434" ht="12.75">
      <c r="C7434" s="2"/>
    </row>
    <row r="7435" ht="12.75">
      <c r="C7435" s="2"/>
    </row>
    <row r="7436" ht="12.75">
      <c r="C7436" s="2"/>
    </row>
    <row r="7437" ht="12.75">
      <c r="C7437" s="2"/>
    </row>
    <row r="7438" ht="12.75">
      <c r="C7438" s="2"/>
    </row>
    <row r="7439" ht="12.75">
      <c r="C7439" s="2"/>
    </row>
    <row r="7440" ht="12.75">
      <c r="C7440" s="2"/>
    </row>
    <row r="7441" ht="12.75">
      <c r="C7441" s="2"/>
    </row>
    <row r="7442" ht="12.75">
      <c r="C7442" s="2"/>
    </row>
    <row r="7443" ht="12.75">
      <c r="C7443" s="2"/>
    </row>
    <row r="7444" ht="12.75">
      <c r="C7444" s="2"/>
    </row>
    <row r="7445" ht="12.75">
      <c r="C7445" s="2"/>
    </row>
    <row r="7446" ht="12.75">
      <c r="C7446" s="2"/>
    </row>
    <row r="7447" ht="12.75">
      <c r="C7447" s="2"/>
    </row>
    <row r="7448" ht="12.75">
      <c r="C7448" s="2"/>
    </row>
    <row r="7449" ht="12.75">
      <c r="C7449" s="2"/>
    </row>
    <row r="7450" ht="12.75">
      <c r="C7450" s="2"/>
    </row>
    <row r="7451" ht="12.75">
      <c r="C7451" s="2"/>
    </row>
    <row r="7452" ht="12.75">
      <c r="C7452" s="2"/>
    </row>
    <row r="7453" ht="12.75">
      <c r="C7453" s="2"/>
    </row>
    <row r="7454" ht="12.75">
      <c r="C7454" s="2"/>
    </row>
    <row r="7455" ht="12.75">
      <c r="C7455" s="2"/>
    </row>
    <row r="7456" ht="12.75">
      <c r="C7456" s="2"/>
    </row>
    <row r="7457" ht="12.75">
      <c r="C7457" s="2"/>
    </row>
    <row r="7458" ht="12.75">
      <c r="C7458" s="2"/>
    </row>
    <row r="7459" ht="12.75">
      <c r="C7459" s="2"/>
    </row>
    <row r="7460" ht="12.75">
      <c r="C7460" s="2"/>
    </row>
    <row r="7461" ht="12.75">
      <c r="C7461" s="2"/>
    </row>
    <row r="7462" ht="12.75">
      <c r="C7462" s="2"/>
    </row>
    <row r="7463" ht="12.75">
      <c r="C7463" s="2"/>
    </row>
    <row r="7464" ht="12.75">
      <c r="C7464" s="2"/>
    </row>
    <row r="7465" ht="12.75">
      <c r="C7465" s="2"/>
    </row>
    <row r="7466" ht="12.75">
      <c r="C7466" s="2"/>
    </row>
    <row r="7467" ht="12.75">
      <c r="C7467" s="2"/>
    </row>
    <row r="7468" ht="12.75">
      <c r="C7468" s="2"/>
    </row>
    <row r="7469" ht="12.75">
      <c r="C7469" s="2"/>
    </row>
    <row r="7470" ht="12.75">
      <c r="C7470" s="2"/>
    </row>
    <row r="7471" ht="12.75">
      <c r="C7471" s="2"/>
    </row>
    <row r="7472" ht="12.75">
      <c r="C7472" s="2"/>
    </row>
    <row r="7473" ht="12.75">
      <c r="C7473" s="2"/>
    </row>
    <row r="7474" ht="12.75">
      <c r="C7474" s="2"/>
    </row>
    <row r="7475" ht="12.75">
      <c r="C7475" s="2"/>
    </row>
    <row r="7476" ht="12.75">
      <c r="C7476" s="2"/>
    </row>
    <row r="7477" ht="12.75">
      <c r="C7477" s="2"/>
    </row>
    <row r="7478" ht="12.75">
      <c r="C7478" s="2"/>
    </row>
    <row r="7479" ht="12.75">
      <c r="C7479" s="2"/>
    </row>
    <row r="7480" ht="12.75">
      <c r="C7480" s="2"/>
    </row>
    <row r="7481" ht="12.75">
      <c r="C7481" s="2"/>
    </row>
    <row r="7482" ht="12.75">
      <c r="C7482" s="2"/>
    </row>
    <row r="7483" ht="12.75">
      <c r="C7483" s="2"/>
    </row>
    <row r="7484" ht="12.75">
      <c r="C7484" s="2"/>
    </row>
    <row r="7485" ht="12.75">
      <c r="C7485" s="2"/>
    </row>
    <row r="7486" ht="12.75">
      <c r="C7486" s="2"/>
    </row>
    <row r="7487" ht="12.75">
      <c r="C7487" s="2"/>
    </row>
    <row r="7488" ht="12.75">
      <c r="C7488" s="2"/>
    </row>
    <row r="7489" ht="12.75">
      <c r="C7489" s="2"/>
    </row>
    <row r="7490" ht="12.75">
      <c r="C7490" s="2"/>
    </row>
    <row r="7491" ht="12.75">
      <c r="C7491" s="2"/>
    </row>
    <row r="7492" ht="12.75">
      <c r="C7492" s="2"/>
    </row>
    <row r="7493" ht="12.75">
      <c r="C7493" s="2"/>
    </row>
    <row r="7494" ht="12.75">
      <c r="C7494" s="2"/>
    </row>
    <row r="7495" ht="12.75">
      <c r="C7495" s="2"/>
    </row>
    <row r="7496" ht="12.75">
      <c r="C7496" s="2"/>
    </row>
    <row r="7497" ht="12.75">
      <c r="C7497" s="2"/>
    </row>
    <row r="7498" ht="12.75">
      <c r="C7498" s="2"/>
    </row>
    <row r="7499" ht="12.75">
      <c r="C7499" s="2"/>
    </row>
    <row r="7500" ht="12.75">
      <c r="C7500" s="2"/>
    </row>
    <row r="7501" ht="12.75">
      <c r="C7501" s="2"/>
    </row>
    <row r="7502" ht="12.75">
      <c r="C7502" s="2"/>
    </row>
    <row r="7503" ht="12.75">
      <c r="C7503" s="2"/>
    </row>
    <row r="7504" ht="12.75">
      <c r="C7504" s="2"/>
    </row>
    <row r="7505" ht="12.75">
      <c r="C7505" s="2"/>
    </row>
    <row r="7506" ht="12.75">
      <c r="C7506" s="2"/>
    </row>
    <row r="7507" ht="12.75">
      <c r="C7507" s="2"/>
    </row>
    <row r="7508" ht="12.75">
      <c r="C7508" s="2"/>
    </row>
    <row r="7509" ht="12.75">
      <c r="C7509" s="2"/>
    </row>
    <row r="7510" ht="12.75">
      <c r="C7510" s="2"/>
    </row>
    <row r="7511" ht="12.75">
      <c r="C7511" s="2"/>
    </row>
    <row r="7512" ht="12.75">
      <c r="C7512" s="2"/>
    </row>
    <row r="7513" ht="12.75">
      <c r="C7513" s="2"/>
    </row>
    <row r="7514" ht="12.75">
      <c r="C7514" s="2"/>
    </row>
    <row r="7515" ht="12.75">
      <c r="C7515" s="2"/>
    </row>
    <row r="7516" ht="12.75">
      <c r="C7516" s="2"/>
    </row>
    <row r="7517" ht="12.75">
      <c r="C7517" s="2"/>
    </row>
    <row r="7518" ht="12.75">
      <c r="C7518" s="2"/>
    </row>
    <row r="7519" ht="12.75">
      <c r="C7519" s="2"/>
    </row>
    <row r="7520" ht="12.75">
      <c r="C7520" s="2"/>
    </row>
    <row r="7521" ht="12.75">
      <c r="C7521" s="2"/>
    </row>
    <row r="7522" ht="12.75">
      <c r="C7522" s="2"/>
    </row>
    <row r="7523" ht="12.75">
      <c r="C7523" s="2"/>
    </row>
    <row r="7524" ht="12.75">
      <c r="C7524" s="2"/>
    </row>
    <row r="7525" ht="12.75">
      <c r="C7525" s="2"/>
    </row>
    <row r="7526" ht="12.75">
      <c r="C7526" s="2"/>
    </row>
    <row r="7527" ht="12.75">
      <c r="C7527" s="2"/>
    </row>
    <row r="7528" ht="12.75">
      <c r="C7528" s="2"/>
    </row>
    <row r="7529" ht="12.75">
      <c r="C7529" s="2"/>
    </row>
    <row r="7530" ht="12.75">
      <c r="C7530" s="2"/>
    </row>
    <row r="7531" ht="12.75">
      <c r="C7531" s="2"/>
    </row>
    <row r="7532" ht="12.75">
      <c r="C7532" s="2"/>
    </row>
    <row r="7533" ht="12.75">
      <c r="C7533" s="2"/>
    </row>
    <row r="7534" ht="12.75">
      <c r="C7534" s="2"/>
    </row>
    <row r="7535" ht="12.75">
      <c r="C7535" s="2"/>
    </row>
    <row r="7536" ht="12.75">
      <c r="C7536" s="2"/>
    </row>
    <row r="7537" ht="12.75">
      <c r="C7537" s="2"/>
    </row>
    <row r="7538" ht="12.75">
      <c r="C7538" s="2"/>
    </row>
    <row r="7539" ht="12.75">
      <c r="C7539" s="2"/>
    </row>
    <row r="7540" ht="12.75">
      <c r="C7540" s="2"/>
    </row>
    <row r="7541" ht="12.75">
      <c r="C7541" s="2"/>
    </row>
    <row r="7542" ht="12.75">
      <c r="C7542" s="2"/>
    </row>
    <row r="7543" ht="12.75">
      <c r="C7543" s="2"/>
    </row>
    <row r="7544" ht="12.75">
      <c r="C7544" s="2"/>
    </row>
    <row r="7545" ht="12.75">
      <c r="C7545" s="2"/>
    </row>
    <row r="7546" ht="12.75">
      <c r="C7546" s="2"/>
    </row>
    <row r="7547" ht="12.75">
      <c r="C7547" s="2"/>
    </row>
    <row r="7548" ht="12.75">
      <c r="C7548" s="2"/>
    </row>
    <row r="7549" ht="12.75">
      <c r="C7549" s="2"/>
    </row>
    <row r="7550" ht="12.75">
      <c r="C7550" s="2"/>
    </row>
    <row r="7551" ht="12.75">
      <c r="C7551" s="2"/>
    </row>
    <row r="7552" ht="12.75">
      <c r="C7552" s="2"/>
    </row>
    <row r="7553" ht="12.75">
      <c r="C7553" s="2"/>
    </row>
    <row r="7554" ht="12.75">
      <c r="C7554" s="2"/>
    </row>
    <row r="7555" ht="12.75">
      <c r="C7555" s="2"/>
    </row>
    <row r="7556" ht="12.75">
      <c r="C7556" s="2"/>
    </row>
    <row r="7557" ht="12.75">
      <c r="C7557" s="2"/>
    </row>
    <row r="7558" ht="12.75">
      <c r="C7558" s="2"/>
    </row>
    <row r="7559" ht="12.75">
      <c r="C7559" s="2"/>
    </row>
    <row r="7560" ht="12.75">
      <c r="C7560" s="2"/>
    </row>
    <row r="7561" ht="12.75">
      <c r="C7561" s="2"/>
    </row>
    <row r="7562" ht="12.75">
      <c r="C7562" s="2"/>
    </row>
    <row r="7563" ht="12.75">
      <c r="C7563" s="2"/>
    </row>
    <row r="7564" ht="12.75">
      <c r="C7564" s="2"/>
    </row>
    <row r="7565" ht="12.75">
      <c r="C7565" s="2"/>
    </row>
    <row r="7566" ht="12.75">
      <c r="C7566" s="2"/>
    </row>
    <row r="7567" ht="12.75">
      <c r="C7567" s="2"/>
    </row>
    <row r="7568" ht="12.75">
      <c r="C7568" s="2"/>
    </row>
    <row r="7569" ht="12.75">
      <c r="C7569" s="2"/>
    </row>
    <row r="7570" ht="12.75">
      <c r="C7570" s="2"/>
    </row>
    <row r="7571" ht="12.75">
      <c r="C7571" s="2"/>
    </row>
    <row r="7572" ht="12.75">
      <c r="C7572" s="2"/>
    </row>
    <row r="7573" ht="12.75">
      <c r="C7573" s="2"/>
    </row>
    <row r="7574" ht="12.75">
      <c r="C7574" s="2"/>
    </row>
    <row r="7575" ht="12.75">
      <c r="C7575" s="2"/>
    </row>
    <row r="7576" ht="12.75">
      <c r="C7576" s="2"/>
    </row>
    <row r="7577" ht="12.75">
      <c r="C7577" s="2"/>
    </row>
    <row r="7578" ht="12.75">
      <c r="C7578" s="2"/>
    </row>
    <row r="7579" ht="12.75">
      <c r="C7579" s="2"/>
    </row>
    <row r="7580" ht="12.75">
      <c r="C7580" s="2"/>
    </row>
    <row r="7581" ht="12.75">
      <c r="C7581" s="2"/>
    </row>
    <row r="7582" ht="12.75">
      <c r="C7582" s="2"/>
    </row>
    <row r="7583" ht="12.75">
      <c r="C7583" s="2"/>
    </row>
    <row r="7584" ht="12.75">
      <c r="C7584" s="2"/>
    </row>
    <row r="7585" ht="12.75">
      <c r="C7585" s="2"/>
    </row>
    <row r="7586" ht="12.75">
      <c r="C7586" s="2"/>
    </row>
    <row r="7587" ht="12.75">
      <c r="C7587" s="2"/>
    </row>
    <row r="7588" ht="12.75">
      <c r="C7588" s="2"/>
    </row>
    <row r="7589" ht="12.75">
      <c r="C7589" s="2"/>
    </row>
    <row r="7590" ht="12.75">
      <c r="C7590" s="2"/>
    </row>
    <row r="7591" ht="12.75">
      <c r="C7591" s="2"/>
    </row>
    <row r="7592" ht="12.75">
      <c r="C7592" s="2"/>
    </row>
    <row r="7593" ht="12.75">
      <c r="C7593" s="2"/>
    </row>
    <row r="7594" ht="12.75">
      <c r="C7594" s="2"/>
    </row>
    <row r="7595" ht="12.75">
      <c r="C7595" s="2"/>
    </row>
    <row r="7596" ht="12.75">
      <c r="C7596" s="2"/>
    </row>
    <row r="7597" ht="12.75">
      <c r="C7597" s="2"/>
    </row>
    <row r="7598" ht="12.75">
      <c r="C7598" s="2"/>
    </row>
    <row r="7599" ht="12.75">
      <c r="C7599" s="2"/>
    </row>
    <row r="7600" ht="12.75">
      <c r="C7600" s="2"/>
    </row>
    <row r="7601" ht="12.75">
      <c r="C7601" s="2"/>
    </row>
    <row r="7602" ht="12.75">
      <c r="C7602" s="2"/>
    </row>
    <row r="7603" ht="12.75">
      <c r="C7603" s="2"/>
    </row>
    <row r="7604" ht="12.75">
      <c r="C7604" s="2"/>
    </row>
    <row r="7605" ht="12.75">
      <c r="C7605" s="2"/>
    </row>
    <row r="7606" ht="12.75">
      <c r="C7606" s="2"/>
    </row>
    <row r="7607" ht="12.75">
      <c r="C7607" s="2"/>
    </row>
    <row r="7608" ht="12.75">
      <c r="C7608" s="2"/>
    </row>
    <row r="7609" ht="12.75">
      <c r="C7609" s="2"/>
    </row>
    <row r="7610" ht="12.75">
      <c r="C7610" s="2"/>
    </row>
    <row r="7611" ht="12.75">
      <c r="C7611" s="2"/>
    </row>
    <row r="7612" ht="12.75">
      <c r="C7612" s="2"/>
    </row>
    <row r="7613" ht="12.75">
      <c r="C7613" s="2"/>
    </row>
    <row r="7614" ht="12.75">
      <c r="C7614" s="2"/>
    </row>
    <row r="7615" ht="12.75">
      <c r="C7615" s="2"/>
    </row>
    <row r="7616" ht="12.75">
      <c r="C7616" s="2"/>
    </row>
    <row r="7617" ht="12.75">
      <c r="C7617" s="2"/>
    </row>
    <row r="7618" ht="12.75">
      <c r="C7618" s="2"/>
    </row>
    <row r="7619" ht="12.75">
      <c r="C7619" s="2"/>
    </row>
    <row r="7620" ht="12.75">
      <c r="C7620" s="2"/>
    </row>
    <row r="7621" ht="12.75">
      <c r="C7621" s="2"/>
    </row>
    <row r="7622" ht="12.75">
      <c r="C7622" s="2"/>
    </row>
    <row r="7623" ht="12.75">
      <c r="C7623" s="2"/>
    </row>
    <row r="7624" ht="12.75">
      <c r="C7624" s="2"/>
    </row>
    <row r="7625" ht="12.75">
      <c r="C7625" s="2"/>
    </row>
    <row r="7626" ht="12.75">
      <c r="C7626" s="2"/>
    </row>
    <row r="7627" ht="12.75">
      <c r="C7627" s="2"/>
    </row>
    <row r="7628" ht="12.75">
      <c r="C7628" s="2"/>
    </row>
    <row r="7629" ht="12.75">
      <c r="C7629" s="2"/>
    </row>
    <row r="7630" ht="12.75">
      <c r="C7630" s="2"/>
    </row>
    <row r="7631" ht="12.75">
      <c r="C7631" s="2"/>
    </row>
    <row r="7632" ht="12.75">
      <c r="C7632" s="2"/>
    </row>
    <row r="7633" ht="12.75">
      <c r="C7633" s="2"/>
    </row>
    <row r="7634" ht="12.75">
      <c r="C7634" s="2"/>
    </row>
    <row r="7635" ht="12.75">
      <c r="C7635" s="2"/>
    </row>
    <row r="7636" ht="12.75">
      <c r="C7636" s="2"/>
    </row>
    <row r="7637" ht="12.75">
      <c r="C7637" s="2"/>
    </row>
    <row r="7638" ht="12.75">
      <c r="C7638" s="2"/>
    </row>
    <row r="7639" ht="12.75">
      <c r="C7639" s="2"/>
    </row>
    <row r="7640" ht="12.75">
      <c r="C7640" s="2"/>
    </row>
    <row r="7641" ht="12.75">
      <c r="C7641" s="2"/>
    </row>
    <row r="7642" ht="12.75">
      <c r="C7642" s="2"/>
    </row>
    <row r="7643" ht="12.75">
      <c r="C7643" s="2"/>
    </row>
    <row r="7644" ht="12.75">
      <c r="C7644" s="2"/>
    </row>
    <row r="7645" ht="12.75">
      <c r="C7645" s="2"/>
    </row>
    <row r="7646" ht="12.75">
      <c r="C7646" s="2"/>
    </row>
    <row r="7647" ht="12.75">
      <c r="C7647" s="2"/>
    </row>
    <row r="7648" ht="12.75">
      <c r="C7648" s="2"/>
    </row>
    <row r="7649" ht="12.75">
      <c r="C7649" s="2"/>
    </row>
    <row r="7650" ht="12.75">
      <c r="C7650" s="2"/>
    </row>
    <row r="7651" ht="12.75">
      <c r="C7651" s="2"/>
    </row>
    <row r="7652" ht="12.75">
      <c r="C7652" s="2"/>
    </row>
    <row r="7653" ht="12.75">
      <c r="C7653" s="2"/>
    </row>
    <row r="7654" ht="12.75">
      <c r="C7654" s="2"/>
    </row>
    <row r="7655" ht="12.75">
      <c r="C7655" s="2"/>
    </row>
    <row r="7656" ht="12.75">
      <c r="C7656" s="2"/>
    </row>
    <row r="7657" ht="12.75">
      <c r="C7657" s="2"/>
    </row>
    <row r="7658" ht="12.75">
      <c r="C7658" s="2"/>
    </row>
    <row r="7659" ht="12.75">
      <c r="C7659" s="2"/>
    </row>
    <row r="7660" ht="12.75">
      <c r="C7660" s="2"/>
    </row>
    <row r="7661" ht="12.75">
      <c r="C7661" s="2"/>
    </row>
    <row r="7662" ht="12.75">
      <c r="C7662" s="2"/>
    </row>
    <row r="7663" ht="12.75">
      <c r="C7663" s="2"/>
    </row>
    <row r="7664" ht="12.75">
      <c r="C7664" s="2"/>
    </row>
    <row r="7665" ht="12.75">
      <c r="C7665" s="2"/>
    </row>
    <row r="7666" ht="12.75">
      <c r="C7666" s="2"/>
    </row>
    <row r="7667" ht="12.75">
      <c r="C7667" s="2"/>
    </row>
    <row r="7668" ht="12.75">
      <c r="C7668" s="2"/>
    </row>
    <row r="7669" ht="12.75">
      <c r="C7669" s="2"/>
    </row>
    <row r="7670" ht="12.75">
      <c r="C7670" s="2"/>
    </row>
    <row r="7671" ht="12.75">
      <c r="C7671" s="2"/>
    </row>
    <row r="7672" ht="12.75">
      <c r="C7672" s="2"/>
    </row>
    <row r="7673" ht="12.75">
      <c r="C7673" s="2"/>
    </row>
    <row r="7674" ht="12.75">
      <c r="C7674" s="2"/>
    </row>
    <row r="7675" ht="12.75">
      <c r="C7675" s="2"/>
    </row>
    <row r="7676" ht="12.75">
      <c r="C7676" s="2"/>
    </row>
    <row r="7677" ht="12.75">
      <c r="C7677" s="2"/>
    </row>
    <row r="7678" ht="12.75">
      <c r="C7678" s="2"/>
    </row>
    <row r="7679" ht="12.75">
      <c r="C7679" s="2"/>
    </row>
    <row r="7680" ht="12.75">
      <c r="C7680" s="2"/>
    </row>
    <row r="7681" ht="12.75">
      <c r="C7681" s="2"/>
    </row>
    <row r="7682" ht="12.75">
      <c r="C7682" s="2"/>
    </row>
    <row r="7683" ht="12.75">
      <c r="C7683" s="2"/>
    </row>
    <row r="7684" ht="12.75">
      <c r="C7684" s="2"/>
    </row>
    <row r="7685" ht="12.75">
      <c r="C7685" s="2"/>
    </row>
    <row r="7686" ht="12.75">
      <c r="C7686" s="2"/>
    </row>
    <row r="7687" ht="12.75">
      <c r="C7687" s="2"/>
    </row>
    <row r="7688" ht="12.75">
      <c r="C7688" s="2"/>
    </row>
    <row r="7689" ht="12.75">
      <c r="C7689" s="2"/>
    </row>
    <row r="7690" ht="12.75">
      <c r="C7690" s="2"/>
    </row>
    <row r="7691" ht="12.75">
      <c r="C7691" s="2"/>
    </row>
    <row r="7692" ht="12.75">
      <c r="C7692" s="2"/>
    </row>
    <row r="7693" ht="12.75">
      <c r="C7693" s="2"/>
    </row>
    <row r="7694" ht="12.75">
      <c r="C7694" s="2"/>
    </row>
    <row r="7695" ht="12.75">
      <c r="C7695" s="2"/>
    </row>
    <row r="7696" ht="12.75">
      <c r="C7696" s="2"/>
    </row>
    <row r="7697" ht="12.75">
      <c r="C7697" s="2"/>
    </row>
    <row r="7698" ht="12.75">
      <c r="C7698" s="2"/>
    </row>
    <row r="7699" ht="12.75">
      <c r="C7699" s="2"/>
    </row>
    <row r="7700" ht="12.75">
      <c r="C7700" s="2"/>
    </row>
    <row r="7701" ht="12.75">
      <c r="C7701" s="2"/>
    </row>
    <row r="7702" ht="12.75">
      <c r="C7702" s="2"/>
    </row>
    <row r="7703" ht="12.75">
      <c r="C7703" s="2"/>
    </row>
    <row r="7704" ht="12.75">
      <c r="C7704" s="2"/>
    </row>
    <row r="7705" ht="12.75">
      <c r="C7705" s="2"/>
    </row>
    <row r="7706" ht="12.75">
      <c r="C7706" s="2"/>
    </row>
    <row r="7707" ht="12.75">
      <c r="C7707" s="2"/>
    </row>
    <row r="7708" ht="12.75">
      <c r="C7708" s="2"/>
    </row>
    <row r="7709" ht="12.75">
      <c r="C7709" s="2"/>
    </row>
    <row r="7710" ht="12.75">
      <c r="C7710" s="2"/>
    </row>
    <row r="7711" ht="12.75">
      <c r="C7711" s="2"/>
    </row>
    <row r="7712" ht="12.75">
      <c r="C7712" s="2"/>
    </row>
    <row r="7713" ht="12.75">
      <c r="C7713" s="2"/>
    </row>
    <row r="7714" ht="12.75">
      <c r="C7714" s="2"/>
    </row>
    <row r="7715" ht="12.75">
      <c r="C7715" s="2"/>
    </row>
    <row r="7716" ht="12.75">
      <c r="C7716" s="2"/>
    </row>
    <row r="7717" ht="12.75">
      <c r="C7717" s="2"/>
    </row>
    <row r="7718" ht="12.75">
      <c r="C7718" s="2"/>
    </row>
    <row r="7719" ht="12.75">
      <c r="C7719" s="2"/>
    </row>
    <row r="7720" ht="12.75">
      <c r="C7720" s="2"/>
    </row>
    <row r="7721" ht="12.75">
      <c r="C7721" s="2"/>
    </row>
    <row r="7722" ht="12.75">
      <c r="C7722" s="2"/>
    </row>
    <row r="7723" ht="12.75">
      <c r="C7723" s="2"/>
    </row>
    <row r="7724" ht="12.75">
      <c r="C7724" s="2"/>
    </row>
    <row r="7725" ht="12.75">
      <c r="C7725" s="2"/>
    </row>
    <row r="7726" ht="12.75">
      <c r="C7726" s="2"/>
    </row>
    <row r="7727" ht="12.75">
      <c r="C7727" s="2"/>
    </row>
    <row r="7728" ht="12.75">
      <c r="C7728" s="2"/>
    </row>
    <row r="7729" ht="12.75">
      <c r="C7729" s="2"/>
    </row>
    <row r="7730" ht="12.75">
      <c r="C7730" s="2"/>
    </row>
    <row r="7731" ht="12.75">
      <c r="C7731" s="2"/>
    </row>
    <row r="7732" ht="12.75">
      <c r="C7732" s="2"/>
    </row>
    <row r="7733" ht="12.75">
      <c r="C7733" s="2"/>
    </row>
    <row r="7734" ht="12.75">
      <c r="C7734" s="2"/>
    </row>
    <row r="7735" ht="12.75">
      <c r="C7735" s="2"/>
    </row>
    <row r="7736" ht="12.75">
      <c r="C7736" s="2"/>
    </row>
    <row r="7737" ht="12.75">
      <c r="C7737" s="2"/>
    </row>
    <row r="7738" ht="12.75">
      <c r="C7738" s="2"/>
    </row>
    <row r="7739" ht="12.75">
      <c r="C7739" s="2"/>
    </row>
    <row r="7740" ht="12.75">
      <c r="C7740" s="2"/>
    </row>
    <row r="7741" ht="12.75">
      <c r="C7741" s="2"/>
    </row>
    <row r="7742" ht="12.75">
      <c r="C7742" s="2"/>
    </row>
    <row r="7743" ht="12.75">
      <c r="C7743" s="2"/>
    </row>
    <row r="7744" ht="12.75">
      <c r="C7744" s="2"/>
    </row>
    <row r="7745" ht="12.75">
      <c r="C7745" s="2"/>
    </row>
    <row r="7746" ht="12.75">
      <c r="C7746" s="2"/>
    </row>
    <row r="7747" ht="12.75">
      <c r="C7747" s="2"/>
    </row>
    <row r="7748" ht="12.75">
      <c r="C7748" s="2"/>
    </row>
    <row r="7749" ht="12.75">
      <c r="C7749" s="2"/>
    </row>
    <row r="7750" ht="12.75">
      <c r="C7750" s="2"/>
    </row>
    <row r="7751" ht="12.75">
      <c r="C7751" s="2"/>
    </row>
    <row r="7752" ht="12.75">
      <c r="C7752" s="2"/>
    </row>
    <row r="7753" ht="12.75">
      <c r="C7753" s="2"/>
    </row>
    <row r="7754" ht="12.75">
      <c r="C7754" s="2"/>
    </row>
    <row r="7755" ht="12.75">
      <c r="C7755" s="2"/>
    </row>
    <row r="7756" ht="12.75">
      <c r="C7756" s="2"/>
    </row>
    <row r="7757" ht="12.75">
      <c r="C7757" s="2"/>
    </row>
    <row r="7758" ht="12.75">
      <c r="C7758" s="2"/>
    </row>
    <row r="7759" ht="12.75">
      <c r="C7759" s="2"/>
    </row>
    <row r="7760" ht="12.75">
      <c r="C7760" s="2"/>
    </row>
    <row r="7761" ht="12.75">
      <c r="C7761" s="2"/>
    </row>
    <row r="7762" ht="12.75">
      <c r="C7762" s="2"/>
    </row>
    <row r="7763" ht="12.75">
      <c r="C7763" s="2"/>
    </row>
    <row r="7764" ht="12.75">
      <c r="C7764" s="2"/>
    </row>
    <row r="7765" ht="12.75">
      <c r="C7765" s="2"/>
    </row>
    <row r="7766" ht="12.75">
      <c r="C7766" s="2"/>
    </row>
    <row r="7767" ht="12.75">
      <c r="C7767" s="2"/>
    </row>
    <row r="7768" ht="12.75">
      <c r="C7768" s="2"/>
    </row>
    <row r="7769" ht="12.75">
      <c r="C7769" s="2"/>
    </row>
    <row r="7770" ht="12.75">
      <c r="C7770" s="2"/>
    </row>
    <row r="7771" ht="12.75">
      <c r="C7771" s="2"/>
    </row>
    <row r="7772" ht="12.75">
      <c r="C7772" s="2"/>
    </row>
    <row r="7773" ht="12.75">
      <c r="C7773" s="2"/>
    </row>
    <row r="7774" ht="12.75">
      <c r="C7774" s="2"/>
    </row>
    <row r="7775" ht="12.75">
      <c r="C7775" s="2"/>
    </row>
    <row r="7776" ht="12.75">
      <c r="C7776" s="2"/>
    </row>
    <row r="7777" ht="12.75">
      <c r="C7777" s="2"/>
    </row>
    <row r="7778" ht="12.75">
      <c r="C7778" s="2"/>
    </row>
    <row r="7779" ht="12.75">
      <c r="C7779" s="2"/>
    </row>
    <row r="7780" ht="12.75">
      <c r="C7780" s="2"/>
    </row>
    <row r="7781" ht="12.75">
      <c r="C7781" s="2"/>
    </row>
    <row r="7782" ht="12.75">
      <c r="C7782" s="2"/>
    </row>
    <row r="7783" ht="12.75">
      <c r="C7783" s="2"/>
    </row>
    <row r="7784" ht="12.75">
      <c r="C7784" s="2"/>
    </row>
    <row r="7785" ht="12.75">
      <c r="C7785" s="2"/>
    </row>
    <row r="7786" ht="12.75">
      <c r="C7786" s="2"/>
    </row>
    <row r="7787" ht="12.75">
      <c r="C7787" s="2"/>
    </row>
    <row r="7788" ht="12.75">
      <c r="C7788" s="2"/>
    </row>
    <row r="7789" ht="12.75">
      <c r="C7789" s="2"/>
    </row>
    <row r="7790" ht="12.75">
      <c r="C7790" s="2"/>
    </row>
    <row r="7791" ht="12.75">
      <c r="C7791" s="2"/>
    </row>
    <row r="7792" ht="12.75">
      <c r="C7792" s="2"/>
    </row>
    <row r="7793" ht="12.75">
      <c r="C7793" s="2"/>
    </row>
    <row r="7794" ht="12.75">
      <c r="C7794" s="2"/>
    </row>
    <row r="7795" ht="12.75">
      <c r="C7795" s="2"/>
    </row>
    <row r="7796" ht="12.75">
      <c r="C7796" s="2"/>
    </row>
    <row r="7797" ht="12.75">
      <c r="C7797" s="2"/>
    </row>
    <row r="7798" ht="12.75">
      <c r="C7798" s="2"/>
    </row>
    <row r="7799" ht="12.75">
      <c r="C7799" s="2"/>
    </row>
    <row r="7800" ht="12.75">
      <c r="C7800" s="2"/>
    </row>
    <row r="7801" ht="12.75">
      <c r="C7801" s="2"/>
    </row>
    <row r="7802" ht="12.75">
      <c r="C7802" s="2"/>
    </row>
    <row r="7803" ht="12.75">
      <c r="C7803" s="2"/>
    </row>
    <row r="7804" ht="12.75">
      <c r="C7804" s="2"/>
    </row>
    <row r="7805" ht="12.75">
      <c r="C7805" s="2"/>
    </row>
    <row r="7806" ht="12.75">
      <c r="C7806" s="2"/>
    </row>
    <row r="7807" ht="12.75">
      <c r="C7807" s="2"/>
    </row>
    <row r="7808" ht="12.75">
      <c r="C7808" s="2"/>
    </row>
    <row r="7809" ht="12.75">
      <c r="C7809" s="2"/>
    </row>
    <row r="7810" ht="12.75">
      <c r="C7810" s="2"/>
    </row>
    <row r="7811" ht="12.75">
      <c r="C7811" s="2"/>
    </row>
    <row r="7812" ht="12.75">
      <c r="C7812" s="2"/>
    </row>
    <row r="7813" ht="12.75">
      <c r="C7813" s="2"/>
    </row>
    <row r="7814" ht="12.75">
      <c r="C7814" s="2"/>
    </row>
    <row r="7815" ht="12.75">
      <c r="C7815" s="2"/>
    </row>
    <row r="7816" ht="12.75">
      <c r="C7816" s="2"/>
    </row>
    <row r="7817" ht="12.75">
      <c r="C7817" s="2"/>
    </row>
    <row r="7818" ht="12.75">
      <c r="C7818" s="2"/>
    </row>
    <row r="7819" ht="12.75">
      <c r="C7819" s="2"/>
    </row>
    <row r="7820" ht="12.75">
      <c r="C7820" s="2"/>
    </row>
    <row r="7821" ht="12.75">
      <c r="C7821" s="2"/>
    </row>
    <row r="7822" ht="12.75">
      <c r="C7822" s="2"/>
    </row>
    <row r="7823" ht="12.75">
      <c r="C7823" s="2"/>
    </row>
    <row r="7824" ht="12.75">
      <c r="C7824" s="2"/>
    </row>
    <row r="7825" ht="12.75">
      <c r="C7825" s="2"/>
    </row>
    <row r="7826" ht="12.75">
      <c r="C7826" s="2"/>
    </row>
    <row r="7827" ht="12.75">
      <c r="C7827" s="2"/>
    </row>
    <row r="7828" ht="12.75">
      <c r="C7828" s="2"/>
    </row>
    <row r="7829" ht="12.75">
      <c r="C7829" s="2"/>
    </row>
    <row r="7830" ht="12.75">
      <c r="C7830" s="2"/>
    </row>
    <row r="7831" ht="12.75">
      <c r="C7831" s="2"/>
    </row>
    <row r="7832" ht="12.75">
      <c r="C7832" s="2"/>
    </row>
    <row r="7833" ht="12.75">
      <c r="C7833" s="2"/>
    </row>
    <row r="7834" ht="12.75">
      <c r="C7834" s="2"/>
    </row>
    <row r="7835" ht="12.75">
      <c r="C7835" s="2"/>
    </row>
    <row r="7836" ht="12.75">
      <c r="C7836" s="2"/>
    </row>
    <row r="7837" ht="12.75">
      <c r="C7837" s="2"/>
    </row>
    <row r="7838" ht="12.75">
      <c r="C7838" s="2"/>
    </row>
    <row r="7839" ht="12.75">
      <c r="C7839" s="2"/>
    </row>
    <row r="7840" ht="12.75">
      <c r="C7840" s="2"/>
    </row>
    <row r="7841" ht="12.75">
      <c r="C7841" s="2"/>
    </row>
    <row r="7842" ht="12.75">
      <c r="C7842" s="2"/>
    </row>
    <row r="7843" ht="12.75">
      <c r="C7843" s="2"/>
    </row>
    <row r="7844" ht="12.75">
      <c r="C7844" s="2"/>
    </row>
    <row r="7845" ht="12.75">
      <c r="C7845" s="2"/>
    </row>
    <row r="7846" ht="12.75">
      <c r="C7846" s="2"/>
    </row>
    <row r="7847" ht="12.75">
      <c r="C7847" s="2"/>
    </row>
    <row r="7848" ht="12.75">
      <c r="C7848" s="2"/>
    </row>
    <row r="7849" ht="12.75">
      <c r="C7849" s="2"/>
    </row>
    <row r="7850" ht="12.75">
      <c r="C7850" s="2"/>
    </row>
    <row r="7851" ht="12.75">
      <c r="C7851" s="2"/>
    </row>
    <row r="7852" ht="12.75">
      <c r="C7852" s="2"/>
    </row>
    <row r="7853" ht="12.75">
      <c r="C7853" s="2"/>
    </row>
    <row r="7854" ht="12.75">
      <c r="C7854" s="2"/>
    </row>
    <row r="7855" ht="12.75">
      <c r="C7855" s="2"/>
    </row>
    <row r="7856" ht="12.75">
      <c r="C7856" s="2"/>
    </row>
    <row r="7857" ht="12.75">
      <c r="C7857" s="2"/>
    </row>
    <row r="7858" ht="12.75">
      <c r="C7858" s="2"/>
    </row>
    <row r="7859" ht="12.75">
      <c r="C7859" s="2"/>
    </row>
    <row r="7860" ht="12.75">
      <c r="C7860" s="2"/>
    </row>
    <row r="7861" ht="12.75">
      <c r="C7861" s="2"/>
    </row>
    <row r="7862" ht="12.75">
      <c r="C7862" s="2"/>
    </row>
    <row r="7863" ht="12.75">
      <c r="C7863" s="2"/>
    </row>
    <row r="7864" ht="12.75">
      <c r="C7864" s="2"/>
    </row>
    <row r="7865" ht="12.75">
      <c r="C7865" s="2"/>
    </row>
    <row r="7866" ht="12.75">
      <c r="C7866" s="2"/>
    </row>
    <row r="7867" ht="12.75">
      <c r="C7867" s="2"/>
    </row>
    <row r="7868" ht="12.75">
      <c r="C7868" s="2"/>
    </row>
    <row r="7869" ht="12.75">
      <c r="C7869" s="2"/>
    </row>
    <row r="7870" ht="12.75">
      <c r="C7870" s="2"/>
    </row>
    <row r="7871" ht="12.75">
      <c r="C7871" s="2"/>
    </row>
    <row r="7872" ht="12.75">
      <c r="C7872" s="2"/>
    </row>
    <row r="7873" ht="12.75">
      <c r="C7873" s="2"/>
    </row>
    <row r="7874" ht="12.75">
      <c r="C7874" s="2"/>
    </row>
    <row r="7875" ht="12.75">
      <c r="C7875" s="2"/>
    </row>
    <row r="7876" ht="12.75">
      <c r="C7876" s="2"/>
    </row>
    <row r="7877" ht="12.75">
      <c r="C7877" s="2"/>
    </row>
    <row r="7878" ht="12.75">
      <c r="C7878" s="2"/>
    </row>
    <row r="7879" ht="12.75">
      <c r="C7879" s="2"/>
    </row>
    <row r="7880" ht="12.75">
      <c r="C7880" s="2"/>
    </row>
    <row r="7881" ht="12.75">
      <c r="C7881" s="2"/>
    </row>
    <row r="7882" ht="12.75">
      <c r="C7882" s="2"/>
    </row>
    <row r="7883" ht="12.75">
      <c r="C7883" s="2"/>
    </row>
    <row r="7884" ht="12.75">
      <c r="C7884" s="2"/>
    </row>
    <row r="7885" ht="12.75">
      <c r="C7885" s="2"/>
    </row>
    <row r="7886" ht="12.75">
      <c r="C7886" s="2"/>
    </row>
    <row r="7887" ht="12.75">
      <c r="C7887" s="2"/>
    </row>
    <row r="7888" ht="12.75">
      <c r="C7888" s="2"/>
    </row>
    <row r="7889" ht="12.75">
      <c r="C7889" s="2"/>
    </row>
    <row r="7890" ht="12.75">
      <c r="C7890" s="2"/>
    </row>
    <row r="7891" ht="12.75">
      <c r="C7891" s="2"/>
    </row>
    <row r="7892" ht="12.75">
      <c r="C7892" s="2"/>
    </row>
    <row r="7893" ht="12.75">
      <c r="C7893" s="2"/>
    </row>
    <row r="7894" ht="12.75">
      <c r="C7894" s="2"/>
    </row>
    <row r="7895" ht="12.75">
      <c r="C7895" s="2"/>
    </row>
    <row r="7896" ht="12.75">
      <c r="C7896" s="2"/>
    </row>
    <row r="7897" ht="12.75">
      <c r="C7897" s="2"/>
    </row>
    <row r="7898" ht="12.75">
      <c r="C7898" s="2"/>
    </row>
    <row r="7899" ht="12.75">
      <c r="C7899" s="2"/>
    </row>
    <row r="7900" ht="12.75">
      <c r="C7900" s="2"/>
    </row>
    <row r="7901" ht="12.75">
      <c r="C7901" s="2"/>
    </row>
    <row r="7902" ht="12.75">
      <c r="C7902" s="2"/>
    </row>
    <row r="7903" ht="12.75">
      <c r="C7903" s="2"/>
    </row>
    <row r="7904" ht="12.75">
      <c r="C7904" s="2"/>
    </row>
    <row r="7905" ht="12.75">
      <c r="C7905" s="2"/>
    </row>
    <row r="7906" ht="12.75">
      <c r="C7906" s="2"/>
    </row>
    <row r="7907" ht="12.75">
      <c r="C7907" s="2"/>
    </row>
    <row r="7908" ht="12.75">
      <c r="C7908" s="2"/>
    </row>
    <row r="7909" ht="12.75">
      <c r="C7909" s="2"/>
    </row>
    <row r="7910" ht="12.75">
      <c r="C7910" s="2"/>
    </row>
    <row r="7911" ht="12.75">
      <c r="C7911" s="2"/>
    </row>
    <row r="7912" ht="12.75">
      <c r="C7912" s="2"/>
    </row>
    <row r="7913" ht="12.75">
      <c r="C7913" s="2"/>
    </row>
    <row r="7914" ht="12.75">
      <c r="C7914" s="2"/>
    </row>
    <row r="7915" ht="12.75">
      <c r="C7915" s="2"/>
    </row>
    <row r="7916" ht="12.75">
      <c r="C7916" s="2"/>
    </row>
    <row r="7917" ht="12.75">
      <c r="C7917" s="2"/>
    </row>
    <row r="7918" ht="12.75">
      <c r="C7918" s="2"/>
    </row>
    <row r="7919" ht="12.75">
      <c r="C7919" s="2"/>
    </row>
    <row r="7920" ht="12.75">
      <c r="C7920" s="2"/>
    </row>
    <row r="7921" ht="12.75">
      <c r="C7921" s="2"/>
    </row>
    <row r="7922" ht="12.75">
      <c r="C7922" s="2"/>
    </row>
    <row r="7923" ht="12.75">
      <c r="C7923" s="2"/>
    </row>
    <row r="7924" ht="12.75">
      <c r="C7924" s="2"/>
    </row>
    <row r="7925" ht="12.75">
      <c r="C7925" s="2"/>
    </row>
    <row r="7926" ht="12.75">
      <c r="C7926" s="2"/>
    </row>
    <row r="7927" ht="12.75">
      <c r="C7927" s="2"/>
    </row>
    <row r="7928" ht="12.75">
      <c r="C7928" s="2"/>
    </row>
    <row r="7929" ht="12.75">
      <c r="C7929" s="2"/>
    </row>
    <row r="7930" ht="12.75">
      <c r="C7930" s="2"/>
    </row>
    <row r="7931" ht="12.75">
      <c r="C7931" s="2"/>
    </row>
    <row r="7932" ht="12.75">
      <c r="C7932" s="2"/>
    </row>
    <row r="7933" ht="12.75">
      <c r="C7933" s="2"/>
    </row>
    <row r="7934" ht="12.75">
      <c r="C7934" s="2"/>
    </row>
    <row r="7935" ht="12.75">
      <c r="C7935" s="2"/>
    </row>
    <row r="7936" ht="12.75">
      <c r="C7936" s="2"/>
    </row>
    <row r="7937" ht="12.75">
      <c r="C7937" s="2"/>
    </row>
    <row r="7938" ht="12.75">
      <c r="C7938" s="2"/>
    </row>
    <row r="7939" ht="12.75">
      <c r="C7939" s="2"/>
    </row>
    <row r="7940" ht="12.75">
      <c r="C7940" s="2"/>
    </row>
    <row r="7941" ht="12.75">
      <c r="C7941" s="2"/>
    </row>
    <row r="7942" ht="12.75">
      <c r="C7942" s="2"/>
    </row>
    <row r="7943" ht="12.75">
      <c r="C7943" s="2"/>
    </row>
    <row r="7944" ht="12.75">
      <c r="C7944" s="2"/>
    </row>
    <row r="7945" ht="12.75">
      <c r="C7945" s="2"/>
    </row>
    <row r="7946" ht="12.75">
      <c r="C7946" s="2"/>
    </row>
    <row r="7947" ht="12.75">
      <c r="C7947" s="2"/>
    </row>
    <row r="7948" ht="12.75">
      <c r="C7948" s="2"/>
    </row>
    <row r="7949" ht="12.75">
      <c r="C7949" s="2"/>
    </row>
    <row r="7950" ht="12.75">
      <c r="C7950" s="2"/>
    </row>
    <row r="7951" ht="12.75">
      <c r="C7951" s="2"/>
    </row>
    <row r="7952" ht="12.75">
      <c r="C7952" s="2"/>
    </row>
    <row r="7953" ht="12.75">
      <c r="C7953" s="2"/>
    </row>
    <row r="7954" ht="12.75">
      <c r="C7954" s="2"/>
    </row>
    <row r="7955" ht="12.75">
      <c r="C7955" s="2"/>
    </row>
    <row r="7956" ht="12.75">
      <c r="C7956" s="2"/>
    </row>
    <row r="7957" ht="12.75">
      <c r="C7957" s="2"/>
    </row>
    <row r="7958" ht="12.75">
      <c r="C7958" s="2"/>
    </row>
    <row r="7959" ht="12.75">
      <c r="C7959" s="2"/>
    </row>
    <row r="7960" ht="12.75">
      <c r="C7960" s="2"/>
    </row>
    <row r="7961" ht="12.75">
      <c r="C7961" s="2"/>
    </row>
    <row r="7962" ht="12.75">
      <c r="C7962" s="2"/>
    </row>
    <row r="7963" ht="12.75">
      <c r="C7963" s="2"/>
    </row>
    <row r="7964" ht="12.75">
      <c r="C7964" s="2"/>
    </row>
    <row r="7965" ht="12.75">
      <c r="C7965" s="2"/>
    </row>
    <row r="7966" ht="12.75">
      <c r="C7966" s="2"/>
    </row>
    <row r="7967" ht="12.75">
      <c r="C7967" s="2"/>
    </row>
    <row r="7968" ht="12.75">
      <c r="C7968" s="2"/>
    </row>
    <row r="7969" ht="12.75">
      <c r="C7969" s="2"/>
    </row>
    <row r="7970" ht="12.75">
      <c r="C7970" s="2"/>
    </row>
    <row r="7971" ht="12.75">
      <c r="C7971" s="2"/>
    </row>
    <row r="7972" ht="12.75">
      <c r="C7972" s="2"/>
    </row>
    <row r="7973" ht="12.75">
      <c r="C7973" s="2"/>
    </row>
    <row r="7974" ht="12.75">
      <c r="C7974" s="2"/>
    </row>
    <row r="7975" ht="12.75">
      <c r="C7975" s="2"/>
    </row>
    <row r="7976" ht="12.75">
      <c r="C7976" s="2"/>
    </row>
    <row r="7977" ht="12.75">
      <c r="C7977" s="2"/>
    </row>
    <row r="7978" ht="12.75">
      <c r="C7978" s="2"/>
    </row>
    <row r="7979" ht="12.75">
      <c r="C7979" s="2"/>
    </row>
    <row r="7980" ht="12.75">
      <c r="C7980" s="2"/>
    </row>
    <row r="7981" ht="12.75">
      <c r="C7981" s="2"/>
    </row>
    <row r="7982" ht="12.75">
      <c r="C7982" s="2"/>
    </row>
    <row r="7983" ht="12.75">
      <c r="C7983" s="2"/>
    </row>
    <row r="7984" ht="12.75">
      <c r="C7984" s="2"/>
    </row>
    <row r="7985" ht="12.75">
      <c r="C7985" s="2"/>
    </row>
    <row r="7986" ht="12.75">
      <c r="C7986" s="2"/>
    </row>
    <row r="7987" ht="12.75">
      <c r="C7987" s="2"/>
    </row>
    <row r="7988" ht="12.75">
      <c r="C7988" s="2"/>
    </row>
    <row r="7989" ht="12.75">
      <c r="C7989" s="2"/>
    </row>
    <row r="7990" ht="12.75">
      <c r="C7990" s="2"/>
    </row>
    <row r="7991" ht="12.75">
      <c r="C7991" s="2"/>
    </row>
    <row r="7992" ht="12.75">
      <c r="C7992" s="2"/>
    </row>
    <row r="7993" ht="12.75">
      <c r="C7993" s="2"/>
    </row>
    <row r="7994" ht="12.75">
      <c r="C7994" s="2"/>
    </row>
    <row r="7995" ht="12.75">
      <c r="C7995" s="2"/>
    </row>
    <row r="7996" ht="12.75">
      <c r="C7996" s="2"/>
    </row>
    <row r="7997" ht="12.75">
      <c r="C7997" s="2"/>
    </row>
    <row r="7998" ht="12.75">
      <c r="C7998" s="2"/>
    </row>
    <row r="7999" ht="12.75">
      <c r="C7999" s="2"/>
    </row>
    <row r="8000" ht="12.75">
      <c r="C8000" s="2"/>
    </row>
    <row r="8001" ht="12.75">
      <c r="C8001" s="2"/>
    </row>
    <row r="8002" ht="12.75">
      <c r="C8002" s="2"/>
    </row>
    <row r="8003" ht="12.75">
      <c r="C8003" s="2"/>
    </row>
    <row r="8004" ht="12.75">
      <c r="C8004" s="2"/>
    </row>
    <row r="8005" ht="12.75">
      <c r="C8005" s="2"/>
    </row>
    <row r="8006" ht="12.75">
      <c r="C8006" s="2"/>
    </row>
    <row r="8007" ht="12.75">
      <c r="C8007" s="2"/>
    </row>
    <row r="8008" ht="12.75">
      <c r="C8008" s="2"/>
    </row>
    <row r="8009" ht="12.75">
      <c r="C8009" s="2"/>
    </row>
    <row r="8010" ht="12.75">
      <c r="C8010" s="2"/>
    </row>
    <row r="8011" ht="12.75">
      <c r="C8011" s="2"/>
    </row>
    <row r="8012" ht="12.75">
      <c r="C8012" s="2"/>
    </row>
    <row r="8013" ht="12.75">
      <c r="C8013" s="2"/>
    </row>
    <row r="8014" ht="12.75">
      <c r="C8014" s="2"/>
    </row>
    <row r="8015" ht="12.75">
      <c r="C8015" s="2"/>
    </row>
    <row r="8016" ht="12.75">
      <c r="C8016" s="2"/>
    </row>
    <row r="8017" ht="12.75">
      <c r="C8017" s="2"/>
    </row>
    <row r="8018" ht="12.75">
      <c r="C8018" s="2"/>
    </row>
    <row r="8019" ht="12.75">
      <c r="C8019" s="2"/>
    </row>
    <row r="8020" ht="12.75">
      <c r="C8020" s="2"/>
    </row>
    <row r="8021" ht="12.75">
      <c r="C8021" s="2"/>
    </row>
    <row r="8022" ht="12.75">
      <c r="C8022" s="2"/>
    </row>
    <row r="8023" ht="12.75">
      <c r="C8023" s="2"/>
    </row>
    <row r="8024" ht="12.75">
      <c r="C8024" s="2"/>
    </row>
    <row r="8025" ht="12.75">
      <c r="C8025" s="2"/>
    </row>
    <row r="8026" ht="12.75">
      <c r="C8026" s="2"/>
    </row>
    <row r="8027" ht="12.75">
      <c r="C8027" s="2"/>
    </row>
    <row r="8028" ht="12.75">
      <c r="C8028" s="2"/>
    </row>
    <row r="8029" ht="12.75">
      <c r="C8029" s="2"/>
    </row>
    <row r="8030" ht="12.75">
      <c r="C8030" s="2"/>
    </row>
    <row r="8031" ht="12.75">
      <c r="C8031" s="2"/>
    </row>
    <row r="8032" ht="12.75">
      <c r="C8032" s="2"/>
    </row>
    <row r="8033" ht="12.75">
      <c r="C8033" s="2"/>
    </row>
    <row r="8034" ht="12.75">
      <c r="C8034" s="2"/>
    </row>
    <row r="8035" ht="12.75">
      <c r="C8035" s="2"/>
    </row>
    <row r="8036" ht="12.75">
      <c r="C8036" s="2"/>
    </row>
    <row r="8037" ht="12.75">
      <c r="C8037" s="2"/>
    </row>
    <row r="8038" ht="12.75">
      <c r="C8038" s="2"/>
    </row>
    <row r="8039" ht="12.75">
      <c r="C8039" s="2"/>
    </row>
    <row r="8040" ht="12.75">
      <c r="C8040" s="2"/>
    </row>
    <row r="8041" ht="12.75">
      <c r="C8041" s="2"/>
    </row>
    <row r="8042" ht="12.75">
      <c r="C8042" s="2"/>
    </row>
    <row r="8043" ht="12.75">
      <c r="C8043" s="2"/>
    </row>
    <row r="8044" ht="12.75">
      <c r="C8044" s="2"/>
    </row>
    <row r="8045" ht="12.75">
      <c r="C8045" s="2"/>
    </row>
    <row r="8046" ht="12.75">
      <c r="C8046" s="2"/>
    </row>
    <row r="8047" ht="12.75">
      <c r="C8047" s="2"/>
    </row>
    <row r="8048" ht="12.75">
      <c r="C8048" s="2"/>
    </row>
    <row r="8049" ht="12.75">
      <c r="C8049" s="2"/>
    </row>
    <row r="8050" ht="12.75">
      <c r="C8050" s="2"/>
    </row>
    <row r="8051" ht="12.75">
      <c r="C8051" s="2"/>
    </row>
    <row r="8052" ht="12.75">
      <c r="C8052" s="2"/>
    </row>
    <row r="8053" ht="12.75">
      <c r="C8053" s="2"/>
    </row>
    <row r="8054" ht="12.75">
      <c r="C8054" s="2"/>
    </row>
    <row r="8055" ht="12.75">
      <c r="C8055" s="2"/>
    </row>
    <row r="8056" ht="12.75">
      <c r="C8056" s="2"/>
    </row>
    <row r="8057" ht="12.75">
      <c r="C8057" s="2"/>
    </row>
    <row r="8058" ht="12.75">
      <c r="C8058" s="2"/>
    </row>
    <row r="8059" ht="12.75">
      <c r="C8059" s="2"/>
    </row>
    <row r="8060" ht="12.75">
      <c r="C8060" s="2"/>
    </row>
    <row r="8061" ht="12.75">
      <c r="C8061" s="2"/>
    </row>
    <row r="8062" ht="12.75">
      <c r="C8062" s="2"/>
    </row>
    <row r="8063" ht="12.75">
      <c r="C8063" s="2"/>
    </row>
    <row r="8064" ht="12.75">
      <c r="C8064" s="2"/>
    </row>
    <row r="8065" ht="12.75">
      <c r="C8065" s="2"/>
    </row>
    <row r="8066" ht="12.75">
      <c r="C8066" s="2"/>
    </row>
    <row r="8067" ht="12.75">
      <c r="C8067" s="2"/>
    </row>
    <row r="8068" ht="12.75">
      <c r="C8068" s="2"/>
    </row>
    <row r="8069" ht="12.75">
      <c r="C8069" s="2"/>
    </row>
    <row r="8070" ht="12.75">
      <c r="C8070" s="2"/>
    </row>
    <row r="8071" ht="12.75">
      <c r="C8071" s="2"/>
    </row>
    <row r="8072" ht="12.75">
      <c r="C8072" s="2"/>
    </row>
    <row r="8073" ht="12.75">
      <c r="C8073" s="2"/>
    </row>
    <row r="8074" ht="12.75">
      <c r="C8074" s="2"/>
    </row>
    <row r="8075" ht="12.75">
      <c r="C8075" s="2"/>
    </row>
    <row r="8076" ht="12.75">
      <c r="C8076" s="2"/>
    </row>
    <row r="8077" ht="12.75">
      <c r="C8077" s="2"/>
    </row>
    <row r="8078" ht="12.75">
      <c r="C8078" s="2"/>
    </row>
    <row r="8079" ht="12.75">
      <c r="C8079" s="2"/>
    </row>
    <row r="8080" ht="12.75">
      <c r="C8080" s="2"/>
    </row>
    <row r="8081" ht="12.75">
      <c r="C8081" s="2"/>
    </row>
    <row r="8082" ht="12.75">
      <c r="C8082" s="2"/>
    </row>
    <row r="8083" ht="12.75">
      <c r="C8083" s="2"/>
    </row>
    <row r="8084" ht="12.75">
      <c r="C8084" s="2"/>
    </row>
    <row r="8085" ht="12.75">
      <c r="C8085" s="2"/>
    </row>
    <row r="8086" ht="12.75">
      <c r="C8086" s="2"/>
    </row>
    <row r="8087" ht="12.75">
      <c r="C8087" s="2"/>
    </row>
    <row r="8088" ht="12.75">
      <c r="C8088" s="2"/>
    </row>
    <row r="8089" ht="12.75">
      <c r="C8089" s="2"/>
    </row>
    <row r="8090" ht="12.75">
      <c r="C8090" s="2"/>
    </row>
    <row r="8091" ht="12.75">
      <c r="C8091" s="2"/>
    </row>
    <row r="8092" ht="12.75">
      <c r="C8092" s="2"/>
    </row>
    <row r="8093" ht="12.75">
      <c r="C8093" s="2"/>
    </row>
    <row r="8094" ht="12.75">
      <c r="C8094" s="2"/>
    </row>
    <row r="8095" ht="12.75">
      <c r="C8095" s="2"/>
    </row>
    <row r="8096" ht="12.75">
      <c r="C8096" s="2"/>
    </row>
    <row r="8097" ht="12.75">
      <c r="C8097" s="2"/>
    </row>
    <row r="8098" ht="12.75">
      <c r="C8098" s="2"/>
    </row>
    <row r="8099" ht="12.75">
      <c r="C8099" s="2"/>
    </row>
    <row r="8100" ht="12.75">
      <c r="C8100" s="2"/>
    </row>
    <row r="8101" ht="12.75">
      <c r="C8101" s="2"/>
    </row>
    <row r="8102" ht="12.75">
      <c r="C8102" s="2"/>
    </row>
    <row r="8103" ht="12.75">
      <c r="C8103" s="2"/>
    </row>
    <row r="8104" ht="12.75">
      <c r="C8104" s="2"/>
    </row>
    <row r="8105" ht="12.75">
      <c r="C8105" s="2"/>
    </row>
    <row r="8106" ht="12.75">
      <c r="C8106" s="2"/>
    </row>
    <row r="8107" ht="12.75">
      <c r="C8107" s="2"/>
    </row>
    <row r="8108" ht="12.75">
      <c r="C8108" s="2"/>
    </row>
    <row r="8109" ht="12.75">
      <c r="C8109" s="2"/>
    </row>
    <row r="8110" ht="12.75">
      <c r="C8110" s="2"/>
    </row>
    <row r="8111" ht="12.75">
      <c r="C8111" s="2"/>
    </row>
    <row r="8112" ht="12.75">
      <c r="C8112" s="2"/>
    </row>
    <row r="8113" ht="12.75">
      <c r="C8113" s="2"/>
    </row>
    <row r="8114" ht="12.75">
      <c r="C8114" s="2"/>
    </row>
    <row r="8115" ht="12.75">
      <c r="C8115" s="2"/>
    </row>
    <row r="8116" ht="12.75">
      <c r="C8116" s="2"/>
    </row>
    <row r="8117" ht="12.75">
      <c r="C8117" s="2"/>
    </row>
    <row r="8118" ht="12.75">
      <c r="C8118" s="2"/>
    </row>
    <row r="8119" ht="12.75">
      <c r="C8119" s="2"/>
    </row>
    <row r="8120" ht="12.75">
      <c r="C8120" s="2"/>
    </row>
    <row r="8121" ht="12.75">
      <c r="C8121" s="2"/>
    </row>
    <row r="8122" ht="12.75">
      <c r="C8122" s="2"/>
    </row>
    <row r="8123" ht="12.75">
      <c r="C8123" s="2"/>
    </row>
    <row r="8124" ht="12.75">
      <c r="C8124" s="2"/>
    </row>
    <row r="8125" ht="12.75">
      <c r="C8125" s="2"/>
    </row>
    <row r="8126" ht="12.75">
      <c r="C8126" s="2"/>
    </row>
    <row r="8127" ht="12.75">
      <c r="C8127" s="2"/>
    </row>
    <row r="8128" ht="12.75">
      <c r="C8128" s="2"/>
    </row>
    <row r="8129" ht="12.75">
      <c r="C8129" s="2"/>
    </row>
    <row r="8130" ht="12.75">
      <c r="C8130" s="2"/>
    </row>
    <row r="8131" ht="12.75">
      <c r="C8131" s="2"/>
    </row>
    <row r="8132" ht="12.75">
      <c r="C8132" s="2"/>
    </row>
    <row r="8133" ht="12.75">
      <c r="C8133" s="2"/>
    </row>
    <row r="8134" ht="12.75">
      <c r="C8134" s="2"/>
    </row>
    <row r="8135" ht="12.75">
      <c r="C8135" s="2"/>
    </row>
    <row r="8136" ht="12.75">
      <c r="C8136" s="2"/>
    </row>
    <row r="8137" ht="12.75">
      <c r="C8137" s="2"/>
    </row>
    <row r="8138" ht="12.75">
      <c r="C8138" s="2"/>
    </row>
    <row r="8139" ht="12.75">
      <c r="C8139" s="2"/>
    </row>
    <row r="8140" ht="12.75">
      <c r="C8140" s="2"/>
    </row>
    <row r="8141" ht="12.75">
      <c r="C8141" s="2"/>
    </row>
    <row r="8142" ht="12.75">
      <c r="C8142" s="2"/>
    </row>
    <row r="8143" ht="12.75">
      <c r="C8143" s="2"/>
    </row>
    <row r="8144" ht="12.75">
      <c r="C8144" s="2"/>
    </row>
    <row r="8145" ht="12.75">
      <c r="C8145" s="2"/>
    </row>
    <row r="8146" ht="12.75">
      <c r="C8146" s="2"/>
    </row>
    <row r="8147" ht="12.75">
      <c r="C8147" s="2"/>
    </row>
    <row r="8148" ht="12.75">
      <c r="C8148" s="2"/>
    </row>
    <row r="8149" ht="12.75">
      <c r="C8149" s="2"/>
    </row>
    <row r="8150" ht="12.75">
      <c r="C8150" s="2"/>
    </row>
    <row r="8151" ht="12.75">
      <c r="C8151" s="2"/>
    </row>
    <row r="8152" ht="12.75">
      <c r="C8152" s="2"/>
    </row>
    <row r="8153" ht="12.75">
      <c r="C8153" s="2"/>
    </row>
    <row r="8154" ht="12.75">
      <c r="C8154" s="2"/>
    </row>
    <row r="8155" ht="12.75">
      <c r="C8155" s="2"/>
    </row>
    <row r="8156" ht="12.75">
      <c r="C8156" s="2"/>
    </row>
    <row r="8157" ht="12.75">
      <c r="C8157" s="2"/>
    </row>
    <row r="8158" ht="12.75">
      <c r="C8158" s="2"/>
    </row>
    <row r="8159" ht="12.75">
      <c r="C8159" s="2"/>
    </row>
    <row r="8160" ht="12.75">
      <c r="C8160" s="2"/>
    </row>
    <row r="8161" ht="12.75">
      <c r="C8161" s="2"/>
    </row>
    <row r="8162" ht="12.75">
      <c r="C8162" s="2"/>
    </row>
    <row r="8163" ht="12.75">
      <c r="C8163" s="2"/>
    </row>
    <row r="8164" ht="12.75">
      <c r="C8164" s="2"/>
    </row>
    <row r="8165" ht="12.75">
      <c r="C8165" s="2"/>
    </row>
    <row r="8166" ht="12.75">
      <c r="C8166" s="2"/>
    </row>
    <row r="8167" ht="12.75">
      <c r="C8167" s="2"/>
    </row>
    <row r="8168" ht="12.75">
      <c r="C8168" s="2"/>
    </row>
    <row r="8169" ht="12.75">
      <c r="C8169" s="2"/>
    </row>
    <row r="8170" ht="12.75">
      <c r="C8170" s="2"/>
    </row>
    <row r="8171" ht="12.75">
      <c r="C8171" s="2"/>
    </row>
    <row r="8172" ht="12.75">
      <c r="C8172" s="2"/>
    </row>
    <row r="8173" ht="12.75">
      <c r="C8173" s="2"/>
    </row>
    <row r="8174" ht="12.75">
      <c r="C8174" s="2"/>
    </row>
    <row r="8175" ht="12.75">
      <c r="C8175" s="2"/>
    </row>
    <row r="8176" ht="12.75">
      <c r="C8176" s="2"/>
    </row>
    <row r="8177" ht="12.75">
      <c r="C8177" s="2"/>
    </row>
    <row r="8178" ht="12.75">
      <c r="C8178" s="2"/>
    </row>
    <row r="8179" ht="12.75">
      <c r="C8179" s="2"/>
    </row>
    <row r="8180" ht="12.75">
      <c r="C8180" s="2"/>
    </row>
    <row r="8181" ht="12.75">
      <c r="C8181" s="2"/>
    </row>
    <row r="8182" ht="12.75">
      <c r="C8182" s="2"/>
    </row>
    <row r="8183" ht="12.75">
      <c r="C8183" s="2"/>
    </row>
    <row r="8184" ht="12.75">
      <c r="C8184" s="2"/>
    </row>
    <row r="8185" ht="12.75">
      <c r="C8185" s="2"/>
    </row>
    <row r="8186" ht="12.75">
      <c r="C8186" s="2"/>
    </row>
    <row r="8187" ht="12.75">
      <c r="C8187" s="2"/>
    </row>
    <row r="8188" ht="12.75">
      <c r="C8188" s="2"/>
    </row>
    <row r="8189" ht="12.75">
      <c r="C8189" s="2"/>
    </row>
    <row r="8190" ht="12.75">
      <c r="C8190" s="2"/>
    </row>
    <row r="8191" ht="12.75">
      <c r="C8191" s="2"/>
    </row>
    <row r="8192" ht="12.75">
      <c r="C8192" s="2"/>
    </row>
    <row r="8193" ht="12.75">
      <c r="C8193" s="2"/>
    </row>
    <row r="8194" ht="12.75">
      <c r="C8194" s="2"/>
    </row>
    <row r="8195" ht="12.75">
      <c r="C8195" s="2"/>
    </row>
    <row r="8196" ht="12.75">
      <c r="C8196" s="2"/>
    </row>
    <row r="8197" ht="12.75">
      <c r="C8197" s="2"/>
    </row>
    <row r="8198" ht="12.75">
      <c r="C8198" s="2"/>
    </row>
    <row r="8199" ht="12.75">
      <c r="C8199" s="2"/>
    </row>
    <row r="8200" ht="12.75">
      <c r="C8200" s="2"/>
    </row>
    <row r="8201" ht="12.75">
      <c r="C8201" s="2"/>
    </row>
    <row r="8202" ht="12.75">
      <c r="C8202" s="2"/>
    </row>
    <row r="8203" ht="12.75">
      <c r="C8203" s="2"/>
    </row>
    <row r="8204" ht="12.75">
      <c r="C8204" s="2"/>
    </row>
    <row r="8205" ht="12.75">
      <c r="C8205" s="2"/>
    </row>
    <row r="8206" ht="12.75">
      <c r="C8206" s="2"/>
    </row>
    <row r="8207" ht="12.75">
      <c r="C8207" s="2"/>
    </row>
    <row r="8208" ht="12.75">
      <c r="C8208" s="2"/>
    </row>
    <row r="8209" ht="12.75">
      <c r="C8209" s="2"/>
    </row>
    <row r="8210" ht="12.75">
      <c r="C8210" s="2"/>
    </row>
    <row r="8211" ht="12.75">
      <c r="C8211" s="2"/>
    </row>
    <row r="8212" ht="12.75">
      <c r="C8212" s="2"/>
    </row>
    <row r="8213" ht="12.75">
      <c r="C8213" s="2"/>
    </row>
    <row r="8214" ht="12.75">
      <c r="C8214" s="2"/>
    </row>
    <row r="8215" ht="12.75">
      <c r="C8215" s="2"/>
    </row>
    <row r="8216" ht="12.75">
      <c r="C8216" s="2"/>
    </row>
    <row r="8217" ht="12.75">
      <c r="C8217" s="2"/>
    </row>
    <row r="8218" ht="12.75">
      <c r="C8218" s="2"/>
    </row>
    <row r="8219" ht="12.75">
      <c r="C8219" s="2"/>
    </row>
    <row r="8220" ht="12.75">
      <c r="C8220" s="2"/>
    </row>
    <row r="8221" ht="12.75">
      <c r="C8221" s="2"/>
    </row>
    <row r="8222" ht="12.75">
      <c r="C8222" s="2"/>
    </row>
    <row r="8223" ht="12.75">
      <c r="C8223" s="2"/>
    </row>
    <row r="8224" ht="12.75">
      <c r="C8224" s="2"/>
    </row>
    <row r="8225" ht="12.75">
      <c r="C8225" s="2"/>
    </row>
    <row r="8226" ht="12.75">
      <c r="C8226" s="2"/>
    </row>
    <row r="8227" ht="12.75">
      <c r="C8227" s="2"/>
    </row>
    <row r="8228" ht="12.75">
      <c r="C8228" s="2"/>
    </row>
    <row r="8229" ht="12.75">
      <c r="C8229" s="2"/>
    </row>
    <row r="8230" ht="12.75">
      <c r="C8230" s="2"/>
    </row>
    <row r="8231" ht="12.75">
      <c r="C8231" s="2"/>
    </row>
    <row r="8232" ht="12.75">
      <c r="C8232" s="2"/>
    </row>
    <row r="8233" ht="12.75">
      <c r="C8233" s="2"/>
    </row>
    <row r="8234" ht="12.75">
      <c r="C8234" s="2"/>
    </row>
    <row r="8235" ht="12.75">
      <c r="C8235" s="2"/>
    </row>
    <row r="8236" ht="12.75">
      <c r="C8236" s="2"/>
    </row>
    <row r="8237" ht="12.75">
      <c r="C8237" s="2"/>
    </row>
    <row r="8238" ht="12.75">
      <c r="C8238" s="2"/>
    </row>
    <row r="8239" ht="12.75">
      <c r="C8239" s="2"/>
    </row>
    <row r="8240" ht="12.75">
      <c r="C8240" s="2"/>
    </row>
    <row r="8241" ht="12.75">
      <c r="C8241" s="2"/>
    </row>
    <row r="8242" ht="12.75">
      <c r="C8242" s="2"/>
    </row>
    <row r="8243" ht="12.75">
      <c r="C8243" s="2"/>
    </row>
    <row r="8244" ht="12.75">
      <c r="C8244" s="2"/>
    </row>
    <row r="8245" ht="12.75">
      <c r="C8245" s="2"/>
    </row>
    <row r="8246" ht="12.75">
      <c r="C8246" s="2"/>
    </row>
    <row r="8247" ht="12.75">
      <c r="C8247" s="2"/>
    </row>
    <row r="8248" ht="12.75">
      <c r="C8248" s="2"/>
    </row>
    <row r="8249" ht="12.75">
      <c r="C8249" s="2"/>
    </row>
    <row r="8250" ht="12.75">
      <c r="C8250" s="2"/>
    </row>
    <row r="8251" ht="12.75">
      <c r="C8251" s="2"/>
    </row>
    <row r="8252" ht="12.75">
      <c r="C8252" s="2"/>
    </row>
    <row r="8253" ht="12.75">
      <c r="C8253" s="2"/>
    </row>
    <row r="8254" ht="12.75">
      <c r="C8254" s="2"/>
    </row>
    <row r="8255" ht="12.75">
      <c r="C8255" s="2"/>
    </row>
    <row r="8256" ht="12.75">
      <c r="C8256" s="2"/>
    </row>
    <row r="8257" ht="12.75">
      <c r="C8257" s="2"/>
    </row>
    <row r="8258" ht="12.75">
      <c r="C8258" s="2"/>
    </row>
    <row r="8259" ht="12.75">
      <c r="C8259" s="2"/>
    </row>
    <row r="8260" ht="12.75">
      <c r="C8260" s="2"/>
    </row>
    <row r="8261" ht="12.75">
      <c r="C8261" s="2"/>
    </row>
    <row r="8262" ht="12.75">
      <c r="C8262" s="2"/>
    </row>
    <row r="8263" ht="12.75">
      <c r="C8263" s="2"/>
    </row>
    <row r="8264" ht="12.75">
      <c r="C8264" s="2"/>
    </row>
    <row r="8265" ht="12.75">
      <c r="C8265" s="2"/>
    </row>
    <row r="8266" ht="12.75">
      <c r="C8266" s="2"/>
    </row>
    <row r="8267" ht="12.75">
      <c r="C8267" s="2"/>
    </row>
    <row r="8268" ht="12.75">
      <c r="C8268" s="2"/>
    </row>
    <row r="8269" ht="12.75">
      <c r="C8269" s="2"/>
    </row>
    <row r="8270" ht="12.75">
      <c r="C8270" s="2"/>
    </row>
    <row r="8271" ht="12.75">
      <c r="C8271" s="2"/>
    </row>
    <row r="8272" ht="12.75">
      <c r="C8272" s="2"/>
    </row>
    <row r="8273" ht="12.75">
      <c r="C8273" s="2"/>
    </row>
    <row r="8274" ht="12.75">
      <c r="C8274" s="2"/>
    </row>
    <row r="8275" ht="12.75">
      <c r="C8275" s="2"/>
    </row>
    <row r="8276" ht="12.75">
      <c r="C8276" s="2"/>
    </row>
    <row r="8277" ht="12.75">
      <c r="C8277" s="2"/>
    </row>
    <row r="8278" ht="12.75">
      <c r="C8278" s="2"/>
    </row>
    <row r="8279" ht="12.75">
      <c r="C8279" s="2"/>
    </row>
    <row r="8280" ht="12.75">
      <c r="C8280" s="2"/>
    </row>
    <row r="8281" ht="12.75">
      <c r="C8281" s="2"/>
    </row>
    <row r="8282" ht="12.75">
      <c r="C8282" s="2"/>
    </row>
    <row r="8283" ht="12.75">
      <c r="C8283" s="2"/>
    </row>
    <row r="8284" ht="12.75">
      <c r="C8284" s="2"/>
    </row>
    <row r="8285" ht="12.75">
      <c r="C8285" s="2"/>
    </row>
    <row r="8286" ht="12.75">
      <c r="C8286" s="2"/>
    </row>
    <row r="8287" ht="12.75">
      <c r="C8287" s="2"/>
    </row>
    <row r="8288" ht="12.75">
      <c r="C8288" s="2"/>
    </row>
    <row r="8289" ht="12.75">
      <c r="C8289" s="2"/>
    </row>
    <row r="8290" ht="12.75">
      <c r="C8290" s="2"/>
    </row>
    <row r="8291" ht="12.75">
      <c r="C8291" s="2"/>
    </row>
    <row r="8292" ht="12.75">
      <c r="C8292" s="2"/>
    </row>
    <row r="8293" ht="12.75">
      <c r="C8293" s="2"/>
    </row>
    <row r="8294" ht="12.75">
      <c r="C8294" s="2"/>
    </row>
    <row r="8295" ht="12.75">
      <c r="C8295" s="2"/>
    </row>
    <row r="8296" ht="12.75">
      <c r="C8296" s="2"/>
    </row>
    <row r="8297" ht="12.75">
      <c r="C8297" s="2"/>
    </row>
    <row r="8298" ht="12.75">
      <c r="C8298" s="2"/>
    </row>
    <row r="8299" ht="12.75">
      <c r="C8299" s="2"/>
    </row>
    <row r="8300" ht="12.75">
      <c r="C8300" s="2"/>
    </row>
    <row r="8301" ht="12.75">
      <c r="C8301" s="2"/>
    </row>
    <row r="8302" ht="12.75">
      <c r="C8302" s="2"/>
    </row>
    <row r="8303" ht="12.75">
      <c r="C8303" s="2"/>
    </row>
    <row r="8304" ht="12.75">
      <c r="C8304" s="2"/>
    </row>
    <row r="8305" ht="12.75">
      <c r="C8305" s="2"/>
    </row>
    <row r="8306" ht="12.75">
      <c r="C8306" s="2"/>
    </row>
    <row r="8307" ht="12.75">
      <c r="C8307" s="2"/>
    </row>
    <row r="8308" ht="12.75">
      <c r="C8308" s="2"/>
    </row>
    <row r="8309" ht="12.75">
      <c r="C8309" s="2"/>
    </row>
    <row r="8310" ht="12.75">
      <c r="C8310" s="2"/>
    </row>
    <row r="8311" ht="12.75">
      <c r="C8311" s="2"/>
    </row>
    <row r="8312" ht="12.75">
      <c r="C8312" s="2"/>
    </row>
    <row r="8313" ht="12.75">
      <c r="C8313" s="2"/>
    </row>
    <row r="8314" ht="12.75">
      <c r="C8314" s="2"/>
    </row>
    <row r="8315" ht="12.75">
      <c r="C8315" s="2"/>
    </row>
    <row r="8316" ht="12.75">
      <c r="C8316" s="2"/>
    </row>
    <row r="8317" ht="12.75">
      <c r="C8317" s="2"/>
    </row>
    <row r="8318" ht="12.75">
      <c r="C8318" s="2"/>
    </row>
    <row r="8319" ht="12.75">
      <c r="C8319" s="2"/>
    </row>
    <row r="8320" ht="12.75">
      <c r="C8320" s="2"/>
    </row>
    <row r="8321" ht="12.75">
      <c r="C8321" s="2"/>
    </row>
    <row r="8322" ht="12.75">
      <c r="C8322" s="2"/>
    </row>
    <row r="8323" ht="12.75">
      <c r="C8323" s="2"/>
    </row>
    <row r="8324" ht="12.75">
      <c r="C8324" s="2"/>
    </row>
    <row r="8325" ht="12.75">
      <c r="C8325" s="2"/>
    </row>
    <row r="8326" ht="12.75">
      <c r="C8326" s="2"/>
    </row>
    <row r="8327" ht="12.75">
      <c r="C8327" s="2"/>
    </row>
    <row r="8328" ht="12.75">
      <c r="C8328" s="2"/>
    </row>
    <row r="8329" ht="12.75">
      <c r="C8329" s="2"/>
    </row>
    <row r="8330" ht="12.75">
      <c r="C8330" s="2"/>
    </row>
    <row r="8331" ht="12.75">
      <c r="C8331" s="2"/>
    </row>
    <row r="8332" ht="12.75">
      <c r="C8332" s="2"/>
    </row>
    <row r="8333" ht="12.75">
      <c r="C8333" s="2"/>
    </row>
    <row r="8334" ht="12.75">
      <c r="C8334" s="2"/>
    </row>
    <row r="8335" ht="12.75">
      <c r="C8335" s="2"/>
    </row>
    <row r="8336" ht="12.75">
      <c r="C8336" s="2"/>
    </row>
    <row r="8337" ht="12.75">
      <c r="C8337" s="2"/>
    </row>
    <row r="8338" ht="12.75">
      <c r="C8338" s="2"/>
    </row>
    <row r="8339" ht="12.75">
      <c r="C8339" s="2"/>
    </row>
    <row r="8340" ht="12.75">
      <c r="C8340" s="2"/>
    </row>
    <row r="8341" ht="12.75">
      <c r="C8341" s="2"/>
    </row>
    <row r="8342" ht="12.75">
      <c r="C8342" s="2"/>
    </row>
    <row r="8343" ht="12.75">
      <c r="C8343" s="2"/>
    </row>
    <row r="8344" ht="12.75">
      <c r="C8344" s="2"/>
    </row>
    <row r="8345" ht="12.75">
      <c r="C8345" s="2"/>
    </row>
    <row r="8346" ht="12.75">
      <c r="C8346" s="2"/>
    </row>
    <row r="8347" ht="12.75">
      <c r="C8347" s="2"/>
    </row>
    <row r="8348" ht="12.75">
      <c r="C8348" s="2"/>
    </row>
    <row r="8349" ht="12.75">
      <c r="C8349" s="2"/>
    </row>
    <row r="8350" ht="12.75">
      <c r="C8350" s="2"/>
    </row>
    <row r="8351" ht="12.75">
      <c r="C8351" s="2"/>
    </row>
    <row r="8352" ht="12.75">
      <c r="C8352" s="2"/>
    </row>
    <row r="8353" ht="12.75">
      <c r="C8353" s="2"/>
    </row>
    <row r="8354" ht="12.75">
      <c r="C8354" s="2"/>
    </row>
    <row r="8355" ht="12.75">
      <c r="C8355" s="2"/>
    </row>
    <row r="8356" ht="12.75">
      <c r="C8356" s="2"/>
    </row>
    <row r="8357" ht="12.75">
      <c r="C8357" s="2"/>
    </row>
    <row r="8358" ht="12.75">
      <c r="C8358" s="2"/>
    </row>
    <row r="8359" ht="12.75">
      <c r="C8359" s="2"/>
    </row>
    <row r="8360" ht="12.75">
      <c r="C8360" s="2"/>
    </row>
    <row r="8361" ht="12.75">
      <c r="C8361" s="2"/>
    </row>
    <row r="8362" ht="12.75">
      <c r="C8362" s="2"/>
    </row>
    <row r="8363" ht="12.75">
      <c r="C8363" s="2"/>
    </row>
    <row r="8364" ht="12.75">
      <c r="C8364" s="2"/>
    </row>
    <row r="8365" ht="12.75">
      <c r="C8365" s="2"/>
    </row>
    <row r="8366" ht="12.75">
      <c r="C8366" s="2"/>
    </row>
    <row r="8367" ht="12.75">
      <c r="C8367" s="2"/>
    </row>
    <row r="8368" ht="12.75">
      <c r="C8368" s="2"/>
    </row>
    <row r="8369" ht="12.75">
      <c r="C8369" s="2"/>
    </row>
    <row r="8370" ht="12.75">
      <c r="C8370" s="2"/>
    </row>
    <row r="8371" ht="12.75">
      <c r="C8371" s="2"/>
    </row>
    <row r="8372" ht="12.75">
      <c r="C8372" s="2"/>
    </row>
    <row r="8373" ht="12.75">
      <c r="C8373" s="2"/>
    </row>
    <row r="8374" ht="12.75">
      <c r="C8374" s="2"/>
    </row>
    <row r="8375" ht="12.75">
      <c r="C8375" s="2"/>
    </row>
    <row r="8376" ht="12.75">
      <c r="C8376" s="2"/>
    </row>
    <row r="8377" ht="12.75">
      <c r="C8377" s="2"/>
    </row>
    <row r="8378" ht="12.75">
      <c r="C8378" s="2"/>
    </row>
    <row r="8379" ht="12.75">
      <c r="C8379" s="2"/>
    </row>
    <row r="8380" ht="12.75">
      <c r="C8380" s="2"/>
    </row>
    <row r="8381" ht="12.75">
      <c r="C8381" s="2"/>
    </row>
    <row r="8382" ht="12.75">
      <c r="C8382" s="2"/>
    </row>
    <row r="8383" ht="12.75">
      <c r="C8383" s="2"/>
    </row>
    <row r="8384" ht="12.75">
      <c r="C8384" s="2"/>
    </row>
    <row r="8385" ht="12.75">
      <c r="C8385" s="2"/>
    </row>
    <row r="8386" ht="12.75">
      <c r="C8386" s="2"/>
    </row>
    <row r="8387" ht="12.75">
      <c r="C8387" s="2"/>
    </row>
    <row r="8388" ht="12.75">
      <c r="C8388" s="2"/>
    </row>
    <row r="8389" ht="12.75">
      <c r="C8389" s="2"/>
    </row>
    <row r="8390" ht="12.75">
      <c r="C8390" s="2"/>
    </row>
    <row r="8391" ht="12.75">
      <c r="C8391" s="2"/>
    </row>
    <row r="8392" ht="12.75">
      <c r="C8392" s="2"/>
    </row>
    <row r="8393" ht="12.75">
      <c r="C8393" s="2"/>
    </row>
    <row r="8394" ht="12.75">
      <c r="C8394" s="2"/>
    </row>
    <row r="8395" ht="12.75">
      <c r="C8395" s="2"/>
    </row>
    <row r="8396" ht="12.75">
      <c r="C8396" s="2"/>
    </row>
    <row r="8397" ht="12.75">
      <c r="C8397" s="2"/>
    </row>
    <row r="8398" ht="12.75">
      <c r="C8398" s="2"/>
    </row>
    <row r="8399" ht="12.75">
      <c r="C8399" s="2"/>
    </row>
    <row r="8400" ht="12.75">
      <c r="C8400" s="2"/>
    </row>
    <row r="8401" ht="12.75">
      <c r="C8401" s="2"/>
    </row>
    <row r="8402" ht="12.75">
      <c r="C8402" s="2"/>
    </row>
    <row r="8403" ht="12.75">
      <c r="C8403" s="2"/>
    </row>
    <row r="8404" ht="12.75">
      <c r="C8404" s="2"/>
    </row>
    <row r="8405" ht="12.75">
      <c r="C8405" s="2"/>
    </row>
    <row r="8406" ht="12.75">
      <c r="C8406" s="2"/>
    </row>
    <row r="8407" ht="12.75">
      <c r="C8407" s="2"/>
    </row>
    <row r="8408" ht="12.75">
      <c r="C8408" s="2"/>
    </row>
    <row r="8409" ht="12.75">
      <c r="C8409" s="2"/>
    </row>
    <row r="8410" ht="12.75">
      <c r="C8410" s="2"/>
    </row>
    <row r="8411" ht="12.75">
      <c r="C8411" s="2"/>
    </row>
    <row r="8412" ht="12.75">
      <c r="C8412" s="2"/>
    </row>
    <row r="8413" ht="12.75">
      <c r="C8413" s="2"/>
    </row>
    <row r="8414" ht="12.75">
      <c r="C8414" s="2"/>
    </row>
    <row r="8415" ht="12.75">
      <c r="C8415" s="2"/>
    </row>
    <row r="8416" ht="12.75">
      <c r="C8416" s="2"/>
    </row>
    <row r="8417" ht="12.75">
      <c r="C8417" s="2"/>
    </row>
    <row r="8418" ht="12.75">
      <c r="C8418" s="2"/>
    </row>
    <row r="8419" ht="12.75">
      <c r="C8419" s="2"/>
    </row>
    <row r="8420" ht="12.75">
      <c r="C8420" s="2"/>
    </row>
    <row r="8421" ht="12.75">
      <c r="C8421" s="2"/>
    </row>
    <row r="8422" ht="12.75">
      <c r="C8422" s="2"/>
    </row>
    <row r="8423" ht="12.75">
      <c r="C8423" s="2"/>
    </row>
    <row r="8424" ht="12.75">
      <c r="C8424" s="2"/>
    </row>
    <row r="8425" ht="12.75">
      <c r="C8425" s="2"/>
    </row>
    <row r="8426" ht="12.75">
      <c r="C8426" s="2"/>
    </row>
    <row r="8427" ht="12.75">
      <c r="C8427" s="2"/>
    </row>
    <row r="8428" ht="12.75">
      <c r="C8428" s="2"/>
    </row>
    <row r="8429" ht="12.75">
      <c r="C8429" s="2"/>
    </row>
    <row r="8430" ht="12.75">
      <c r="C8430" s="2"/>
    </row>
    <row r="8431" ht="12.75">
      <c r="C8431" s="2"/>
    </row>
    <row r="8432" ht="12.75">
      <c r="C8432" s="2"/>
    </row>
    <row r="8433" ht="12.75">
      <c r="C8433" s="2"/>
    </row>
    <row r="8434" ht="12.75">
      <c r="C8434" s="2"/>
    </row>
    <row r="8435" ht="12.75">
      <c r="C8435" s="2"/>
    </row>
    <row r="8436" ht="12.75">
      <c r="C8436" s="2"/>
    </row>
    <row r="8437" ht="12.75">
      <c r="C8437" s="2"/>
    </row>
    <row r="8438" ht="12.75">
      <c r="C8438" s="2"/>
    </row>
    <row r="8439" ht="12.75">
      <c r="C8439" s="2"/>
    </row>
    <row r="8440" ht="12.75">
      <c r="C8440" s="2"/>
    </row>
    <row r="8441" ht="12.75">
      <c r="C8441" s="2"/>
    </row>
    <row r="8442" ht="12.75">
      <c r="C8442" s="2"/>
    </row>
    <row r="8443" ht="12.75">
      <c r="C8443" s="2"/>
    </row>
    <row r="8444" ht="12.75">
      <c r="C8444" s="2"/>
    </row>
    <row r="8445" ht="12.75">
      <c r="C8445" s="2"/>
    </row>
    <row r="8446" ht="12.75">
      <c r="C8446" s="2"/>
    </row>
    <row r="8447" ht="12.75">
      <c r="C8447" s="2"/>
    </row>
    <row r="8448" ht="12.75">
      <c r="C8448" s="2"/>
    </row>
    <row r="8449" ht="12.75">
      <c r="C8449" s="2"/>
    </row>
    <row r="8450" ht="12.75">
      <c r="C8450" s="2"/>
    </row>
    <row r="8451" ht="12.75">
      <c r="C8451" s="2"/>
    </row>
    <row r="8452" ht="12.75">
      <c r="C8452" s="2"/>
    </row>
    <row r="8453" ht="12.75">
      <c r="C8453" s="2"/>
    </row>
    <row r="8454" ht="12.75">
      <c r="C8454" s="2"/>
    </row>
    <row r="8455" ht="12.75">
      <c r="C8455" s="2"/>
    </row>
    <row r="8456" ht="12.75">
      <c r="C8456" s="2"/>
    </row>
    <row r="8457" ht="12.75">
      <c r="C8457" s="2"/>
    </row>
    <row r="8458" ht="12.75">
      <c r="C8458" s="2"/>
    </row>
    <row r="8459" ht="12.75">
      <c r="C8459" s="2"/>
    </row>
    <row r="8460" ht="12.75">
      <c r="C8460" s="2"/>
    </row>
    <row r="8461" ht="12.75">
      <c r="C8461" s="2"/>
    </row>
    <row r="8462" ht="12.75">
      <c r="C8462" s="2"/>
    </row>
    <row r="8463" ht="12.75">
      <c r="C8463" s="2"/>
    </row>
    <row r="8464" ht="12.75">
      <c r="C8464" s="2"/>
    </row>
    <row r="8465" ht="12.75">
      <c r="C8465" s="2"/>
    </row>
    <row r="8466" ht="12.75">
      <c r="C8466" s="2"/>
    </row>
    <row r="8467" ht="12.75">
      <c r="C8467" s="2"/>
    </row>
    <row r="8468" ht="12.75">
      <c r="C8468" s="2"/>
    </row>
    <row r="8469" ht="12.75">
      <c r="C8469" s="2"/>
    </row>
    <row r="8470" ht="12.75">
      <c r="C8470" s="2"/>
    </row>
    <row r="8471" ht="12.75">
      <c r="C8471" s="2"/>
    </row>
    <row r="8472" ht="12.75">
      <c r="C8472" s="2"/>
    </row>
    <row r="8473" ht="12.75">
      <c r="C8473" s="2"/>
    </row>
    <row r="8474" ht="12.75">
      <c r="C8474" s="2"/>
    </row>
    <row r="8475" ht="12.75">
      <c r="C8475" s="2"/>
    </row>
    <row r="8476" ht="12.75">
      <c r="C8476" s="2"/>
    </row>
    <row r="8477" ht="12.75">
      <c r="C8477" s="2"/>
    </row>
    <row r="8478" ht="12.75">
      <c r="C8478" s="2"/>
    </row>
    <row r="8479" ht="12.75">
      <c r="C8479" s="2"/>
    </row>
    <row r="8480" ht="12.75">
      <c r="C8480" s="2"/>
    </row>
    <row r="8481" ht="12.75">
      <c r="C8481" s="2"/>
    </row>
    <row r="8482" ht="12.75">
      <c r="C8482" s="2"/>
    </row>
    <row r="8483" ht="12.75">
      <c r="C8483" s="2"/>
    </row>
    <row r="8484" ht="12.75">
      <c r="C8484" s="2"/>
    </row>
    <row r="8485" ht="12.75">
      <c r="C8485" s="2"/>
    </row>
    <row r="8486" ht="12.75">
      <c r="C8486" s="2"/>
    </row>
    <row r="8487" ht="12.75">
      <c r="C8487" s="2"/>
    </row>
    <row r="8488" ht="12.75">
      <c r="C8488" s="2"/>
    </row>
    <row r="8489" ht="12.75">
      <c r="C8489" s="2"/>
    </row>
    <row r="8490" ht="12.75">
      <c r="C8490" s="2"/>
    </row>
    <row r="8491" ht="12.75">
      <c r="C8491" s="2"/>
    </row>
    <row r="8492" ht="12.75">
      <c r="C8492" s="2"/>
    </row>
    <row r="8493" ht="12.75">
      <c r="C8493" s="2"/>
    </row>
    <row r="8494" ht="12.75">
      <c r="C8494" s="2"/>
    </row>
    <row r="8495" ht="12.75">
      <c r="C8495" s="2"/>
    </row>
    <row r="8496" ht="12.75">
      <c r="C8496" s="2"/>
    </row>
    <row r="8497" ht="12.75">
      <c r="C8497" s="2"/>
    </row>
    <row r="8498" ht="12.75">
      <c r="C8498" s="2"/>
    </row>
    <row r="8499" ht="12.75">
      <c r="C8499" s="2"/>
    </row>
    <row r="8500" ht="12.75">
      <c r="C8500" s="2"/>
    </row>
    <row r="8501" ht="12.75">
      <c r="C8501" s="2"/>
    </row>
    <row r="8502" ht="12.75">
      <c r="C8502" s="2"/>
    </row>
    <row r="8503" ht="12.75">
      <c r="C8503" s="2"/>
    </row>
    <row r="8504" ht="12.75">
      <c r="C8504" s="2"/>
    </row>
    <row r="8505" ht="12.75">
      <c r="C8505" s="2"/>
    </row>
    <row r="8506" ht="12.75">
      <c r="C8506" s="2"/>
    </row>
    <row r="8507" ht="12.75">
      <c r="C8507" s="2"/>
    </row>
    <row r="8508" ht="12.75">
      <c r="C8508" s="2"/>
    </row>
    <row r="8509" ht="12.75">
      <c r="C8509" s="2"/>
    </row>
    <row r="8510" ht="12.75">
      <c r="C8510" s="2"/>
    </row>
    <row r="8511" ht="12.75">
      <c r="C8511" s="2"/>
    </row>
    <row r="8512" ht="12.75">
      <c r="C8512" s="2"/>
    </row>
    <row r="8513" ht="12.75">
      <c r="C8513" s="2"/>
    </row>
    <row r="8514" ht="12.75">
      <c r="C8514" s="2"/>
    </row>
    <row r="8515" ht="12.75">
      <c r="C8515" s="2"/>
    </row>
    <row r="8516" ht="12.75">
      <c r="C8516" s="2"/>
    </row>
    <row r="8517" ht="12.75">
      <c r="C8517" s="2"/>
    </row>
    <row r="8518" ht="12.75">
      <c r="C8518" s="2"/>
    </row>
    <row r="8519" ht="12.75">
      <c r="C8519" s="2"/>
    </row>
    <row r="8520" ht="12.75">
      <c r="C8520" s="2"/>
    </row>
    <row r="8521" ht="12.75">
      <c r="C8521" s="2"/>
    </row>
    <row r="8522" ht="12.75">
      <c r="C8522" s="2"/>
    </row>
    <row r="8523" ht="12.75">
      <c r="C8523" s="2"/>
    </row>
    <row r="8524" ht="12.75">
      <c r="C8524" s="2"/>
    </row>
    <row r="8525" ht="12.75">
      <c r="C8525" s="2"/>
    </row>
    <row r="8526" ht="12.75">
      <c r="C8526" s="2"/>
    </row>
    <row r="8527" ht="12.75">
      <c r="C8527" s="2"/>
    </row>
    <row r="8528" ht="12.75">
      <c r="C8528" s="2"/>
    </row>
    <row r="8529" ht="12.75">
      <c r="C8529" s="2"/>
    </row>
    <row r="8530" ht="12.75">
      <c r="C8530" s="2"/>
    </row>
    <row r="8531" ht="12.75">
      <c r="C8531" s="2"/>
    </row>
    <row r="8532" ht="12.75">
      <c r="C8532" s="2"/>
    </row>
    <row r="8533" ht="12.75">
      <c r="C8533" s="2"/>
    </row>
    <row r="8534" ht="12.75">
      <c r="C8534" s="2"/>
    </row>
    <row r="8535" ht="12.75">
      <c r="C8535" s="2"/>
    </row>
    <row r="8536" ht="12.75">
      <c r="C8536" s="2"/>
    </row>
    <row r="8537" ht="12.75">
      <c r="C8537" s="2"/>
    </row>
    <row r="8538" ht="12.75">
      <c r="C8538" s="2"/>
    </row>
    <row r="8539" ht="12.75">
      <c r="C8539" s="2"/>
    </row>
    <row r="8540" ht="12.75">
      <c r="C8540" s="2"/>
    </row>
    <row r="8541" ht="12.75">
      <c r="C8541" s="2"/>
    </row>
    <row r="8542" ht="12.75">
      <c r="C8542" s="2"/>
    </row>
    <row r="8543" ht="12.75">
      <c r="C8543" s="2"/>
    </row>
    <row r="8544" ht="12.75">
      <c r="C8544" s="2"/>
    </row>
    <row r="8545" ht="12.75">
      <c r="C8545" s="2"/>
    </row>
    <row r="8546" ht="12.75">
      <c r="C8546" s="2"/>
    </row>
    <row r="8547" ht="12.75">
      <c r="C8547" s="2"/>
    </row>
    <row r="8548" ht="12.75">
      <c r="C8548" s="2"/>
    </row>
    <row r="8549" ht="12.75">
      <c r="C8549" s="2"/>
    </row>
    <row r="8550" ht="12.75">
      <c r="C8550" s="2"/>
    </row>
    <row r="8551" ht="12.75">
      <c r="C8551" s="2"/>
    </row>
    <row r="8552" ht="12.75">
      <c r="C8552" s="2"/>
    </row>
    <row r="8553" ht="12.75">
      <c r="C8553" s="2"/>
    </row>
    <row r="8554" ht="12.75">
      <c r="C8554" s="2"/>
    </row>
    <row r="8555" ht="12.75">
      <c r="C8555" s="2"/>
    </row>
    <row r="8556" ht="12.75">
      <c r="C8556" s="2"/>
    </row>
    <row r="8557" ht="12.75">
      <c r="C8557" s="2"/>
    </row>
    <row r="8558" ht="12.75">
      <c r="C8558" s="2"/>
    </row>
    <row r="8559" ht="12.75">
      <c r="C8559" s="2"/>
    </row>
    <row r="8560" ht="12.75">
      <c r="C8560" s="2"/>
    </row>
    <row r="8561" ht="12.75">
      <c r="C8561" s="2"/>
    </row>
    <row r="8562" ht="12.75">
      <c r="C8562" s="2"/>
    </row>
    <row r="8563" ht="12.75">
      <c r="C8563" s="2"/>
    </row>
    <row r="8564" ht="12.75">
      <c r="C8564" s="2"/>
    </row>
    <row r="8565" ht="12.75">
      <c r="C8565" s="2"/>
    </row>
    <row r="8566" ht="12.75">
      <c r="C8566" s="2"/>
    </row>
    <row r="8567" ht="12.75">
      <c r="C8567" s="2"/>
    </row>
    <row r="8568" ht="12.75">
      <c r="C8568" s="2"/>
    </row>
    <row r="8569" ht="12.75">
      <c r="C8569" s="2"/>
    </row>
    <row r="8570" ht="12.75">
      <c r="C8570" s="2"/>
    </row>
    <row r="8571" ht="12.75">
      <c r="C8571" s="2"/>
    </row>
    <row r="8572" ht="12.75">
      <c r="C8572" s="2"/>
    </row>
    <row r="8573" ht="12.75">
      <c r="C8573" s="2"/>
    </row>
    <row r="8574" ht="12.75">
      <c r="C8574" s="2"/>
    </row>
    <row r="8575" ht="12.75">
      <c r="C8575" s="2"/>
    </row>
    <row r="8576" ht="12.75">
      <c r="C8576" s="2"/>
    </row>
    <row r="8577" ht="12.75">
      <c r="C8577" s="2"/>
    </row>
    <row r="8578" ht="12.75">
      <c r="C8578" s="2"/>
    </row>
    <row r="8579" ht="12.75">
      <c r="C8579" s="2"/>
    </row>
    <row r="8580" ht="12.75">
      <c r="C8580" s="2"/>
    </row>
    <row r="8581" ht="12.75">
      <c r="C8581" s="2"/>
    </row>
    <row r="8582" ht="12.75">
      <c r="C8582" s="2"/>
    </row>
    <row r="8583" ht="12.75">
      <c r="C8583" s="2"/>
    </row>
    <row r="8584" ht="12.75">
      <c r="C8584" s="2"/>
    </row>
    <row r="8585" ht="12.75">
      <c r="C8585" s="2"/>
    </row>
    <row r="8586" ht="12.75">
      <c r="C8586" s="2"/>
    </row>
    <row r="8587" ht="12.75">
      <c r="C8587" s="2"/>
    </row>
    <row r="8588" ht="12.75">
      <c r="C8588" s="2"/>
    </row>
    <row r="8589" ht="12.75">
      <c r="C8589" s="2"/>
    </row>
    <row r="8590" ht="12.75">
      <c r="C8590" s="2"/>
    </row>
    <row r="8591" ht="12.75">
      <c r="C8591" s="2"/>
    </row>
    <row r="8592" ht="12.75">
      <c r="C8592" s="2"/>
    </row>
    <row r="8593" ht="12.75">
      <c r="C8593" s="2"/>
    </row>
    <row r="8594" ht="12.75">
      <c r="C8594" s="2"/>
    </row>
    <row r="8595" ht="12.75">
      <c r="C8595" s="2"/>
    </row>
    <row r="8596" ht="12.75">
      <c r="C8596" s="2"/>
    </row>
    <row r="8597" ht="12.75">
      <c r="C8597" s="2"/>
    </row>
    <row r="8598" ht="12.75">
      <c r="C8598" s="2"/>
    </row>
    <row r="8599" ht="12.75">
      <c r="C8599" s="2"/>
    </row>
    <row r="8600" ht="12.75">
      <c r="C8600" s="2"/>
    </row>
    <row r="8601" ht="12.75">
      <c r="C8601" s="2"/>
    </row>
    <row r="8602" ht="12.75">
      <c r="C8602" s="2"/>
    </row>
    <row r="8603" ht="12.75">
      <c r="C8603" s="2"/>
    </row>
    <row r="8604" ht="12.75">
      <c r="C8604" s="2"/>
    </row>
    <row r="8605" ht="12.75">
      <c r="C8605" s="2"/>
    </row>
    <row r="8606" ht="12.75">
      <c r="C8606" s="2"/>
    </row>
    <row r="8607" ht="12.75">
      <c r="C8607" s="2"/>
    </row>
    <row r="8608" ht="12.75">
      <c r="C8608" s="2"/>
    </row>
    <row r="8609" ht="12.75">
      <c r="C8609" s="2"/>
    </row>
    <row r="8610" ht="12.75">
      <c r="C8610" s="2"/>
    </row>
    <row r="8611" ht="12.75">
      <c r="C8611" s="2"/>
    </row>
    <row r="8612" ht="12.75">
      <c r="C8612" s="2"/>
    </row>
    <row r="8613" ht="12.75">
      <c r="C8613" s="2"/>
    </row>
    <row r="8614" ht="12.75">
      <c r="C8614" s="2"/>
    </row>
    <row r="8615" ht="12.75">
      <c r="C8615" s="2"/>
    </row>
    <row r="8616" ht="12.75">
      <c r="C8616" s="2"/>
    </row>
    <row r="8617" ht="12.75">
      <c r="C8617" s="2"/>
    </row>
    <row r="8618" ht="12.75">
      <c r="C8618" s="2"/>
    </row>
    <row r="8619" ht="12.75">
      <c r="C8619" s="2"/>
    </row>
    <row r="8620" ht="12.75">
      <c r="C8620" s="2"/>
    </row>
    <row r="8621" ht="12.75">
      <c r="C8621" s="2"/>
    </row>
    <row r="8622" ht="12.75">
      <c r="C8622" s="2"/>
    </row>
    <row r="8623" ht="12.75">
      <c r="C8623" s="2"/>
    </row>
    <row r="8624" ht="12.75">
      <c r="C8624" s="2"/>
    </row>
    <row r="8625" ht="12.75">
      <c r="C8625" s="2"/>
    </row>
    <row r="8626" ht="12.75">
      <c r="C8626" s="2"/>
    </row>
    <row r="8627" ht="12.75">
      <c r="C8627" s="2"/>
    </row>
    <row r="8628" ht="12.75">
      <c r="C8628" s="2"/>
    </row>
    <row r="8629" ht="12.75">
      <c r="C8629" s="2"/>
    </row>
    <row r="8630" ht="12.75">
      <c r="C8630" s="2"/>
    </row>
    <row r="8631" ht="12.75">
      <c r="C8631" s="2"/>
    </row>
    <row r="8632" ht="12.75">
      <c r="C8632" s="2"/>
    </row>
    <row r="8633" ht="12.75">
      <c r="C8633" s="2"/>
    </row>
    <row r="8634" ht="12.75">
      <c r="C8634" s="2"/>
    </row>
    <row r="8635" ht="12.75">
      <c r="C8635" s="2"/>
    </row>
    <row r="8636" ht="12.75">
      <c r="C8636" s="2"/>
    </row>
    <row r="8637" ht="12.75">
      <c r="C8637" s="2"/>
    </row>
    <row r="8638" ht="12.75">
      <c r="C8638" s="2"/>
    </row>
    <row r="8639" ht="12.75">
      <c r="C8639" s="2"/>
    </row>
    <row r="8640" ht="12.75">
      <c r="C8640" s="2"/>
    </row>
    <row r="8641" ht="12.75">
      <c r="C8641" s="2"/>
    </row>
    <row r="8642" ht="12.75">
      <c r="C8642" s="2"/>
    </row>
    <row r="8643" ht="12.75">
      <c r="C8643" s="2"/>
    </row>
    <row r="8644" ht="12.75">
      <c r="C8644" s="2"/>
    </row>
    <row r="8645" ht="12.75">
      <c r="C8645" s="2"/>
    </row>
    <row r="8646" ht="12.75">
      <c r="C8646" s="2"/>
    </row>
    <row r="8647" ht="12.75">
      <c r="C8647" s="2"/>
    </row>
    <row r="8648" ht="12.75">
      <c r="C8648" s="2"/>
    </row>
    <row r="8649" ht="12.75">
      <c r="C8649" s="2"/>
    </row>
    <row r="8650" ht="12.75">
      <c r="C8650" s="2"/>
    </row>
    <row r="8651" ht="12.75">
      <c r="C8651" s="2"/>
    </row>
    <row r="8652" ht="12.75">
      <c r="C8652" s="2"/>
    </row>
    <row r="8653" ht="12.75">
      <c r="C8653" s="2"/>
    </row>
    <row r="8654" ht="12.75">
      <c r="C8654" s="2"/>
    </row>
    <row r="8655" ht="12.75">
      <c r="C8655" s="2"/>
    </row>
    <row r="8656" ht="12.75">
      <c r="C8656" s="2"/>
    </row>
    <row r="8657" ht="12.75">
      <c r="C8657" s="2"/>
    </row>
    <row r="8658" ht="12.75">
      <c r="C8658" s="2"/>
    </row>
    <row r="8659" ht="12.75">
      <c r="C8659" s="2"/>
    </row>
    <row r="8660" ht="12.75">
      <c r="C8660" s="2"/>
    </row>
    <row r="8661" ht="12.75">
      <c r="C8661" s="2"/>
    </row>
    <row r="8662" ht="12.75">
      <c r="C8662" s="2"/>
    </row>
    <row r="8663" ht="12.75">
      <c r="C8663" s="2"/>
    </row>
    <row r="8664" ht="12.75">
      <c r="C8664" s="2"/>
    </row>
    <row r="8665" ht="12.75">
      <c r="C8665" s="2"/>
    </row>
    <row r="8666" ht="12.75">
      <c r="C8666" s="2"/>
    </row>
    <row r="8667" ht="12.75">
      <c r="C8667" s="2"/>
    </row>
    <row r="8668" ht="12.75">
      <c r="C8668" s="2"/>
    </row>
    <row r="8669" ht="12.75">
      <c r="C8669" s="2"/>
    </row>
    <row r="8670" ht="12.75">
      <c r="C8670" s="2"/>
    </row>
    <row r="8671" ht="12.75">
      <c r="C8671" s="2"/>
    </row>
    <row r="8672" ht="12.75">
      <c r="C8672" s="2"/>
    </row>
    <row r="8673" ht="12.75">
      <c r="C8673" s="2"/>
    </row>
    <row r="8674" ht="12.75">
      <c r="C8674" s="2"/>
    </row>
    <row r="8675" ht="12.75">
      <c r="C8675" s="2"/>
    </row>
    <row r="8676" ht="12.75">
      <c r="C8676" s="2"/>
    </row>
    <row r="8677" ht="12.75">
      <c r="C8677" s="2"/>
    </row>
    <row r="8678" ht="12.75">
      <c r="C8678" s="2"/>
    </row>
    <row r="8679" ht="12.75">
      <c r="C8679" s="2"/>
    </row>
    <row r="8680" ht="12.75">
      <c r="C8680" s="2"/>
    </row>
    <row r="8681" ht="12.75">
      <c r="C8681" s="2"/>
    </row>
    <row r="8682" ht="12.75">
      <c r="C8682" s="2"/>
    </row>
    <row r="8683" ht="12.75">
      <c r="C8683" s="2"/>
    </row>
    <row r="8684" ht="12.75">
      <c r="C8684" s="2"/>
    </row>
    <row r="8685" ht="12.75">
      <c r="C8685" s="2"/>
    </row>
    <row r="8686" ht="12.75">
      <c r="C8686" s="2"/>
    </row>
    <row r="8687" ht="12.75">
      <c r="C8687" s="2"/>
    </row>
    <row r="8688" ht="12.75">
      <c r="C8688" s="2"/>
    </row>
    <row r="8689" ht="12.75">
      <c r="C8689" s="2"/>
    </row>
    <row r="8690" ht="12.75">
      <c r="C8690" s="2"/>
    </row>
    <row r="8691" ht="12.75">
      <c r="C8691" s="2"/>
    </row>
    <row r="8692" ht="12.75">
      <c r="C8692" s="2"/>
    </row>
    <row r="8693" ht="12.75">
      <c r="C8693" s="2"/>
    </row>
    <row r="8694" ht="12.75">
      <c r="C8694" s="2"/>
    </row>
    <row r="8695" ht="12.75">
      <c r="C8695" s="2"/>
    </row>
    <row r="8696" ht="12.75">
      <c r="C8696" s="2"/>
    </row>
    <row r="8697" ht="12.75">
      <c r="C8697" s="2"/>
    </row>
    <row r="8698" ht="12.75">
      <c r="C8698" s="2"/>
    </row>
    <row r="8699" ht="12.75">
      <c r="C8699" s="2"/>
    </row>
    <row r="8700" ht="12.75">
      <c r="C8700" s="2"/>
    </row>
    <row r="8701" ht="12.75">
      <c r="C8701" s="2"/>
    </row>
    <row r="8702" ht="12.75">
      <c r="C8702" s="2"/>
    </row>
    <row r="8703" ht="12.75">
      <c r="C8703" s="2"/>
    </row>
    <row r="8704" ht="12.75">
      <c r="C8704" s="2"/>
    </row>
    <row r="8705" ht="12.75">
      <c r="C8705" s="2"/>
    </row>
    <row r="8706" ht="12.75">
      <c r="C8706" s="2"/>
    </row>
    <row r="8707" ht="12.75">
      <c r="C8707" s="2"/>
    </row>
    <row r="8708" ht="12.75">
      <c r="C8708" s="2"/>
    </row>
    <row r="8709" ht="12.75">
      <c r="C8709" s="2"/>
    </row>
    <row r="8710" ht="12.75">
      <c r="C8710" s="2"/>
    </row>
    <row r="8711" ht="12.75">
      <c r="C8711" s="2"/>
    </row>
    <row r="8712" ht="12.75">
      <c r="C8712" s="2"/>
    </row>
    <row r="8713" ht="12.75">
      <c r="C8713" s="2"/>
    </row>
    <row r="8714" ht="12.75">
      <c r="C8714" s="2"/>
    </row>
    <row r="8715" ht="12.75">
      <c r="C8715" s="2"/>
    </row>
    <row r="8716" ht="12.75">
      <c r="C8716" s="2"/>
    </row>
    <row r="8717" ht="12.75">
      <c r="C8717" s="2"/>
    </row>
    <row r="8718" ht="12.75">
      <c r="C8718" s="2"/>
    </row>
    <row r="8719" ht="12.75">
      <c r="C8719" s="2"/>
    </row>
    <row r="8720" ht="12.75">
      <c r="C8720" s="2"/>
    </row>
    <row r="8721" ht="12.75">
      <c r="C8721" s="2"/>
    </row>
    <row r="8722" ht="12.75">
      <c r="C8722" s="2"/>
    </row>
    <row r="8723" ht="12.75">
      <c r="C8723" s="2"/>
    </row>
    <row r="8724" ht="12.75">
      <c r="C8724" s="2"/>
    </row>
    <row r="8725" ht="12.75">
      <c r="C8725" s="2"/>
    </row>
    <row r="8726" ht="12.75">
      <c r="C8726" s="2"/>
    </row>
    <row r="8727" ht="12.75">
      <c r="C8727" s="2"/>
    </row>
    <row r="8728" ht="12.75">
      <c r="C8728" s="2"/>
    </row>
    <row r="8729" ht="12.75">
      <c r="C8729" s="2"/>
    </row>
    <row r="8730" ht="12.75">
      <c r="C8730" s="2"/>
    </row>
    <row r="8731" ht="12.75">
      <c r="C8731" s="2"/>
    </row>
    <row r="8732" ht="12.75">
      <c r="C8732" s="2"/>
    </row>
    <row r="8733" ht="12.75">
      <c r="C8733" s="2"/>
    </row>
    <row r="8734" ht="12.75">
      <c r="C8734" s="2"/>
    </row>
    <row r="8735" ht="12.75">
      <c r="C8735" s="2"/>
    </row>
    <row r="8736" ht="12.75">
      <c r="C8736" s="2"/>
    </row>
    <row r="8737" ht="12.75">
      <c r="C8737" s="2"/>
    </row>
    <row r="8738" ht="12.75">
      <c r="C8738" s="2"/>
    </row>
    <row r="8739" ht="12.75">
      <c r="C8739" s="2"/>
    </row>
    <row r="8740" ht="12.75">
      <c r="C8740" s="2"/>
    </row>
    <row r="8741" ht="12.75">
      <c r="C8741" s="2"/>
    </row>
    <row r="8742" ht="12.75">
      <c r="C8742" s="2"/>
    </row>
    <row r="8743" ht="12.75">
      <c r="C8743" s="2"/>
    </row>
    <row r="8744" ht="12.75">
      <c r="C8744" s="2"/>
    </row>
    <row r="8745" ht="12.75">
      <c r="C8745" s="2"/>
    </row>
    <row r="8746" ht="12.75">
      <c r="C8746" s="2"/>
    </row>
    <row r="8747" ht="12.75">
      <c r="C8747" s="2"/>
    </row>
    <row r="8748" ht="12.75">
      <c r="C8748" s="2"/>
    </row>
    <row r="8749" ht="12.75">
      <c r="C8749" s="2"/>
    </row>
    <row r="8750" ht="12.75">
      <c r="C8750" s="2"/>
    </row>
    <row r="8751" ht="12.75">
      <c r="C8751" s="2"/>
    </row>
    <row r="8752" ht="12.75">
      <c r="C8752" s="2"/>
    </row>
    <row r="8753" ht="12.75">
      <c r="C8753" s="2"/>
    </row>
    <row r="8754" ht="12.75">
      <c r="C8754" s="2"/>
    </row>
    <row r="8755" ht="12.75">
      <c r="C8755" s="2"/>
    </row>
    <row r="8756" ht="12.75">
      <c r="C8756" s="2"/>
    </row>
    <row r="8757" ht="12.75">
      <c r="C8757" s="2"/>
    </row>
    <row r="8758" ht="12.75">
      <c r="C8758" s="2"/>
    </row>
    <row r="8759" ht="12.75">
      <c r="C8759" s="2"/>
    </row>
    <row r="8760" ht="12.75">
      <c r="C8760" s="2"/>
    </row>
    <row r="8761" ht="12.75">
      <c r="C8761" s="2"/>
    </row>
    <row r="8762" ht="12.75">
      <c r="C8762" s="2"/>
    </row>
    <row r="8763" ht="12.75">
      <c r="C8763" s="2"/>
    </row>
    <row r="8764" ht="12.75">
      <c r="C8764" s="2"/>
    </row>
    <row r="8765" ht="12.75">
      <c r="C8765" s="2"/>
    </row>
    <row r="8766" ht="12.75">
      <c r="C8766" s="2"/>
    </row>
    <row r="8767" ht="12.75">
      <c r="C8767" s="2"/>
    </row>
    <row r="8768" ht="12.75">
      <c r="C8768" s="2"/>
    </row>
    <row r="8769" ht="12.75">
      <c r="C8769" s="2"/>
    </row>
    <row r="8770" ht="12.75">
      <c r="C8770" s="2"/>
    </row>
    <row r="8771" ht="12.75">
      <c r="C8771" s="2"/>
    </row>
    <row r="8772" ht="12.75">
      <c r="C8772" s="2"/>
    </row>
    <row r="8773" ht="12.75">
      <c r="C8773" s="2"/>
    </row>
    <row r="8774" ht="12.75">
      <c r="C8774" s="2"/>
    </row>
    <row r="8775" ht="12.75">
      <c r="C8775" s="2"/>
    </row>
    <row r="8776" ht="12.75">
      <c r="C8776" s="2"/>
    </row>
    <row r="8777" ht="12.75">
      <c r="C8777" s="2"/>
    </row>
    <row r="8778" ht="12.75">
      <c r="C8778" s="2"/>
    </row>
    <row r="8779" ht="12.75">
      <c r="C8779" s="2"/>
    </row>
    <row r="8780" ht="12.75">
      <c r="C8780" s="2"/>
    </row>
    <row r="8781" ht="12.75">
      <c r="C8781" s="2"/>
    </row>
    <row r="8782" ht="12.75">
      <c r="C8782" s="2"/>
    </row>
    <row r="8783" ht="12.75">
      <c r="C8783" s="2"/>
    </row>
    <row r="8784" ht="12.75">
      <c r="C8784" s="2"/>
    </row>
    <row r="8785" ht="12.75">
      <c r="C8785" s="2"/>
    </row>
    <row r="8786" ht="12.75">
      <c r="C8786" s="2"/>
    </row>
    <row r="8787" ht="12.75">
      <c r="C8787" s="2"/>
    </row>
    <row r="8788" ht="12.75">
      <c r="C8788" s="2"/>
    </row>
    <row r="8789" ht="12.75">
      <c r="C8789" s="2"/>
    </row>
    <row r="8790" ht="12.75">
      <c r="C8790" s="2"/>
    </row>
    <row r="8791" ht="12.75">
      <c r="C8791" s="2"/>
    </row>
    <row r="8792" ht="12.75">
      <c r="C8792" s="2"/>
    </row>
    <row r="8793" ht="12.75">
      <c r="C8793" s="2"/>
    </row>
    <row r="8794" ht="12.75">
      <c r="C8794" s="2"/>
    </row>
    <row r="8795" ht="12.75">
      <c r="C8795" s="2"/>
    </row>
    <row r="8796" ht="12.75">
      <c r="C8796" s="2"/>
    </row>
    <row r="8797" ht="12.75">
      <c r="C8797" s="2"/>
    </row>
    <row r="8798" ht="12.75">
      <c r="C8798" s="2"/>
    </row>
    <row r="8799" ht="12.75">
      <c r="C8799" s="2"/>
    </row>
    <row r="8800" ht="12.75">
      <c r="C8800" s="2"/>
    </row>
    <row r="8801" ht="12.75">
      <c r="C8801" s="2"/>
    </row>
    <row r="8802" ht="12.75">
      <c r="C8802" s="2"/>
    </row>
    <row r="8803" ht="12.75">
      <c r="C8803" s="2"/>
    </row>
    <row r="8804" ht="12.75">
      <c r="C8804" s="2"/>
    </row>
    <row r="8805" ht="12.75">
      <c r="C8805" s="2"/>
    </row>
    <row r="8806" ht="12.75">
      <c r="C8806" s="2"/>
    </row>
    <row r="8807" ht="12.75">
      <c r="C8807" s="2"/>
    </row>
    <row r="8808" ht="12.75">
      <c r="C8808" s="2"/>
    </row>
    <row r="8809" ht="12.75">
      <c r="C8809" s="2"/>
    </row>
    <row r="8810" ht="12.75">
      <c r="C8810" s="2"/>
    </row>
    <row r="8811" ht="12.75">
      <c r="C8811" s="2"/>
    </row>
    <row r="8812" ht="12.75">
      <c r="C8812" s="2"/>
    </row>
    <row r="8813" ht="12.75">
      <c r="C8813" s="2"/>
    </row>
    <row r="8814" ht="12.75">
      <c r="C8814" s="2"/>
    </row>
    <row r="8815" ht="12.75">
      <c r="C8815" s="2"/>
    </row>
    <row r="8816" ht="12.75">
      <c r="C8816" s="2"/>
    </row>
    <row r="8817" ht="12.75">
      <c r="C8817" s="2"/>
    </row>
    <row r="8818" ht="12.75">
      <c r="C8818" s="2"/>
    </row>
    <row r="8819" ht="12.75">
      <c r="C8819" s="2"/>
    </row>
    <row r="8820" ht="12.75">
      <c r="C8820" s="2"/>
    </row>
    <row r="8821" ht="12.75">
      <c r="C8821" s="2"/>
    </row>
    <row r="8822" ht="12.75">
      <c r="C8822" s="2"/>
    </row>
    <row r="8823" ht="12.75">
      <c r="C8823" s="2"/>
    </row>
    <row r="8824" ht="12.75">
      <c r="C8824" s="2"/>
    </row>
    <row r="8825" ht="12.75">
      <c r="C8825" s="2"/>
    </row>
    <row r="8826" ht="12.75">
      <c r="C8826" s="2"/>
    </row>
    <row r="8827" ht="12.75">
      <c r="C8827" s="2"/>
    </row>
    <row r="8828" ht="12.75">
      <c r="C8828" s="2"/>
    </row>
    <row r="8829" ht="12.75">
      <c r="C8829" s="2"/>
    </row>
    <row r="8830" ht="12.75">
      <c r="C8830" s="2"/>
    </row>
    <row r="8831" ht="12.75">
      <c r="C8831" s="2"/>
    </row>
    <row r="8832" ht="12.75">
      <c r="C8832" s="2"/>
    </row>
    <row r="8833" ht="12.75">
      <c r="C8833" s="2"/>
    </row>
    <row r="8834" ht="12.75">
      <c r="C8834" s="2"/>
    </row>
    <row r="8835" ht="12.75">
      <c r="C8835" s="2"/>
    </row>
    <row r="8836" ht="12.75">
      <c r="C8836" s="2"/>
    </row>
    <row r="8837" ht="12.75">
      <c r="C8837" s="2"/>
    </row>
    <row r="8838" ht="12.75">
      <c r="C8838" s="2"/>
    </row>
    <row r="8839" ht="12.75">
      <c r="C8839" s="2"/>
    </row>
    <row r="8840" ht="12.75">
      <c r="C8840" s="2"/>
    </row>
    <row r="8841" ht="12.75">
      <c r="C8841" s="2"/>
    </row>
    <row r="8842" ht="12.75">
      <c r="C8842" s="2"/>
    </row>
    <row r="8843" ht="12.75">
      <c r="C8843" s="2"/>
    </row>
    <row r="8844" ht="12.75">
      <c r="C8844" s="2"/>
    </row>
    <row r="8845" ht="12.75">
      <c r="C8845" s="2"/>
    </row>
    <row r="8846" ht="12.75">
      <c r="C8846" s="2"/>
    </row>
    <row r="8847" ht="12.75">
      <c r="C8847" s="2"/>
    </row>
    <row r="8848" ht="12.75">
      <c r="C8848" s="2"/>
    </row>
    <row r="8849" ht="12.75">
      <c r="C8849" s="2"/>
    </row>
    <row r="8850" ht="12.75">
      <c r="C8850" s="2"/>
    </row>
    <row r="8851" ht="12.75">
      <c r="C8851" s="2"/>
    </row>
    <row r="8852" ht="12.75">
      <c r="C8852" s="2"/>
    </row>
    <row r="8853" ht="12.75">
      <c r="C8853" s="2"/>
    </row>
    <row r="8854" ht="12.75">
      <c r="C8854" s="2"/>
    </row>
    <row r="8855" ht="12.75">
      <c r="C8855" s="2"/>
    </row>
    <row r="8856" ht="12.75">
      <c r="C8856" s="2"/>
    </row>
    <row r="8857" ht="12.75">
      <c r="C8857" s="2"/>
    </row>
    <row r="8858" ht="12.75">
      <c r="C8858" s="2"/>
    </row>
    <row r="8859" ht="12.75">
      <c r="C8859" s="2"/>
    </row>
    <row r="8860" ht="12.75">
      <c r="C8860" s="2"/>
    </row>
    <row r="8861" ht="12.75">
      <c r="C8861" s="2"/>
    </row>
    <row r="8862" ht="12.75">
      <c r="C8862" s="2"/>
    </row>
    <row r="8863" ht="12.75">
      <c r="C8863" s="2"/>
    </row>
    <row r="8864" ht="12.75">
      <c r="C8864" s="2"/>
    </row>
    <row r="8865" ht="12.75">
      <c r="C8865" s="2"/>
    </row>
    <row r="8866" ht="12.75">
      <c r="C8866" s="2"/>
    </row>
    <row r="8867" ht="12.75">
      <c r="C8867" s="2"/>
    </row>
    <row r="8868" ht="12.75">
      <c r="C8868" s="2"/>
    </row>
    <row r="8869" ht="12.75">
      <c r="C8869" s="2"/>
    </row>
    <row r="8870" ht="12.75">
      <c r="C8870" s="2"/>
    </row>
    <row r="8871" ht="12.75">
      <c r="C8871" s="2"/>
    </row>
    <row r="8872" ht="12.75">
      <c r="C8872" s="2"/>
    </row>
    <row r="8873" ht="12.75">
      <c r="C8873" s="2"/>
    </row>
    <row r="8874" ht="12.75">
      <c r="C8874" s="2"/>
    </row>
    <row r="8875" ht="12.75">
      <c r="C8875" s="2"/>
    </row>
    <row r="8876" ht="12.75">
      <c r="C8876" s="2"/>
    </row>
    <row r="8877" ht="12.75">
      <c r="C8877" s="2"/>
    </row>
    <row r="8878" ht="12.75">
      <c r="C8878" s="2"/>
    </row>
    <row r="8879" ht="12.75">
      <c r="C8879" s="2"/>
    </row>
    <row r="8880" ht="12.75">
      <c r="C8880" s="2"/>
    </row>
    <row r="8881" ht="12.75">
      <c r="C8881" s="2"/>
    </row>
    <row r="8882" ht="12.75">
      <c r="C8882" s="2"/>
    </row>
    <row r="8883" ht="12.75">
      <c r="C8883" s="2"/>
    </row>
    <row r="8884" ht="12.75">
      <c r="C8884" s="2"/>
    </row>
    <row r="8885" ht="12.75">
      <c r="C8885" s="2"/>
    </row>
    <row r="8886" ht="12.75">
      <c r="C8886" s="2"/>
    </row>
    <row r="8887" ht="12.75">
      <c r="C8887" s="2"/>
    </row>
    <row r="8888" ht="12.75">
      <c r="C8888" s="2"/>
    </row>
    <row r="8889" ht="12.75">
      <c r="C8889" s="2"/>
    </row>
    <row r="8890" ht="12.75">
      <c r="C8890" s="2"/>
    </row>
    <row r="8891" ht="12.75">
      <c r="C8891" s="2"/>
    </row>
    <row r="8892" ht="12.75">
      <c r="C8892" s="2"/>
    </row>
    <row r="8893" ht="12.75">
      <c r="C8893" s="2"/>
    </row>
    <row r="8894" ht="12.75">
      <c r="C8894" s="2"/>
    </row>
    <row r="8895" ht="12.75">
      <c r="C8895" s="2"/>
    </row>
    <row r="8896" ht="12.75">
      <c r="C8896" s="2"/>
    </row>
    <row r="8897" ht="12.75">
      <c r="C8897" s="2"/>
    </row>
    <row r="8898" ht="12.75">
      <c r="C8898" s="2"/>
    </row>
    <row r="8899" ht="12.75">
      <c r="C8899" s="2"/>
    </row>
    <row r="8900" ht="12.75">
      <c r="C8900" s="2"/>
    </row>
    <row r="8901" ht="12.75">
      <c r="C8901" s="2"/>
    </row>
    <row r="8902" ht="12.75">
      <c r="C8902" s="2"/>
    </row>
    <row r="8903" ht="12.75">
      <c r="C8903" s="2"/>
    </row>
    <row r="8904" ht="12.75">
      <c r="C8904" s="2"/>
    </row>
    <row r="8905" ht="12.75">
      <c r="C8905" s="2"/>
    </row>
    <row r="8906" ht="12.75">
      <c r="C8906" s="2"/>
    </row>
    <row r="8907" ht="12.75">
      <c r="C8907" s="2"/>
    </row>
    <row r="8908" ht="12.75">
      <c r="C8908" s="2"/>
    </row>
    <row r="8909" ht="12.75">
      <c r="C8909" s="2"/>
    </row>
    <row r="8910" ht="12.75">
      <c r="C8910" s="2"/>
    </row>
    <row r="8911" ht="12.75">
      <c r="C8911" s="2"/>
    </row>
    <row r="8912" ht="12.75">
      <c r="C8912" s="2"/>
    </row>
    <row r="8913" ht="12.75">
      <c r="C8913" s="2"/>
    </row>
    <row r="8914" ht="12.75">
      <c r="C8914" s="2"/>
    </row>
    <row r="8915" ht="12.75">
      <c r="C8915" s="2"/>
    </row>
    <row r="8916" ht="12.75">
      <c r="C8916" s="2"/>
    </row>
    <row r="8917" ht="12.75">
      <c r="C8917" s="2"/>
    </row>
    <row r="8918" ht="12.75">
      <c r="C8918" s="2"/>
    </row>
    <row r="8919" ht="12.75">
      <c r="C8919" s="2"/>
    </row>
    <row r="8920" ht="12.75">
      <c r="C8920" s="2"/>
    </row>
    <row r="8921" ht="12.75">
      <c r="C8921" s="2"/>
    </row>
    <row r="8922" ht="12.75">
      <c r="C8922" s="2"/>
    </row>
    <row r="8923" ht="12.75">
      <c r="C8923" s="2"/>
    </row>
    <row r="8924" ht="12.75">
      <c r="C8924" s="2"/>
    </row>
    <row r="8925" ht="12.75">
      <c r="C8925" s="2"/>
    </row>
    <row r="8926" ht="12.75">
      <c r="C8926" s="2"/>
    </row>
    <row r="8927" ht="12.75">
      <c r="C8927" s="2"/>
    </row>
    <row r="8928" ht="12.75">
      <c r="C8928" s="2"/>
    </row>
    <row r="8929" ht="12.75">
      <c r="C8929" s="2"/>
    </row>
    <row r="8930" ht="12.75">
      <c r="C8930" s="2"/>
    </row>
    <row r="8931" ht="12.75">
      <c r="C8931" s="2"/>
    </row>
    <row r="8932" ht="12.75">
      <c r="C8932" s="2"/>
    </row>
    <row r="8933" ht="12.75">
      <c r="C8933" s="2"/>
    </row>
    <row r="8934" ht="12.75">
      <c r="C8934" s="2"/>
    </row>
    <row r="8935" ht="12.75">
      <c r="C8935" s="2"/>
    </row>
    <row r="8936" ht="12.75">
      <c r="C8936" s="2"/>
    </row>
    <row r="8937" ht="12.75">
      <c r="C8937" s="2"/>
    </row>
    <row r="8938" ht="12.75">
      <c r="C8938" s="2"/>
    </row>
    <row r="8939" ht="12.75">
      <c r="C8939" s="2"/>
    </row>
    <row r="8940" ht="12.75">
      <c r="C8940" s="2"/>
    </row>
    <row r="8941" ht="12.75">
      <c r="C8941" s="2"/>
    </row>
    <row r="8942" ht="12.75">
      <c r="C8942" s="2"/>
    </row>
    <row r="8943" ht="12.75">
      <c r="C8943" s="2"/>
    </row>
    <row r="8944" ht="12.75">
      <c r="C8944" s="2"/>
    </row>
    <row r="8945" ht="12.75">
      <c r="C8945" s="2"/>
    </row>
    <row r="8946" ht="12.75">
      <c r="C8946" s="2"/>
    </row>
    <row r="8947" ht="12.75">
      <c r="C8947" s="2"/>
    </row>
    <row r="8948" ht="12.75">
      <c r="C8948" s="2"/>
    </row>
    <row r="8949" ht="12.75">
      <c r="C8949" s="2"/>
    </row>
    <row r="8950" ht="12.75">
      <c r="C8950" s="2"/>
    </row>
    <row r="8951" ht="12.75">
      <c r="C8951" s="2"/>
    </row>
    <row r="8952" ht="12.75">
      <c r="C8952" s="2"/>
    </row>
    <row r="8953" ht="12.75">
      <c r="C8953" s="2"/>
    </row>
    <row r="8954" ht="12.75">
      <c r="C8954" s="2"/>
    </row>
    <row r="8955" ht="12.75">
      <c r="C8955" s="2"/>
    </row>
    <row r="8956" ht="12.75">
      <c r="C8956" s="2"/>
    </row>
    <row r="8957" ht="12.75">
      <c r="C8957" s="2"/>
    </row>
    <row r="8958" ht="12.75">
      <c r="C8958" s="2"/>
    </row>
    <row r="8959" ht="12.75">
      <c r="C8959" s="2"/>
    </row>
    <row r="8960" ht="12.75">
      <c r="C8960" s="2"/>
    </row>
    <row r="8961" ht="12.75">
      <c r="C8961" s="2"/>
    </row>
    <row r="8962" ht="12.75">
      <c r="C8962" s="2"/>
    </row>
    <row r="8963" ht="12.75">
      <c r="C8963" s="2"/>
    </row>
    <row r="8964" ht="12.75">
      <c r="C8964" s="2"/>
    </row>
    <row r="8965" ht="12.75">
      <c r="C8965" s="2"/>
    </row>
    <row r="8966" ht="12.75">
      <c r="C8966" s="2"/>
    </row>
    <row r="8967" ht="12.75">
      <c r="C8967" s="2"/>
    </row>
    <row r="8968" ht="12.75">
      <c r="C8968" s="2"/>
    </row>
    <row r="8969" ht="12.75">
      <c r="C8969" s="2"/>
    </row>
    <row r="8970" ht="12.75">
      <c r="C8970" s="2"/>
    </row>
    <row r="8971" ht="12.75">
      <c r="C8971" s="2"/>
    </row>
    <row r="8972" ht="12.75">
      <c r="C8972" s="2"/>
    </row>
    <row r="8973" ht="12.75">
      <c r="C8973" s="2"/>
    </row>
    <row r="8974" ht="12.75">
      <c r="C8974" s="2"/>
    </row>
    <row r="8975" ht="12.75">
      <c r="C8975" s="2"/>
    </row>
    <row r="8976" ht="12.75">
      <c r="C8976" s="2"/>
    </row>
    <row r="8977" ht="12.75">
      <c r="C8977" s="2"/>
    </row>
    <row r="8978" ht="12.75">
      <c r="C8978" s="2"/>
    </row>
    <row r="8979" ht="12.75">
      <c r="C8979" s="2"/>
    </row>
    <row r="8980" ht="12.75">
      <c r="C8980" s="2"/>
    </row>
    <row r="8981" ht="12.75">
      <c r="C8981" s="2"/>
    </row>
    <row r="8982" ht="12.75">
      <c r="C8982" s="2"/>
    </row>
    <row r="8983" ht="12.75">
      <c r="C8983" s="2"/>
    </row>
  </sheetData>
  <sheetProtection selectLockedCells="1" selectUnlockedCells="1"/>
  <mergeCells count="23">
    <mergeCell ref="B87:B92"/>
    <mergeCell ref="B70:B72"/>
    <mergeCell ref="B83:C83"/>
    <mergeCell ref="B74:B76"/>
    <mergeCell ref="B78:B80"/>
    <mergeCell ref="B21:B23"/>
    <mergeCell ref="B24:C24"/>
    <mergeCell ref="B33:B34"/>
    <mergeCell ref="B52:B55"/>
    <mergeCell ref="B13:B15"/>
    <mergeCell ref="B16:C16"/>
    <mergeCell ref="B17:B19"/>
    <mergeCell ref="B20:C20"/>
    <mergeCell ref="A97:F97"/>
    <mergeCell ref="B45:C45"/>
    <mergeCell ref="B26:C26"/>
    <mergeCell ref="B41:B43"/>
    <mergeCell ref="B29:B30"/>
    <mergeCell ref="B36:C36"/>
    <mergeCell ref="B38:C38"/>
    <mergeCell ref="B40:C40"/>
    <mergeCell ref="B44:C44"/>
    <mergeCell ref="B46:B50"/>
  </mergeCells>
  <printOptions horizontalCentered="1"/>
  <pageMargins left="0.7874015748031497" right="0" top="0.5905511811023623" bottom="0" header="0.31496062992125984" footer="0.5118110236220472"/>
  <pageSetup horizontalDpi="300" verticalDpi="300" orientation="portrait" paperSize="9" scale="65" r:id="rId1"/>
  <headerFooter alignWithMargins="0">
    <oddHeader>&amp;L&amp;"Arial,Normál"&amp;14TÁT
VÁROS
ÖNKORMÁNYZATA&amp;C&amp;"Arial,Normál"&amp;14ÖNKORMÁNYZATI MŰKÖDÉSI KIADÁSOK SZAKFELADATONKÉNT
2013. ÉVBEN&amp;R&amp;"Arial,Normál"&amp;8
 5. melléklet az 5/2013. (II.26.) önkormányzati rendelethez*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Titkárság</dc:creator>
  <cp:keywords/>
  <dc:description/>
  <cp:lastModifiedBy>Titkárság</cp:lastModifiedBy>
  <cp:lastPrinted>2013-09-25T10:04:22Z</cp:lastPrinted>
  <dcterms:created xsi:type="dcterms:W3CDTF">2011-01-07T13:08:55Z</dcterms:created>
  <dcterms:modified xsi:type="dcterms:W3CDTF">2013-09-25T12:47:54Z</dcterms:modified>
  <cp:category/>
  <cp:version/>
  <cp:contentType/>
  <cp:contentStatus/>
</cp:coreProperties>
</file>