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'Munka1'!$A$1:$D$126</definedName>
  </definedNames>
  <calcPr fullCalcOnLoad="1"/>
</workbook>
</file>

<file path=xl/sharedStrings.xml><?xml version="1.0" encoding="utf-8"?>
<sst xmlns="http://schemas.openxmlformats.org/spreadsheetml/2006/main" count="228" uniqueCount="204">
  <si>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</si>
  <si>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</si>
  <si>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</si>
  <si>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</si>
  <si>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</si>
  <si>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</si>
  <si>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</si>
  <si>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</si>
  <si>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</si>
  <si>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</si>
  <si>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</si>
  <si>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</si>
  <si>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</si>
  <si>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</si>
  <si>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</si>
  <si>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</si>
  <si>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</si>
  <si>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</si>
  <si>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</si>
  <si>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</si>
  <si>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</si>
  <si>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</si>
  <si>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</si>
  <si>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</si>
  <si>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</si>
  <si>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</si>
  <si>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</si>
  <si>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</si>
  <si>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</si>
  <si>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</si>
  <si>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</si>
  <si>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</si>
  <si>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</si>
  <si>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</si>
  <si>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</si>
  <si>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</si>
  <si>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</si>
  <si>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</si>
  <si>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</si>
  <si>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</si>
  <si>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</si>
  <si>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</si>
  <si>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</si>
  <si>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</si>
  <si>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</si>
  <si>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</si>
  <si>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</si>
  <si>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</si>
  <si>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</si>
  <si>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</si>
  <si>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</si>
  <si>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</si>
  <si>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</si>
  <si>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</si>
  <si>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</si>
  <si>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</si>
  <si>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</si>
  <si>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</si>
  <si>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</si>
  <si>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</si>
  <si>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</si>
  <si>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</si>
  <si>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</si>
  <si>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</si>
  <si>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</si>
  <si>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</si>
  <si>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</si>
  <si>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</si>
  <si>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</si>
  <si>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</si>
  <si>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</si>
  <si>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</si>
  <si>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</si>
  <si>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</si>
  <si>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</si>
  <si>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</si>
  <si>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</si>
  <si>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</si>
  <si>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</si>
  <si>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</si>
  <si>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</si>
  <si>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</si>
  <si>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</si>
  <si>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</si>
  <si>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</si>
  <si>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</si>
  <si>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</si>
  <si>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</si>
  <si>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</si>
  <si>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</si>
  <si>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</si>
  <si>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</si>
  <si>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</si>
  <si>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</si>
  <si>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</si>
  <si>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</si>
  <si>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</si>
  <si>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</si>
  <si>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</si>
  <si>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</si>
  <si>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</si>
  <si>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</si>
  <si>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</si>
  <si>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</si>
  <si>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</si>
  <si>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</si>
  <si>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</si>
  <si>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</si>
  <si>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</si>
  <si>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</si>
  <si>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</si>
  <si>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</si>
  <si>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</si>
  <si>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</si>
  <si>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</si>
  <si>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</si>
  <si>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</si>
  <si>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</si>
  <si>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</si>
  <si>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</si>
  <si>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</si>
  <si>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</si>
  <si>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</si>
  <si>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</si>
  <si>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</si>
  <si>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</si>
  <si>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</si>
  <si>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</si>
  <si>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</si>
  <si>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</si>
  <si>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</si>
  <si>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</si>
  <si>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</si>
  <si>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</si>
  <si>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</si>
  <si>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</si>
  <si>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</si>
  <si>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</si>
  <si>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</si>
  <si>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</si>
  <si>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</si>
  <si>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</si>
  <si>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</si>
  <si>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</si>
  <si>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</si>
  <si>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</si>
  <si>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</si>
  <si>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</si>
  <si>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</si>
  <si>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</si>
  <si>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</si>
  <si>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</si>
  <si>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</si>
  <si>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</si>
  <si>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</si>
  <si>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</si>
  <si>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</si>
  <si>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</si>
  <si>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</si>
  <si>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</si>
  <si>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</si>
  <si>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</si>
  <si>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</si>
  <si>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</si>
  <si>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</si>
  <si>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</si>
  <si>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</si>
  <si>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</si>
  <si>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</si>
  <si>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</si>
  <si>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</si>
  <si>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</si>
  <si>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</si>
  <si>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</si>
  <si>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</si>
  <si>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</si>
  <si>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</si>
  <si>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</si>
  <si>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</si>
  <si>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</si>
  <si>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</si>
  <si>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</si>
  <si>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</si>
  <si>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</si>
  <si>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</si>
  <si>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</si>
  <si>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</si>
  <si>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</si>
  <si>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</si>
  <si>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</si>
  <si>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</si>
  <si>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</si>
  <si>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</si>
  <si>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</si>
  <si>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</si>
  <si>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</si>
  <si>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</si>
  <si>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</si>
  <si>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</si>
  <si>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</si>
  <si>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>1.8.8</t>
  </si>
  <si>
    <t xml:space="preserve">      Északdunántúli Vízmű Zrt (lakossági csatorna támogatás)</t>
  </si>
  <si>
    <t xml:space="preserve"> 1. melléklet    9/2018. (IX.27.) önkormányzati rendelethez</t>
  </si>
  <si>
    <t>1.  melléklet   9/2018. (IX.27.)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</si>
</sst>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8" xfId="54" applyNumberFormat="1" applyFont="1" applyFill="1" applyBorder="1" applyAlignment="1" applyProtection="1">
      <alignment horizontal="right" vertical="center" inden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71" sqref="A71:C71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7" t="s">
        <v>202</v>
      </c>
      <c r="B1" s="117"/>
      <c r="C1" s="117"/>
    </row>
    <row r="2" spans="1:3" ht="15.75" customHeight="1">
      <c r="A2" s="115" t="s">
        <v>171</v>
      </c>
      <c r="B2" s="115"/>
      <c r="C2" s="115"/>
    </row>
    <row r="3" spans="1:4" ht="15.75" customHeight="1">
      <c r="A3" s="116" t="s">
        <v>0</v>
      </c>
      <c r="B3" s="116"/>
      <c r="C3" s="116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2"/>
      <c r="B5" s="112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+D9+D10+D11+D12+D13+D14+D15</f>
        <v>112380152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25072654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3284530</v>
      </c>
    </row>
    <row r="14" spans="1:4" s="13" customFormat="1" ht="12" customHeight="1">
      <c r="A14" s="18" t="s">
        <v>13</v>
      </c>
      <c r="B14" s="19" t="s">
        <v>14</v>
      </c>
      <c r="C14" s="66"/>
      <c r="D14" s="78"/>
    </row>
    <row r="15" spans="1:4" s="13" customFormat="1" ht="12" customHeight="1" thickBot="1">
      <c r="A15" s="41" t="s">
        <v>196</v>
      </c>
      <c r="B15" s="60" t="s">
        <v>197</v>
      </c>
      <c r="C15" s="102"/>
      <c r="D15" s="8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7">
        <f>+C18</f>
        <v>104029699</v>
      </c>
      <c r="D16" s="75">
        <f>+D18</f>
        <v>117009998</v>
      </c>
    </row>
    <row r="17" spans="1:4" s="13" customFormat="1" ht="12" customHeight="1">
      <c r="A17" s="14" t="s">
        <v>16</v>
      </c>
      <c r="B17" s="15" t="s">
        <v>17</v>
      </c>
      <c r="C17" s="65"/>
      <c r="D17" s="76"/>
    </row>
    <row r="18" spans="1:4" s="13" customFormat="1" ht="12" customHeight="1">
      <c r="A18" s="16" t="s">
        <v>18</v>
      </c>
      <c r="B18" s="17" t="s">
        <v>22</v>
      </c>
      <c r="C18" s="66">
        <f>SUM(C24+C26+C21+C20+C19)</f>
        <v>104029699</v>
      </c>
      <c r="D18" s="81">
        <f>SUM(D24+D25+D26+D21+D20+D19+D27)</f>
        <v>117009998</v>
      </c>
    </row>
    <row r="19" spans="1:4" s="13" customFormat="1" ht="12" customHeight="1">
      <c r="A19" s="18" t="s">
        <v>149</v>
      </c>
      <c r="B19" s="19" t="s">
        <v>145</v>
      </c>
      <c r="C19" s="68">
        <v>5568000</v>
      </c>
      <c r="D19" s="77">
        <v>5568000</v>
      </c>
    </row>
    <row r="20" spans="1:4" s="13" customFormat="1" ht="12" customHeight="1">
      <c r="A20" s="18" t="s">
        <v>150</v>
      </c>
      <c r="B20" s="19" t="s">
        <v>146</v>
      </c>
      <c r="C20" s="68">
        <v>3688680</v>
      </c>
      <c r="D20" s="77">
        <v>9510650</v>
      </c>
    </row>
    <row r="21" spans="1:4" s="13" customFormat="1" ht="12" customHeight="1">
      <c r="A21" s="18" t="s">
        <v>151</v>
      </c>
      <c r="B21" s="19" t="s">
        <v>147</v>
      </c>
      <c r="C21" s="68">
        <f>SUM(C22:C23)</f>
        <v>93191439</v>
      </c>
      <c r="D21" s="82">
        <f>SUM(D22:D23)</f>
        <v>97150899</v>
      </c>
    </row>
    <row r="22" spans="1:4" s="13" customFormat="1" ht="12" customHeight="1">
      <c r="A22" s="18" t="s">
        <v>152</v>
      </c>
      <c r="B22" s="19" t="s">
        <v>148</v>
      </c>
      <c r="C22" s="68">
        <v>54096702</v>
      </c>
      <c r="D22" s="77">
        <v>56613282</v>
      </c>
    </row>
    <row r="23" spans="1:4" s="13" customFormat="1" ht="12" customHeight="1">
      <c r="A23" s="18" t="s">
        <v>153</v>
      </c>
      <c r="B23" s="19" t="s">
        <v>154</v>
      </c>
      <c r="C23" s="68">
        <v>39094737</v>
      </c>
      <c r="D23" s="77">
        <v>40537617</v>
      </c>
    </row>
    <row r="24" spans="1:4" s="13" customFormat="1" ht="12" customHeight="1">
      <c r="A24" s="18" t="s">
        <v>169</v>
      </c>
      <c r="B24" s="19" t="s">
        <v>170</v>
      </c>
      <c r="C24" s="68">
        <v>1581580</v>
      </c>
      <c r="D24" s="77">
        <v>1581580</v>
      </c>
    </row>
    <row r="25" spans="1:4" s="13" customFormat="1" ht="12" customHeight="1">
      <c r="A25" s="18" t="s">
        <v>188</v>
      </c>
      <c r="B25" s="19" t="s">
        <v>184</v>
      </c>
      <c r="C25" s="68"/>
      <c r="D25" s="78">
        <v>979613</v>
      </c>
    </row>
    <row r="26" spans="1:4" s="13" customFormat="1" ht="12" customHeight="1">
      <c r="A26" s="18" t="s">
        <v>19</v>
      </c>
      <c r="B26" s="19" t="s">
        <v>185</v>
      </c>
      <c r="C26" s="68"/>
      <c r="D26" s="78">
        <v>2169256</v>
      </c>
    </row>
    <row r="27" spans="1:4" s="13" customFormat="1" ht="12" customHeight="1" thickBot="1">
      <c r="A27" s="41" t="s">
        <v>198</v>
      </c>
      <c r="B27" s="60" t="s">
        <v>199</v>
      </c>
      <c r="C27" s="102"/>
      <c r="D27" s="8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7">
        <v>15000000</v>
      </c>
      <c r="D28" s="7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9">
        <f>SUM(C30+C35+C36)</f>
        <v>38420000</v>
      </c>
      <c r="D29" s="83">
        <f>SUM(D30+D35+D36)</f>
        <v>38420000</v>
      </c>
    </row>
    <row r="30" spans="1:4" s="13" customFormat="1" ht="12" customHeight="1">
      <c r="A30" s="14" t="s">
        <v>27</v>
      </c>
      <c r="B30" s="15" t="s">
        <v>103</v>
      </c>
      <c r="C30" s="70">
        <f>SUM(C31:C34)</f>
        <v>32250000</v>
      </c>
      <c r="D30" s="84">
        <f>SUM(D31:D34)</f>
        <v>32250000</v>
      </c>
    </row>
    <row r="31" spans="1:4" s="13" customFormat="1" ht="12" customHeight="1">
      <c r="A31" s="16" t="s">
        <v>28</v>
      </c>
      <c r="B31" s="17" t="s">
        <v>96</v>
      </c>
      <c r="C31" s="66">
        <v>3300000</v>
      </c>
      <c r="D31" s="77">
        <v>3300000</v>
      </c>
    </row>
    <row r="32" spans="1:4" s="13" customFormat="1" ht="12" customHeight="1">
      <c r="A32" s="16" t="s">
        <v>118</v>
      </c>
      <c r="B32" s="17" t="s">
        <v>97</v>
      </c>
      <c r="C32" s="66">
        <v>4800000</v>
      </c>
      <c r="D32" s="77">
        <v>4800000</v>
      </c>
    </row>
    <row r="33" spans="1:4" s="13" customFormat="1" ht="12" customHeight="1">
      <c r="A33" s="16" t="s">
        <v>119</v>
      </c>
      <c r="B33" s="17" t="s">
        <v>98</v>
      </c>
      <c r="C33" s="66">
        <v>150000</v>
      </c>
      <c r="D33" s="77">
        <v>150000</v>
      </c>
    </row>
    <row r="34" spans="1:4" s="13" customFormat="1" ht="12" customHeight="1">
      <c r="A34" s="16" t="s">
        <v>130</v>
      </c>
      <c r="B34" s="17" t="s">
        <v>129</v>
      </c>
      <c r="C34" s="66">
        <v>24000000</v>
      </c>
      <c r="D34" s="77">
        <v>24000000</v>
      </c>
    </row>
    <row r="35" spans="1:4" s="13" customFormat="1" ht="12" customHeight="1">
      <c r="A35" s="16" t="s">
        <v>120</v>
      </c>
      <c r="B35" s="17" t="s">
        <v>29</v>
      </c>
      <c r="C35" s="66">
        <v>6000000</v>
      </c>
      <c r="D35" s="77">
        <v>6000000</v>
      </c>
    </row>
    <row r="36" spans="1:4" s="13" customFormat="1" ht="12" customHeight="1" thickBot="1">
      <c r="A36" s="18" t="s">
        <v>121</v>
      </c>
      <c r="B36" s="19" t="s">
        <v>30</v>
      </c>
      <c r="C36" s="68">
        <v>170000</v>
      </c>
      <c r="D36" s="78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7">
        <f>SUM(C38:C45)</f>
        <v>20743704</v>
      </c>
      <c r="D37" s="75">
        <f>SUM(D38:D46)</f>
        <v>23576874</v>
      </c>
    </row>
    <row r="38" spans="1:4" s="13" customFormat="1" ht="12" customHeight="1">
      <c r="A38" s="14" t="s">
        <v>32</v>
      </c>
      <c r="B38" s="15" t="s">
        <v>33</v>
      </c>
      <c r="C38" s="65"/>
      <c r="D38" s="76"/>
    </row>
    <row r="39" spans="1:4" s="13" customFormat="1" ht="12" customHeight="1">
      <c r="A39" s="16" t="s">
        <v>34</v>
      </c>
      <c r="B39" s="17" t="s">
        <v>35</v>
      </c>
      <c r="C39" s="66">
        <v>4065000</v>
      </c>
      <c r="D39" s="77">
        <v>4065000</v>
      </c>
    </row>
    <row r="40" spans="1:4" s="13" customFormat="1" ht="12" customHeight="1">
      <c r="A40" s="16" t="s">
        <v>36</v>
      </c>
      <c r="B40" s="17" t="s">
        <v>37</v>
      </c>
      <c r="C40" s="66">
        <v>1754587</v>
      </c>
      <c r="D40" s="77">
        <v>2447587</v>
      </c>
    </row>
    <row r="41" spans="1:4" s="13" customFormat="1" ht="12" customHeight="1">
      <c r="A41" s="16" t="s">
        <v>38</v>
      </c>
      <c r="B41" s="17" t="s">
        <v>39</v>
      </c>
      <c r="C41" s="66">
        <v>4992396</v>
      </c>
      <c r="D41" s="77">
        <v>4992396</v>
      </c>
    </row>
    <row r="42" spans="1:4" s="13" customFormat="1" ht="12" customHeight="1">
      <c r="A42" s="16" t="s">
        <v>40</v>
      </c>
      <c r="B42" s="17" t="s">
        <v>41</v>
      </c>
      <c r="C42" s="66">
        <v>4480658</v>
      </c>
      <c r="D42" s="77">
        <v>4480658</v>
      </c>
    </row>
    <row r="43" spans="1:4" s="13" customFormat="1" ht="12" customHeight="1">
      <c r="A43" s="16" t="s">
        <v>42</v>
      </c>
      <c r="B43" s="17" t="s">
        <v>43</v>
      </c>
      <c r="C43" s="66">
        <v>4430063</v>
      </c>
      <c r="D43" s="77">
        <v>6270233</v>
      </c>
    </row>
    <row r="44" spans="1:4" s="13" customFormat="1" ht="12" customHeight="1">
      <c r="A44" s="16" t="s">
        <v>44</v>
      </c>
      <c r="B44" s="17" t="s">
        <v>45</v>
      </c>
      <c r="C44" s="66">
        <v>721000</v>
      </c>
      <c r="D44" s="77">
        <v>721000</v>
      </c>
    </row>
    <row r="45" spans="1:4" s="13" customFormat="1" ht="12" customHeight="1">
      <c r="A45" s="16" t="s">
        <v>46</v>
      </c>
      <c r="B45" s="17" t="s">
        <v>47</v>
      </c>
      <c r="C45" s="66">
        <v>300000</v>
      </c>
      <c r="D45" s="78">
        <v>300000</v>
      </c>
    </row>
    <row r="46" spans="1:4" s="13" customFormat="1" ht="12" customHeight="1" thickBot="1">
      <c r="A46" s="41" t="s">
        <v>187</v>
      </c>
      <c r="B46" s="60" t="s">
        <v>186</v>
      </c>
      <c r="C46" s="102"/>
      <c r="D46" s="80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7">
        <f>SUM(C48:C50)</f>
        <v>8853244</v>
      </c>
      <c r="D47" s="75">
        <f>SUM(D48:D50)</f>
        <v>12924244</v>
      </c>
    </row>
    <row r="48" spans="1:4" s="13" customFormat="1" ht="12" customHeight="1">
      <c r="A48" s="14" t="s">
        <v>49</v>
      </c>
      <c r="B48" s="15" t="s">
        <v>50</v>
      </c>
      <c r="C48" s="71"/>
      <c r="D48" s="76"/>
    </row>
    <row r="49" spans="1:4" s="13" customFormat="1" ht="12" customHeight="1">
      <c r="A49" s="16" t="s">
        <v>51</v>
      </c>
      <c r="B49" s="17" t="s">
        <v>52</v>
      </c>
      <c r="C49" s="72">
        <v>8853244</v>
      </c>
      <c r="D49" s="77">
        <v>12924244</v>
      </c>
    </row>
    <row r="50" spans="1:4" s="13" customFormat="1" ht="12" customHeight="1" thickBot="1">
      <c r="A50" s="16" t="s">
        <v>53</v>
      </c>
      <c r="B50" s="17" t="s">
        <v>54</v>
      </c>
      <c r="C50" s="72"/>
      <c r="D50" s="78"/>
    </row>
    <row r="51" spans="1:4" s="13" customFormat="1" ht="12" customHeight="1" thickBot="1">
      <c r="A51" s="10" t="s">
        <v>55</v>
      </c>
      <c r="B51" s="11" t="s">
        <v>106</v>
      </c>
      <c r="C51" s="67">
        <f>SUM(C52:C52)</f>
        <v>0</v>
      </c>
      <c r="D51" s="106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6"/>
      <c r="D52" s="76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8"/>
      <c r="D53" s="78"/>
    </row>
    <row r="54" spans="1:4" s="13" customFormat="1" ht="12" customHeight="1" thickBot="1">
      <c r="A54" s="10" t="s">
        <v>57</v>
      </c>
      <c r="B54" s="20" t="s">
        <v>107</v>
      </c>
      <c r="C54" s="67">
        <f>SUM(C55:C57)</f>
        <v>1024305</v>
      </c>
      <c r="D54" s="75">
        <f>SUM(D55:D57)</f>
        <v>1024305</v>
      </c>
    </row>
    <row r="55" spans="1:4" s="13" customFormat="1" ht="12" customHeight="1">
      <c r="A55" s="14" t="s">
        <v>58</v>
      </c>
      <c r="B55" s="15" t="s">
        <v>59</v>
      </c>
      <c r="C55" s="72"/>
      <c r="D55" s="76"/>
    </row>
    <row r="56" spans="1:4" s="13" customFormat="1" ht="12" customHeight="1">
      <c r="A56" s="16" t="s">
        <v>60</v>
      </c>
      <c r="B56" s="17" t="s">
        <v>61</v>
      </c>
      <c r="C56" s="72">
        <v>1024305</v>
      </c>
      <c r="D56" s="77">
        <v>1024305</v>
      </c>
    </row>
    <row r="57" spans="1:4" s="13" customFormat="1" ht="12" customHeight="1" thickBot="1">
      <c r="A57" s="41" t="s">
        <v>156</v>
      </c>
      <c r="B57" s="60" t="s">
        <v>157</v>
      </c>
      <c r="C57" s="73"/>
      <c r="D57" s="78"/>
    </row>
    <row r="58" spans="1:4" s="13" customFormat="1" ht="12" customHeight="1" thickBot="1">
      <c r="A58" s="10" t="s">
        <v>62</v>
      </c>
      <c r="B58" s="11" t="s">
        <v>108</v>
      </c>
      <c r="C58" s="69">
        <f>+C8+C16+C28+C29+C37+C47+C51+C54</f>
        <v>296781934</v>
      </c>
      <c r="D58" s="83">
        <f>+D8+D16+D28+D29+D37+D47+D51+D54</f>
        <v>350740071</v>
      </c>
    </row>
    <row r="59" spans="1:4" s="13" customFormat="1" ht="12" customHeight="1" thickBot="1">
      <c r="A59" s="21" t="s">
        <v>63</v>
      </c>
      <c r="B59" s="20" t="s">
        <v>109</v>
      </c>
      <c r="C59" s="67">
        <f>SUM(C59)</f>
        <v>0</v>
      </c>
      <c r="D59" s="79"/>
    </row>
    <row r="60" spans="1:4" s="13" customFormat="1" ht="12" customHeight="1" thickBot="1">
      <c r="A60" s="21" t="s">
        <v>64</v>
      </c>
      <c r="B60" s="20" t="s">
        <v>110</v>
      </c>
      <c r="C60" s="67"/>
      <c r="D60" s="80"/>
    </row>
    <row r="61" spans="1:4" s="13" customFormat="1" ht="12" customHeight="1" thickBot="1">
      <c r="A61" s="21" t="s">
        <v>65</v>
      </c>
      <c r="B61" s="20" t="s">
        <v>111</v>
      </c>
      <c r="C61" s="67">
        <f>SUM(C62:C63)</f>
        <v>200869139</v>
      </c>
      <c r="D61" s="75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72">
        <v>200869139</v>
      </c>
      <c r="D62" s="76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72"/>
      <c r="D63" s="78"/>
    </row>
    <row r="64" spans="1:4" s="13" customFormat="1" ht="12" customHeight="1" thickBot="1">
      <c r="A64" s="21" t="s">
        <v>70</v>
      </c>
      <c r="B64" s="20" t="s">
        <v>112</v>
      </c>
      <c r="C64" s="67"/>
      <c r="D64" s="79"/>
    </row>
    <row r="65" spans="1:4" s="13" customFormat="1" ht="12" customHeight="1" thickBot="1">
      <c r="A65" s="21" t="s">
        <v>71</v>
      </c>
      <c r="B65" s="20" t="s">
        <v>113</v>
      </c>
      <c r="C65" s="67"/>
      <c r="D65" s="79"/>
    </row>
    <row r="66" spans="1:4" s="13" customFormat="1" ht="13.5" customHeight="1" thickBot="1">
      <c r="A66" s="21" t="s">
        <v>72</v>
      </c>
      <c r="B66" s="20" t="s">
        <v>73</v>
      </c>
      <c r="C66" s="74"/>
      <c r="D66" s="79"/>
    </row>
    <row r="67" spans="1:4" s="13" customFormat="1" ht="15.75" customHeight="1" thickBot="1">
      <c r="A67" s="21" t="s">
        <v>74</v>
      </c>
      <c r="B67" s="22" t="s">
        <v>114</v>
      </c>
      <c r="C67" s="69">
        <f>SUM(C60+C61+C64+C66)</f>
        <v>200869139</v>
      </c>
      <c r="D67" s="83">
        <f>SUM(D60+D61+D64+D66)</f>
        <v>200849620</v>
      </c>
    </row>
    <row r="68" spans="1:4" s="13" customFormat="1" ht="16.5" customHeight="1" thickBot="1">
      <c r="A68" s="23" t="s">
        <v>75</v>
      </c>
      <c r="B68" s="24" t="s">
        <v>115</v>
      </c>
      <c r="C68" s="69">
        <f>SUM(C58+C67)</f>
        <v>497651073</v>
      </c>
      <c r="D68" s="83">
        <f>SUM(D58+D67)</f>
        <v>551589691</v>
      </c>
    </row>
    <row r="69" spans="1:3" s="13" customFormat="1" ht="23.25" customHeight="1">
      <c r="A69" s="25"/>
      <c r="B69" s="26"/>
      <c r="C69" s="27"/>
    </row>
    <row r="70" spans="1:3" s="13" customFormat="1" ht="22.5" customHeight="1">
      <c r="A70" s="25"/>
      <c r="B70" s="57" t="s">
        <v>128</v>
      </c>
      <c r="C70" s="27"/>
    </row>
    <row r="71" spans="1:3" ht="16.5" customHeight="1">
      <c r="A71" s="117" t="s">
        <v>203</v>
      </c>
      <c r="B71" s="117"/>
      <c r="C71" s="117"/>
    </row>
    <row r="72" spans="1:3" ht="16.5" customHeight="1">
      <c r="A72" s="115" t="s">
        <v>173</v>
      </c>
      <c r="B72" s="115"/>
      <c r="C72" s="115"/>
    </row>
    <row r="73" spans="1:3" ht="16.5" customHeight="1">
      <c r="A73" s="55"/>
      <c r="B73" s="55" t="s">
        <v>76</v>
      </c>
      <c r="C73" s="55"/>
    </row>
    <row r="74" spans="1:3" ht="16.5" customHeight="1">
      <c r="A74" s="55"/>
      <c r="B74" s="55"/>
      <c r="C74" s="56" t="s">
        <v>127</v>
      </c>
    </row>
    <row r="75" spans="1:3" s="29" customFormat="1" ht="16.5" customHeight="1" thickBot="1">
      <c r="A75" s="110"/>
      <c r="B75" s="110"/>
      <c r="C75" s="28" t="s">
        <v>168</v>
      </c>
    </row>
    <row r="76" spans="1:4" ht="37.5" customHeight="1" thickBot="1">
      <c r="A76" s="3" t="s">
        <v>1</v>
      </c>
      <c r="B76" s="4" t="s">
        <v>77</v>
      </c>
      <c r="C76" s="5" t="s">
        <v>172</v>
      </c>
      <c r="D76" s="5" t="s">
        <v>182</v>
      </c>
    </row>
    <row r="77" spans="1:4" s="9" customFormat="1" ht="12" customHeight="1" thickBot="1">
      <c r="A77" s="30"/>
      <c r="B77" s="31" t="s">
        <v>117</v>
      </c>
      <c r="C77" s="32" t="s">
        <v>116</v>
      </c>
      <c r="D77" s="8" t="s">
        <v>183</v>
      </c>
    </row>
    <row r="78" spans="1:4" ht="12" customHeight="1" thickBot="1">
      <c r="A78" s="33" t="s">
        <v>3</v>
      </c>
      <c r="B78" s="34" t="s">
        <v>134</v>
      </c>
      <c r="C78" s="85">
        <f>SUM(C79:C83)</f>
        <v>285040027</v>
      </c>
      <c r="D78" s="83">
        <f>SUM(D79:D83)</f>
        <v>313861520</v>
      </c>
    </row>
    <row r="79" spans="1:4" ht="12" customHeight="1">
      <c r="A79" s="35" t="s">
        <v>4</v>
      </c>
      <c r="B79" s="36" t="s">
        <v>78</v>
      </c>
      <c r="C79" s="86">
        <v>91592060</v>
      </c>
      <c r="D79" s="96">
        <v>100611353</v>
      </c>
    </row>
    <row r="80" spans="1:4" ht="12" customHeight="1">
      <c r="A80" s="16" t="s">
        <v>6</v>
      </c>
      <c r="B80" s="37" t="s">
        <v>79</v>
      </c>
      <c r="C80" s="66">
        <v>18418109</v>
      </c>
      <c r="D80" s="97">
        <v>19935245</v>
      </c>
    </row>
    <row r="81" spans="1:4" ht="12" customHeight="1">
      <c r="A81" s="16" t="s">
        <v>8</v>
      </c>
      <c r="B81" s="37" t="s">
        <v>80</v>
      </c>
      <c r="C81" s="68">
        <v>76043419</v>
      </c>
      <c r="D81" s="97">
        <v>86975896</v>
      </c>
    </row>
    <row r="82" spans="1:4" ht="12" customHeight="1">
      <c r="A82" s="16" t="s">
        <v>9</v>
      </c>
      <c r="B82" s="38" t="s">
        <v>81</v>
      </c>
      <c r="C82" s="68">
        <v>2400000</v>
      </c>
      <c r="D82" s="97">
        <v>2400000</v>
      </c>
    </row>
    <row r="83" spans="1:4" ht="12" customHeight="1">
      <c r="A83" s="16" t="s">
        <v>82</v>
      </c>
      <c r="B83" s="39" t="s">
        <v>83</v>
      </c>
      <c r="C83" s="68">
        <f>SUM(C85+C90)</f>
        <v>96586439</v>
      </c>
      <c r="D83" s="82">
        <f>SUM(D84+D85+D88+D90)</f>
        <v>103939026</v>
      </c>
    </row>
    <row r="84" spans="1:4" ht="12" customHeight="1">
      <c r="A84" s="16" t="s">
        <v>13</v>
      </c>
      <c r="B84" s="37" t="s">
        <v>84</v>
      </c>
      <c r="C84" s="68"/>
      <c r="D84" s="97">
        <v>426835</v>
      </c>
    </row>
    <row r="85" spans="1:4" ht="12" customHeight="1">
      <c r="A85" s="16" t="s">
        <v>131</v>
      </c>
      <c r="B85" s="40" t="s">
        <v>164</v>
      </c>
      <c r="C85" s="68">
        <f>SUM(C86:C87)</f>
        <v>93191439</v>
      </c>
      <c r="D85" s="82">
        <f>SUM(D86:D87)</f>
        <v>97150899</v>
      </c>
    </row>
    <row r="86" spans="1:4" ht="12" customHeight="1">
      <c r="A86" s="16" t="s">
        <v>132</v>
      </c>
      <c r="B86" s="40" t="s">
        <v>123</v>
      </c>
      <c r="C86" s="68">
        <v>54096702</v>
      </c>
      <c r="D86" s="105">
        <v>56613282</v>
      </c>
    </row>
    <row r="87" spans="1:4" ht="12" customHeight="1">
      <c r="A87" s="16" t="s">
        <v>133</v>
      </c>
      <c r="B87" s="40" t="s">
        <v>122</v>
      </c>
      <c r="C87" s="68">
        <v>39094737</v>
      </c>
      <c r="D87" s="105">
        <v>40537617</v>
      </c>
    </row>
    <row r="88" spans="1:4" ht="12" customHeight="1">
      <c r="A88" s="18" t="s">
        <v>167</v>
      </c>
      <c r="B88" s="103" t="s">
        <v>190</v>
      </c>
      <c r="C88" s="68"/>
      <c r="D88" s="104">
        <f>SUM(D89)</f>
        <v>289492</v>
      </c>
    </row>
    <row r="89" spans="1:4" ht="12" customHeight="1">
      <c r="A89" s="18" t="s">
        <v>176</v>
      </c>
      <c r="B89" s="103" t="s">
        <v>189</v>
      </c>
      <c r="C89" s="68"/>
      <c r="D89" s="104">
        <v>289492</v>
      </c>
    </row>
    <row r="90" spans="1:4" ht="12" customHeight="1" thickBot="1">
      <c r="A90" s="42" t="s">
        <v>193</v>
      </c>
      <c r="B90" s="43" t="s">
        <v>85</v>
      </c>
      <c r="C90" s="87">
        <v>3395000</v>
      </c>
      <c r="D90" s="98">
        <v>6071800</v>
      </c>
    </row>
    <row r="91" spans="1:4" ht="12" customHeight="1" thickBot="1">
      <c r="A91" s="61" t="s">
        <v>176</v>
      </c>
      <c r="B91" s="62" t="s">
        <v>159</v>
      </c>
      <c r="C91" s="88">
        <v>500000</v>
      </c>
      <c r="D91" s="99">
        <v>500000</v>
      </c>
    </row>
    <row r="92" spans="1:4" ht="12" customHeight="1" thickBot="1">
      <c r="A92" s="61" t="s">
        <v>177</v>
      </c>
      <c r="B92" s="62" t="s">
        <v>165</v>
      </c>
      <c r="C92" s="88">
        <v>360000</v>
      </c>
      <c r="D92" s="99">
        <v>360000</v>
      </c>
    </row>
    <row r="93" spans="1:4" ht="12" customHeight="1" thickBot="1">
      <c r="A93" s="61" t="s">
        <v>178</v>
      </c>
      <c r="B93" s="62" t="s">
        <v>166</v>
      </c>
      <c r="C93" s="88">
        <v>30000</v>
      </c>
      <c r="D93" s="99">
        <v>30000</v>
      </c>
    </row>
    <row r="94" spans="1:4" ht="12" customHeight="1" thickBot="1">
      <c r="A94" s="61" t="s">
        <v>179</v>
      </c>
      <c r="B94" s="62" t="s">
        <v>191</v>
      </c>
      <c r="C94" s="88"/>
      <c r="D94" s="99">
        <v>870000</v>
      </c>
    </row>
    <row r="95" spans="1:4" ht="12" customHeight="1" thickBot="1">
      <c r="A95" s="61" t="s">
        <v>180</v>
      </c>
      <c r="B95" s="62" t="s">
        <v>160</v>
      </c>
      <c r="C95" s="88">
        <v>45000</v>
      </c>
      <c r="D95" s="99">
        <v>45000</v>
      </c>
    </row>
    <row r="96" spans="1:4" ht="12" customHeight="1" thickBot="1">
      <c r="A96" s="61" t="s">
        <v>181</v>
      </c>
      <c r="B96" s="62" t="s">
        <v>174</v>
      </c>
      <c r="C96" s="88">
        <v>600000</v>
      </c>
      <c r="D96" s="99">
        <v>600000</v>
      </c>
    </row>
    <row r="97" spans="1:4" ht="12" customHeight="1" thickBot="1">
      <c r="A97" s="61" t="s">
        <v>192</v>
      </c>
      <c r="B97" s="62" t="s">
        <v>175</v>
      </c>
      <c r="C97" s="88">
        <v>250000</v>
      </c>
      <c r="D97" s="99">
        <v>250000</v>
      </c>
    </row>
    <row r="98" spans="1:4" ht="12" customHeight="1" thickBot="1">
      <c r="A98" s="61" t="s">
        <v>200</v>
      </c>
      <c r="B98" s="62" t="s">
        <v>201</v>
      </c>
      <c r="C98" s="88"/>
      <c r="D98" s="109">
        <v>2676800</v>
      </c>
    </row>
    <row r="99" spans="1:4" ht="12" customHeight="1" thickBot="1">
      <c r="A99" s="59" t="s">
        <v>15</v>
      </c>
      <c r="B99" s="44" t="s">
        <v>135</v>
      </c>
      <c r="C99" s="67">
        <f>+C100+C102+C104</f>
        <v>182531336</v>
      </c>
      <c r="D99" s="94">
        <f>+D100+D102+D104</f>
        <v>233529986</v>
      </c>
    </row>
    <row r="100" spans="1:4" ht="12" customHeight="1">
      <c r="A100" s="14" t="s">
        <v>16</v>
      </c>
      <c r="B100" s="37" t="s">
        <v>86</v>
      </c>
      <c r="C100" s="65">
        <v>10955673</v>
      </c>
      <c r="D100" s="97">
        <v>11323123</v>
      </c>
    </row>
    <row r="101" spans="1:4" ht="12" customHeight="1">
      <c r="A101" s="14" t="s">
        <v>18</v>
      </c>
      <c r="B101" s="45" t="s">
        <v>87</v>
      </c>
      <c r="C101" s="65">
        <v>7144248</v>
      </c>
      <c r="D101" s="97">
        <v>7144248</v>
      </c>
    </row>
    <row r="102" spans="1:4" ht="12" customHeight="1">
      <c r="A102" s="14" t="s">
        <v>19</v>
      </c>
      <c r="B102" s="45" t="s">
        <v>88</v>
      </c>
      <c r="C102" s="66">
        <v>171575663</v>
      </c>
      <c r="D102" s="97">
        <v>217827905</v>
      </c>
    </row>
    <row r="103" spans="1:4" ht="12" customHeight="1">
      <c r="A103" s="14" t="s">
        <v>20</v>
      </c>
      <c r="B103" s="45" t="s">
        <v>89</v>
      </c>
      <c r="C103" s="89">
        <v>132594954</v>
      </c>
      <c r="D103" s="97">
        <v>132594954</v>
      </c>
    </row>
    <row r="104" spans="1:4" ht="12" customHeight="1">
      <c r="A104" s="14" t="s">
        <v>21</v>
      </c>
      <c r="B104" s="46" t="s">
        <v>90</v>
      </c>
      <c r="C104" s="107">
        <f>SUM(C106)</f>
        <v>0</v>
      </c>
      <c r="D104" s="108">
        <f>SUM(D106+D105)</f>
        <v>4378958</v>
      </c>
    </row>
    <row r="105" spans="1:4" ht="12" customHeight="1">
      <c r="A105" s="41" t="s">
        <v>162</v>
      </c>
      <c r="B105" s="46" t="s">
        <v>161</v>
      </c>
      <c r="C105" s="107">
        <v>3000000</v>
      </c>
      <c r="D105" s="108">
        <v>3000000</v>
      </c>
    </row>
    <row r="106" spans="1:4" ht="12" customHeight="1" thickBot="1">
      <c r="A106" s="41" t="s">
        <v>195</v>
      </c>
      <c r="B106" s="63" t="s">
        <v>194</v>
      </c>
      <c r="C106" s="90"/>
      <c r="D106" s="97">
        <v>1378958</v>
      </c>
    </row>
    <row r="107" spans="1:4" ht="12" customHeight="1" thickBot="1">
      <c r="A107" s="10" t="s">
        <v>23</v>
      </c>
      <c r="B107" s="47" t="s">
        <v>136</v>
      </c>
      <c r="C107" s="67">
        <f>+C108+C109</f>
        <v>23202904</v>
      </c>
      <c r="D107" s="75">
        <f>+D108+D109</f>
        <v>321379</v>
      </c>
    </row>
    <row r="108" spans="1:4" ht="12" customHeight="1">
      <c r="A108" s="14" t="s">
        <v>24</v>
      </c>
      <c r="B108" s="48" t="s">
        <v>91</v>
      </c>
      <c r="C108" s="65">
        <v>12283599</v>
      </c>
      <c r="D108" s="97">
        <v>321379</v>
      </c>
    </row>
    <row r="109" spans="1:4" ht="12" customHeight="1" thickBot="1">
      <c r="A109" s="18" t="s">
        <v>25</v>
      </c>
      <c r="B109" s="45" t="s">
        <v>92</v>
      </c>
      <c r="C109" s="68">
        <v>10919305</v>
      </c>
      <c r="D109" s="97"/>
    </row>
    <row r="110" spans="1:4" ht="12" customHeight="1" thickBot="1">
      <c r="A110" s="10" t="s">
        <v>93</v>
      </c>
      <c r="B110" s="47" t="s">
        <v>137</v>
      </c>
      <c r="C110" s="67">
        <f>+C78+C99+C107</f>
        <v>490774267</v>
      </c>
      <c r="D110" s="93">
        <f>+D78+D99+D107</f>
        <v>547712885</v>
      </c>
    </row>
    <row r="111" spans="1:4" ht="12" customHeight="1" thickBot="1">
      <c r="A111" s="10" t="s">
        <v>31</v>
      </c>
      <c r="B111" s="47" t="s">
        <v>138</v>
      </c>
      <c r="C111" s="67"/>
      <c r="D111" s="99"/>
    </row>
    <row r="112" spans="1:4" ht="12" customHeight="1" thickBot="1">
      <c r="A112" s="10" t="s">
        <v>48</v>
      </c>
      <c r="B112" s="47" t="s">
        <v>139</v>
      </c>
      <c r="C112" s="67"/>
      <c r="D112" s="99"/>
    </row>
    <row r="113" spans="1:4" ht="12" customHeight="1" thickBot="1">
      <c r="A113" s="10" t="s">
        <v>94</v>
      </c>
      <c r="B113" s="47" t="s">
        <v>140</v>
      </c>
      <c r="C113" s="69">
        <f>SUM(C114)</f>
        <v>3876806</v>
      </c>
      <c r="D113" s="95">
        <f>SUM(D114)</f>
        <v>3876806</v>
      </c>
    </row>
    <row r="114" spans="1:4" ht="12" customHeight="1" thickBot="1">
      <c r="A114" s="59" t="s">
        <v>124</v>
      </c>
      <c r="B114" s="64" t="s">
        <v>163</v>
      </c>
      <c r="C114" s="69">
        <v>3876806</v>
      </c>
      <c r="D114" s="98">
        <v>3876806</v>
      </c>
    </row>
    <row r="115" spans="1:4" ht="12" customHeight="1" thickBot="1">
      <c r="A115" s="10" t="s">
        <v>57</v>
      </c>
      <c r="B115" s="47" t="s">
        <v>141</v>
      </c>
      <c r="C115" s="91"/>
      <c r="D115" s="99"/>
    </row>
    <row r="116" spans="1:9" ht="15" customHeight="1" thickBot="1">
      <c r="A116" s="10" t="s">
        <v>62</v>
      </c>
      <c r="B116" s="47" t="s">
        <v>142</v>
      </c>
      <c r="C116" s="92">
        <f>+C111+C112+C113+C115</f>
        <v>3876806</v>
      </c>
      <c r="D116" s="100">
        <f>+D111+D112+D113+D115</f>
        <v>3876806</v>
      </c>
      <c r="F116" s="49"/>
      <c r="G116" s="50"/>
      <c r="H116" s="50"/>
      <c r="I116" s="50"/>
    </row>
    <row r="117" spans="1:4" s="13" customFormat="1" ht="12.75" customHeight="1" thickBot="1">
      <c r="A117" s="51" t="s">
        <v>95</v>
      </c>
      <c r="B117" s="52" t="s">
        <v>143</v>
      </c>
      <c r="C117" s="92">
        <f>+C110+C116</f>
        <v>494651073</v>
      </c>
      <c r="D117" s="101">
        <f>+D110+D116</f>
        <v>551589691</v>
      </c>
    </row>
    <row r="118" ht="7.5" customHeight="1"/>
    <row r="119" spans="1:3" ht="15.75">
      <c r="A119" s="111"/>
      <c r="B119" s="111"/>
      <c r="C119" s="111"/>
    </row>
    <row r="120" spans="1:3" ht="15" customHeight="1">
      <c r="A120" s="113"/>
      <c r="B120" s="113"/>
      <c r="C120" s="58"/>
    </row>
    <row r="121" spans="1:3" ht="15.75">
      <c r="A121" s="114" t="s">
        <v>144</v>
      </c>
      <c r="B121" s="114"/>
      <c r="C121" s="114"/>
    </row>
    <row r="126" spans="1:3" ht="15.75">
      <c r="A126" s="111"/>
      <c r="B126" s="111"/>
      <c r="C126" s="111"/>
    </row>
    <row r="127" spans="1:3" ht="16.5" thickBot="1">
      <c r="A127" s="112"/>
      <c r="B127" s="112"/>
      <c r="C127" s="2"/>
    </row>
    <row r="128" spans="1:3" ht="16.5" thickBot="1">
      <c r="A128" s="10"/>
      <c r="B128" s="44"/>
      <c r="C128" s="12"/>
    </row>
    <row r="129" spans="1:3" ht="16.5" thickBot="1">
      <c r="A129" s="10"/>
      <c r="B129" s="44"/>
      <c r="C129" s="12"/>
    </row>
  </sheetData>
  <sheetProtection/>
  <mergeCells count="12">
    <mergeCell ref="A2:C2"/>
    <mergeCell ref="A3:C3"/>
    <mergeCell ref="A72:C72"/>
    <mergeCell ref="A1:C1"/>
    <mergeCell ref="A5:B5"/>
    <mergeCell ref="A71:C71"/>
    <mergeCell ref="A75:B75"/>
    <mergeCell ref="A126:C126"/>
    <mergeCell ref="A127:B127"/>
    <mergeCell ref="A120:B120"/>
    <mergeCell ref="A121:C121"/>
    <mergeCell ref="A119:C119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2018-09-28T06:57:36Z</dcterms:modified>
  <cp:category/>
  <cp:version/>
  <cp:contentType/>
  <cp:contentStatus/>
</cp:coreProperties>
</file>