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5" activeTab="12"/>
  </bookViews>
  <sheets>
    <sheet name="1. számú melléklet" sheetId="1" r:id="rId1"/>
    <sheet name="1.a számú melléklet " sheetId="2" r:id="rId2"/>
    <sheet name="2. számú melléklet  " sheetId="3" r:id="rId3"/>
    <sheet name="3. számú melléklet" sheetId="4" r:id="rId4"/>
    <sheet name="4. számú melléklet   " sheetId="5" r:id="rId5"/>
    <sheet name="4.a. számú melléklet " sheetId="6" r:id="rId6"/>
    <sheet name="4.b.számú melléklet  " sheetId="7" r:id="rId7"/>
    <sheet name="5.számú melléklet " sheetId="8" r:id="rId8"/>
    <sheet name="6.számú melléklet " sheetId="9" r:id="rId9"/>
    <sheet name="7.számú melléklet " sheetId="10" r:id="rId10"/>
    <sheet name="8.számú melléklet " sheetId="11" r:id="rId11"/>
    <sheet name="9.számú melléklet" sheetId="12" r:id="rId12"/>
    <sheet name="Munka1" sheetId="13" r:id="rId13"/>
  </sheets>
  <definedNames>
    <definedName name="_xlnm.Print_Titles" localSheetId="3">'3. számú melléklet'!$1:$2</definedName>
    <definedName name="_xlnm.Print_Titles" localSheetId="4">'4. számú melléklet   '!$1:$1</definedName>
    <definedName name="_xlnm.Print_Area" localSheetId="1">'1.a számú melléklet '!#REF!</definedName>
    <definedName name="_xlnm.Print_Area" localSheetId="2">'2. számú melléklet  '!#REF!</definedName>
    <definedName name="_xlnm.Print_Area" localSheetId="3">'3. számú melléklet'!$A$1:$R$51</definedName>
    <definedName name="_xlnm.Print_Area" localSheetId="4">'4. számú melléklet   '!$A$3:$T$52</definedName>
    <definedName name="_xlnm.Print_Area" localSheetId="10">'8.számú melléklet '!$A$1:$Q$12</definedName>
  </definedNames>
  <calcPr fullCalcOnLoad="1"/>
</workbook>
</file>

<file path=xl/sharedStrings.xml><?xml version="1.0" encoding="utf-8"?>
<sst xmlns="http://schemas.openxmlformats.org/spreadsheetml/2006/main" count="617" uniqueCount="466">
  <si>
    <t xml:space="preserve">Megnevezés </t>
  </si>
  <si>
    <t>1.</t>
  </si>
  <si>
    <t xml:space="preserve">1. </t>
  </si>
  <si>
    <t>2.</t>
  </si>
  <si>
    <t>3.</t>
  </si>
  <si>
    <t>4.</t>
  </si>
  <si>
    <t>5.</t>
  </si>
  <si>
    <t>Működési célú kiadások összesen</t>
  </si>
  <si>
    <t xml:space="preserve">2. </t>
  </si>
  <si>
    <t>Összesen</t>
  </si>
  <si>
    <t>előirányzat</t>
  </si>
  <si>
    <t>Feladat megnevezése</t>
  </si>
  <si>
    <t>Megnevezés</t>
  </si>
  <si>
    <t>ssz.</t>
  </si>
  <si>
    <t>Kölcsönök</t>
  </si>
  <si>
    <t>7.</t>
  </si>
  <si>
    <t>előir.</t>
  </si>
  <si>
    <t xml:space="preserve">I. </t>
  </si>
  <si>
    <t>ezer Ft-ban</t>
  </si>
  <si>
    <t>Sor-sz.</t>
  </si>
  <si>
    <t>6.</t>
  </si>
  <si>
    <t>Sor- sz.</t>
  </si>
  <si>
    <t>Feladat/cél</t>
  </si>
  <si>
    <t>Az átcsoportosítás jogát gyakorolja</t>
  </si>
  <si>
    <t>Tartalékok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</si>
  <si>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</si>
  <si>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</si>
  <si>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</si>
  <si>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</si>
  <si>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</si>
  <si>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</si>
  <si>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</si>
  <si>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</si>
  <si>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</si>
  <si>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</si>
  <si>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</si>
  <si>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</si>
  <si>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</si>
  <si>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</si>
  <si>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</si>
  <si>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</si>
  <si>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</si>
  <si>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</si>
  <si>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</si>
  <si>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</si>
  <si>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</si>
  <si>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</si>
  <si>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</si>
  <si>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</si>
  <si>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</si>
  <si>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</si>
  <si>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</si>
  <si>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</si>
  <si>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>Támogatás értékű bevételek</t>
  </si>
  <si>
    <t xml:space="preserve">  -</t>
  </si>
  <si>
    <t>Működési bevételek</t>
  </si>
  <si>
    <t>2.1 Helyi adók</t>
  </si>
  <si>
    <t xml:space="preserve">2.2. Átengedett központi adók </t>
  </si>
  <si>
    <t>Támogatások</t>
  </si>
  <si>
    <t>Működési célú bevételek összesen</t>
  </si>
  <si>
    <t xml:space="preserve">Bevételek főösszege </t>
  </si>
  <si>
    <t>Működési célú iadások összesen</t>
  </si>
  <si>
    <t>várható</t>
  </si>
  <si>
    <t>Sorsz.</t>
  </si>
  <si>
    <t>mozgáskorl, költségvetési szerv mentesség</t>
  </si>
  <si>
    <t>Kedvezmény</t>
  </si>
  <si>
    <t>Mentesség</t>
  </si>
  <si>
    <t>Helyi adók, gépjárműadó</t>
  </si>
  <si>
    <t>Bevételek összesen :</t>
  </si>
  <si>
    <t>Kiadások összesen:</t>
  </si>
  <si>
    <t xml:space="preserve">2.1. Lakásépítési-, vásárlási támogatás  </t>
  </si>
  <si>
    <t>FELHALMOZÁSI KIADÁSOK</t>
  </si>
  <si>
    <t xml:space="preserve"> Beruházások</t>
  </si>
  <si>
    <t>terv</t>
  </si>
  <si>
    <t>Beruházások összesen:</t>
  </si>
  <si>
    <t>Ellátottak pénzbeli juttatásai</t>
  </si>
  <si>
    <t>B</t>
  </si>
  <si>
    <t>ÖNKORMÁNYZAT</t>
  </si>
  <si>
    <t>1. Önkormányzat</t>
  </si>
  <si>
    <t>Önkormányzat összesen:</t>
  </si>
  <si>
    <t xml:space="preserve">Ápolási díj (helyi megállapítás)  </t>
  </si>
  <si>
    <t>2013.évi</t>
  </si>
  <si>
    <t>2015. évi számított előirányz.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</si>
  <si>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</si>
  <si>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</si>
  <si>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</si>
  <si>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</si>
  <si>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</si>
  <si>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</si>
  <si>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</si>
  <si>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</si>
  <si>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</si>
  <si>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</si>
  <si>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</si>
  <si>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I. Helyi önkormányzatok működésének általános támogatása összesen</t>
  </si>
  <si>
    <t>II. Települési önkormányzatok egyes köznevelési feladatainak támogatása</t>
  </si>
  <si>
    <t>III. Települési önkormányzatok szociális és gyermekjóléti feladatainak támogatása</t>
  </si>
  <si>
    <t xml:space="preserve">     Pénzbeni és természetbeni szociális és gyermekjól.ell.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</si>
  <si>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</si>
  <si>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</si>
  <si>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</si>
  <si>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</si>
  <si>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</si>
  <si>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</si>
  <si>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2014.</t>
  </si>
  <si>
    <t>2015. évi</t>
  </si>
  <si>
    <t>2016.évi</t>
  </si>
  <si>
    <t>1.3.Nagykanizsa Megyei Jogú Város hétvégi  fogászati ügyelethez hj.</t>
  </si>
  <si>
    <t>Egyéb működési célú támogatások  államházt., kívülre (K511)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</si>
  <si>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</si>
  <si>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</si>
  <si>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</si>
  <si>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</si>
  <si>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</si>
  <si>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</si>
  <si>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támogatások államházt. Kívülre (K88)</t>
  </si>
  <si>
    <t>2014.évi</t>
  </si>
  <si>
    <t>b) település-üzemeltetéshez kapcsolódó feladataellátás t.besz .után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</si>
  <si>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</si>
  <si>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</si>
  <si>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</si>
  <si>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>d) egyéb kötelező önkormányzati feladatok támogatása után</t>
  </si>
  <si>
    <t xml:space="preserve">1Óvodapedagógusok bére </t>
  </si>
  <si>
    <t>Önkormányzat feladatainak támogatása összesen  mint székhely :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</si>
  <si>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</si>
  <si>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</si>
  <si>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</si>
  <si>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</si>
  <si>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</si>
  <si>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</si>
  <si>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</si>
  <si>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</si>
  <si>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</si>
  <si>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</si>
  <si>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 xml:space="preserve">Rendszeres szociális segély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</si>
  <si>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</si>
  <si>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</si>
  <si>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</si>
  <si>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</si>
  <si>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</si>
  <si>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</si>
  <si>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</si>
  <si>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</si>
  <si>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</si>
  <si>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</si>
  <si>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</si>
  <si>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</si>
  <si>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</si>
  <si>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2014.évi terv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</si>
  <si>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</si>
  <si>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</si>
  <si>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</si>
  <si>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</si>
  <si>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</si>
  <si>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</si>
  <si>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</si>
  <si>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</si>
  <si>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</si>
  <si>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</si>
  <si>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</si>
  <si>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</si>
  <si>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</si>
  <si>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</si>
  <si>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</si>
  <si>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</si>
  <si>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</si>
  <si>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</si>
  <si>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</si>
  <si>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</si>
  <si>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</si>
  <si>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</si>
  <si>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</si>
  <si>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</si>
  <si>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</si>
  <si>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</si>
  <si>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</si>
  <si>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</si>
  <si>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</si>
  <si>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</si>
  <si>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</si>
  <si>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Egyéb célú támogatások áh-on belülről</t>
  </si>
  <si>
    <t>B52</t>
  </si>
  <si>
    <t>Ingatlanok értékesítése</t>
  </si>
  <si>
    <t>B62</t>
  </si>
  <si>
    <t>B72</t>
  </si>
  <si>
    <t>B63</t>
  </si>
  <si>
    <t>B73</t>
  </si>
  <si>
    <t>1.2. Zalakarosi Kistérség Többcélú Társulása  műk hj</t>
  </si>
  <si>
    <t xml:space="preserve">1.3. Zalakarosi Kistérség Többcélú Társulása hétvégi orvosi ügyelet </t>
  </si>
  <si>
    <t xml:space="preserve">1.1 Bursa ösztöndíjra </t>
  </si>
  <si>
    <t xml:space="preserve">  BEVÉTELEK</t>
  </si>
  <si>
    <t>Működési célú támogatások államhástartáson belülről</t>
  </si>
  <si>
    <t xml:space="preserve">Működési célú központosított  előirányzatok 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</si>
  <si>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</si>
  <si>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</si>
  <si>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</si>
  <si>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</si>
  <si>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</si>
  <si>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</si>
  <si>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</si>
  <si>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</si>
  <si>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Értékesítési és forgalmi adók (helyi iparűzési adó,</t>
  </si>
  <si>
    <t>B352</t>
  </si>
  <si>
    <t>B8</t>
  </si>
  <si>
    <t xml:space="preserve">BEVÉTELEK ÖSSZESEN </t>
  </si>
  <si>
    <t>Közhatalmi bevételek összesen</t>
  </si>
  <si>
    <t>K</t>
  </si>
  <si>
    <t>Rovat száma</t>
  </si>
  <si>
    <t>2014. évi terv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</si>
  <si>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</si>
  <si>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</si>
  <si>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</si>
  <si>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</si>
  <si>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</si>
  <si>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</si>
  <si>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</si>
  <si>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</si>
  <si>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</si>
  <si>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</si>
  <si>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 járulás</t>
  </si>
  <si>
    <t>Hozzá- járulás</t>
  </si>
  <si>
    <t xml:space="preserve">Egyéb működési célú kiadások összesen </t>
  </si>
  <si>
    <t>EGYÉB MŰKÖDÉSI CÉLÚ KIADÁSOK</t>
  </si>
  <si>
    <t xml:space="preserve">Tartalékok  működési célra </t>
  </si>
  <si>
    <t xml:space="preserve">Tartalékok fejlesztési  célra </t>
  </si>
  <si>
    <t xml:space="preserve">Egyéb felhalmozási célú kiadások összesen </t>
  </si>
  <si>
    <t>Költségvetési szerv megnevezése</t>
  </si>
  <si>
    <t>Fizikai dolgozó</t>
  </si>
  <si>
    <t xml:space="preserve">A.  Önkormányzat </t>
  </si>
  <si>
    <t>2013.évi záró létszám. ei.</t>
  </si>
  <si>
    <t>Igazgatás, pénzügyi dolgozó</t>
  </si>
  <si>
    <t xml:space="preserve">Óvoda pedagógus </t>
  </si>
  <si>
    <t>Egyéb szak- alkalmazott</t>
  </si>
  <si>
    <t>1. Óvoda</t>
  </si>
  <si>
    <t xml:space="preserve">1. Önkormányzati, igazgatási tevékenység 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</si>
  <si>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</si>
  <si>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</si>
  <si>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</si>
  <si>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</si>
  <si>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>Közfoglal- koztatottak</t>
  </si>
  <si>
    <t>2014. évi  létszám-  keret</t>
  </si>
  <si>
    <t>Finanszírozási bevételek  PM</t>
  </si>
  <si>
    <t xml:space="preserve">Összesen </t>
  </si>
  <si>
    <t xml:space="preserve">Felhalmozási célú kölcsön </t>
  </si>
  <si>
    <t>Települési önk. egyes köznevelési felad. tám.</t>
  </si>
  <si>
    <t>Települési önk. szoc. és gyermekjóléti feladatainak tám.</t>
  </si>
  <si>
    <t>B114</t>
  </si>
  <si>
    <t>Vagyoni típusú adók (építm.adó, komm.adó)</t>
  </si>
  <si>
    <t>Egyéb működési célú kiadások  (tartalék is)</t>
  </si>
  <si>
    <t>Települési önk.kulturális feladatainak támogatása</t>
  </si>
  <si>
    <t>Helyi önkorm. működésének általános támogatása</t>
  </si>
  <si>
    <t>Műk. célú kölcsönök visszatérülése áh-n kívül</t>
  </si>
  <si>
    <t>Egyéb működ. célú átvett pénzeszközök</t>
  </si>
  <si>
    <t>Gépjárműadó (saját rész)</t>
  </si>
  <si>
    <t>Felhalm. célú kölcsön visszatérülése</t>
  </si>
  <si>
    <t>Egyéb felh. célú átvett pénzeszközök</t>
  </si>
  <si>
    <t>2. Óvodapedagógusok nevelő munkáját közvetlenül segítők bértámogatása</t>
  </si>
  <si>
    <t>3. Óvodaműködtetési támogatás</t>
  </si>
  <si>
    <t>4. Óvodai,iskolai étkeztetés támogatéása</t>
  </si>
  <si>
    <t>5. Társulás óvodájába bejáró gyerm.utazt.tám.</t>
  </si>
  <si>
    <t>II. Önkormányzatok egyes köznev. és gyermekétkezt.  támogatása össz.</t>
  </si>
  <si>
    <t>Óvodaped.átlagbér és közteher pótl.össz.2014/2015 nev.évre 3 hó</t>
  </si>
  <si>
    <t>1. Hozzájárulás a pénzbeli szociális ellátásokhoz ( egyösszegű)</t>
  </si>
  <si>
    <t>2. Egyes szociális és gyermekjóléti feladatok támogatása</t>
  </si>
  <si>
    <t>3. Kistelepülések szoc.feladatainak támogatása</t>
  </si>
  <si>
    <t>Egyéb központi támogatás</t>
  </si>
  <si>
    <t>1. Szerkezetátalakítási tartalékból foly.tám.</t>
  </si>
  <si>
    <t>1.a. beszámítás visszapótlása</t>
  </si>
  <si>
    <t>1.b. gyermekétkeztetési feladtok tám.</t>
  </si>
  <si>
    <t>2. Bérkompenzáció támogatása</t>
  </si>
  <si>
    <t>IV. Nyilvános könyvtári ell. és közműv.</t>
  </si>
  <si>
    <t>2013. évi</t>
  </si>
  <si>
    <t>eredeti</t>
  </si>
  <si>
    <t>MŰKÖDÉSI CÉLÚ BEVÉTELEK</t>
  </si>
  <si>
    <t>Intézményi műk. bevételek</t>
  </si>
  <si>
    <t>Önkormányzat működési kiadásai</t>
  </si>
  <si>
    <t>1.1. Személyi juttatások</t>
  </si>
  <si>
    <t>1.2. Munkaadókat terhelő járulékok</t>
  </si>
  <si>
    <t>1.3.  Dologi kiadások</t>
  </si>
  <si>
    <t>2.3. Egyéb sajátos működési bevétel</t>
  </si>
  <si>
    <t>Támogatás értékű műk.kiadások</t>
  </si>
  <si>
    <t>Működési célú pénzeszk. átad. Áht-n kívülre</t>
  </si>
  <si>
    <t>3.1 Önkormányzat költségvet.támogatása</t>
  </si>
  <si>
    <t>Céltartalék működésre</t>
  </si>
  <si>
    <t xml:space="preserve">  -  Normatív támogatások</t>
  </si>
  <si>
    <t>Általános tartalék működésre</t>
  </si>
  <si>
    <t xml:space="preserve">   - Szociális célú álami támogatás</t>
  </si>
  <si>
    <t>Hitelek törlesztése</t>
  </si>
  <si>
    <t xml:space="preserve">   - Központosított támogatás, egyéb központi támog</t>
  </si>
  <si>
    <t xml:space="preserve">   - Kieg.tám.műk.képtelen</t>
  </si>
  <si>
    <t>Támogatások összesen</t>
  </si>
  <si>
    <t>4.1 Működési célú pénzeszköz átvétel</t>
  </si>
  <si>
    <t>4.2. Előző évi visszatérülés</t>
  </si>
  <si>
    <t>Támogatás értékű bevételek összesen:</t>
  </si>
  <si>
    <t>Előző évi pénzmaradvány működési célra</t>
  </si>
  <si>
    <t>Finanszírozási bevételek (hitel)</t>
  </si>
  <si>
    <r>
      <t>FELHALMOZÁSI CÉLÚ KIADÁSOK</t>
    </r>
    <r>
      <rPr>
        <i/>
        <sz val="11"/>
        <rFont val="Arial CE"/>
        <family val="2"/>
      </rPr>
      <t xml:space="preserve"> </t>
    </r>
  </si>
  <si>
    <t>Tárgyi eszközök,immat.javak értékes.</t>
  </si>
  <si>
    <t>Beruházási, felújítási  kiadások</t>
  </si>
  <si>
    <t>Felhalmozási célú támogatás értékű bevételek</t>
  </si>
  <si>
    <t>Felhalm.célú pénze.átadás államh.kiv.</t>
  </si>
  <si>
    <t xml:space="preserve">Felhalmozási célú pénze.átvétel </t>
  </si>
  <si>
    <t>Felhalmozási célú általános tartalék</t>
  </si>
  <si>
    <t>Hitel</t>
  </si>
  <si>
    <t>Finanszírozási kiadások (hitel törl.)</t>
  </si>
  <si>
    <t>Előző évi pénzmaradvány</t>
  </si>
  <si>
    <t>Támogatás értékű felhalm. Kiadás</t>
  </si>
  <si>
    <t>Átfutó kiadás</t>
  </si>
  <si>
    <t>Felhalmozási célú bevételek összesen</t>
  </si>
  <si>
    <t xml:space="preserve">Felhalmozási célú kiadások öszesen: </t>
  </si>
  <si>
    <t xml:space="preserve">Kiadások főösszege  </t>
  </si>
  <si>
    <t>2.1.  Vöröskereszt (házi s.ny., jelzőrendszer)</t>
  </si>
  <si>
    <t>1.4. Óvodások szállítása</t>
  </si>
  <si>
    <t xml:space="preserve"> Önkormányzat</t>
  </si>
  <si>
    <t>Fűnyíró traktor vásárlás (közmunkapr.)</t>
  </si>
  <si>
    <t>Óvodai többfunkciós udvari játékok vásárlása</t>
  </si>
  <si>
    <t xml:space="preserve">2. Konyha </t>
  </si>
  <si>
    <t>C. Óvoda</t>
  </si>
  <si>
    <t xml:space="preserve">    Óvoda</t>
  </si>
  <si>
    <t>Dajka</t>
  </si>
  <si>
    <t>IKSZT programszervező</t>
  </si>
  <si>
    <t>Helyi adók összesen(1-4)</t>
  </si>
  <si>
    <t>Képviselő testület</t>
  </si>
  <si>
    <t>Lehetséges fejlesztési-pályázati források önrésze</t>
  </si>
  <si>
    <t>2. Óvoda</t>
  </si>
  <si>
    <t>Sor-szám</t>
  </si>
  <si>
    <t>Kormányzati funkció száma</t>
  </si>
  <si>
    <t>Szakfeladat száma</t>
  </si>
  <si>
    <t>Önkormányzatok támogatása</t>
  </si>
  <si>
    <t>Támogatások ÁHB.</t>
  </si>
  <si>
    <t>Átvett pénzeszközök ÁHK</t>
  </si>
  <si>
    <t>Közhatalmi bevételek     B3</t>
  </si>
  <si>
    <t>Működési bevételek B4</t>
  </si>
  <si>
    <t>Felhalmozá- si bevételek B5</t>
  </si>
  <si>
    <t>Kölcsönök visszatérülése</t>
  </si>
  <si>
    <t>Maradvány igénybevét.    B813</t>
  </si>
  <si>
    <t>Intézmény finansz.    B816</t>
  </si>
  <si>
    <t>működési B11</t>
  </si>
  <si>
    <t>felhalmoz.   B21</t>
  </si>
  <si>
    <t>működési  B16</t>
  </si>
  <si>
    <t xml:space="preserve">Felhalmoz. </t>
  </si>
  <si>
    <t>Műk.célú</t>
  </si>
  <si>
    <t>Felhalm.</t>
  </si>
  <si>
    <t>Műk.célú    B62</t>
  </si>
  <si>
    <t>Felhalm.   B72</t>
  </si>
  <si>
    <t>A. ÖNKORMÁNYZAT</t>
  </si>
  <si>
    <t>1.Városüzemeltetésifeladatok</t>
  </si>
  <si>
    <t>066020</t>
  </si>
  <si>
    <t>Város-,községgazdálkodási egyéb feladatok</t>
  </si>
  <si>
    <t>081030</t>
  </si>
  <si>
    <t>Sportlétesítmények működtetése és fejl.</t>
  </si>
  <si>
    <t>013320</t>
  </si>
  <si>
    <t>Köztemető fenntartás és működtetés</t>
  </si>
  <si>
    <t>045160</t>
  </si>
  <si>
    <t>Közutak, hidak,alagutak üzemelt., fennt.</t>
  </si>
  <si>
    <t>051030</t>
  </si>
  <si>
    <t>Nem veszélyes hulladék begyűjtése,száll.</t>
  </si>
  <si>
    <t>047410</t>
  </si>
  <si>
    <t>Ár-és belvízvédelemmel összefüggő tev.</t>
  </si>
  <si>
    <t>064010</t>
  </si>
  <si>
    <t>Közvilágítás</t>
  </si>
  <si>
    <t>063080</t>
  </si>
  <si>
    <t>Vizellátással kapcs.közmű építése,fennt.</t>
  </si>
  <si>
    <t>052080</t>
  </si>
  <si>
    <t>Szennyvízcsatorna építése,fenntartása</t>
  </si>
  <si>
    <t>066010</t>
  </si>
  <si>
    <t>Zöldterület -kezelés</t>
  </si>
  <si>
    <t>041231</t>
  </si>
  <si>
    <t>Rövid időtartamú közfoglalkoztatás</t>
  </si>
  <si>
    <t>041232</t>
  </si>
  <si>
    <t>Start-munka program- téli közfoglalkoztatás</t>
  </si>
  <si>
    <t>041233</t>
  </si>
  <si>
    <t>Hosszabb időtartamú közfoglalkoztatás</t>
  </si>
  <si>
    <t>Városüzemeltetési feladatok összesen</t>
  </si>
  <si>
    <t>2.Egészségügyi, szociális feladatok</t>
  </si>
  <si>
    <t>107051</t>
  </si>
  <si>
    <t>Szociális étkezés</t>
  </si>
  <si>
    <t>074031</t>
  </si>
  <si>
    <t>Család és nővédelmi egészségügyi gond.</t>
  </si>
  <si>
    <t>074032</t>
  </si>
  <si>
    <t>Ifjúság-egészségügyi gondozás</t>
  </si>
  <si>
    <t>Eü.szoc. felad. összesen</t>
  </si>
  <si>
    <t>3. Idegenforg, oktatási, kulturális feladatok</t>
  </si>
  <si>
    <t>86090</t>
  </si>
  <si>
    <t>Máshová nem sorolható szabadidős szolg.</t>
  </si>
  <si>
    <t>082044</t>
  </si>
  <si>
    <t>Művelődési házak fenntartása</t>
  </si>
  <si>
    <t>Idegenforg.,oktatási,kult. felad. összesen:</t>
  </si>
  <si>
    <t>4.Vagyongazdálkodási feladatok</t>
  </si>
  <si>
    <t>013350</t>
  </si>
  <si>
    <t>Lakóingatlan bérbeadása, üzemeltetése</t>
  </si>
  <si>
    <t>Nem lakóingatlan bérbeadása, üzemeltetése</t>
  </si>
  <si>
    <t>Önkormányzati vagyonnal v. gazdálkodás</t>
  </si>
  <si>
    <t>Vagyongazdálkodás öszesen</t>
  </si>
  <si>
    <t>5. Önkormányzati igazgatási feladatok</t>
  </si>
  <si>
    <t>011130</t>
  </si>
  <si>
    <t>Önkorm.és önk.hiv.jogalkotó és ált.igazg.tev.</t>
  </si>
  <si>
    <t>061030</t>
  </si>
  <si>
    <t>Lakáshoz jutást segítő támogatások</t>
  </si>
  <si>
    <t>Önkormányzati igazgatási feladatok összesen</t>
  </si>
  <si>
    <t>018010</t>
  </si>
  <si>
    <t>Önkorm.elszám. A központi költségvet.</t>
  </si>
  <si>
    <t>8. Pénzforgalom nélküli bevételek</t>
  </si>
  <si>
    <t>ÖNKORMÁNYZAT ÖSSZESEN</t>
  </si>
  <si>
    <t>096010</t>
  </si>
  <si>
    <t>Óvodai intézményi étkeztetés</t>
  </si>
  <si>
    <t>096020</t>
  </si>
  <si>
    <t>Iskolai intézményi étkeztetés</t>
  </si>
  <si>
    <t>Munkahelyi étkeztetés</t>
  </si>
  <si>
    <t>Vendég étkeztetés</t>
  </si>
  <si>
    <t>091110</t>
  </si>
  <si>
    <t>Óvodai nevelés, elláts szakmai feladatai</t>
  </si>
  <si>
    <t>091140</t>
  </si>
  <si>
    <t>Óvodai nevelés, ellátás  működtetési felad.</t>
  </si>
  <si>
    <t>104030</t>
  </si>
  <si>
    <t>Gyermekek napközbeni ell. (bölcsődei ell.)</t>
  </si>
  <si>
    <t>018030</t>
  </si>
  <si>
    <t>Támogatási célú finanszirozási műveletek</t>
  </si>
  <si>
    <t>MINDÖSSZESEN</t>
  </si>
  <si>
    <t>Lét-    számfő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</si>
  <si>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</si>
  <si>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</si>
  <si>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</si>
  <si>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</si>
  <si>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</si>
  <si>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</si>
  <si>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>Beruhá- zások   K6</t>
  </si>
  <si>
    <t>Felújí-tások           K7</t>
  </si>
  <si>
    <t xml:space="preserve">Kölcsönök   nyújtása     </t>
  </si>
  <si>
    <t>Hitelek törlesztés   K911</t>
  </si>
  <si>
    <t>Finanszí- rozás      K915</t>
  </si>
  <si>
    <t>Tartalék        K512</t>
  </si>
  <si>
    <t>Kiadások összesen</t>
  </si>
  <si>
    <t>ÁHB   K506</t>
  </si>
  <si>
    <t>ÁHK   K511</t>
  </si>
  <si>
    <t>ÁHB         K84</t>
  </si>
  <si>
    <t>ÁHK        K88</t>
  </si>
  <si>
    <t>Működési   K50</t>
  </si>
  <si>
    <t>Felhalm.   K8</t>
  </si>
  <si>
    <t>A</t>
  </si>
  <si>
    <t>Önkormányzat</t>
  </si>
  <si>
    <t>1. Városüzemeltetési feladatok</t>
  </si>
  <si>
    <t>011233</t>
  </si>
  <si>
    <t>1. Városüzemeltetési feladatok összesen</t>
  </si>
  <si>
    <t>2. Idegenforgalmi, oktatási, közművelődési,</t>
  </si>
  <si>
    <t>és sport feladatok</t>
  </si>
  <si>
    <t>Idegenforgalmi, oktatási stb. összesen</t>
  </si>
  <si>
    <t>3.Egészségügyi, szociális feladatok</t>
  </si>
  <si>
    <t>072112</t>
  </si>
  <si>
    <t>Házirovosi ügyeleti ellátás</t>
  </si>
  <si>
    <t>Ellátottak pénzbeni juttatásai</t>
  </si>
  <si>
    <t>Eü.szoc. felad. Összesen</t>
  </si>
  <si>
    <t>5. Önkormányhati igazgatási feladatok</t>
  </si>
  <si>
    <t>Támogatási célú finanszírozási müveletek</t>
  </si>
  <si>
    <t>900070</t>
  </si>
  <si>
    <t>Fejezeti és általános tartalékok elszámolása</t>
  </si>
  <si>
    <t xml:space="preserve">ÖNKORMÁNYZAT ÖSSZESEN </t>
  </si>
  <si>
    <t>C</t>
  </si>
  <si>
    <t>ÓVODA</t>
  </si>
  <si>
    <t>,</t>
  </si>
  <si>
    <t>Éttermi vendéglátás</t>
  </si>
  <si>
    <t>Óvodai nevelés, ellátás szakmai feladatai</t>
  </si>
  <si>
    <t xml:space="preserve">ÖNKORMÁNYZAT MINDÖSSZESEN </t>
  </si>
  <si>
    <t>Közfoglalkoztatottak átlag létszáma: 8 fő</t>
  </si>
  <si>
    <t xml:space="preserve"> Óvoda összesen:</t>
  </si>
  <si>
    <t>D.  Óvoda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</si>
</sst>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5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3" fillId="0" borderId="0" xfId="66">
      <alignment/>
      <protection/>
    </xf>
    <xf numFmtId="0" fontId="5" fillId="0" borderId="11" xfId="66" applyFont="1" applyBorder="1">
      <alignment/>
      <protection/>
    </xf>
    <xf numFmtId="0" fontId="3" fillId="0" borderId="11" xfId="66" applyBorder="1">
      <alignment/>
      <protection/>
    </xf>
    <xf numFmtId="0" fontId="5" fillId="0" borderId="12" xfId="66" applyFont="1" applyBorder="1">
      <alignment/>
      <protection/>
    </xf>
    <xf numFmtId="0" fontId="3" fillId="0" borderId="12" xfId="66" applyBorder="1">
      <alignment/>
      <protection/>
    </xf>
    <xf numFmtId="0" fontId="3" fillId="0" borderId="11" xfId="66" applyFont="1" applyBorder="1">
      <alignment/>
      <protection/>
    </xf>
    <xf numFmtId="0" fontId="5" fillId="0" borderId="12" xfId="66" applyFont="1" applyFill="1" applyBorder="1">
      <alignment/>
      <protection/>
    </xf>
    <xf numFmtId="0" fontId="5" fillId="0" borderId="12" xfId="66" applyFont="1" applyFill="1" applyBorder="1" applyAlignment="1">
      <alignment horizontal="right"/>
      <protection/>
    </xf>
    <xf numFmtId="0" fontId="3" fillId="0" borderId="0" xfId="66" applyFill="1">
      <alignment/>
      <protection/>
    </xf>
    <xf numFmtId="0" fontId="3" fillId="0" borderId="0" xfId="59" applyFont="1">
      <alignment/>
      <protection/>
    </xf>
    <xf numFmtId="3" fontId="8" fillId="0" borderId="11" xfId="59" applyNumberFormat="1" applyFont="1" applyBorder="1" applyAlignment="1">
      <alignment horizontal="right"/>
      <protection/>
    </xf>
    <xf numFmtId="3" fontId="9" fillId="0" borderId="11" xfId="59" applyNumberFormat="1" applyFont="1" applyBorder="1" applyAlignment="1">
      <alignment horizontal="right"/>
      <protection/>
    </xf>
    <xf numFmtId="0" fontId="10" fillId="0" borderId="0" xfId="64" applyFont="1">
      <alignment/>
      <protection/>
    </xf>
    <xf numFmtId="0" fontId="6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2" fillId="0" borderId="11" xfId="64" applyFont="1" applyBorder="1" applyAlignment="1">
      <alignment horizontal="center"/>
      <protection/>
    </xf>
    <xf numFmtId="0" fontId="6" fillId="0" borderId="0" xfId="63">
      <alignment/>
      <protection/>
    </xf>
    <xf numFmtId="0" fontId="14" fillId="0" borderId="11" xfId="63" applyFont="1" applyBorder="1">
      <alignment/>
      <protection/>
    </xf>
    <xf numFmtId="0" fontId="15" fillId="0" borderId="11" xfId="63" applyFont="1" applyBorder="1">
      <alignment/>
      <protection/>
    </xf>
    <xf numFmtId="0" fontId="6" fillId="0" borderId="0" xfId="62">
      <alignment/>
      <protection/>
    </xf>
    <xf numFmtId="0" fontId="6" fillId="0" borderId="0" xfId="62" applyBorder="1">
      <alignment/>
      <protection/>
    </xf>
    <xf numFmtId="0" fontId="8" fillId="0" borderId="11" xfId="62" applyFont="1" applyBorder="1" applyAlignment="1">
      <alignment horizontal="center"/>
      <protection/>
    </xf>
    <xf numFmtId="3" fontId="9" fillId="0" borderId="11" xfId="62" applyNumberFormat="1" applyFont="1" applyBorder="1" applyAlignment="1">
      <alignment horizontal="right"/>
      <protection/>
    </xf>
    <xf numFmtId="3" fontId="8" fillId="0" borderId="11" xfId="62" applyNumberFormat="1" applyFont="1" applyBorder="1" applyAlignment="1">
      <alignment horizontal="right"/>
      <protection/>
    </xf>
    <xf numFmtId="49" fontId="8" fillId="0" borderId="11" xfId="62" applyNumberFormat="1" applyFont="1" applyBorder="1" applyAlignment="1">
      <alignment horizontal="center"/>
      <protection/>
    </xf>
    <xf numFmtId="0" fontId="8" fillId="0" borderId="0" xfId="62" applyFont="1">
      <alignment/>
      <protection/>
    </xf>
    <xf numFmtId="3" fontId="8" fillId="0" borderId="12" xfId="62" applyNumberFormat="1" applyFont="1" applyBorder="1" applyAlignment="1">
      <alignment horizontal="right"/>
      <protection/>
    </xf>
    <xf numFmtId="49" fontId="8" fillId="32" borderId="11" xfId="62" applyNumberFormat="1" applyFont="1" applyFill="1" applyBorder="1" applyAlignment="1">
      <alignment horizontal="center"/>
      <protection/>
    </xf>
    <xf numFmtId="3" fontId="9" fillId="32" borderId="11" xfId="62" applyNumberFormat="1" applyFont="1" applyFill="1" applyBorder="1" applyAlignment="1">
      <alignment horizontal="right"/>
      <protection/>
    </xf>
    <xf numFmtId="49" fontId="9" fillId="0" borderId="11" xfId="62" applyNumberFormat="1" applyFont="1" applyBorder="1" applyAlignment="1">
      <alignment horizontal="center"/>
      <protection/>
    </xf>
    <xf numFmtId="49" fontId="9" fillId="0" borderId="11" xfId="62" applyNumberFormat="1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5" fillId="0" borderId="0" xfId="66" applyFont="1" applyBorder="1">
      <alignment/>
      <protection/>
    </xf>
    <xf numFmtId="0" fontId="6" fillId="0" borderId="11" xfId="62" applyBorder="1">
      <alignment/>
      <protection/>
    </xf>
    <xf numFmtId="0" fontId="6" fillId="0" borderId="0" xfId="57">
      <alignment/>
      <protection/>
    </xf>
    <xf numFmtId="0" fontId="7" fillId="32" borderId="11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3" fontId="8" fillId="0" borderId="11" xfId="59" applyNumberFormat="1" applyFont="1" applyBorder="1" applyAlignment="1">
      <alignment horizontal="right"/>
      <protection/>
    </xf>
    <xf numFmtId="0" fontId="6" fillId="0" borderId="0" xfId="58">
      <alignment/>
      <protection/>
    </xf>
    <xf numFmtId="0" fontId="7" fillId="32" borderId="11" xfId="58" applyFont="1" applyFill="1" applyBorder="1" applyAlignment="1">
      <alignment horizontal="center" vertical="center" wrapText="1"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8" fillId="0" borderId="11" xfId="58" applyFont="1" applyBorder="1">
      <alignment/>
      <protection/>
    </xf>
    <xf numFmtId="0" fontId="6" fillId="0" borderId="11" xfId="58" applyFont="1" applyBorder="1">
      <alignment/>
      <protection/>
    </xf>
    <xf numFmtId="0" fontId="6" fillId="0" borderId="11" xfId="58" applyFont="1" applyBorder="1" applyAlignment="1">
      <alignment horizontal="center"/>
      <protection/>
    </xf>
    <xf numFmtId="0" fontId="12" fillId="0" borderId="11" xfId="64" applyFont="1" applyBorder="1" applyAlignment="1">
      <alignment horizontal="right"/>
      <protection/>
    </xf>
    <xf numFmtId="0" fontId="1" fillId="32" borderId="13" xfId="0" applyFont="1" applyFill="1" applyBorder="1" applyAlignment="1">
      <alignment horizontal="center" vertical="center"/>
    </xf>
    <xf numFmtId="0" fontId="6" fillId="0" borderId="11" xfId="57" applyFont="1" applyBorder="1" applyAlignment="1">
      <alignment horizontal="center"/>
      <protection/>
    </xf>
    <xf numFmtId="3" fontId="16" fillId="0" borderId="11" xfId="62" applyNumberFormat="1" applyFont="1" applyBorder="1" applyAlignment="1">
      <alignment horizontal="right"/>
      <protection/>
    </xf>
    <xf numFmtId="0" fontId="12" fillId="0" borderId="14" xfId="64" applyFont="1" applyBorder="1" applyAlignment="1">
      <alignment horizontal="left"/>
      <protection/>
    </xf>
    <xf numFmtId="0" fontId="4" fillId="0" borderId="11" xfId="57" applyFont="1" applyBorder="1" applyAlignment="1">
      <alignment horizontal="center" vertical="distributed"/>
      <protection/>
    </xf>
    <xf numFmtId="0" fontId="6" fillId="0" borderId="11" xfId="57" applyFont="1" applyBorder="1" applyAlignment="1">
      <alignment horizontal="center" vertical="distributed"/>
      <protection/>
    </xf>
    <xf numFmtId="0" fontId="6" fillId="0" borderId="11" xfId="57" applyBorder="1" applyAlignment="1">
      <alignment vertical="distributed"/>
      <protection/>
    </xf>
    <xf numFmtId="0" fontId="15" fillId="0" borderId="12" xfId="63" applyFont="1" applyBorder="1">
      <alignment/>
      <protection/>
    </xf>
    <xf numFmtId="0" fontId="11" fillId="32" borderId="10" xfId="63" applyFont="1" applyFill="1" applyBorder="1" applyAlignment="1">
      <alignment horizontal="center" vertical="center" wrapText="1"/>
      <protection/>
    </xf>
    <xf numFmtId="0" fontId="11" fillId="32" borderId="15" xfId="63" applyFont="1" applyFill="1" applyBorder="1" applyAlignment="1">
      <alignment horizontal="center" vertical="center" wrapText="1"/>
      <protection/>
    </xf>
    <xf numFmtId="0" fontId="11" fillId="32" borderId="12" xfId="63" applyFont="1" applyFill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left"/>
      <protection/>
    </xf>
    <xf numFmtId="0" fontId="13" fillId="0" borderId="14" xfId="64" applyFont="1" applyBorder="1" applyAlignment="1">
      <alignment horizontal="left"/>
      <protection/>
    </xf>
    <xf numFmtId="0" fontId="21" fillId="0" borderId="0" xfId="0" applyFont="1" applyBorder="1" applyAlignment="1">
      <alignment/>
    </xf>
    <xf numFmtId="0" fontId="13" fillId="0" borderId="16" xfId="64" applyFont="1" applyBorder="1" applyAlignment="1">
      <alignment horizontal="center"/>
      <protection/>
    </xf>
    <xf numFmtId="0" fontId="12" fillId="0" borderId="16" xfId="64" applyFont="1" applyBorder="1" applyAlignment="1">
      <alignment horizontal="center"/>
      <protection/>
    </xf>
    <xf numFmtId="9" fontId="6" fillId="0" borderId="11" xfId="57" applyNumberFormat="1" applyBorder="1" applyAlignment="1">
      <alignment horizontal="center" vertical="distributed"/>
      <protection/>
    </xf>
    <xf numFmtId="0" fontId="6" fillId="0" borderId="0" xfId="57" applyAlignment="1">
      <alignment horizontal="right"/>
      <protection/>
    </xf>
    <xf numFmtId="0" fontId="7" fillId="0" borderId="11" xfId="57" applyFont="1" applyBorder="1">
      <alignment/>
      <protection/>
    </xf>
    <xf numFmtId="0" fontId="24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vertical="distributed"/>
      <protection/>
    </xf>
    <xf numFmtId="9" fontId="7" fillId="0" borderId="11" xfId="57" applyNumberFormat="1" applyFont="1" applyBorder="1" applyAlignment="1">
      <alignment horizontal="center" vertical="distributed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3" fontId="6" fillId="0" borderId="11" xfId="58" applyNumberFormat="1" applyFont="1" applyBorder="1">
      <alignment/>
      <protection/>
    </xf>
    <xf numFmtId="3" fontId="7" fillId="0" borderId="11" xfId="58" applyNumberFormat="1" applyFont="1" applyBorder="1">
      <alignment/>
      <protection/>
    </xf>
    <xf numFmtId="3" fontId="7" fillId="0" borderId="11" xfId="58" applyNumberFormat="1" applyFont="1" applyBorder="1">
      <alignment/>
      <protection/>
    </xf>
    <xf numFmtId="3" fontId="17" fillId="0" borderId="11" xfId="0" applyNumberFormat="1" applyFont="1" applyBorder="1" applyAlignment="1">
      <alignment vertical="center"/>
    </xf>
    <xf numFmtId="3" fontId="14" fillId="0" borderId="11" xfId="63" applyNumberFormat="1" applyFont="1" applyBorder="1">
      <alignment/>
      <protection/>
    </xf>
    <xf numFmtId="3" fontId="12" fillId="0" borderId="14" xfId="64" applyNumberFormat="1" applyFont="1" applyBorder="1" applyAlignment="1">
      <alignment horizontal="right"/>
      <protection/>
    </xf>
    <xf numFmtId="3" fontId="13" fillId="0" borderId="14" xfId="64" applyNumberFormat="1" applyFont="1" applyBorder="1" applyAlignment="1">
      <alignment horizontal="right"/>
      <protection/>
    </xf>
    <xf numFmtId="3" fontId="3" fillId="0" borderId="11" xfId="66" applyNumberFormat="1" applyBorder="1">
      <alignment/>
      <protection/>
    </xf>
    <xf numFmtId="3" fontId="5" fillId="0" borderId="11" xfId="66" applyNumberFormat="1" applyFont="1" applyBorder="1">
      <alignment/>
      <protection/>
    </xf>
    <xf numFmtId="0" fontId="9" fillId="32" borderId="11" xfId="62" applyFont="1" applyFill="1" applyBorder="1" applyAlignment="1">
      <alignment horizontal="left"/>
      <protection/>
    </xf>
    <xf numFmtId="0" fontId="8" fillId="0" borderId="11" xfId="62" applyFont="1" applyBorder="1" applyAlignment="1">
      <alignment horizontal="left"/>
      <protection/>
    </xf>
    <xf numFmtId="0" fontId="8" fillId="0" borderId="14" xfId="62" applyFont="1" applyBorder="1" applyAlignment="1">
      <alignment horizontal="left"/>
      <protection/>
    </xf>
    <xf numFmtId="0" fontId="9" fillId="0" borderId="11" xfId="62" applyFont="1" applyBorder="1" applyAlignment="1">
      <alignment horizontal="left"/>
      <protection/>
    </xf>
    <xf numFmtId="0" fontId="9" fillId="0" borderId="14" xfId="62" applyFont="1" applyBorder="1" applyAlignment="1">
      <alignment horizontal="left"/>
      <protection/>
    </xf>
    <xf numFmtId="0" fontId="12" fillId="0" borderId="12" xfId="64" applyFont="1" applyBorder="1" applyAlignment="1">
      <alignment horizontal="left"/>
      <protection/>
    </xf>
    <xf numFmtId="0" fontId="13" fillId="0" borderId="11" xfId="64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9" fillId="0" borderId="14" xfId="59" applyFont="1" applyBorder="1" applyAlignment="1">
      <alignment horizontal="left"/>
      <protection/>
    </xf>
    <xf numFmtId="0" fontId="8" fillId="0" borderId="11" xfId="59" applyFont="1" applyBorder="1" applyAlignment="1">
      <alignment horizontal="left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/>
      <protection/>
    </xf>
    <xf numFmtId="16" fontId="3" fillId="0" borderId="11" xfId="66" applyNumberFormat="1" applyFont="1" applyBorder="1">
      <alignment/>
      <protection/>
    </xf>
    <xf numFmtId="0" fontId="3" fillId="0" borderId="11" xfId="66" applyFont="1" applyBorder="1">
      <alignment/>
      <protection/>
    </xf>
    <xf numFmtId="16" fontId="3" fillId="0" borderId="11" xfId="66" applyNumberFormat="1" applyBorder="1">
      <alignment/>
      <protection/>
    </xf>
    <xf numFmtId="16" fontId="3" fillId="0" borderId="12" xfId="66" applyNumberFormat="1" applyFont="1" applyBorder="1">
      <alignment/>
      <protection/>
    </xf>
    <xf numFmtId="3" fontId="3" fillId="0" borderId="11" xfId="66" applyNumberFormat="1" applyFont="1" applyBorder="1">
      <alignment/>
      <protection/>
    </xf>
    <xf numFmtId="0" fontId="12" fillId="0" borderId="10" xfId="64" applyFont="1" applyBorder="1" applyAlignment="1">
      <alignment horizontal="left"/>
      <protection/>
    </xf>
    <xf numFmtId="0" fontId="13" fillId="0" borderId="17" xfId="64" applyFont="1" applyBorder="1" applyAlignment="1">
      <alignment horizontal="right"/>
      <protection/>
    </xf>
    <xf numFmtId="0" fontId="3" fillId="0" borderId="11" xfId="61" applyFont="1" applyBorder="1">
      <alignment/>
      <protection/>
    </xf>
    <xf numFmtId="3" fontId="3" fillId="0" borderId="11" xfId="61" applyNumberFormat="1" applyBorder="1">
      <alignment/>
      <protection/>
    </xf>
    <xf numFmtId="0" fontId="3" fillId="0" borderId="11" xfId="61" applyFont="1" applyBorder="1">
      <alignment/>
      <protection/>
    </xf>
    <xf numFmtId="3" fontId="3" fillId="0" borderId="11" xfId="61" applyNumberFormat="1" applyFont="1" applyBorder="1">
      <alignment/>
      <protection/>
    </xf>
    <xf numFmtId="0" fontId="18" fillId="0" borderId="11" xfId="61" applyFont="1" applyBorder="1">
      <alignment/>
      <protection/>
    </xf>
    <xf numFmtId="3" fontId="18" fillId="0" borderId="11" xfId="61" applyNumberFormat="1" applyFont="1" applyBorder="1">
      <alignment/>
      <protection/>
    </xf>
    <xf numFmtId="0" fontId="6" fillId="0" borderId="11" xfId="57" applyFont="1" applyBorder="1" applyAlignment="1">
      <alignment horizontal="distributed" vertical="distributed"/>
      <protection/>
    </xf>
    <xf numFmtId="3" fontId="7" fillId="0" borderId="11" xfId="57" applyNumberFormat="1" applyFont="1" applyBorder="1" applyAlignment="1">
      <alignment vertical="distributed"/>
      <protection/>
    </xf>
    <xf numFmtId="3" fontId="6" fillId="0" borderId="11" xfId="57" applyNumberFormat="1" applyFont="1" applyBorder="1" applyAlignment="1">
      <alignment horizontal="right" vertical="distributed"/>
      <protection/>
    </xf>
    <xf numFmtId="0" fontId="3" fillId="0" borderId="11" xfId="61" applyBorder="1" applyAlignment="1">
      <alignment horizontal="right"/>
      <protection/>
    </xf>
    <xf numFmtId="0" fontId="13" fillId="0" borderId="11" xfId="64" applyFont="1" applyBorder="1" applyAlignment="1">
      <alignment horizontal="left"/>
      <protection/>
    </xf>
    <xf numFmtId="0" fontId="13" fillId="0" borderId="11" xfId="64" applyFont="1" applyBorder="1" applyAlignment="1">
      <alignment horizontal="right"/>
      <protection/>
    </xf>
    <xf numFmtId="3" fontId="13" fillId="0" borderId="11" xfId="64" applyNumberFormat="1" applyFont="1" applyBorder="1" applyAlignment="1">
      <alignment horizontal="right"/>
      <protection/>
    </xf>
    <xf numFmtId="0" fontId="12" fillId="0" borderId="11" xfId="64" applyFont="1" applyBorder="1">
      <alignment/>
      <protection/>
    </xf>
    <xf numFmtId="3" fontId="12" fillId="0" borderId="11" xfId="63" applyNumberFormat="1" applyFont="1" applyBorder="1">
      <alignment/>
      <protection/>
    </xf>
    <xf numFmtId="49" fontId="9" fillId="32" borderId="11" xfId="62" applyNumberFormat="1" applyFont="1" applyFill="1" applyBorder="1" applyAlignment="1">
      <alignment horizontal="center"/>
      <protection/>
    </xf>
    <xf numFmtId="3" fontId="18" fillId="0" borderId="11" xfId="66" applyNumberFormat="1" applyFont="1" applyBorder="1">
      <alignment/>
      <protection/>
    </xf>
    <xf numFmtId="0" fontId="15" fillId="0" borderId="11" xfId="63" applyFont="1" applyBorder="1" applyAlignment="1">
      <alignment horizontal="left"/>
      <protection/>
    </xf>
    <xf numFmtId="0" fontId="15" fillId="0" borderId="11" xfId="63" applyFont="1" applyBorder="1" applyAlignment="1">
      <alignment horizontal="center"/>
      <protection/>
    </xf>
    <xf numFmtId="0" fontId="14" fillId="0" borderId="11" xfId="63" applyFont="1" applyBorder="1" applyAlignment="1">
      <alignment horizontal="right"/>
      <protection/>
    </xf>
    <xf numFmtId="0" fontId="10" fillId="0" borderId="11" xfId="63" applyFont="1" applyBorder="1" applyAlignment="1">
      <alignment horizontal="right"/>
      <protection/>
    </xf>
    <xf numFmtId="0" fontId="10" fillId="32" borderId="11" xfId="63" applyFont="1" applyFill="1" applyBorder="1">
      <alignment/>
      <protection/>
    </xf>
    <xf numFmtId="0" fontId="6" fillId="0" borderId="11" xfId="61" applyFont="1" applyBorder="1" applyAlignment="1">
      <alignment vertical="distributed"/>
      <protection/>
    </xf>
    <xf numFmtId="0" fontId="7" fillId="0" borderId="11" xfId="61" applyFont="1" applyBorder="1" applyAlignment="1">
      <alignment vertical="distributed"/>
      <protection/>
    </xf>
    <xf numFmtId="0" fontId="11" fillId="32" borderId="11" xfId="63" applyFont="1" applyFill="1" applyBorder="1" applyAlignment="1">
      <alignment horizontal="left" vertical="distributed"/>
      <protection/>
    </xf>
    <xf numFmtId="0" fontId="10" fillId="0" borderId="11" xfId="63" applyFont="1" applyBorder="1" applyAlignment="1">
      <alignment horizontal="right" vertical="distributed"/>
      <protection/>
    </xf>
    <xf numFmtId="0" fontId="10" fillId="0" borderId="11" xfId="63" applyFont="1" applyBorder="1" applyAlignment="1">
      <alignment horizontal="left" vertical="distributed"/>
      <protection/>
    </xf>
    <xf numFmtId="0" fontId="14" fillId="0" borderId="11" xfId="63" applyFont="1" applyBorder="1">
      <alignment/>
      <protection/>
    </xf>
    <xf numFmtId="0" fontId="9" fillId="0" borderId="11" xfId="61" applyFont="1" applyBorder="1">
      <alignment/>
      <protection/>
    </xf>
    <xf numFmtId="0" fontId="13" fillId="0" borderId="11" xfId="63" applyFont="1" applyBorder="1" applyAlignment="1">
      <alignment horizontal="left"/>
      <protection/>
    </xf>
    <xf numFmtId="3" fontId="27" fillId="0" borderId="11" xfId="0" applyNumberFormat="1" applyFont="1" applyBorder="1" applyAlignment="1">
      <alignment vertical="center"/>
    </xf>
    <xf numFmtId="0" fontId="12" fillId="0" borderId="14" xfId="64" applyFont="1" applyBorder="1" applyAlignment="1">
      <alignment horizontal="left"/>
      <protection/>
    </xf>
    <xf numFmtId="0" fontId="12" fillId="0" borderId="16" xfId="64" applyFont="1" applyBorder="1" applyAlignment="1">
      <alignment horizontal="center"/>
      <protection/>
    </xf>
    <xf numFmtId="0" fontId="12" fillId="0" borderId="11" xfId="64" applyFont="1" applyBorder="1" applyAlignment="1">
      <alignment horizontal="center"/>
      <protection/>
    </xf>
    <xf numFmtId="0" fontId="9" fillId="0" borderId="11" xfId="59" applyFont="1" applyBorder="1" applyAlignment="1">
      <alignment horizontal="left"/>
      <protection/>
    </xf>
    <xf numFmtId="0" fontId="8" fillId="0" borderId="11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/>
      <protection/>
    </xf>
    <xf numFmtId="3" fontId="5" fillId="0" borderId="11" xfId="61" applyNumberFormat="1" applyFont="1" applyBorder="1">
      <alignment/>
      <protection/>
    </xf>
    <xf numFmtId="3" fontId="13" fillId="32" borderId="11" xfId="63" applyNumberFormat="1" applyFont="1" applyFill="1" applyBorder="1" applyAlignment="1">
      <alignment vertical="distributed"/>
      <protection/>
    </xf>
    <xf numFmtId="16" fontId="5" fillId="0" borderId="12" xfId="66" applyNumberFormat="1" applyFont="1" applyBorder="1">
      <alignment/>
      <protection/>
    </xf>
    <xf numFmtId="0" fontId="3" fillId="0" borderId="0" xfId="66" applyBorder="1">
      <alignment/>
      <protection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3" fontId="9" fillId="0" borderId="11" xfId="60" applyNumberFormat="1" applyFont="1" applyFill="1" applyBorder="1">
      <alignment/>
      <protection/>
    </xf>
    <xf numFmtId="4" fontId="9" fillId="0" borderId="11" xfId="60" applyNumberFormat="1" applyFont="1" applyFill="1" applyBorder="1">
      <alignment/>
      <protection/>
    </xf>
    <xf numFmtId="3" fontId="9" fillId="0" borderId="0" xfId="60" applyNumberFormat="1" applyFont="1" applyFill="1" applyBorder="1">
      <alignment/>
      <protection/>
    </xf>
    <xf numFmtId="3" fontId="9" fillId="0" borderId="18" xfId="60" applyNumberFormat="1" applyFont="1" applyFill="1" applyBorder="1">
      <alignment/>
      <protection/>
    </xf>
    <xf numFmtId="3" fontId="8" fillId="0" borderId="19" xfId="56" applyNumberFormat="1" applyFont="1" applyFill="1" applyBorder="1" applyAlignment="1">
      <alignment horizontal="center" vertical="center"/>
      <protection/>
    </xf>
    <xf numFmtId="4" fontId="8" fillId="0" borderId="19" xfId="56" applyNumberFormat="1" applyFont="1" applyFill="1" applyBorder="1" applyAlignment="1">
      <alignment vertical="center"/>
      <protection/>
    </xf>
    <xf numFmtId="3" fontId="8" fillId="0" borderId="20" xfId="56" applyNumberFormat="1" applyFont="1" applyFill="1" applyBorder="1" applyAlignment="1">
      <alignment vertical="center"/>
      <protection/>
    </xf>
    <xf numFmtId="3" fontId="8" fillId="0" borderId="19" xfId="56" applyNumberFormat="1" applyFont="1" applyFill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3" fontId="9" fillId="0" borderId="20" xfId="56" applyNumberFormat="1" applyFont="1" applyFill="1" applyBorder="1" applyAlignment="1">
      <alignment vertical="center"/>
      <protection/>
    </xf>
    <xf numFmtId="3" fontId="9" fillId="0" borderId="0" xfId="56" applyNumberFormat="1" applyFont="1" applyFill="1" applyBorder="1" applyAlignment="1">
      <alignment vertical="center"/>
      <protection/>
    </xf>
    <xf numFmtId="3" fontId="9" fillId="0" borderId="18" xfId="56" applyNumberFormat="1" applyFont="1" applyFill="1" applyBorder="1" applyAlignment="1">
      <alignment vertical="center"/>
      <protection/>
    </xf>
    <xf numFmtId="3" fontId="8" fillId="0" borderId="11" xfId="60" applyNumberFormat="1" applyFont="1" applyFill="1" applyBorder="1">
      <alignment/>
      <protection/>
    </xf>
    <xf numFmtId="3" fontId="8" fillId="0" borderId="21" xfId="56" applyNumberFormat="1" applyFont="1" applyFill="1" applyBorder="1" applyAlignment="1">
      <alignment vertical="center"/>
      <protection/>
    </xf>
    <xf numFmtId="3" fontId="8" fillId="0" borderId="10" xfId="60" applyNumberFormat="1" applyFont="1" applyFill="1" applyBorder="1">
      <alignment/>
      <protection/>
    </xf>
    <xf numFmtId="0" fontId="8" fillId="0" borderId="10" xfId="65" applyFont="1" applyBorder="1">
      <alignment/>
      <protection/>
    </xf>
    <xf numFmtId="3" fontId="8" fillId="0" borderId="10" xfId="56" applyNumberFormat="1" applyFont="1" applyFill="1" applyBorder="1" applyAlignment="1">
      <alignment vertical="center"/>
      <protection/>
    </xf>
    <xf numFmtId="0" fontId="9" fillId="0" borderId="11" xfId="65" applyFont="1" applyBorder="1">
      <alignment/>
      <protection/>
    </xf>
    <xf numFmtId="3" fontId="9" fillId="0" borderId="11" xfId="56" applyNumberFormat="1" applyFont="1" applyFill="1" applyBorder="1" applyAlignment="1">
      <alignment vertical="center"/>
      <protection/>
    </xf>
    <xf numFmtId="166" fontId="9" fillId="0" borderId="11" xfId="60" applyNumberFormat="1" applyFont="1" applyFill="1" applyBorder="1">
      <alignment/>
      <protection/>
    </xf>
    <xf numFmtId="3" fontId="9" fillId="33" borderId="11" xfId="60" applyNumberFormat="1" applyFont="1" applyFill="1" applyBorder="1">
      <alignment/>
      <protection/>
    </xf>
    <xf numFmtId="0" fontId="9" fillId="33" borderId="11" xfId="65" applyFont="1" applyFill="1" applyBorder="1">
      <alignment/>
      <protection/>
    </xf>
    <xf numFmtId="3" fontId="8" fillId="33" borderId="11" xfId="60" applyNumberFormat="1" applyFont="1" applyFill="1" applyBorder="1">
      <alignment/>
      <protection/>
    </xf>
    <xf numFmtId="0" fontId="8" fillId="33" borderId="11" xfId="65" applyFont="1" applyFill="1" applyBorder="1">
      <alignment/>
      <protection/>
    </xf>
    <xf numFmtId="0" fontId="8" fillId="0" borderId="11" xfId="65" applyFont="1" applyBorder="1">
      <alignment/>
      <protection/>
    </xf>
    <xf numFmtId="3" fontId="8" fillId="0" borderId="11" xfId="56" applyNumberFormat="1" applyFont="1" applyFill="1" applyBorder="1" applyAlignment="1">
      <alignment vertical="center"/>
      <protection/>
    </xf>
    <xf numFmtId="0" fontId="11" fillId="0" borderId="11" xfId="63" applyFont="1" applyBorder="1" applyAlignment="1">
      <alignment horizontal="left" vertical="distributed"/>
      <protection/>
    </xf>
    <xf numFmtId="3" fontId="13" fillId="0" borderId="11" xfId="63" applyNumberFormat="1" applyFont="1" applyBorder="1">
      <alignment/>
      <protection/>
    </xf>
    <xf numFmtId="0" fontId="6" fillId="0" borderId="0" xfId="63" applyFont="1">
      <alignment/>
      <protection/>
    </xf>
    <xf numFmtId="0" fontId="9" fillId="0" borderId="11" xfId="62" applyFont="1" applyBorder="1">
      <alignment/>
      <protection/>
    </xf>
    <xf numFmtId="0" fontId="9" fillId="0" borderId="11" xfId="62" applyFont="1" applyBorder="1" applyAlignment="1">
      <alignment horizontal="center"/>
      <protection/>
    </xf>
    <xf numFmtId="49" fontId="8" fillId="0" borderId="12" xfId="62" applyNumberFormat="1" applyFont="1" applyBorder="1" applyAlignment="1">
      <alignment horizontal="center" vertical="center"/>
      <protection/>
    </xf>
    <xf numFmtId="0" fontId="8" fillId="0" borderId="11" xfId="62" applyFont="1" applyBorder="1">
      <alignment/>
      <protection/>
    </xf>
    <xf numFmtId="3" fontId="3" fillId="33" borderId="11" xfId="66" applyNumberFormat="1" applyFill="1" applyBorder="1">
      <alignment/>
      <protection/>
    </xf>
    <xf numFmtId="0" fontId="3" fillId="33" borderId="12" xfId="66" applyFill="1" applyBorder="1">
      <alignment/>
      <protection/>
    </xf>
    <xf numFmtId="0" fontId="3" fillId="0" borderId="11" xfId="61" applyFont="1" applyBorder="1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33" borderId="23" xfId="64" applyFont="1" applyFill="1" applyBorder="1" applyAlignment="1">
      <alignment horizontal="center" vertical="center" wrapText="1"/>
      <protection/>
    </xf>
    <xf numFmtId="0" fontId="13" fillId="33" borderId="13" xfId="64" applyFont="1" applyFill="1" applyBorder="1" applyAlignment="1">
      <alignment horizontal="center" vertical="center" wrapText="1"/>
      <protection/>
    </xf>
    <xf numFmtId="3" fontId="3" fillId="33" borderId="11" xfId="61" applyNumberFormat="1" applyFont="1" applyFill="1" applyBorder="1">
      <alignment/>
      <protection/>
    </xf>
    <xf numFmtId="0" fontId="5" fillId="33" borderId="10" xfId="66" applyFont="1" applyFill="1" applyBorder="1">
      <alignment/>
      <protection/>
    </xf>
    <xf numFmtId="0" fontId="5" fillId="33" borderId="10" xfId="66" applyFont="1" applyFill="1" applyBorder="1" applyAlignment="1">
      <alignment horizontal="center"/>
      <protection/>
    </xf>
    <xf numFmtId="0" fontId="5" fillId="33" borderId="24" xfId="66" applyFont="1" applyFill="1" applyBorder="1" applyAlignment="1">
      <alignment horizontal="center"/>
      <protection/>
    </xf>
    <xf numFmtId="0" fontId="5" fillId="33" borderId="24" xfId="66" applyFont="1" applyFill="1" applyBorder="1" applyAlignment="1">
      <alignment horizontal="right"/>
      <protection/>
    </xf>
    <xf numFmtId="0" fontId="5" fillId="33" borderId="10" xfId="66" applyFont="1" applyFill="1" applyBorder="1" applyAlignment="1">
      <alignment horizontal="right"/>
      <protection/>
    </xf>
    <xf numFmtId="0" fontId="5" fillId="33" borderId="12" xfId="66" applyFont="1" applyFill="1" applyBorder="1">
      <alignment/>
      <protection/>
    </xf>
    <xf numFmtId="0" fontId="5" fillId="33" borderId="12" xfId="66" applyFont="1" applyFill="1" applyBorder="1" applyAlignment="1">
      <alignment horizontal="center"/>
      <protection/>
    </xf>
    <xf numFmtId="0" fontId="5" fillId="33" borderId="13" xfId="66" applyFont="1" applyFill="1" applyBorder="1" applyAlignment="1">
      <alignment horizontal="center"/>
      <protection/>
    </xf>
    <xf numFmtId="3" fontId="5" fillId="0" borderId="0" xfId="66" applyNumberFormat="1" applyFont="1" applyBorder="1">
      <alignment/>
      <protection/>
    </xf>
    <xf numFmtId="0" fontId="4" fillId="0" borderId="0" xfId="62" applyFont="1" applyBorder="1" applyAlignment="1">
      <alignment horizontal="right"/>
      <protection/>
    </xf>
    <xf numFmtId="0" fontId="8" fillId="0" borderId="14" xfId="62" applyFont="1" applyBorder="1">
      <alignment/>
      <protection/>
    </xf>
    <xf numFmtId="0" fontId="8" fillId="32" borderId="11" xfId="62" applyFont="1" applyFill="1" applyBorder="1" applyAlignment="1">
      <alignment horizontal="center"/>
      <protection/>
    </xf>
    <xf numFmtId="0" fontId="9" fillId="32" borderId="11" xfId="62" applyFont="1" applyFill="1" applyBorder="1">
      <alignment/>
      <protection/>
    </xf>
    <xf numFmtId="0" fontId="9" fillId="32" borderId="14" xfId="62" applyFont="1" applyFill="1" applyBorder="1" applyAlignment="1">
      <alignment horizontal="left"/>
      <protection/>
    </xf>
    <xf numFmtId="49" fontId="8" fillId="32" borderId="12" xfId="62" applyNumberFormat="1" applyFont="1" applyFill="1" applyBorder="1" applyAlignment="1">
      <alignment horizontal="center" vertical="center"/>
      <protection/>
    </xf>
    <xf numFmtId="3" fontId="9" fillId="32" borderId="12" xfId="62" applyNumberFormat="1" applyFont="1" applyFill="1" applyBorder="1" applyAlignment="1">
      <alignment horizontal="right"/>
      <protection/>
    </xf>
    <xf numFmtId="49" fontId="9" fillId="32" borderId="12" xfId="62" applyNumberFormat="1" applyFont="1" applyFill="1" applyBorder="1" applyAlignment="1">
      <alignment horizontal="distributed" vertical="distributed"/>
      <protection/>
    </xf>
    <xf numFmtId="0" fontId="5" fillId="32" borderId="14" xfId="62" applyFont="1" applyFill="1" applyBorder="1" applyAlignment="1">
      <alignment horizontal="left"/>
      <protection/>
    </xf>
    <xf numFmtId="3" fontId="16" fillId="32" borderId="12" xfId="62" applyNumberFormat="1" applyFont="1" applyFill="1" applyBorder="1" applyAlignment="1">
      <alignment horizontal="right"/>
      <protection/>
    </xf>
    <xf numFmtId="0" fontId="9" fillId="33" borderId="12" xfId="59" applyFont="1" applyFill="1" applyBorder="1" applyAlignment="1">
      <alignment horizontal="center" vertical="center" wrapText="1"/>
      <protection/>
    </xf>
    <xf numFmtId="0" fontId="8" fillId="0" borderId="11" xfId="59" applyFont="1" applyBorder="1">
      <alignment/>
      <protection/>
    </xf>
    <xf numFmtId="0" fontId="9" fillId="33" borderId="11" xfId="59" applyFont="1" applyFill="1" applyBorder="1" applyAlignment="1">
      <alignment horizontal="left" vertical="center"/>
      <protection/>
    </xf>
    <xf numFmtId="0" fontId="16" fillId="0" borderId="11" xfId="59" applyFont="1" applyBorder="1" applyAlignment="1">
      <alignment horizontal="left"/>
      <protection/>
    </xf>
    <xf numFmtId="0" fontId="16" fillId="0" borderId="14" xfId="59" applyFont="1" applyBorder="1" applyAlignment="1">
      <alignment horizontal="left"/>
      <protection/>
    </xf>
    <xf numFmtId="0" fontId="8" fillId="32" borderId="11" xfId="59" applyFont="1" applyFill="1" applyBorder="1" applyAlignment="1">
      <alignment horizontal="center" vertical="center"/>
      <protection/>
    </xf>
    <xf numFmtId="0" fontId="9" fillId="32" borderId="14" xfId="59" applyFont="1" applyFill="1" applyBorder="1" applyAlignment="1">
      <alignment horizontal="left"/>
      <protection/>
    </xf>
    <xf numFmtId="3" fontId="9" fillId="32" borderId="11" xfId="59" applyNumberFormat="1" applyFont="1" applyFill="1" applyBorder="1" applyAlignment="1">
      <alignment horizontal="right"/>
      <protection/>
    </xf>
    <xf numFmtId="0" fontId="7" fillId="0" borderId="19" xfId="56" applyFont="1" applyBorder="1" applyAlignment="1">
      <alignment vertical="center"/>
      <protection/>
    </xf>
    <xf numFmtId="0" fontId="6" fillId="0" borderId="19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8" fillId="0" borderId="0" xfId="0" applyFont="1" applyAlignment="1">
      <alignment wrapText="1"/>
    </xf>
    <xf numFmtId="0" fontId="7" fillId="32" borderId="11" xfId="60" applyFont="1" applyFill="1" applyBorder="1">
      <alignment/>
      <protection/>
    </xf>
    <xf numFmtId="3" fontId="9" fillId="32" borderId="11" xfId="60" applyNumberFormat="1" applyFont="1" applyFill="1" applyBorder="1">
      <alignment/>
      <protection/>
    </xf>
    <xf numFmtId="0" fontId="9" fillId="32" borderId="11" xfId="65" applyFont="1" applyFill="1" applyBorder="1">
      <alignment/>
      <protection/>
    </xf>
    <xf numFmtId="3" fontId="9" fillId="32" borderId="11" xfId="56" applyNumberFormat="1" applyFont="1" applyFill="1" applyBorder="1" applyAlignment="1">
      <alignment vertical="center"/>
      <protection/>
    </xf>
    <xf numFmtId="0" fontId="8" fillId="32" borderId="0" xfId="0" applyFont="1" applyFill="1" applyAlignment="1">
      <alignment/>
    </xf>
    <xf numFmtId="0" fontId="9" fillId="32" borderId="12" xfId="60" applyFont="1" applyFill="1" applyBorder="1" applyAlignment="1">
      <alignment horizontal="center" vertical="center" wrapText="1"/>
      <protection/>
    </xf>
    <xf numFmtId="0" fontId="9" fillId="32" borderId="25" xfId="60" applyFont="1" applyFill="1" applyBorder="1" applyAlignment="1">
      <alignment horizontal="right" vertical="center" wrapText="1"/>
      <protection/>
    </xf>
    <xf numFmtId="0" fontId="9" fillId="32" borderId="13" xfId="60" applyFont="1" applyFill="1" applyBorder="1" applyAlignment="1">
      <alignment horizontal="center" vertical="center"/>
      <protection/>
    </xf>
    <xf numFmtId="0" fontId="9" fillId="32" borderId="26" xfId="60" applyFont="1" applyFill="1" applyBorder="1" applyAlignment="1">
      <alignment horizontal="right" vertical="center"/>
      <protection/>
    </xf>
    <xf numFmtId="0" fontId="9" fillId="32" borderId="27" xfId="60" applyFont="1" applyFill="1" applyBorder="1" applyAlignment="1">
      <alignment horizontal="center" vertical="center"/>
      <protection/>
    </xf>
    <xf numFmtId="0" fontId="9" fillId="32" borderId="17" xfId="60" applyFont="1" applyFill="1" applyBorder="1" applyAlignment="1">
      <alignment horizontal="center" vertical="center"/>
      <protection/>
    </xf>
    <xf numFmtId="0" fontId="8" fillId="32" borderId="11" xfId="65" applyFont="1" applyFill="1" applyBorder="1">
      <alignment/>
      <protection/>
    </xf>
    <xf numFmtId="3" fontId="9" fillId="32" borderId="11" xfId="65" applyNumberFormat="1" applyFont="1" applyFill="1" applyBorder="1">
      <alignment/>
      <protection/>
    </xf>
    <xf numFmtId="0" fontId="18" fillId="0" borderId="12" xfId="66" applyFont="1" applyBorder="1">
      <alignment/>
      <protection/>
    </xf>
    <xf numFmtId="0" fontId="5" fillId="0" borderId="11" xfId="66" applyNumberFormat="1" applyFont="1" applyBorder="1">
      <alignment/>
      <protection/>
    </xf>
    <xf numFmtId="0" fontId="18" fillId="0" borderId="11" xfId="66" applyFont="1" applyBorder="1">
      <alignment/>
      <protection/>
    </xf>
    <xf numFmtId="3" fontId="20" fillId="0" borderId="11" xfId="66" applyNumberFormat="1" applyFont="1" applyBorder="1">
      <alignment/>
      <protection/>
    </xf>
    <xf numFmtId="3" fontId="29" fillId="0" borderId="11" xfId="63" applyNumberFormat="1" applyFont="1" applyBorder="1">
      <alignment/>
      <protection/>
    </xf>
    <xf numFmtId="0" fontId="30" fillId="0" borderId="11" xfId="63" applyFont="1" applyBorder="1">
      <alignment/>
      <protection/>
    </xf>
    <xf numFmtId="0" fontId="14" fillId="32" borderId="11" xfId="63" applyFont="1" applyFill="1" applyBorder="1">
      <alignment/>
      <protection/>
    </xf>
    <xf numFmtId="0" fontId="18" fillId="32" borderId="11" xfId="61" applyFont="1" applyFill="1" applyBorder="1">
      <alignment/>
      <protection/>
    </xf>
    <xf numFmtId="3" fontId="18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31" fillId="32" borderId="11" xfId="0" applyFont="1" applyFill="1" applyBorder="1" applyAlignment="1">
      <alignment/>
    </xf>
    <xf numFmtId="0" fontId="26" fillId="32" borderId="11" xfId="0" applyFont="1" applyFill="1" applyBorder="1" applyAlignment="1">
      <alignment/>
    </xf>
    <xf numFmtId="3" fontId="13" fillId="33" borderId="14" xfId="64" applyNumberFormat="1" applyFont="1" applyFill="1" applyBorder="1" applyAlignment="1">
      <alignment horizontal="right"/>
      <protection/>
    </xf>
    <xf numFmtId="3" fontId="25" fillId="0" borderId="11" xfId="0" applyNumberFormat="1" applyFont="1" applyBorder="1" applyAlignment="1">
      <alignment vertical="center"/>
    </xf>
    <xf numFmtId="0" fontId="25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0" fontId="8" fillId="0" borderId="14" xfId="62" applyFont="1" applyBorder="1" applyAlignment="1">
      <alignment horizontal="left"/>
      <protection/>
    </xf>
    <xf numFmtId="0" fontId="8" fillId="0" borderId="11" xfId="62" applyFont="1" applyBorder="1" applyAlignment="1">
      <alignment horizontal="left"/>
      <protection/>
    </xf>
    <xf numFmtId="49" fontId="8" fillId="0" borderId="11" xfId="62" applyNumberFormat="1" applyFont="1" applyBorder="1" applyAlignment="1">
      <alignment horizontal="center"/>
      <protection/>
    </xf>
    <xf numFmtId="0" fontId="8" fillId="0" borderId="11" xfId="59" applyFont="1" applyBorder="1" applyAlignment="1">
      <alignment horizontal="left"/>
      <protection/>
    </xf>
    <xf numFmtId="0" fontId="6" fillId="0" borderId="19" xfId="56" applyFont="1" applyBorder="1" applyAlignment="1">
      <alignment vertical="center" wrapText="1"/>
      <protection/>
    </xf>
    <xf numFmtId="0" fontId="6" fillId="0" borderId="19" xfId="56" applyFont="1" applyBorder="1" applyAlignment="1">
      <alignment vertical="center"/>
      <protection/>
    </xf>
    <xf numFmtId="3" fontId="8" fillId="0" borderId="21" xfId="56" applyNumberFormat="1" applyFont="1" applyBorder="1" applyAlignment="1">
      <alignment vertical="center"/>
      <protection/>
    </xf>
    <xf numFmtId="0" fontId="6" fillId="0" borderId="21" xfId="56" applyFont="1" applyBorder="1" applyAlignment="1">
      <alignment vertical="center"/>
      <protection/>
    </xf>
    <xf numFmtId="3" fontId="8" fillId="0" borderId="19" xfId="56" applyNumberFormat="1" applyFont="1" applyFill="1" applyBorder="1" applyAlignment="1">
      <alignment horizontal="right" vertical="center"/>
      <protection/>
    </xf>
    <xf numFmtId="0" fontId="6" fillId="0" borderId="11" xfId="56" applyFont="1" applyBorder="1" applyAlignment="1">
      <alignment vertical="center"/>
      <protection/>
    </xf>
    <xf numFmtId="3" fontId="8" fillId="0" borderId="11" xfId="56" applyNumberFormat="1" applyFont="1" applyFill="1" applyBorder="1" applyAlignment="1">
      <alignment vertical="center"/>
      <protection/>
    </xf>
    <xf numFmtId="3" fontId="8" fillId="33" borderId="11" xfId="60" applyNumberFormat="1" applyFont="1" applyFill="1" applyBorder="1">
      <alignment/>
      <protection/>
    </xf>
    <xf numFmtId="3" fontId="9" fillId="0" borderId="12" xfId="60" applyNumberFormat="1" applyFont="1" applyFill="1" applyBorder="1">
      <alignment/>
      <protection/>
    </xf>
    <xf numFmtId="3" fontId="8" fillId="0" borderId="28" xfId="60" applyNumberFormat="1" applyFont="1" applyFill="1" applyBorder="1">
      <alignment/>
      <protection/>
    </xf>
    <xf numFmtId="3" fontId="8" fillId="0" borderId="29" xfId="60" applyNumberFormat="1" applyFont="1" applyFill="1" applyBorder="1">
      <alignment/>
      <protection/>
    </xf>
    <xf numFmtId="3" fontId="8" fillId="0" borderId="29" xfId="60" applyNumberFormat="1" applyFont="1" applyFill="1" applyBorder="1">
      <alignment/>
      <protection/>
    </xf>
    <xf numFmtId="3" fontId="9" fillId="0" borderId="30" xfId="60" applyNumberFormat="1" applyFont="1" applyFill="1" applyBorder="1">
      <alignment/>
      <protection/>
    </xf>
    <xf numFmtId="3" fontId="8" fillId="0" borderId="30" xfId="60" applyNumberFormat="1" applyFont="1" applyFill="1" applyBorder="1">
      <alignment/>
      <protection/>
    </xf>
    <xf numFmtId="3" fontId="33" fillId="0" borderId="11" xfId="60" applyNumberFormat="1" applyFont="1" applyFill="1" applyBorder="1">
      <alignment/>
      <protection/>
    </xf>
    <xf numFmtId="3" fontId="33" fillId="0" borderId="0" xfId="60" applyNumberFormat="1" applyFont="1" applyFill="1" applyBorder="1">
      <alignment/>
      <protection/>
    </xf>
    <xf numFmtId="4" fontId="34" fillId="0" borderId="19" xfId="56" applyNumberFormat="1" applyFont="1" applyFill="1" applyBorder="1" applyAlignment="1">
      <alignment vertical="center"/>
      <protection/>
    </xf>
    <xf numFmtId="3" fontId="34" fillId="0" borderId="19" xfId="56" applyNumberFormat="1" applyFont="1" applyFill="1" applyBorder="1" applyAlignment="1">
      <alignment vertical="center"/>
      <protection/>
    </xf>
    <xf numFmtId="3" fontId="34" fillId="0" borderId="29" xfId="60" applyNumberFormat="1" applyFont="1" applyFill="1" applyBorder="1">
      <alignment/>
      <protection/>
    </xf>
    <xf numFmtId="3" fontId="34" fillId="0" borderId="11" xfId="60" applyNumberFormat="1" applyFont="1" applyFill="1" applyBorder="1">
      <alignment/>
      <protection/>
    </xf>
    <xf numFmtId="0" fontId="7" fillId="0" borderId="27" xfId="60" applyFont="1" applyFill="1" applyBorder="1">
      <alignment/>
      <protection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right"/>
    </xf>
    <xf numFmtId="0" fontId="25" fillId="0" borderId="11" xfId="0" applyFont="1" applyBorder="1" applyAlignment="1">
      <alignment/>
    </xf>
    <xf numFmtId="3" fontId="25" fillId="0" borderId="11" xfId="0" applyNumberFormat="1" applyFont="1" applyBorder="1" applyAlignment="1">
      <alignment vertical="center"/>
    </xf>
    <xf numFmtId="0" fontId="16" fillId="0" borderId="31" xfId="62" applyFont="1" applyBorder="1" applyAlignment="1">
      <alignment horizontal="left"/>
      <protection/>
    </xf>
    <xf numFmtId="0" fontId="25" fillId="0" borderId="11" xfId="0" applyFont="1" applyBorder="1" applyAlignment="1">
      <alignment horizontal="right" vertical="center"/>
    </xf>
    <xf numFmtId="0" fontId="16" fillId="0" borderId="11" xfId="62" applyFont="1" applyBorder="1" applyAlignment="1">
      <alignment horizontal="left" vertical="distributed"/>
      <protection/>
    </xf>
    <xf numFmtId="3" fontId="35" fillId="0" borderId="11" xfId="0" applyNumberFormat="1" applyFont="1" applyBorder="1" applyAlignment="1">
      <alignment vertical="distributed"/>
    </xf>
    <xf numFmtId="3" fontId="25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/>
    </xf>
    <xf numFmtId="0" fontId="25" fillId="0" borderId="12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0" fontId="25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3" fontId="27" fillId="34" borderId="11" xfId="0" applyNumberFormat="1" applyFont="1" applyFill="1" applyBorder="1" applyAlignment="1">
      <alignment vertical="center"/>
    </xf>
    <xf numFmtId="3" fontId="27" fillId="34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7" fillId="0" borderId="31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/>
    </xf>
    <xf numFmtId="0" fontId="25" fillId="0" borderId="31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/>
    </xf>
    <xf numFmtId="3" fontId="25" fillId="0" borderId="11" xfId="0" applyNumberFormat="1" applyFont="1" applyFill="1" applyBorder="1" applyAlignment="1">
      <alignment vertical="center"/>
    </xf>
    <xf numFmtId="3" fontId="27" fillId="34" borderId="11" xfId="0" applyNumberFormat="1" applyFont="1" applyFill="1" applyBorder="1" applyAlignment="1">
      <alignment vertical="center"/>
    </xf>
    <xf numFmtId="3" fontId="25" fillId="34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 vertical="center"/>
    </xf>
    <xf numFmtId="3" fontId="2" fillId="32" borderId="11" xfId="0" applyNumberFormat="1" applyFont="1" applyFill="1" applyBorder="1" applyAlignment="1">
      <alignment/>
    </xf>
    <xf numFmtId="0" fontId="36" fillId="0" borderId="11" xfId="0" applyFont="1" applyBorder="1" applyAlignment="1">
      <alignment vertical="distributed" wrapText="1"/>
    </xf>
    <xf numFmtId="3" fontId="8" fillId="0" borderId="33" xfId="60" applyNumberFormat="1" applyFont="1" applyFill="1" applyBorder="1">
      <alignment/>
      <protection/>
    </xf>
    <xf numFmtId="0" fontId="25" fillId="32" borderId="11" xfId="0" applyFont="1" applyFill="1" applyBorder="1" applyAlignment="1">
      <alignment horizontal="center" vertical="distributed"/>
    </xf>
    <xf numFmtId="0" fontId="1" fillId="0" borderId="31" xfId="0" applyFont="1" applyBorder="1" applyAlignment="1">
      <alignment horizontal="center" vertical="distributed"/>
    </xf>
    <xf numFmtId="0" fontId="1" fillId="0" borderId="25" xfId="0" applyFont="1" applyBorder="1" applyAlignment="1">
      <alignment horizontal="center" vertical="distributed"/>
    </xf>
    <xf numFmtId="0" fontId="25" fillId="0" borderId="25" xfId="0" applyFont="1" applyFill="1" applyBorder="1" applyAlignment="1">
      <alignment horizontal="center" vertical="distributed"/>
    </xf>
    <xf numFmtId="0" fontId="1" fillId="0" borderId="25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distributed"/>
    </xf>
    <xf numFmtId="0" fontId="25" fillId="0" borderId="11" xfId="0" applyFont="1" applyFill="1" applyBorder="1" applyAlignment="1">
      <alignment horizontal="center" vertical="distributed"/>
    </xf>
    <xf numFmtId="0" fontId="0" fillId="0" borderId="31" xfId="0" applyBorder="1" applyAlignment="1">
      <alignment/>
    </xf>
    <xf numFmtId="0" fontId="37" fillId="0" borderId="31" xfId="0" applyFont="1" applyBorder="1" applyAlignment="1">
      <alignment horizontal="center" vertical="distributed"/>
    </xf>
    <xf numFmtId="0" fontId="38" fillId="0" borderId="31" xfId="0" applyFont="1" applyBorder="1" applyAlignment="1">
      <alignment horizontal="left" vertical="center"/>
    </xf>
    <xf numFmtId="3" fontId="37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distributed"/>
    </xf>
    <xf numFmtId="49" fontId="37" fillId="0" borderId="31" xfId="0" applyNumberFormat="1" applyFont="1" applyBorder="1" applyAlignment="1">
      <alignment horizontal="center" vertical="distributed"/>
    </xf>
    <xf numFmtId="0" fontId="37" fillId="0" borderId="31" xfId="0" applyFont="1" applyBorder="1" applyAlignment="1">
      <alignment horizontal="left" vertical="center"/>
    </xf>
    <xf numFmtId="3" fontId="37" fillId="0" borderId="11" xfId="0" applyNumberFormat="1" applyFont="1" applyBorder="1" applyAlignment="1">
      <alignment vertical="center"/>
    </xf>
    <xf numFmtId="0" fontId="1" fillId="0" borderId="31" xfId="0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26" fillId="0" borderId="11" xfId="0" applyFont="1" applyBorder="1" applyAlignment="1">
      <alignment horizontal="center"/>
    </xf>
    <xf numFmtId="0" fontId="37" fillId="0" borderId="31" xfId="0" applyFont="1" applyBorder="1" applyAlignment="1">
      <alignment horizontal="left" vertical="center"/>
    </xf>
    <xf numFmtId="49" fontId="37" fillId="0" borderId="31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9" fontId="37" fillId="0" borderId="11" xfId="0" applyNumberFormat="1" applyFont="1" applyBorder="1" applyAlignment="1">
      <alignment horizontal="center" vertical="distributed"/>
    </xf>
    <xf numFmtId="0" fontId="37" fillId="0" borderId="11" xfId="0" applyFont="1" applyBorder="1" applyAlignment="1">
      <alignment horizontal="center" vertical="distributed"/>
    </xf>
    <xf numFmtId="0" fontId="37" fillId="0" borderId="11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distributed"/>
    </xf>
    <xf numFmtId="0" fontId="37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3" fontId="1" fillId="0" borderId="11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49" fontId="37" fillId="0" borderId="31" xfId="0" applyNumberFormat="1" applyFont="1" applyBorder="1" applyAlignment="1">
      <alignment horizontal="center" vertical="distributed"/>
    </xf>
    <xf numFmtId="0" fontId="37" fillId="0" borderId="31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0" fillId="32" borderId="31" xfId="0" applyFill="1" applyBorder="1" applyAlignment="1">
      <alignment/>
    </xf>
    <xf numFmtId="0" fontId="37" fillId="32" borderId="31" xfId="0" applyFont="1" applyFill="1" applyBorder="1" applyAlignment="1">
      <alignment/>
    </xf>
    <xf numFmtId="0" fontId="39" fillId="32" borderId="11" xfId="0" applyFont="1" applyFill="1" applyBorder="1" applyAlignment="1">
      <alignment/>
    </xf>
    <xf numFmtId="3" fontId="39" fillId="32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 vertical="distributed"/>
    </xf>
    <xf numFmtId="0" fontId="2" fillId="0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distributed" vertical="distributed"/>
    </xf>
    <xf numFmtId="0" fontId="2" fillId="32" borderId="32" xfId="0" applyFont="1" applyFill="1" applyBorder="1" applyAlignment="1">
      <alignment horizontal="center" vertical="distributed"/>
    </xf>
    <xf numFmtId="0" fontId="2" fillId="32" borderId="11" xfId="0" applyFont="1" applyFill="1" applyBorder="1" applyAlignment="1">
      <alignment horizontal="center" vertical="distributed"/>
    </xf>
    <xf numFmtId="0" fontId="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8" fillId="0" borderId="11" xfId="0" applyFont="1" applyBorder="1" applyAlignment="1">
      <alignment horizontal="left" vertical="center"/>
    </xf>
    <xf numFmtId="166" fontId="37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166" fontId="37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37" fillId="0" borderId="11" xfId="0" applyFont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49" fontId="37" fillId="32" borderId="11" xfId="0" applyNumberFormat="1" applyFont="1" applyFill="1" applyBorder="1" applyAlignment="1">
      <alignment horizontal="center" vertical="distributed"/>
    </xf>
    <xf numFmtId="0" fontId="37" fillId="32" borderId="11" xfId="0" applyFont="1" applyFill="1" applyBorder="1" applyAlignment="1">
      <alignment horizontal="center" vertical="distributed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vertical="center"/>
    </xf>
    <xf numFmtId="0" fontId="37" fillId="32" borderId="0" xfId="0" applyFont="1" applyFill="1" applyBorder="1" applyAlignment="1">
      <alignment horizontal="righ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/>
    </xf>
    <xf numFmtId="166" fontId="37" fillId="32" borderId="0" xfId="0" applyNumberFormat="1" applyFont="1" applyFill="1" applyBorder="1" applyAlignment="1">
      <alignment vertical="center"/>
    </xf>
    <xf numFmtId="3" fontId="37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0" fontId="37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37" fillId="0" borderId="11" xfId="0" applyNumberFormat="1" applyFont="1" applyBorder="1" applyAlignment="1">
      <alignment vertical="center"/>
    </xf>
    <xf numFmtId="1" fontId="37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38" fillId="32" borderId="0" xfId="0" applyFont="1" applyFill="1" applyBorder="1" applyAlignment="1">
      <alignment horizontal="left" vertical="center"/>
    </xf>
    <xf numFmtId="3" fontId="37" fillId="32" borderId="0" xfId="0" applyNumberFormat="1" applyFont="1" applyFill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49" fontId="37" fillId="0" borderId="11" xfId="0" applyNumberFormat="1" applyFont="1" applyBorder="1" applyAlignment="1">
      <alignment horizontal="center"/>
    </xf>
    <xf numFmtId="1" fontId="37" fillId="0" borderId="11" xfId="0" applyNumberFormat="1" applyFont="1" applyFill="1" applyBorder="1" applyAlignment="1">
      <alignment horizontal="right" vertical="center"/>
    </xf>
    <xf numFmtId="3" fontId="37" fillId="0" borderId="11" xfId="0" applyNumberFormat="1" applyFont="1" applyFill="1" applyBorder="1" applyAlignment="1">
      <alignment horizontal="right" vertical="center"/>
    </xf>
    <xf numFmtId="49" fontId="37" fillId="32" borderId="11" xfId="0" applyNumberFormat="1" applyFont="1" applyFill="1" applyBorder="1" applyAlignment="1">
      <alignment horizontal="center"/>
    </xf>
    <xf numFmtId="0" fontId="37" fillId="32" borderId="11" xfId="0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Border="1" applyAlignment="1">
      <alignment horizontal="right" vertical="center"/>
    </xf>
    <xf numFmtId="166" fontId="1" fillId="32" borderId="0" xfId="0" applyNumberFormat="1" applyFont="1" applyFill="1" applyBorder="1" applyAlignment="1">
      <alignment vertical="center"/>
    </xf>
    <xf numFmtId="166" fontId="1" fillId="32" borderId="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/>
    </xf>
    <xf numFmtId="3" fontId="40" fillId="0" borderId="1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9" fillId="32" borderId="11" xfId="62" applyFont="1" applyFill="1" applyBorder="1" applyAlignment="1">
      <alignment horizontal="center" vertical="center" wrapText="1"/>
      <protection/>
    </xf>
    <xf numFmtId="0" fontId="9" fillId="32" borderId="11" xfId="62" applyFont="1" applyFill="1" applyBorder="1" applyAlignment="1">
      <alignment horizontal="center" vertical="center"/>
      <protection/>
    </xf>
    <xf numFmtId="0" fontId="9" fillId="32" borderId="10" xfId="62" applyFont="1" applyFill="1" applyBorder="1" applyAlignment="1">
      <alignment horizontal="center" vertical="center" wrapText="1"/>
      <protection/>
    </xf>
    <xf numFmtId="0" fontId="9" fillId="32" borderId="12" xfId="62" applyFont="1" applyFill="1" applyBorder="1" applyAlignment="1">
      <alignment horizontal="center" vertical="center" wrapText="1"/>
      <protection/>
    </xf>
    <xf numFmtId="0" fontId="5" fillId="32" borderId="10" xfId="59" applyFont="1" applyFill="1" applyBorder="1" applyAlignment="1">
      <alignment horizontal="center" vertical="center" wrapText="1"/>
      <protection/>
    </xf>
    <xf numFmtId="0" fontId="5" fillId="32" borderId="12" xfId="59" applyFont="1" applyFill="1" applyBorder="1" applyAlignment="1">
      <alignment horizontal="center" vertical="center" wrapText="1"/>
      <protection/>
    </xf>
    <xf numFmtId="0" fontId="5" fillId="32" borderId="11" xfId="59" applyFont="1" applyFill="1" applyBorder="1" applyAlignment="1">
      <alignment horizontal="center" vertical="center" wrapText="1"/>
      <protection/>
    </xf>
    <xf numFmtId="0" fontId="5" fillId="32" borderId="11" xfId="59" applyFont="1" applyFill="1" applyBorder="1" applyAlignment="1">
      <alignment horizontal="center" vertical="center"/>
      <protection/>
    </xf>
    <xf numFmtId="0" fontId="9" fillId="32" borderId="10" xfId="60" applyFont="1" applyFill="1" applyBorder="1" applyAlignment="1">
      <alignment horizontal="center" vertical="center"/>
      <protection/>
    </xf>
    <xf numFmtId="0" fontId="9" fillId="32" borderId="12" xfId="60" applyFont="1" applyFill="1" applyBorder="1" applyAlignment="1">
      <alignment horizontal="center" vertical="center"/>
      <protection/>
    </xf>
    <xf numFmtId="0" fontId="9" fillId="32" borderId="14" xfId="60" applyFont="1" applyFill="1" applyBorder="1" applyAlignment="1">
      <alignment horizontal="center" vertical="center"/>
      <protection/>
    </xf>
    <xf numFmtId="0" fontId="9" fillId="32" borderId="32" xfId="60" applyFont="1" applyFill="1" applyBorder="1" applyAlignment="1">
      <alignment horizontal="center" vertical="center"/>
      <protection/>
    </xf>
    <xf numFmtId="0" fontId="9" fillId="32" borderId="31" xfId="60" applyFont="1" applyFill="1" applyBorder="1" applyAlignment="1">
      <alignment horizontal="center" vertical="center"/>
      <protection/>
    </xf>
    <xf numFmtId="0" fontId="27" fillId="34" borderId="11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/>
    </xf>
    <xf numFmtId="0" fontId="25" fillId="32" borderId="10" xfId="0" applyFont="1" applyFill="1" applyBorder="1" applyAlignment="1">
      <alignment horizontal="center" vertical="distributed"/>
    </xf>
    <xf numFmtId="0" fontId="25" fillId="32" borderId="12" xfId="0" applyFont="1" applyFill="1" applyBorder="1" applyAlignment="1">
      <alignment horizontal="center" vertical="distributed"/>
    </xf>
    <xf numFmtId="0" fontId="25" fillId="32" borderId="14" xfId="0" applyFont="1" applyFill="1" applyBorder="1" applyAlignment="1">
      <alignment horizontal="center" vertical="distributed"/>
    </xf>
    <xf numFmtId="0" fontId="25" fillId="32" borderId="32" xfId="0" applyFont="1" applyFill="1" applyBorder="1" applyAlignment="1">
      <alignment horizontal="center" vertical="distributed"/>
    </xf>
    <xf numFmtId="0" fontId="25" fillId="32" borderId="31" xfId="0" applyFont="1" applyFill="1" applyBorder="1" applyAlignment="1">
      <alignment horizontal="center" vertical="distributed"/>
    </xf>
    <xf numFmtId="49" fontId="37" fillId="0" borderId="11" xfId="0" applyNumberFormat="1" applyFont="1" applyBorder="1" applyAlignment="1">
      <alignment horizontal="center" vertical="distributed"/>
    </xf>
    <xf numFmtId="0" fontId="25" fillId="32" borderId="17" xfId="0" applyFont="1" applyFill="1" applyBorder="1" applyAlignment="1">
      <alignment horizontal="center" vertical="distributed"/>
    </xf>
    <xf numFmtId="0" fontId="25" fillId="32" borderId="25" xfId="0" applyFont="1" applyFill="1" applyBorder="1" applyAlignment="1">
      <alignment horizontal="center" vertical="distributed"/>
    </xf>
    <xf numFmtId="0" fontId="25" fillId="32" borderId="10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distributed"/>
    </xf>
    <xf numFmtId="0" fontId="2" fillId="32" borderId="31" xfId="0" applyFont="1" applyFill="1" applyBorder="1" applyAlignment="1">
      <alignment horizontal="center" vertical="distributed"/>
    </xf>
    <xf numFmtId="0" fontId="2" fillId="32" borderId="17" xfId="0" applyFont="1" applyFill="1" applyBorder="1" applyAlignment="1">
      <alignment horizontal="center" vertical="distributed"/>
    </xf>
    <xf numFmtId="0" fontId="2" fillId="32" borderId="25" xfId="0" applyFont="1" applyFill="1" applyBorder="1" applyAlignment="1">
      <alignment horizontal="center" vertical="distributed"/>
    </xf>
    <xf numFmtId="0" fontId="2" fillId="32" borderId="10" xfId="0" applyFont="1" applyFill="1" applyBorder="1" applyAlignment="1">
      <alignment horizontal="center" vertical="distributed"/>
    </xf>
    <xf numFmtId="0" fontId="2" fillId="32" borderId="12" xfId="0" applyFont="1" applyFill="1" applyBorder="1" applyAlignment="1">
      <alignment horizontal="center" vertical="distributed"/>
    </xf>
    <xf numFmtId="0" fontId="2" fillId="32" borderId="24" xfId="0" applyFont="1" applyFill="1" applyBorder="1" applyAlignment="1">
      <alignment horizontal="center" vertical="distributed"/>
    </xf>
    <xf numFmtId="0" fontId="2" fillId="32" borderId="13" xfId="0" applyFont="1" applyFill="1" applyBorder="1" applyAlignment="1">
      <alignment horizontal="center" vertical="distributed"/>
    </xf>
    <xf numFmtId="49" fontId="37" fillId="0" borderId="10" xfId="0" applyNumberFormat="1" applyFont="1" applyBorder="1" applyAlignment="1">
      <alignment horizontal="center" vertical="distributed"/>
    </xf>
    <xf numFmtId="49" fontId="37" fillId="0" borderId="15" xfId="0" applyNumberFormat="1" applyFont="1" applyBorder="1" applyAlignment="1">
      <alignment horizontal="center" vertical="distributed"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1" fillId="32" borderId="11" xfId="63" applyFont="1" applyFill="1" applyBorder="1" applyAlignment="1">
      <alignment horizontal="center" vertical="center"/>
      <protection/>
    </xf>
    <xf numFmtId="0" fontId="11" fillId="32" borderId="11" xfId="63" applyFont="1" applyFill="1" applyBorder="1" applyAlignment="1">
      <alignment horizontal="center" vertical="center" wrapText="1"/>
      <protection/>
    </xf>
    <xf numFmtId="0" fontId="11" fillId="32" borderId="10" xfId="63" applyFont="1" applyFill="1" applyBorder="1" applyAlignment="1">
      <alignment horizontal="center" vertical="center" wrapText="1"/>
      <protection/>
    </xf>
    <xf numFmtId="0" fontId="11" fillId="32" borderId="15" xfId="63" applyFont="1" applyFill="1" applyBorder="1" applyAlignment="1">
      <alignment horizontal="center" vertical="center" wrapText="1"/>
      <protection/>
    </xf>
    <xf numFmtId="0" fontId="11" fillId="32" borderId="12" xfId="63" applyFont="1" applyFill="1" applyBorder="1" applyAlignment="1">
      <alignment horizontal="center" vertical="center" wrapText="1"/>
      <protection/>
    </xf>
    <xf numFmtId="0" fontId="13" fillId="32" borderId="34" xfId="64" applyFont="1" applyFill="1" applyBorder="1" applyAlignment="1">
      <alignment horizontal="center" vertical="center" wrapText="1"/>
      <protection/>
    </xf>
    <xf numFmtId="0" fontId="13" fillId="32" borderId="16" xfId="64" applyFont="1" applyFill="1" applyBorder="1" applyAlignment="1">
      <alignment horizontal="center" vertical="center" wrapText="1"/>
      <protection/>
    </xf>
    <xf numFmtId="0" fontId="13" fillId="33" borderId="35" xfId="64" applyFont="1" applyFill="1" applyBorder="1" applyAlignment="1">
      <alignment horizontal="center" vertical="center" wrapText="1"/>
      <protection/>
    </xf>
    <xf numFmtId="0" fontId="13" fillId="33" borderId="11" xfId="64" applyFont="1" applyFill="1" applyBorder="1" applyAlignment="1">
      <alignment horizontal="center" vertical="center" wrapText="1"/>
      <protection/>
    </xf>
    <xf numFmtId="0" fontId="13" fillId="33" borderId="34" xfId="64" applyFont="1" applyFill="1" applyBorder="1" applyAlignment="1">
      <alignment horizontal="center" vertical="center" wrapText="1"/>
      <protection/>
    </xf>
    <xf numFmtId="0" fontId="13" fillId="33" borderId="16" xfId="64" applyFont="1" applyFill="1" applyBorder="1" applyAlignment="1">
      <alignment horizontal="center" vertical="center" wrapText="1"/>
      <protection/>
    </xf>
    <xf numFmtId="0" fontId="13" fillId="33" borderId="36" xfId="64" applyFont="1" applyFill="1" applyBorder="1" applyAlignment="1">
      <alignment horizontal="center" vertical="center" wrapText="1"/>
      <protection/>
    </xf>
    <xf numFmtId="0" fontId="6" fillId="0" borderId="0" xfId="57" applyBorder="1" applyAlignment="1">
      <alignment horizontal="right"/>
      <protection/>
    </xf>
    <xf numFmtId="0" fontId="7" fillId="32" borderId="11" xfId="57" applyFont="1" applyFill="1" applyBorder="1" applyAlignment="1">
      <alignment horizontal="center" vertical="center" wrapText="1"/>
      <protection/>
    </xf>
    <xf numFmtId="0" fontId="7" fillId="32" borderId="11" xfId="57" applyFont="1" applyFill="1" applyBorder="1" applyAlignment="1">
      <alignment horizontal="center" vertical="center"/>
      <protection/>
    </xf>
    <xf numFmtId="0" fontId="7" fillId="32" borderId="11" xfId="57" applyFont="1" applyFill="1" applyBorder="1" applyAlignment="1">
      <alignment horizontal="center"/>
      <protection/>
    </xf>
    <xf numFmtId="0" fontId="6" fillId="0" borderId="0" xfId="57" applyAlignment="1">
      <alignment horizontal="center"/>
      <protection/>
    </xf>
    <xf numFmtId="0" fontId="6" fillId="0" borderId="11" xfId="57" applyFont="1" applyBorder="1" applyAlignment="1">
      <alignment horizontal="left" vertical="distributed"/>
      <protection/>
    </xf>
    <xf numFmtId="0" fontId="6" fillId="0" borderId="11" xfId="57" applyBorder="1" applyAlignment="1">
      <alignment horizontal="left" vertical="distributed"/>
      <protection/>
    </xf>
    <xf numFmtId="0" fontId="7" fillId="0" borderId="14" xfId="57" applyFont="1" applyBorder="1" applyAlignment="1">
      <alignment horizontal="left" vertical="distributed"/>
      <protection/>
    </xf>
    <xf numFmtId="0" fontId="7" fillId="0" borderId="32" xfId="57" applyFont="1" applyBorder="1" applyAlignment="1">
      <alignment horizontal="left" vertical="distributed"/>
      <protection/>
    </xf>
    <xf numFmtId="0" fontId="7" fillId="0" borderId="31" xfId="57" applyFont="1" applyBorder="1" applyAlignment="1">
      <alignment horizontal="left" vertical="distributed"/>
      <protection/>
    </xf>
    <xf numFmtId="0" fontId="7" fillId="0" borderId="14" xfId="57" applyFont="1" applyFill="1" applyBorder="1" applyAlignment="1">
      <alignment horizontal="left" vertical="center" wrapText="1"/>
      <protection/>
    </xf>
    <xf numFmtId="0" fontId="7" fillId="0" borderId="32" xfId="57" applyFont="1" applyFill="1" applyBorder="1" applyAlignment="1">
      <alignment horizontal="left" vertical="center" wrapText="1"/>
      <protection/>
    </xf>
    <xf numFmtId="0" fontId="7" fillId="0" borderId="31" xfId="57" applyFont="1" applyFill="1" applyBorder="1" applyAlignment="1">
      <alignment horizontal="left" vertical="center" wrapText="1"/>
      <protection/>
    </xf>
    <xf numFmtId="0" fontId="6" fillId="0" borderId="11" xfId="58" applyFont="1" applyBorder="1" applyAlignment="1">
      <alignment horizontal="left"/>
      <protection/>
    </xf>
    <xf numFmtId="0" fontId="4" fillId="0" borderId="26" xfId="58" applyFont="1" applyBorder="1" applyAlignment="1">
      <alignment horizontal="right"/>
      <protection/>
    </xf>
    <xf numFmtId="0" fontId="7" fillId="0" borderId="11" xfId="58" applyFont="1" applyBorder="1" applyAlignment="1">
      <alignment horizontal="left"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6" fillId="0" borderId="11" xfId="58" applyFont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6szm" xfId="63"/>
    <cellStyle name="Normál_7szm" xfId="64"/>
    <cellStyle name="Normál_költségvetés módosítás I." xfId="65"/>
    <cellStyle name="Normál_pe.átadások, támogatások 2003.évben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84"/>
  <sheetViews>
    <sheetView view="pageLayout" zoomScaleSheetLayoutView="100" workbookViewId="0" topLeftCell="A42">
      <selection activeCell="C50" sqref="C50"/>
    </sheetView>
  </sheetViews>
  <sheetFormatPr defaultColWidth="9.00390625" defaultRowHeight="12.75"/>
  <cols>
    <col min="1" max="1" width="13.125" style="22" customWidth="1"/>
    <col min="2" max="2" width="74.375" style="22" customWidth="1"/>
    <col min="3" max="3" width="27.125" style="22" customWidth="1"/>
    <col min="4" max="16384" width="9.125" style="22" customWidth="1"/>
  </cols>
  <sheetData>
    <row r="1" ht="12.75">
      <c r="C1" s="194"/>
    </row>
    <row r="2" spans="1:3" ht="15" customHeight="1">
      <c r="A2" s="425" t="s">
        <v>142</v>
      </c>
      <c r="B2" s="426" t="s">
        <v>12</v>
      </c>
      <c r="C2" s="427" t="s">
        <v>148</v>
      </c>
    </row>
    <row r="3" spans="1:3" ht="15" customHeight="1">
      <c r="A3" s="425"/>
      <c r="B3" s="426"/>
      <c r="C3" s="428"/>
    </row>
    <row r="4" spans="1:3" ht="24.75" customHeight="1">
      <c r="A4" s="34" t="s">
        <v>76</v>
      </c>
      <c r="B4" s="85" t="s">
        <v>190</v>
      </c>
      <c r="C4" s="24"/>
    </row>
    <row r="5" spans="1:3" ht="19.5" customHeight="1">
      <c r="A5" s="34" t="s">
        <v>140</v>
      </c>
      <c r="B5" s="85" t="s">
        <v>191</v>
      </c>
      <c r="C5" s="25"/>
    </row>
    <row r="6" spans="1:3" ht="19.5" customHeight="1">
      <c r="A6" s="32" t="s">
        <v>146</v>
      </c>
      <c r="B6" s="86" t="s">
        <v>147</v>
      </c>
      <c r="C6" s="25"/>
    </row>
    <row r="7" spans="1:3" ht="19.5" customHeight="1">
      <c r="A7" s="24" t="s">
        <v>141</v>
      </c>
      <c r="B7" s="247" t="s">
        <v>250</v>
      </c>
      <c r="C7" s="26">
        <v>10734</v>
      </c>
    </row>
    <row r="8" spans="1:3" ht="19.5" customHeight="1">
      <c r="A8" s="24" t="s">
        <v>143</v>
      </c>
      <c r="B8" s="246" t="s">
        <v>244</v>
      </c>
      <c r="C8" s="26">
        <v>25083</v>
      </c>
    </row>
    <row r="9" spans="1:3" ht="19.5" customHeight="1">
      <c r="A9" s="27" t="s">
        <v>144</v>
      </c>
      <c r="B9" s="247" t="s">
        <v>245</v>
      </c>
      <c r="C9" s="26">
        <v>12829</v>
      </c>
    </row>
    <row r="10" spans="1:3" ht="19.5" customHeight="1">
      <c r="A10" s="248" t="s">
        <v>246</v>
      </c>
      <c r="B10" s="247" t="s">
        <v>249</v>
      </c>
      <c r="C10" s="26">
        <v>668</v>
      </c>
    </row>
    <row r="11" spans="1:3" ht="19.5" customHeight="1">
      <c r="A11" s="27" t="s">
        <v>145</v>
      </c>
      <c r="B11" s="83" t="s">
        <v>192</v>
      </c>
      <c r="C11" s="26"/>
    </row>
    <row r="12" spans="1:3" ht="19.5" customHeight="1">
      <c r="A12" s="32" t="s">
        <v>179</v>
      </c>
      <c r="B12" s="84" t="s">
        <v>180</v>
      </c>
      <c r="C12" s="26">
        <v>6899</v>
      </c>
    </row>
    <row r="13" spans="1:3" ht="19.5" customHeight="1">
      <c r="A13" s="30"/>
      <c r="B13" s="82" t="s">
        <v>191</v>
      </c>
      <c r="C13" s="31">
        <f>SUM(C7:C12)</f>
        <v>56213</v>
      </c>
    </row>
    <row r="14" spans="1:3" ht="19.5" customHeight="1">
      <c r="A14" s="174" t="s">
        <v>149</v>
      </c>
      <c r="B14" s="173" t="s">
        <v>195</v>
      </c>
      <c r="C14" s="50"/>
    </row>
    <row r="15" spans="1:3" ht="19.5" customHeight="1">
      <c r="A15" s="24" t="s">
        <v>193</v>
      </c>
      <c r="B15" s="195" t="s">
        <v>194</v>
      </c>
      <c r="C15" s="26">
        <v>313</v>
      </c>
    </row>
    <row r="16" spans="1:3" ht="19.5" customHeight="1">
      <c r="A16" s="196"/>
      <c r="B16" s="197" t="s">
        <v>196</v>
      </c>
      <c r="C16" s="31">
        <f>SUM(C15)</f>
        <v>313</v>
      </c>
    </row>
    <row r="17" spans="1:3" ht="19.5" customHeight="1">
      <c r="A17" s="32" t="s">
        <v>150</v>
      </c>
      <c r="B17" s="86" t="s">
        <v>102</v>
      </c>
      <c r="C17" s="50"/>
    </row>
    <row r="18" spans="1:3" ht="19.5" customHeight="1">
      <c r="A18" s="27" t="s">
        <v>176</v>
      </c>
      <c r="B18" s="246" t="s">
        <v>247</v>
      </c>
      <c r="C18" s="26">
        <v>4700</v>
      </c>
    </row>
    <row r="19" spans="1:3" ht="19.5" customHeight="1">
      <c r="A19" s="27" t="s">
        <v>151</v>
      </c>
      <c r="B19" s="83" t="s">
        <v>152</v>
      </c>
      <c r="C19" s="26"/>
    </row>
    <row r="20" spans="1:3" ht="19.5" customHeight="1">
      <c r="A20" s="27" t="s">
        <v>200</v>
      </c>
      <c r="B20" s="83" t="s">
        <v>201</v>
      </c>
      <c r="C20" s="26">
        <v>2600</v>
      </c>
    </row>
    <row r="21" spans="1:3" ht="19.5" customHeight="1">
      <c r="A21" s="27" t="s">
        <v>202</v>
      </c>
      <c r="B21" s="247" t="s">
        <v>253</v>
      </c>
      <c r="C21" s="26">
        <v>900</v>
      </c>
    </row>
    <row r="22" spans="1:3" ht="19.5" customHeight="1">
      <c r="A22" s="27" t="s">
        <v>177</v>
      </c>
      <c r="B22" s="83" t="s">
        <v>178</v>
      </c>
      <c r="C22" s="26"/>
    </row>
    <row r="23" spans="1:3" ht="19.5" customHeight="1">
      <c r="A23" s="30"/>
      <c r="B23" s="198" t="s">
        <v>205</v>
      </c>
      <c r="C23" s="31">
        <f>SUM(C18:C22)</f>
        <v>8200</v>
      </c>
    </row>
    <row r="24" spans="1:3" ht="19.5" customHeight="1">
      <c r="A24" s="116" t="s">
        <v>153</v>
      </c>
      <c r="B24" s="82" t="s">
        <v>55</v>
      </c>
      <c r="C24" s="31">
        <v>26293</v>
      </c>
    </row>
    <row r="25" spans="1:3" ht="19.5" customHeight="1">
      <c r="A25" s="32" t="s">
        <v>154</v>
      </c>
      <c r="B25" s="85" t="s">
        <v>83</v>
      </c>
      <c r="C25" s="36"/>
    </row>
    <row r="26" spans="1:3" ht="19.5" customHeight="1">
      <c r="A26" s="27" t="s">
        <v>181</v>
      </c>
      <c r="B26" s="83" t="s">
        <v>182</v>
      </c>
      <c r="C26" s="176"/>
    </row>
    <row r="27" spans="1:3" ht="19.5" customHeight="1">
      <c r="A27" s="30"/>
      <c r="B27" s="82" t="s">
        <v>197</v>
      </c>
      <c r="C27" s="197">
        <f>SUM(C26)</f>
        <v>0</v>
      </c>
    </row>
    <row r="28" spans="1:4" ht="19.5" customHeight="1">
      <c r="A28" s="32" t="s">
        <v>155</v>
      </c>
      <c r="B28" s="85" t="s">
        <v>156</v>
      </c>
      <c r="C28" s="25"/>
      <c r="D28" s="23"/>
    </row>
    <row r="29" spans="1:4" ht="19.5" customHeight="1">
      <c r="A29" s="27" t="s">
        <v>183</v>
      </c>
      <c r="B29" s="247" t="s">
        <v>251</v>
      </c>
      <c r="C29" s="26"/>
      <c r="D29" s="23"/>
    </row>
    <row r="30" spans="1:4" ht="19.5" customHeight="1">
      <c r="A30" s="27" t="s">
        <v>185</v>
      </c>
      <c r="B30" s="247" t="s">
        <v>252</v>
      </c>
      <c r="C30" s="26"/>
      <c r="D30" s="23"/>
    </row>
    <row r="31" spans="1:4" ht="19.5" customHeight="1">
      <c r="A31" s="30"/>
      <c r="B31" s="82" t="s">
        <v>198</v>
      </c>
      <c r="C31" s="31">
        <f>SUM(C29:C30)</f>
        <v>0</v>
      </c>
      <c r="D31" s="23"/>
    </row>
    <row r="32" spans="1:4" ht="19.5" customHeight="1">
      <c r="A32" s="33" t="s">
        <v>157</v>
      </c>
      <c r="B32" s="85" t="s">
        <v>158</v>
      </c>
      <c r="C32" s="25"/>
      <c r="D32" s="23"/>
    </row>
    <row r="33" spans="1:4" ht="19.5" customHeight="1">
      <c r="A33" s="175" t="s">
        <v>184</v>
      </c>
      <c r="B33" s="246" t="s">
        <v>254</v>
      </c>
      <c r="C33" s="29"/>
      <c r="D33" s="23"/>
    </row>
    <row r="34" spans="1:4" ht="19.5" customHeight="1">
      <c r="A34" s="175" t="s">
        <v>186</v>
      </c>
      <c r="B34" s="246" t="s">
        <v>255</v>
      </c>
      <c r="C34" s="29"/>
      <c r="D34" s="23"/>
    </row>
    <row r="35" spans="1:4" ht="19.5" customHeight="1">
      <c r="A35" s="199"/>
      <c r="B35" s="82" t="s">
        <v>199</v>
      </c>
      <c r="C35" s="200">
        <f>SUM(C33:C34)</f>
        <v>0</v>
      </c>
      <c r="D35" s="23"/>
    </row>
    <row r="36" spans="1:4" ht="19.5" customHeight="1">
      <c r="A36" s="201" t="s">
        <v>159</v>
      </c>
      <c r="B36" s="202" t="s">
        <v>160</v>
      </c>
      <c r="C36" s="203">
        <f>C13+C16+C23+C24+C27+C31+C35</f>
        <v>91019</v>
      </c>
      <c r="D36" s="23"/>
    </row>
    <row r="37" spans="1:3" ht="19.5" customHeight="1">
      <c r="A37" s="32" t="s">
        <v>203</v>
      </c>
      <c r="B37" s="85" t="s">
        <v>241</v>
      </c>
      <c r="C37" s="25">
        <v>10436</v>
      </c>
    </row>
    <row r="38" spans="1:3" ht="19.5" customHeight="1">
      <c r="A38" s="30"/>
      <c r="B38" s="82" t="s">
        <v>204</v>
      </c>
      <c r="C38" s="31">
        <f>C36+C37</f>
        <v>101455</v>
      </c>
    </row>
    <row r="39" spans="1:3" ht="14.25">
      <c r="A39" s="28"/>
      <c r="B39" s="28"/>
      <c r="C39" s="28"/>
    </row>
    <row r="40" spans="1:3" ht="14.25">
      <c r="A40" s="28"/>
      <c r="B40" s="28"/>
      <c r="C40" s="28"/>
    </row>
    <row r="41" spans="1:3" ht="14.25">
      <c r="A41" s="28"/>
      <c r="B41" s="28"/>
      <c r="C41" s="28"/>
    </row>
    <row r="42" spans="1:3" ht="12.75" customHeight="1">
      <c r="A42" s="28"/>
      <c r="B42" s="28"/>
      <c r="C42" s="28"/>
    </row>
    <row r="43" spans="1:3" ht="18" customHeight="1">
      <c r="A43" s="431" t="s">
        <v>207</v>
      </c>
      <c r="B43" s="432" t="s">
        <v>12</v>
      </c>
      <c r="C43" s="429" t="s">
        <v>208</v>
      </c>
    </row>
    <row r="44" spans="1:3" ht="15" customHeight="1">
      <c r="A44" s="431"/>
      <c r="B44" s="432"/>
      <c r="C44" s="430"/>
    </row>
    <row r="45" spans="1:3" ht="15">
      <c r="A45" s="92" t="s">
        <v>206</v>
      </c>
      <c r="B45" s="206" t="s">
        <v>209</v>
      </c>
      <c r="C45" s="204"/>
    </row>
    <row r="46" spans="1:3" ht="14.25">
      <c r="A46" s="136" t="s">
        <v>161</v>
      </c>
      <c r="B46" s="91" t="s">
        <v>210</v>
      </c>
      <c r="C46" s="205"/>
    </row>
    <row r="47" spans="1:3" ht="14.25">
      <c r="A47" s="24" t="s">
        <v>162</v>
      </c>
      <c r="B47" s="91" t="s">
        <v>163</v>
      </c>
      <c r="C47" s="40">
        <v>28458</v>
      </c>
    </row>
    <row r="48" spans="1:3" ht="19.5" customHeight="1">
      <c r="A48" s="136" t="s">
        <v>164</v>
      </c>
      <c r="B48" s="91" t="s">
        <v>165</v>
      </c>
      <c r="C48" s="13"/>
    </row>
    <row r="49" spans="1:3" ht="19.5" customHeight="1">
      <c r="A49" s="136"/>
      <c r="B49" s="91" t="s">
        <v>211</v>
      </c>
      <c r="C49" s="40">
        <v>28458</v>
      </c>
    </row>
    <row r="50" spans="1:3" ht="19.5" customHeight="1">
      <c r="A50" s="136" t="s">
        <v>166</v>
      </c>
      <c r="B50" s="91" t="s">
        <v>212</v>
      </c>
      <c r="C50" s="40">
        <v>7076</v>
      </c>
    </row>
    <row r="51" spans="1:3" ht="19.5" customHeight="1">
      <c r="A51" s="137" t="s">
        <v>167</v>
      </c>
      <c r="B51" s="91" t="s">
        <v>168</v>
      </c>
      <c r="C51" s="40">
        <v>40224</v>
      </c>
    </row>
    <row r="52" spans="1:3" ht="19.5" customHeight="1">
      <c r="A52" s="137" t="s">
        <v>169</v>
      </c>
      <c r="B52" s="91" t="s">
        <v>75</v>
      </c>
      <c r="C52" s="40">
        <v>10297</v>
      </c>
    </row>
    <row r="53" spans="1:3" ht="19.5" customHeight="1">
      <c r="A53" s="137" t="s">
        <v>170</v>
      </c>
      <c r="B53" s="249" t="s">
        <v>248</v>
      </c>
      <c r="C53" s="40">
        <v>14574</v>
      </c>
    </row>
    <row r="54" spans="1:3" ht="19.5" customHeight="1">
      <c r="A54" s="93"/>
      <c r="B54" s="207" t="s">
        <v>213</v>
      </c>
      <c r="C54" s="14">
        <f>C49+C50+C51+C52+C53</f>
        <v>100629</v>
      </c>
    </row>
    <row r="55" spans="1:3" ht="19.5" customHeight="1">
      <c r="A55" s="93" t="s">
        <v>171</v>
      </c>
      <c r="B55" s="135" t="s">
        <v>172</v>
      </c>
      <c r="C55" s="14">
        <v>826</v>
      </c>
    </row>
    <row r="56" spans="1:3" ht="19.5" customHeight="1">
      <c r="A56" s="93" t="s">
        <v>173</v>
      </c>
      <c r="B56" s="135" t="s">
        <v>84</v>
      </c>
      <c r="C56" s="14">
        <v>0</v>
      </c>
    </row>
    <row r="57" spans="1:3" ht="19.5" customHeight="1">
      <c r="A57" s="93" t="s">
        <v>174</v>
      </c>
      <c r="B57" s="135" t="s">
        <v>175</v>
      </c>
      <c r="C57" s="14"/>
    </row>
    <row r="58" spans="1:3" ht="19.5" customHeight="1">
      <c r="A58" s="93"/>
      <c r="B58" s="90" t="s">
        <v>243</v>
      </c>
      <c r="C58" s="14"/>
    </row>
    <row r="59" spans="1:3" ht="19.5" customHeight="1">
      <c r="A59" s="93"/>
      <c r="B59" s="208" t="s">
        <v>214</v>
      </c>
      <c r="C59" s="14">
        <f>C55+C56+C57+C58</f>
        <v>826</v>
      </c>
    </row>
    <row r="60" spans="1:3" ht="19.5" customHeight="1">
      <c r="A60" s="93" t="s">
        <v>215</v>
      </c>
      <c r="B60" s="90" t="s">
        <v>216</v>
      </c>
      <c r="C60" s="14">
        <v>0</v>
      </c>
    </row>
    <row r="61" spans="1:3" ht="19.5" customHeight="1">
      <c r="A61" s="209"/>
      <c r="B61" s="210" t="s">
        <v>217</v>
      </c>
      <c r="C61" s="211">
        <f>C54+C59+C60</f>
        <v>101455</v>
      </c>
    </row>
    <row r="62" spans="1:3" ht="15">
      <c r="A62" s="12"/>
      <c r="B62" s="12"/>
      <c r="C62" s="12"/>
    </row>
    <row r="63" spans="1:3" ht="14.25">
      <c r="A63" s="28"/>
      <c r="B63" s="28"/>
      <c r="C63" s="28"/>
    </row>
    <row r="64" spans="1:3" ht="14.25">
      <c r="A64" s="28"/>
      <c r="B64" s="28"/>
      <c r="C64" s="28"/>
    </row>
    <row r="65" spans="1:3" ht="14.25">
      <c r="A65" s="28"/>
      <c r="B65" s="28"/>
      <c r="C65" s="28"/>
    </row>
    <row r="66" spans="1:3" ht="14.25">
      <c r="A66" s="28"/>
      <c r="B66" s="28"/>
      <c r="C66" s="28"/>
    </row>
    <row r="67" spans="1:3" ht="14.25">
      <c r="A67" s="28"/>
      <c r="B67" s="28"/>
      <c r="C67" s="28"/>
    </row>
    <row r="68" spans="1:3" ht="14.25">
      <c r="A68" s="28"/>
      <c r="B68" s="28"/>
      <c r="C68" s="28"/>
    </row>
    <row r="69" spans="1:3" ht="14.25">
      <c r="A69" s="28"/>
      <c r="B69" s="28"/>
      <c r="C69" s="28"/>
    </row>
    <row r="70" spans="1:3" ht="14.25">
      <c r="A70" s="28"/>
      <c r="B70" s="28"/>
      <c r="C70" s="28"/>
    </row>
    <row r="71" spans="1:3" ht="14.25">
      <c r="A71" s="28"/>
      <c r="B71" s="28"/>
      <c r="C71" s="28"/>
    </row>
    <row r="72" spans="1:3" ht="14.25">
      <c r="A72" s="28"/>
      <c r="B72" s="28"/>
      <c r="C72" s="28"/>
    </row>
    <row r="73" spans="1:3" ht="14.25">
      <c r="A73" s="28"/>
      <c r="B73" s="28"/>
      <c r="C73" s="28"/>
    </row>
    <row r="74" spans="1:3" ht="14.25">
      <c r="A74" s="28"/>
      <c r="B74" s="28"/>
      <c r="C74" s="28"/>
    </row>
    <row r="75" spans="1:3" ht="14.25">
      <c r="A75" s="28"/>
      <c r="B75" s="28"/>
      <c r="C75" s="28"/>
    </row>
    <row r="76" spans="1:3" ht="14.25">
      <c r="A76" s="28"/>
      <c r="B76" s="28"/>
      <c r="C76" s="28"/>
    </row>
    <row r="77" spans="1:3" ht="14.25">
      <c r="A77" s="28"/>
      <c r="B77" s="28"/>
      <c r="C77" s="28"/>
    </row>
    <row r="78" spans="1:3" ht="14.25">
      <c r="A78" s="28"/>
      <c r="B78" s="28"/>
      <c r="C78" s="28"/>
    </row>
    <row r="79" spans="1:3" ht="14.25">
      <c r="A79" s="28"/>
      <c r="B79" s="28"/>
      <c r="C79" s="28"/>
    </row>
    <row r="80" spans="1:3" ht="14.25">
      <c r="A80" s="28"/>
      <c r="B80" s="28"/>
      <c r="C80" s="28"/>
    </row>
    <row r="81" spans="1:3" ht="14.25">
      <c r="A81" s="28"/>
      <c r="B81" s="28"/>
      <c r="C81" s="28"/>
    </row>
    <row r="82" spans="1:3" ht="14.25">
      <c r="A82" s="28"/>
      <c r="B82" s="28"/>
      <c r="C82" s="28"/>
    </row>
    <row r="83" spans="1:3" ht="14.25">
      <c r="A83" s="28"/>
      <c r="B83" s="28"/>
      <c r="C83" s="28"/>
    </row>
    <row r="84" spans="1:3" ht="14.25">
      <c r="A84" s="28"/>
      <c r="B84" s="28"/>
      <c r="C84" s="28"/>
    </row>
    <row r="85" spans="1:3" ht="14.25">
      <c r="A85" s="28"/>
      <c r="B85" s="28"/>
      <c r="C85" s="28"/>
    </row>
    <row r="86" spans="1:3" ht="14.25">
      <c r="A86" s="28"/>
      <c r="B86" s="28"/>
      <c r="C86" s="28"/>
    </row>
    <row r="87" spans="1:3" ht="14.25">
      <c r="A87" s="28"/>
      <c r="B87" s="28"/>
      <c r="C87" s="28"/>
    </row>
    <row r="88" spans="1:3" ht="14.25">
      <c r="A88" s="28"/>
      <c r="B88" s="28"/>
      <c r="C88" s="28"/>
    </row>
    <row r="89" spans="1:3" ht="14.25">
      <c r="A89" s="28"/>
      <c r="B89" s="28"/>
      <c r="C89" s="28"/>
    </row>
    <row r="90" spans="1:3" ht="14.25">
      <c r="A90" s="28"/>
      <c r="B90" s="28"/>
      <c r="C90" s="28"/>
    </row>
    <row r="91" spans="1:3" ht="14.25">
      <c r="A91" s="28"/>
      <c r="B91" s="28"/>
      <c r="C91" s="28"/>
    </row>
    <row r="92" spans="1:3" ht="14.25">
      <c r="A92" s="28"/>
      <c r="B92" s="28"/>
      <c r="C92" s="28"/>
    </row>
    <row r="93" spans="1:3" ht="14.25">
      <c r="A93" s="28"/>
      <c r="B93" s="28"/>
      <c r="C93" s="28"/>
    </row>
    <row r="94" spans="1:3" ht="14.25">
      <c r="A94" s="28"/>
      <c r="B94" s="28"/>
      <c r="C94" s="28"/>
    </row>
    <row r="95" spans="1:3" ht="14.25">
      <c r="A95" s="28"/>
      <c r="B95" s="28"/>
      <c r="C95" s="28"/>
    </row>
    <row r="96" spans="1:3" ht="14.25">
      <c r="A96" s="28"/>
      <c r="B96" s="28"/>
      <c r="C96" s="28"/>
    </row>
    <row r="97" spans="1:3" ht="14.25">
      <c r="A97" s="28"/>
      <c r="B97" s="28"/>
      <c r="C97" s="28"/>
    </row>
    <row r="98" spans="1:3" ht="14.25">
      <c r="A98" s="28"/>
      <c r="B98" s="28"/>
      <c r="C98" s="28"/>
    </row>
    <row r="99" spans="1:3" ht="14.25">
      <c r="A99" s="28"/>
      <c r="B99" s="28"/>
      <c r="C99" s="28"/>
    </row>
    <row r="100" spans="1:3" ht="14.25">
      <c r="A100" s="28"/>
      <c r="B100" s="28"/>
      <c r="C100" s="28"/>
    </row>
    <row r="101" spans="1:3" ht="14.25">
      <c r="A101" s="28"/>
      <c r="B101" s="28"/>
      <c r="C101" s="28"/>
    </row>
    <row r="102" spans="1:3" ht="14.25">
      <c r="A102" s="28"/>
      <c r="B102" s="28"/>
      <c r="C102" s="28"/>
    </row>
    <row r="103" spans="1:3" ht="14.25">
      <c r="A103" s="28"/>
      <c r="B103" s="28"/>
      <c r="C103" s="28"/>
    </row>
    <row r="104" spans="1:3" ht="14.25">
      <c r="A104" s="28"/>
      <c r="B104" s="28"/>
      <c r="C104" s="28"/>
    </row>
    <row r="105" spans="1:3" ht="14.25">
      <c r="A105" s="28"/>
      <c r="B105" s="28"/>
      <c r="C105" s="28"/>
    </row>
    <row r="106" spans="1:3" ht="14.25">
      <c r="A106" s="28"/>
      <c r="B106" s="28"/>
      <c r="C106" s="28"/>
    </row>
    <row r="107" spans="1:3" ht="14.25">
      <c r="A107" s="28"/>
      <c r="B107" s="28"/>
      <c r="C107" s="28"/>
    </row>
    <row r="108" spans="1:3" ht="14.25">
      <c r="A108" s="28"/>
      <c r="B108" s="28"/>
      <c r="C108" s="28"/>
    </row>
    <row r="109" spans="1:3" ht="14.25">
      <c r="A109" s="28"/>
      <c r="B109" s="28"/>
      <c r="C109" s="28"/>
    </row>
    <row r="110" spans="1:3" ht="14.25">
      <c r="A110" s="28"/>
      <c r="B110" s="28"/>
      <c r="C110" s="28"/>
    </row>
    <row r="111" spans="1:3" ht="14.25">
      <c r="A111" s="28"/>
      <c r="B111" s="28"/>
      <c r="C111" s="28"/>
    </row>
    <row r="112" spans="1:3" ht="14.25">
      <c r="A112" s="28"/>
      <c r="B112" s="28"/>
      <c r="C112" s="28"/>
    </row>
    <row r="113" spans="1:3" ht="14.25">
      <c r="A113" s="28"/>
      <c r="B113" s="28"/>
      <c r="C113" s="28"/>
    </row>
    <row r="114" spans="1:3" ht="14.25">
      <c r="A114" s="28"/>
      <c r="B114" s="28"/>
      <c r="C114" s="28"/>
    </row>
    <row r="115" spans="1:3" ht="14.25">
      <c r="A115" s="28"/>
      <c r="B115" s="28"/>
      <c r="C115" s="28"/>
    </row>
    <row r="116" spans="1:3" ht="14.25">
      <c r="A116" s="28"/>
      <c r="B116" s="28"/>
      <c r="C116" s="28"/>
    </row>
    <row r="117" spans="1:3" ht="14.25">
      <c r="A117" s="28"/>
      <c r="B117" s="28"/>
      <c r="C117" s="28"/>
    </row>
    <row r="118" spans="1:3" ht="14.25">
      <c r="A118" s="28"/>
      <c r="B118" s="28"/>
      <c r="C118" s="28"/>
    </row>
    <row r="119" spans="1:3" ht="14.25">
      <c r="A119" s="28"/>
      <c r="B119" s="28"/>
      <c r="C119" s="28"/>
    </row>
    <row r="120" spans="1:3" ht="14.25">
      <c r="A120" s="28"/>
      <c r="B120" s="28"/>
      <c r="C120" s="28"/>
    </row>
    <row r="121" spans="1:3" ht="14.25">
      <c r="A121" s="28"/>
      <c r="B121" s="28"/>
      <c r="C121" s="28"/>
    </row>
    <row r="122" spans="1:3" ht="14.25">
      <c r="A122" s="28"/>
      <c r="B122" s="28"/>
      <c r="C122" s="28"/>
    </row>
    <row r="123" spans="1:3" ht="14.25">
      <c r="A123" s="28"/>
      <c r="B123" s="28"/>
      <c r="C123" s="28"/>
    </row>
    <row r="124" spans="1:3" ht="14.25">
      <c r="A124" s="28"/>
      <c r="B124" s="28"/>
      <c r="C124" s="28"/>
    </row>
    <row r="125" spans="1:3" ht="14.25">
      <c r="A125" s="28"/>
      <c r="B125" s="28"/>
      <c r="C125" s="28"/>
    </row>
    <row r="126" spans="1:3" ht="14.25">
      <c r="A126" s="28"/>
      <c r="B126" s="28"/>
      <c r="C126" s="28"/>
    </row>
    <row r="127" spans="1:3" ht="14.25">
      <c r="A127" s="28"/>
      <c r="B127" s="28"/>
      <c r="C127" s="28"/>
    </row>
    <row r="128" spans="1:3" ht="14.25">
      <c r="A128" s="28"/>
      <c r="B128" s="28"/>
      <c r="C128" s="28"/>
    </row>
    <row r="129" spans="1:3" ht="14.25">
      <c r="A129" s="28"/>
      <c r="B129" s="28"/>
      <c r="C129" s="28"/>
    </row>
    <row r="130" spans="1:3" ht="14.25">
      <c r="A130" s="28"/>
      <c r="B130" s="28"/>
      <c r="C130" s="28"/>
    </row>
    <row r="131" spans="1:3" ht="14.25">
      <c r="A131" s="28"/>
      <c r="B131" s="28"/>
      <c r="C131" s="28"/>
    </row>
    <row r="132" spans="1:3" ht="14.25">
      <c r="A132" s="28"/>
      <c r="B132" s="28"/>
      <c r="C132" s="28"/>
    </row>
    <row r="133" spans="1:3" ht="14.25">
      <c r="A133" s="28"/>
      <c r="B133" s="28"/>
      <c r="C133" s="28"/>
    </row>
    <row r="134" spans="1:3" ht="14.25">
      <c r="A134" s="28"/>
      <c r="B134" s="28"/>
      <c r="C134" s="28"/>
    </row>
    <row r="135" spans="1:3" ht="14.25">
      <c r="A135" s="28"/>
      <c r="B135" s="28"/>
      <c r="C135" s="28"/>
    </row>
    <row r="136" spans="1:3" ht="14.25">
      <c r="A136" s="28"/>
      <c r="B136" s="28"/>
      <c r="C136" s="28"/>
    </row>
    <row r="137" spans="1:3" ht="14.25">
      <c r="A137" s="28"/>
      <c r="B137" s="28"/>
      <c r="C137" s="28"/>
    </row>
    <row r="138" spans="1:3" ht="14.25">
      <c r="A138" s="28"/>
      <c r="B138" s="28"/>
      <c r="C138" s="28"/>
    </row>
    <row r="139" spans="1:3" ht="14.25">
      <c r="A139" s="28"/>
      <c r="B139" s="28"/>
      <c r="C139" s="28"/>
    </row>
    <row r="140" spans="1:3" ht="14.25">
      <c r="A140" s="28"/>
      <c r="B140" s="28"/>
      <c r="C140" s="28"/>
    </row>
    <row r="141" spans="1:3" ht="14.25">
      <c r="A141" s="28"/>
      <c r="B141" s="28"/>
      <c r="C141" s="28"/>
    </row>
    <row r="142" spans="1:3" ht="14.25">
      <c r="A142" s="28"/>
      <c r="B142" s="28"/>
      <c r="C142" s="28"/>
    </row>
    <row r="143" spans="1:3" ht="14.25">
      <c r="A143" s="28"/>
      <c r="B143" s="28"/>
      <c r="C143" s="28"/>
    </row>
    <row r="144" spans="1:3" ht="14.25">
      <c r="A144" s="28"/>
      <c r="B144" s="28"/>
      <c r="C144" s="28"/>
    </row>
    <row r="145" spans="1:3" ht="14.25">
      <c r="A145" s="28"/>
      <c r="B145" s="28"/>
      <c r="C145" s="28"/>
    </row>
    <row r="146" spans="1:3" ht="14.25">
      <c r="A146" s="28"/>
      <c r="B146" s="28"/>
      <c r="C146" s="28"/>
    </row>
    <row r="147" spans="1:3" ht="14.25">
      <c r="A147" s="28"/>
      <c r="B147" s="28"/>
      <c r="C147" s="28"/>
    </row>
    <row r="148" spans="1:3" ht="14.25">
      <c r="A148" s="28"/>
      <c r="B148" s="28"/>
      <c r="C148" s="28"/>
    </row>
    <row r="149" spans="1:3" ht="14.25">
      <c r="A149" s="28"/>
      <c r="B149" s="28"/>
      <c r="C149" s="28"/>
    </row>
    <row r="150" spans="1:3" ht="14.25">
      <c r="A150" s="28"/>
      <c r="B150" s="28"/>
      <c r="C150" s="28"/>
    </row>
    <row r="151" spans="1:3" ht="14.25">
      <c r="A151" s="28"/>
      <c r="B151" s="28"/>
      <c r="C151" s="28"/>
    </row>
    <row r="152" spans="1:3" ht="14.25">
      <c r="A152" s="28"/>
      <c r="B152" s="28"/>
      <c r="C152" s="28"/>
    </row>
    <row r="153" spans="1:3" ht="14.25">
      <c r="A153" s="28"/>
      <c r="B153" s="28"/>
      <c r="C153" s="28"/>
    </row>
    <row r="154" spans="1:3" ht="14.25">
      <c r="A154" s="28"/>
      <c r="B154" s="28"/>
      <c r="C154" s="28"/>
    </row>
    <row r="155" spans="1:3" ht="14.25">
      <c r="A155" s="28"/>
      <c r="B155" s="28"/>
      <c r="C155" s="28"/>
    </row>
    <row r="156" spans="1:3" ht="14.25">
      <c r="A156" s="28"/>
      <c r="B156" s="28"/>
      <c r="C156" s="28"/>
    </row>
    <row r="157" spans="1:3" ht="14.25">
      <c r="A157" s="28"/>
      <c r="B157" s="28"/>
      <c r="C157" s="28"/>
    </row>
    <row r="158" spans="1:3" ht="14.25">
      <c r="A158" s="28"/>
      <c r="B158" s="28"/>
      <c r="C158" s="28"/>
    </row>
    <row r="159" spans="1:3" ht="14.25">
      <c r="A159" s="28"/>
      <c r="B159" s="28"/>
      <c r="C159" s="28"/>
    </row>
    <row r="160" spans="1:3" ht="14.25">
      <c r="A160" s="28"/>
      <c r="B160" s="28"/>
      <c r="C160" s="28"/>
    </row>
    <row r="161" spans="1:3" ht="14.25">
      <c r="A161" s="28"/>
      <c r="B161" s="28"/>
      <c r="C161" s="28"/>
    </row>
    <row r="162" spans="1:3" ht="14.25">
      <c r="A162" s="28"/>
      <c r="B162" s="28"/>
      <c r="C162" s="28"/>
    </row>
    <row r="163" spans="1:3" ht="14.25">
      <c r="A163" s="28"/>
      <c r="B163" s="28"/>
      <c r="C163" s="28"/>
    </row>
    <row r="164" spans="1:3" ht="14.25">
      <c r="A164" s="28"/>
      <c r="B164" s="28"/>
      <c r="C164" s="28"/>
    </row>
    <row r="165" spans="1:3" ht="14.25">
      <c r="A165" s="28"/>
      <c r="B165" s="28"/>
      <c r="C165" s="28"/>
    </row>
    <row r="166" spans="1:3" ht="14.25">
      <c r="A166" s="28"/>
      <c r="B166" s="28"/>
      <c r="C166" s="28"/>
    </row>
    <row r="167" spans="1:3" ht="14.25">
      <c r="A167" s="28"/>
      <c r="B167" s="28"/>
      <c r="C167" s="28"/>
    </row>
    <row r="168" spans="1:3" ht="14.25">
      <c r="A168" s="28"/>
      <c r="B168" s="28"/>
      <c r="C168" s="28"/>
    </row>
    <row r="169" spans="1:3" ht="14.25">
      <c r="A169" s="28"/>
      <c r="B169" s="28"/>
      <c r="C169" s="28"/>
    </row>
    <row r="170" spans="1:3" ht="14.25">
      <c r="A170" s="28"/>
      <c r="B170" s="28"/>
      <c r="C170" s="28"/>
    </row>
    <row r="171" spans="1:3" ht="14.25">
      <c r="A171" s="28"/>
      <c r="B171" s="28"/>
      <c r="C171" s="28"/>
    </row>
    <row r="172" spans="1:3" ht="14.25">
      <c r="A172" s="28"/>
      <c r="B172" s="28"/>
      <c r="C172" s="28"/>
    </row>
    <row r="173" spans="1:3" ht="14.25">
      <c r="A173" s="28"/>
      <c r="B173" s="28"/>
      <c r="C173" s="28"/>
    </row>
    <row r="174" spans="1:3" ht="14.25">
      <c r="A174" s="28"/>
      <c r="B174" s="28"/>
      <c r="C174" s="28"/>
    </row>
    <row r="175" spans="1:3" ht="14.25">
      <c r="A175" s="28"/>
      <c r="B175" s="28"/>
      <c r="C175" s="28"/>
    </row>
    <row r="176" spans="1:3" ht="14.25">
      <c r="A176" s="28"/>
      <c r="B176" s="28"/>
      <c r="C176" s="28"/>
    </row>
    <row r="177" spans="1:3" ht="14.25">
      <c r="A177" s="28"/>
      <c r="B177" s="28"/>
      <c r="C177" s="28"/>
    </row>
    <row r="178" spans="1:3" ht="14.25">
      <c r="A178" s="28"/>
      <c r="B178" s="28"/>
      <c r="C178" s="28"/>
    </row>
    <row r="179" spans="1:3" ht="14.25">
      <c r="A179" s="28"/>
      <c r="B179" s="28"/>
      <c r="C179" s="28"/>
    </row>
    <row r="180" spans="1:3" ht="14.25">
      <c r="A180" s="28"/>
      <c r="B180" s="28"/>
      <c r="C180" s="28"/>
    </row>
    <row r="181" spans="1:3" ht="14.25">
      <c r="A181" s="28"/>
      <c r="B181" s="28"/>
      <c r="C181" s="28"/>
    </row>
    <row r="182" spans="1:3" ht="14.25">
      <c r="A182" s="28"/>
      <c r="B182" s="28"/>
      <c r="C182" s="28"/>
    </row>
    <row r="183" spans="1:3" ht="14.25">
      <c r="A183" s="28"/>
      <c r="B183" s="28"/>
      <c r="C183" s="28"/>
    </row>
    <row r="184" spans="1:3" ht="14.25">
      <c r="A184" s="28"/>
      <c r="B184" s="28"/>
      <c r="C184" s="28"/>
    </row>
  </sheetData>
  <sheetProtection/>
  <mergeCells count="6">
    <mergeCell ref="A2:A3"/>
    <mergeCell ref="B2:B3"/>
    <mergeCell ref="C2:C3"/>
    <mergeCell ref="C43:C44"/>
    <mergeCell ref="A43:A44"/>
    <mergeCell ref="B43:B44"/>
  </mergeCells>
  <printOptions horizontalCentered="1"/>
  <pageMargins left="0.35" right="0.2362204724409449" top="1.16" bottom="0.19" header="0.37" footer="0.19"/>
  <pageSetup horizontalDpi="600" verticalDpi="600" orientation="portrait" paperSize="9" scale="77" r:id="rId1"/>
  <headerFooter alignWithMargins="0">
    <oddHeader>&amp;C&amp;"Garamond,Félkövér"&amp;14 1/2014. (II.12) számú költségvetési rendelethez
&amp;12ZALASZABAR KÖZSÉG ÖNKORMÁNYZATA
BEVÉTELI ÉS KIADÁSI ELŐIRÁNYZATAINAK ÖSSZESÍTŐJE ROVATONKÉNT   
2014. ÉVBEN&amp;14
&amp;R&amp;A
&amp;P.oldal
</oddHead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K19"/>
  <sheetViews>
    <sheetView view="pageLayout" workbookViewId="0" topLeftCell="A1">
      <selection activeCell="E14" sqref="E14"/>
    </sheetView>
  </sheetViews>
  <sheetFormatPr defaultColWidth="9.00390625" defaultRowHeight="12.75"/>
  <cols>
    <col min="1" max="1" width="3.75390625" style="37" customWidth="1"/>
    <col min="2" max="2" width="9.125" style="37" customWidth="1"/>
    <col min="3" max="3" width="8.375" style="37" customWidth="1"/>
    <col min="4" max="4" width="22.875" style="37" customWidth="1"/>
    <col min="5" max="5" width="25.625" style="37" customWidth="1"/>
    <col min="6" max="6" width="10.875" style="37" customWidth="1"/>
    <col min="7" max="7" width="11.125" style="37" customWidth="1"/>
    <col min="8" max="8" width="16.75390625" style="37" customWidth="1"/>
    <col min="9" max="9" width="9.125" style="37" customWidth="1"/>
    <col min="10" max="10" width="11.125" style="37" customWidth="1"/>
    <col min="11" max="11" width="11.375" style="37" customWidth="1"/>
    <col min="12" max="16384" width="9.125" style="37" customWidth="1"/>
  </cols>
  <sheetData>
    <row r="1" spans="10:11" ht="12.75">
      <c r="J1" s="485" t="s">
        <v>18</v>
      </c>
      <c r="K1" s="485"/>
    </row>
    <row r="2" spans="1:11" ht="24.75" customHeight="1">
      <c r="A2" s="486" t="s">
        <v>21</v>
      </c>
      <c r="B2" s="486" t="s">
        <v>27</v>
      </c>
      <c r="C2" s="486"/>
      <c r="D2" s="486"/>
      <c r="E2" s="488" t="s">
        <v>65</v>
      </c>
      <c r="F2" s="488"/>
      <c r="G2" s="488"/>
      <c r="H2" s="488" t="s">
        <v>66</v>
      </c>
      <c r="I2" s="488"/>
      <c r="J2" s="488"/>
      <c r="K2" s="38" t="s">
        <v>9</v>
      </c>
    </row>
    <row r="3" spans="1:11" ht="24.75" customHeight="1">
      <c r="A3" s="486"/>
      <c r="B3" s="486"/>
      <c r="C3" s="486"/>
      <c r="D3" s="486"/>
      <c r="E3" s="486" t="s">
        <v>28</v>
      </c>
      <c r="F3" s="486" t="s">
        <v>29</v>
      </c>
      <c r="G3" s="486" t="s">
        <v>30</v>
      </c>
      <c r="H3" s="486" t="s">
        <v>28</v>
      </c>
      <c r="I3" s="486" t="s">
        <v>29</v>
      </c>
      <c r="J3" s="486" t="s">
        <v>30</v>
      </c>
      <c r="K3" s="487" t="s">
        <v>31</v>
      </c>
    </row>
    <row r="4" spans="1:11" ht="24.7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7"/>
    </row>
    <row r="5" spans="1:11" ht="24.75" customHeight="1">
      <c r="A5" s="71" t="s">
        <v>36</v>
      </c>
      <c r="B5" s="495" t="s">
        <v>67</v>
      </c>
      <c r="C5" s="496"/>
      <c r="D5" s="497"/>
      <c r="E5" s="71"/>
      <c r="F5" s="71"/>
      <c r="G5" s="71"/>
      <c r="H5" s="71"/>
      <c r="I5" s="71"/>
      <c r="J5" s="71"/>
      <c r="K5" s="72"/>
    </row>
    <row r="6" spans="1:11" ht="49.5" customHeight="1">
      <c r="A6" s="39" t="s">
        <v>2</v>
      </c>
      <c r="B6" s="490" t="s">
        <v>32</v>
      </c>
      <c r="C6" s="491"/>
      <c r="D6" s="491"/>
      <c r="E6" s="53"/>
      <c r="F6" s="107"/>
      <c r="G6" s="109"/>
      <c r="H6" s="49" t="s">
        <v>54</v>
      </c>
      <c r="I6" s="49" t="s">
        <v>54</v>
      </c>
      <c r="J6" s="49" t="s">
        <v>54</v>
      </c>
      <c r="K6" s="109"/>
    </row>
    <row r="7" spans="1:11" ht="30" customHeight="1">
      <c r="A7" s="39" t="s">
        <v>8</v>
      </c>
      <c r="B7" s="490" t="s">
        <v>33</v>
      </c>
      <c r="C7" s="491"/>
      <c r="D7" s="491"/>
      <c r="E7" s="49" t="s">
        <v>54</v>
      </c>
      <c r="F7" s="49"/>
      <c r="G7" s="49" t="s">
        <v>54</v>
      </c>
      <c r="H7" s="49" t="s">
        <v>54</v>
      </c>
      <c r="I7" s="49" t="s">
        <v>54</v>
      </c>
      <c r="J7" s="49" t="s">
        <v>54</v>
      </c>
      <c r="K7" s="49" t="s">
        <v>54</v>
      </c>
    </row>
    <row r="8" spans="1:11" ht="30" customHeight="1">
      <c r="A8" s="39" t="s">
        <v>4</v>
      </c>
      <c r="B8" s="490" t="s">
        <v>34</v>
      </c>
      <c r="C8" s="491"/>
      <c r="D8" s="491"/>
      <c r="E8" s="49" t="s">
        <v>54</v>
      </c>
      <c r="F8" s="49"/>
      <c r="G8" s="49" t="s">
        <v>54</v>
      </c>
      <c r="H8" s="49" t="s">
        <v>54</v>
      </c>
      <c r="I8" s="49" t="s">
        <v>54</v>
      </c>
      <c r="J8" s="49" t="s">
        <v>54</v>
      </c>
      <c r="K8" s="53" t="s">
        <v>54</v>
      </c>
    </row>
    <row r="9" spans="1:11" ht="33" customHeight="1">
      <c r="A9" s="39" t="s">
        <v>5</v>
      </c>
      <c r="B9" s="490" t="s">
        <v>35</v>
      </c>
      <c r="C9" s="491"/>
      <c r="D9" s="491"/>
      <c r="E9" s="52"/>
      <c r="F9" s="53"/>
      <c r="G9" s="54"/>
      <c r="H9" s="52" t="s">
        <v>64</v>
      </c>
      <c r="I9" s="64">
        <v>1</v>
      </c>
      <c r="J9" s="54">
        <v>10</v>
      </c>
      <c r="K9" s="109">
        <f>SUM(G9+J9)</f>
        <v>10</v>
      </c>
    </row>
    <row r="10" spans="1:11" ht="33" customHeight="1">
      <c r="A10" s="66"/>
      <c r="B10" s="492" t="s">
        <v>321</v>
      </c>
      <c r="C10" s="493"/>
      <c r="D10" s="494"/>
      <c r="E10" s="67"/>
      <c r="F10" s="68"/>
      <c r="G10" s="108">
        <f>SUM(G6:G9)</f>
        <v>0</v>
      </c>
      <c r="H10" s="67"/>
      <c r="I10" s="70"/>
      <c r="J10" s="69">
        <f>SUM(J9)</f>
        <v>10</v>
      </c>
      <c r="K10" s="108">
        <f>SUM(K5:K9)</f>
        <v>10</v>
      </c>
    </row>
    <row r="11" spans="2:4" ht="12.75">
      <c r="B11" s="489"/>
      <c r="C11" s="489"/>
      <c r="D11" s="489"/>
    </row>
    <row r="19" ht="12.75">
      <c r="D19" s="65"/>
    </row>
  </sheetData>
  <sheetProtection/>
  <mergeCells count="19">
    <mergeCell ref="A2:A4"/>
    <mergeCell ref="B11:D11"/>
    <mergeCell ref="B8:D8"/>
    <mergeCell ref="B9:D9"/>
    <mergeCell ref="B6:D6"/>
    <mergeCell ref="B7:D7"/>
    <mergeCell ref="B10:D10"/>
    <mergeCell ref="B2:D4"/>
    <mergeCell ref="B5:D5"/>
    <mergeCell ref="J1:K1"/>
    <mergeCell ref="J3:J4"/>
    <mergeCell ref="K3:K4"/>
    <mergeCell ref="E2:G2"/>
    <mergeCell ref="H2:J2"/>
    <mergeCell ref="E3:E4"/>
    <mergeCell ref="H3:H4"/>
    <mergeCell ref="I3:I4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1/2014. (II.12.) számú költségvetési rendelethez
Zalaszabar Község Önkormányzata
2014.évi közvetett támogatásai
&amp;R7. számú melléklet
&amp;P.oldal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Q12"/>
  <sheetViews>
    <sheetView view="pageLayout" workbookViewId="0" topLeftCell="A1">
      <selection activeCell="G20" sqref="G20"/>
    </sheetView>
  </sheetViews>
  <sheetFormatPr defaultColWidth="9.00390625" defaultRowHeight="12.75"/>
  <cols>
    <col min="1" max="1" width="3.75390625" style="41" customWidth="1"/>
    <col min="2" max="3" width="9.125" style="41" customWidth="1"/>
    <col min="4" max="4" width="10.875" style="41" customWidth="1"/>
    <col min="5" max="5" width="8.75390625" style="41" customWidth="1"/>
    <col min="6" max="6" width="9.125" style="41" customWidth="1"/>
    <col min="7" max="7" width="8.375" style="41" customWidth="1"/>
    <col min="8" max="8" width="8.25390625" style="41" customWidth="1"/>
    <col min="9" max="10" width="8.375" style="41" customWidth="1"/>
    <col min="11" max="11" width="9.625" style="41" customWidth="1"/>
    <col min="12" max="12" width="9.00390625" style="41" customWidth="1"/>
    <col min="13" max="13" width="8.625" style="41" customWidth="1"/>
    <col min="14" max="14" width="9.00390625" style="41" customWidth="1"/>
    <col min="15" max="16" width="8.00390625" style="41" customWidth="1"/>
    <col min="17" max="17" width="9.75390625" style="41" customWidth="1"/>
    <col min="18" max="16384" width="9.125" style="41" customWidth="1"/>
  </cols>
  <sheetData>
    <row r="1" spans="15:17" ht="12.75">
      <c r="O1" s="499" t="s">
        <v>18</v>
      </c>
      <c r="P1" s="499"/>
      <c r="Q1" s="499"/>
    </row>
    <row r="2" spans="1:17" ht="24.75" customHeight="1">
      <c r="A2" s="42" t="s">
        <v>19</v>
      </c>
      <c r="B2" s="501" t="s">
        <v>12</v>
      </c>
      <c r="C2" s="501"/>
      <c r="D2" s="501"/>
      <c r="E2" s="43" t="s">
        <v>37</v>
      </c>
      <c r="F2" s="43" t="s">
        <v>38</v>
      </c>
      <c r="G2" s="43" t="s">
        <v>39</v>
      </c>
      <c r="H2" s="43" t="s">
        <v>40</v>
      </c>
      <c r="I2" s="43" t="s">
        <v>41</v>
      </c>
      <c r="J2" s="43" t="s">
        <v>42</v>
      </c>
      <c r="K2" s="43" t="s">
        <v>43</v>
      </c>
      <c r="L2" s="43" t="s">
        <v>44</v>
      </c>
      <c r="M2" s="43" t="s">
        <v>45</v>
      </c>
      <c r="N2" s="43" t="s">
        <v>46</v>
      </c>
      <c r="O2" s="43" t="s">
        <v>47</v>
      </c>
      <c r="P2" s="43" t="s">
        <v>48</v>
      </c>
      <c r="Q2" s="43" t="s">
        <v>9</v>
      </c>
    </row>
    <row r="3" spans="1:17" ht="24.75" customHeight="1">
      <c r="A3" s="45"/>
      <c r="B3" s="500" t="s">
        <v>49</v>
      </c>
      <c r="C3" s="500"/>
      <c r="D3" s="500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4.75" customHeight="1">
      <c r="A4" s="46" t="s">
        <v>1</v>
      </c>
      <c r="B4" s="498" t="s">
        <v>78</v>
      </c>
      <c r="C4" s="498"/>
      <c r="D4" s="498"/>
      <c r="E4" s="73">
        <v>5001</v>
      </c>
      <c r="F4" s="73">
        <v>6285</v>
      </c>
      <c r="G4" s="73">
        <v>7880</v>
      </c>
      <c r="H4" s="73">
        <v>5225</v>
      </c>
      <c r="I4" s="73">
        <v>5125</v>
      </c>
      <c r="J4" s="73">
        <v>9780</v>
      </c>
      <c r="K4" s="73">
        <v>5110</v>
      </c>
      <c r="L4" s="73">
        <v>5105</v>
      </c>
      <c r="M4" s="73">
        <v>8115</v>
      </c>
      <c r="N4" s="73">
        <v>5190</v>
      </c>
      <c r="O4" s="73">
        <v>5213</v>
      </c>
      <c r="P4" s="73">
        <v>9801</v>
      </c>
      <c r="Q4" s="74">
        <f>SUM(E4:P4)</f>
        <v>77830</v>
      </c>
    </row>
    <row r="5" spans="1:17" ht="24.75" customHeight="1">
      <c r="A5" s="46" t="s">
        <v>3</v>
      </c>
      <c r="B5" s="498" t="s">
        <v>324</v>
      </c>
      <c r="C5" s="498"/>
      <c r="D5" s="498"/>
      <c r="E5" s="73">
        <v>2250</v>
      </c>
      <c r="F5" s="73">
        <v>2250</v>
      </c>
      <c r="G5" s="73">
        <v>2713</v>
      </c>
      <c r="H5" s="73">
        <v>2250</v>
      </c>
      <c r="I5" s="73">
        <v>2250</v>
      </c>
      <c r="J5" s="73">
        <v>2562</v>
      </c>
      <c r="K5" s="73"/>
      <c r="L5" s="73"/>
      <c r="M5" s="73">
        <v>2260</v>
      </c>
      <c r="N5" s="73">
        <v>2260</v>
      </c>
      <c r="O5" s="73">
        <v>2260</v>
      </c>
      <c r="P5" s="73">
        <v>2570</v>
      </c>
      <c r="Q5" s="74">
        <f>SUM(E5:P5)</f>
        <v>23625</v>
      </c>
    </row>
    <row r="6" spans="1:17" ht="24.75" customHeight="1">
      <c r="A6" s="46"/>
      <c r="B6" s="502"/>
      <c r="C6" s="498"/>
      <c r="D6" s="498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>
        <f>SUM(E6:P6)</f>
        <v>0</v>
      </c>
    </row>
    <row r="7" spans="1:17" ht="24.75" customHeight="1">
      <c r="A7" s="46"/>
      <c r="B7" s="500" t="s">
        <v>68</v>
      </c>
      <c r="C7" s="500"/>
      <c r="D7" s="500"/>
      <c r="E7" s="75">
        <f aca="true" t="shared" si="0" ref="E7:Q7">SUM(E4:E6)</f>
        <v>7251</v>
      </c>
      <c r="F7" s="75">
        <f t="shared" si="0"/>
        <v>8535</v>
      </c>
      <c r="G7" s="75">
        <f t="shared" si="0"/>
        <v>10593</v>
      </c>
      <c r="H7" s="75">
        <f t="shared" si="0"/>
        <v>7475</v>
      </c>
      <c r="I7" s="75">
        <f t="shared" si="0"/>
        <v>7375</v>
      </c>
      <c r="J7" s="75">
        <f t="shared" si="0"/>
        <v>12342</v>
      </c>
      <c r="K7" s="75">
        <f t="shared" si="0"/>
        <v>5110</v>
      </c>
      <c r="L7" s="75">
        <f t="shared" si="0"/>
        <v>5105</v>
      </c>
      <c r="M7" s="75">
        <f t="shared" si="0"/>
        <v>10375</v>
      </c>
      <c r="N7" s="75">
        <f t="shared" si="0"/>
        <v>7450</v>
      </c>
      <c r="O7" s="75">
        <f t="shared" si="0"/>
        <v>7473</v>
      </c>
      <c r="P7" s="75">
        <f t="shared" si="0"/>
        <v>12371</v>
      </c>
      <c r="Q7" s="75">
        <f t="shared" si="0"/>
        <v>101455</v>
      </c>
    </row>
    <row r="8" spans="1:17" ht="24.75" customHeight="1">
      <c r="A8" s="45"/>
      <c r="B8" s="500" t="s">
        <v>50</v>
      </c>
      <c r="C8" s="500"/>
      <c r="D8" s="500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24.75" customHeight="1">
      <c r="A9" s="46" t="s">
        <v>4</v>
      </c>
      <c r="B9" s="498" t="s">
        <v>78</v>
      </c>
      <c r="C9" s="498"/>
      <c r="D9" s="498"/>
      <c r="E9" s="73">
        <v>3365</v>
      </c>
      <c r="F9" s="73">
        <v>3625</v>
      </c>
      <c r="G9" s="73">
        <v>5877</v>
      </c>
      <c r="H9" s="73">
        <v>3690</v>
      </c>
      <c r="I9" s="73">
        <v>3567</v>
      </c>
      <c r="J9" s="73">
        <v>9379</v>
      </c>
      <c r="K9" s="73">
        <v>3567</v>
      </c>
      <c r="L9" s="73">
        <v>2827</v>
      </c>
      <c r="M9" s="73">
        <v>2827</v>
      </c>
      <c r="N9" s="73">
        <v>3690</v>
      </c>
      <c r="O9" s="73">
        <v>8627</v>
      </c>
      <c r="P9" s="73">
        <v>4242</v>
      </c>
      <c r="Q9" s="74">
        <f>SUM(E9:P9)</f>
        <v>55283</v>
      </c>
    </row>
    <row r="10" spans="1:17" ht="24.75" customHeight="1">
      <c r="A10" s="46" t="s">
        <v>5</v>
      </c>
      <c r="B10" s="498" t="s">
        <v>324</v>
      </c>
      <c r="C10" s="498"/>
      <c r="D10" s="498"/>
      <c r="E10" s="73">
        <v>3804</v>
      </c>
      <c r="F10" s="73">
        <v>3805</v>
      </c>
      <c r="G10" s="73">
        <v>4321</v>
      </c>
      <c r="H10" s="73">
        <v>3805</v>
      </c>
      <c r="I10" s="73">
        <v>3804</v>
      </c>
      <c r="J10" s="73">
        <v>3804</v>
      </c>
      <c r="K10" s="73">
        <v>3804</v>
      </c>
      <c r="L10" s="73">
        <v>3805</v>
      </c>
      <c r="M10" s="73">
        <v>3805</v>
      </c>
      <c r="N10" s="73">
        <v>3805</v>
      </c>
      <c r="O10" s="73">
        <v>3805</v>
      </c>
      <c r="P10" s="73">
        <v>3805</v>
      </c>
      <c r="Q10" s="74">
        <f>SUM(E10:P10)</f>
        <v>46172</v>
      </c>
    </row>
    <row r="11" spans="1:17" ht="24.75" customHeight="1">
      <c r="A11" s="46"/>
      <c r="B11" s="498"/>
      <c r="C11" s="498"/>
      <c r="D11" s="49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>
        <f>SUM(E11:P11)</f>
        <v>0</v>
      </c>
    </row>
    <row r="12" spans="1:17" ht="24.75" customHeight="1">
      <c r="A12" s="46"/>
      <c r="B12" s="500" t="s">
        <v>69</v>
      </c>
      <c r="C12" s="500"/>
      <c r="D12" s="500"/>
      <c r="E12" s="74">
        <f aca="true" t="shared" si="1" ref="E12:Q12">SUM(E9:E11)</f>
        <v>7169</v>
      </c>
      <c r="F12" s="74">
        <f t="shared" si="1"/>
        <v>7430</v>
      </c>
      <c r="G12" s="74">
        <f t="shared" si="1"/>
        <v>10198</v>
      </c>
      <c r="H12" s="74">
        <f t="shared" si="1"/>
        <v>7495</v>
      </c>
      <c r="I12" s="74">
        <f t="shared" si="1"/>
        <v>7371</v>
      </c>
      <c r="J12" s="74">
        <f t="shared" si="1"/>
        <v>13183</v>
      </c>
      <c r="K12" s="74">
        <f t="shared" si="1"/>
        <v>7371</v>
      </c>
      <c r="L12" s="74">
        <f t="shared" si="1"/>
        <v>6632</v>
      </c>
      <c r="M12" s="74">
        <f t="shared" si="1"/>
        <v>6632</v>
      </c>
      <c r="N12" s="74">
        <f t="shared" si="1"/>
        <v>7495</v>
      </c>
      <c r="O12" s="74">
        <f t="shared" si="1"/>
        <v>12432</v>
      </c>
      <c r="P12" s="74">
        <f t="shared" si="1"/>
        <v>8047</v>
      </c>
      <c r="Q12" s="74">
        <f t="shared" si="1"/>
        <v>101455</v>
      </c>
    </row>
  </sheetData>
  <sheetProtection/>
  <mergeCells count="12">
    <mergeCell ref="B8:D8"/>
    <mergeCell ref="B7:D7"/>
    <mergeCell ref="B9:D9"/>
    <mergeCell ref="O1:Q1"/>
    <mergeCell ref="B12:D12"/>
    <mergeCell ref="B2:D2"/>
    <mergeCell ref="B3:D3"/>
    <mergeCell ref="B4:D4"/>
    <mergeCell ref="B5:D5"/>
    <mergeCell ref="B10:D10"/>
    <mergeCell ref="B11:D11"/>
    <mergeCell ref="B6:D6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&amp;C&amp;"Garamond,Félkövér"&amp;14  1/2014. (II.12.) számú költségvetési rendelethez
Zalaszabar Község Önkormányzata 2014.évi előirányzat felhasználási ütemterve 
&amp;R8. számú melléklet
&amp;P.oldal
1000.-Ft-ban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">
      <selection activeCell="A18" sqref="A18"/>
    </sheetView>
  </sheetViews>
  <sheetFormatPr defaultColWidth="9.00390625" defaultRowHeight="12.75"/>
  <cols>
    <col min="1" max="1" width="44.375" style="0" customWidth="1"/>
    <col min="2" max="11" width="9.75390625" style="0" customWidth="1"/>
  </cols>
  <sheetData>
    <row r="1" spans="1:11" ht="48">
      <c r="A1" s="238" t="s">
        <v>226</v>
      </c>
      <c r="B1" s="307" t="s">
        <v>229</v>
      </c>
      <c r="C1" s="307" t="s">
        <v>230</v>
      </c>
      <c r="D1" s="307" t="s">
        <v>231</v>
      </c>
      <c r="E1" s="307" t="s">
        <v>319</v>
      </c>
      <c r="F1" s="307" t="s">
        <v>320</v>
      </c>
      <c r="G1" s="307" t="s">
        <v>232</v>
      </c>
      <c r="H1" s="307" t="s">
        <v>237</v>
      </c>
      <c r="I1" s="307" t="s">
        <v>227</v>
      </c>
      <c r="J1" s="307" t="s">
        <v>239</v>
      </c>
      <c r="K1" s="307" t="s">
        <v>240</v>
      </c>
    </row>
    <row r="2" spans="1:11" ht="19.5" customHeight="1">
      <c r="A2" s="239" t="s">
        <v>228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9.5" customHeight="1">
      <c r="A3" s="89" t="s">
        <v>234</v>
      </c>
      <c r="B3" s="89">
        <v>2</v>
      </c>
      <c r="C3" s="89"/>
      <c r="D3" s="89"/>
      <c r="E3" s="89"/>
      <c r="F3" s="89">
        <v>1</v>
      </c>
      <c r="G3" s="89"/>
      <c r="H3" s="89"/>
      <c r="I3" s="89">
        <v>1</v>
      </c>
      <c r="J3" s="89"/>
      <c r="K3" s="89">
        <f>SUM(C3:J3)</f>
        <v>2</v>
      </c>
    </row>
    <row r="4" spans="1:11" ht="19.5" customHeight="1">
      <c r="A4" s="89" t="s">
        <v>235</v>
      </c>
      <c r="B4" s="89">
        <v>9</v>
      </c>
      <c r="C4" s="89"/>
      <c r="D4" s="89"/>
      <c r="E4" s="89"/>
      <c r="F4" s="89"/>
      <c r="G4" s="89"/>
      <c r="H4" s="89"/>
      <c r="I4" s="89"/>
      <c r="J4" s="89">
        <v>8</v>
      </c>
      <c r="K4" s="89">
        <f>SUM(G4:J4)</f>
        <v>8</v>
      </c>
    </row>
    <row r="5" spans="1:11" s="142" customFormat="1" ht="19.5" customHeight="1">
      <c r="A5" s="240" t="s">
        <v>236</v>
      </c>
      <c r="B5" s="240">
        <f>SUM(B3:B4)</f>
        <v>11</v>
      </c>
      <c r="C5" s="240">
        <f aca="true" t="shared" si="0" ref="C5:H5">SUM(C3:C4)</f>
        <v>0</v>
      </c>
      <c r="D5" s="240">
        <f t="shared" si="0"/>
        <v>0</v>
      </c>
      <c r="E5" s="240">
        <f t="shared" si="0"/>
        <v>0</v>
      </c>
      <c r="F5" s="240">
        <f t="shared" si="0"/>
        <v>1</v>
      </c>
      <c r="G5" s="240">
        <f t="shared" si="0"/>
        <v>0</v>
      </c>
      <c r="H5" s="240">
        <f t="shared" si="0"/>
        <v>0</v>
      </c>
      <c r="I5" s="240">
        <f>SUM(I3:I4)</f>
        <v>1</v>
      </c>
      <c r="J5" s="240">
        <f>SUM(J3:J4)</f>
        <v>8</v>
      </c>
      <c r="K5" s="240">
        <f>SUM(C5:J5)</f>
        <v>10</v>
      </c>
    </row>
    <row r="6" spans="1:11" s="142" customFormat="1" ht="19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>
        <f>SUM(C6:J6)</f>
        <v>0</v>
      </c>
    </row>
    <row r="7" spans="1:11" ht="19.5" customHeight="1">
      <c r="A7" s="239" t="s">
        <v>317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9.5" customHeight="1">
      <c r="A8" s="89" t="s">
        <v>233</v>
      </c>
      <c r="B8" s="89">
        <v>6</v>
      </c>
      <c r="C8" s="89"/>
      <c r="D8" s="89">
        <v>4</v>
      </c>
      <c r="E8" s="89">
        <v>2</v>
      </c>
      <c r="F8" s="89"/>
      <c r="G8" s="89"/>
      <c r="H8" s="89"/>
      <c r="I8" s="89"/>
      <c r="J8" s="89"/>
      <c r="K8" s="89">
        <f aca="true" t="shared" si="1" ref="K8:K13">SUM(D8:J8)</f>
        <v>6</v>
      </c>
    </row>
    <row r="9" spans="1:11" ht="19.5" customHeight="1">
      <c r="A9" s="89" t="s">
        <v>316</v>
      </c>
      <c r="B9" s="89">
        <v>4</v>
      </c>
      <c r="C9" s="89"/>
      <c r="D9" s="89"/>
      <c r="E9" s="89"/>
      <c r="F9" s="89"/>
      <c r="G9" s="89">
        <v>2</v>
      </c>
      <c r="H9" s="89"/>
      <c r="I9" s="89">
        <v>2</v>
      </c>
      <c r="J9" s="89"/>
      <c r="K9" s="89">
        <f t="shared" si="1"/>
        <v>4</v>
      </c>
    </row>
    <row r="10" spans="1:11" ht="19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>
        <f t="shared" si="1"/>
        <v>0</v>
      </c>
    </row>
    <row r="11" spans="1:11" ht="19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>
        <f t="shared" si="1"/>
        <v>0</v>
      </c>
    </row>
    <row r="12" spans="1:11" ht="19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>
        <f t="shared" si="1"/>
        <v>0</v>
      </c>
    </row>
    <row r="13" spans="1:11" ht="19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>
        <f t="shared" si="1"/>
        <v>0</v>
      </c>
    </row>
    <row r="14" spans="1:11" ht="19.5" customHeight="1">
      <c r="A14" s="240" t="s">
        <v>318</v>
      </c>
      <c r="B14" s="240">
        <f>SUM(B7:B13)</f>
        <v>10</v>
      </c>
      <c r="C14" s="240">
        <f aca="true" t="shared" si="2" ref="C14:K14">SUM(C7:C13)</f>
        <v>0</v>
      </c>
      <c r="D14" s="240">
        <f t="shared" si="2"/>
        <v>4</v>
      </c>
      <c r="E14" s="240">
        <f t="shared" si="2"/>
        <v>2</v>
      </c>
      <c r="F14" s="240">
        <f t="shared" si="2"/>
        <v>0</v>
      </c>
      <c r="G14" s="240">
        <f t="shared" si="2"/>
        <v>2</v>
      </c>
      <c r="H14" s="240">
        <f t="shared" si="2"/>
        <v>0</v>
      </c>
      <c r="I14" s="240">
        <f t="shared" si="2"/>
        <v>2</v>
      </c>
      <c r="J14" s="240">
        <f t="shared" si="2"/>
        <v>0</v>
      </c>
      <c r="K14" s="240">
        <f t="shared" si="2"/>
        <v>10</v>
      </c>
    </row>
    <row r="15" spans="1:11" s="142" customFormat="1" ht="19.5" customHeight="1">
      <c r="A15" s="241" t="s">
        <v>238</v>
      </c>
      <c r="B15" s="241">
        <f>SUM(B14+B6+B5)</f>
        <v>21</v>
      </c>
      <c r="C15" s="241">
        <f aca="true" t="shared" si="3" ref="C15:J15">SUM(C14+C6+C5)</f>
        <v>0</v>
      </c>
      <c r="D15" s="241">
        <f t="shared" si="3"/>
        <v>4</v>
      </c>
      <c r="E15" s="241">
        <f t="shared" si="3"/>
        <v>2</v>
      </c>
      <c r="F15" s="241">
        <f t="shared" si="3"/>
        <v>1</v>
      </c>
      <c r="G15" s="241">
        <f t="shared" si="3"/>
        <v>2</v>
      </c>
      <c r="H15" s="241">
        <f t="shared" si="3"/>
        <v>0</v>
      </c>
      <c r="I15" s="241">
        <f t="shared" si="3"/>
        <v>3</v>
      </c>
      <c r="J15" s="241">
        <f t="shared" si="3"/>
        <v>8</v>
      </c>
      <c r="K15" s="241">
        <f>SUM(K14+K6+K5)</f>
        <v>20</v>
      </c>
    </row>
    <row r="18" ht="12.75">
      <c r="A18" s="142"/>
    </row>
    <row r="19" ht="12.75">
      <c r="A19" s="142"/>
    </row>
  </sheetData>
  <sheetProtection/>
  <printOptions/>
  <pageMargins left="0.31496062992125984" right="0.2755905511811024" top="1.3385826771653544" bottom="0.7480314960629921" header="0.31496062992125984" footer="0.31496062992125984"/>
  <pageSetup horizontalDpi="600" verticalDpi="600" orientation="landscape" paperSize="9" r:id="rId1"/>
  <headerFooter>
    <oddHeader>&amp;C1/2014.(II.12.) számú költségvetési rendelethez
ZALASZABAR KÖZSÉG ÖNKORMÁNYZATA
2014. ÉVI LÉTSZÁMADATOK&amp;R9.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43"/>
  <sheetViews>
    <sheetView showRowColHeaders="0" view="pageLayout" zoomScale="75" zoomScaleSheetLayoutView="100" zoomScalePageLayoutView="75" workbookViewId="0" topLeftCell="A1">
      <selection activeCell="G34" sqref="G34"/>
    </sheetView>
  </sheetViews>
  <sheetFormatPr defaultColWidth="9.00390625" defaultRowHeight="12.75"/>
  <cols>
    <col min="1" max="1" width="76.75390625" style="143" customWidth="1"/>
    <col min="2" max="2" width="9.25390625" style="143" bestFit="1" customWidth="1"/>
    <col min="3" max="3" width="10.125" style="143" bestFit="1" customWidth="1"/>
    <col min="4" max="4" width="12.00390625" style="143" customWidth="1"/>
    <col min="5" max="5" width="12.25390625" style="143" customWidth="1"/>
    <col min="6" max="6" width="10.125" style="143" bestFit="1" customWidth="1"/>
    <col min="7" max="7" width="10.75390625" style="143" customWidth="1"/>
    <col min="8" max="16384" width="9.125" style="143" customWidth="1"/>
  </cols>
  <sheetData>
    <row r="1" spans="1:7" ht="15">
      <c r="A1" s="433" t="s">
        <v>51</v>
      </c>
      <c r="B1" s="435" t="s">
        <v>81</v>
      </c>
      <c r="C1" s="436"/>
      <c r="D1" s="437"/>
      <c r="E1" s="435" t="s">
        <v>116</v>
      </c>
      <c r="F1" s="436"/>
      <c r="G1" s="437"/>
    </row>
    <row r="2" spans="1:7" s="215" customFormat="1" ht="30">
      <c r="A2" s="434"/>
      <c r="B2" s="221" t="s">
        <v>218</v>
      </c>
      <c r="C2" s="221" t="s">
        <v>101</v>
      </c>
      <c r="D2" s="222" t="s">
        <v>219</v>
      </c>
      <c r="E2" s="221" t="s">
        <v>218</v>
      </c>
      <c r="F2" s="221" t="s">
        <v>101</v>
      </c>
      <c r="G2" s="222" t="s">
        <v>220</v>
      </c>
    </row>
    <row r="3" spans="1:7" ht="15">
      <c r="A3" s="223"/>
      <c r="B3" s="224"/>
      <c r="C3" s="225" t="s">
        <v>52</v>
      </c>
      <c r="D3" s="226" t="s">
        <v>31</v>
      </c>
      <c r="E3" s="224"/>
      <c r="F3" s="225" t="s">
        <v>52</v>
      </c>
      <c r="G3" s="226" t="s">
        <v>31</v>
      </c>
    </row>
    <row r="4" spans="1:7" ht="15">
      <c r="A4" s="212" t="s">
        <v>85</v>
      </c>
      <c r="B4" s="144"/>
      <c r="C4" s="144"/>
      <c r="D4" s="144"/>
      <c r="E4" s="144"/>
      <c r="F4" s="144"/>
      <c r="G4" s="144"/>
    </row>
    <row r="5" spans="1:7" ht="15">
      <c r="A5" s="212" t="s">
        <v>86</v>
      </c>
      <c r="B5" s="144">
        <v>3</v>
      </c>
      <c r="C5" s="264">
        <v>4580000</v>
      </c>
      <c r="D5" s="144">
        <v>14373</v>
      </c>
      <c r="E5" s="145"/>
      <c r="F5" s="144"/>
      <c r="G5" s="144"/>
    </row>
    <row r="6" spans="1:7" ht="15">
      <c r="A6" s="212" t="s">
        <v>87</v>
      </c>
      <c r="B6" s="144"/>
      <c r="C6" s="264"/>
      <c r="D6" s="144"/>
      <c r="E6" s="144"/>
      <c r="F6" s="144"/>
      <c r="G6" s="144"/>
    </row>
    <row r="7" spans="1:7" ht="15">
      <c r="A7" s="212" t="s">
        <v>117</v>
      </c>
      <c r="B7" s="146"/>
      <c r="C7" s="265"/>
      <c r="D7" s="147"/>
      <c r="E7" s="146"/>
      <c r="F7" s="146"/>
      <c r="G7" s="147"/>
    </row>
    <row r="8" spans="1:7" ht="14.25">
      <c r="A8" s="213" t="s">
        <v>88</v>
      </c>
      <c r="B8" s="254">
        <v>2.87</v>
      </c>
      <c r="C8" s="266"/>
      <c r="D8" s="150">
        <v>2317</v>
      </c>
      <c r="E8" s="148"/>
      <c r="F8" s="149"/>
      <c r="G8" s="150">
        <v>2321</v>
      </c>
    </row>
    <row r="9" spans="1:7" ht="14.25">
      <c r="A9" s="213" t="s">
        <v>118</v>
      </c>
      <c r="B9" s="148"/>
      <c r="C9" s="266"/>
      <c r="D9" s="150"/>
      <c r="E9" s="148"/>
      <c r="F9" s="149"/>
      <c r="G9" s="150">
        <v>0</v>
      </c>
    </row>
    <row r="10" spans="1:7" ht="14.25">
      <c r="A10" s="213" t="s">
        <v>89</v>
      </c>
      <c r="B10" s="151"/>
      <c r="C10" s="267"/>
      <c r="D10" s="150">
        <v>2280</v>
      </c>
      <c r="E10" s="151"/>
      <c r="F10" s="151"/>
      <c r="G10" s="150">
        <v>2974</v>
      </c>
    </row>
    <row r="11" spans="1:7" ht="14.25">
      <c r="A11" s="213" t="s">
        <v>119</v>
      </c>
      <c r="B11" s="151"/>
      <c r="C11" s="151"/>
      <c r="D11" s="150"/>
      <c r="E11" s="151"/>
      <c r="F11" s="151"/>
      <c r="G11" s="150">
        <v>0</v>
      </c>
    </row>
    <row r="12" spans="1:7" ht="14.25">
      <c r="A12" s="213" t="s">
        <v>90</v>
      </c>
      <c r="B12" s="151"/>
      <c r="C12" s="151"/>
      <c r="D12" s="150">
        <v>213</v>
      </c>
      <c r="E12" s="151"/>
      <c r="F12" s="151"/>
      <c r="G12" s="150">
        <v>646</v>
      </c>
    </row>
    <row r="13" spans="1:7" ht="14.25">
      <c r="A13" s="213" t="s">
        <v>120</v>
      </c>
      <c r="B13" s="151"/>
      <c r="C13" s="151"/>
      <c r="D13" s="150"/>
      <c r="E13" s="151"/>
      <c r="F13" s="151"/>
      <c r="G13" s="150">
        <v>0</v>
      </c>
    </row>
    <row r="14" spans="1:7" ht="14.25">
      <c r="A14" s="213" t="s">
        <v>91</v>
      </c>
      <c r="B14" s="151"/>
      <c r="C14" s="151"/>
      <c r="D14" s="150">
        <v>367</v>
      </c>
      <c r="E14" s="151"/>
      <c r="F14" s="151"/>
      <c r="G14" s="150">
        <v>793</v>
      </c>
    </row>
    <row r="15" spans="1:7" ht="14.25">
      <c r="A15" s="213" t="s">
        <v>91</v>
      </c>
      <c r="B15" s="151"/>
      <c r="C15" s="151"/>
      <c r="D15" s="150"/>
      <c r="E15" s="151"/>
      <c r="F15" s="151"/>
      <c r="G15" s="150"/>
    </row>
    <row r="16" spans="1:7" ht="15">
      <c r="A16" s="212" t="s">
        <v>92</v>
      </c>
      <c r="B16" s="152"/>
      <c r="C16" s="152"/>
      <c r="D16" s="153">
        <v>-529</v>
      </c>
      <c r="E16" s="152"/>
      <c r="F16" s="152"/>
      <c r="G16" s="153"/>
    </row>
    <row r="17" spans="1:7" ht="15">
      <c r="A17" s="212" t="s">
        <v>93</v>
      </c>
      <c r="B17" s="152"/>
      <c r="C17" s="152"/>
      <c r="D17" s="153">
        <v>3000</v>
      </c>
      <c r="E17" s="152"/>
      <c r="F17" s="152"/>
      <c r="G17" s="153">
        <v>4000</v>
      </c>
    </row>
    <row r="18" spans="1:7" ht="14.25" customHeight="1">
      <c r="A18" s="212" t="s">
        <v>121</v>
      </c>
      <c r="B18" s="154"/>
      <c r="C18" s="154"/>
      <c r="D18" s="155"/>
      <c r="E18" s="154"/>
      <c r="F18" s="154"/>
      <c r="G18" s="155"/>
    </row>
    <row r="19" spans="1:7" ht="15">
      <c r="A19" s="212" t="s">
        <v>94</v>
      </c>
      <c r="B19" s="144"/>
      <c r="C19" s="144"/>
      <c r="D19" s="144">
        <f>SUM(D5:D18)</f>
        <v>22021</v>
      </c>
      <c r="E19" s="144"/>
      <c r="F19" s="144"/>
      <c r="G19" s="144">
        <f>SUM(G7:G18)</f>
        <v>10734</v>
      </c>
    </row>
    <row r="20" spans="1:7" ht="15">
      <c r="A20" s="212" t="s">
        <v>95</v>
      </c>
      <c r="B20" s="144"/>
      <c r="C20" s="144"/>
      <c r="D20" s="144"/>
      <c r="E20" s="144"/>
      <c r="F20" s="144"/>
      <c r="G20" s="144"/>
    </row>
    <row r="21" spans="1:7" ht="14.25">
      <c r="A21" s="213" t="s">
        <v>122</v>
      </c>
      <c r="B21" s="259">
        <v>3</v>
      </c>
      <c r="C21" s="268">
        <v>2832000</v>
      </c>
      <c r="D21" s="260">
        <v>9440</v>
      </c>
      <c r="E21" s="261">
        <v>4</v>
      </c>
      <c r="F21" s="156">
        <v>3911</v>
      </c>
      <c r="G21" s="156">
        <v>15647</v>
      </c>
    </row>
    <row r="22" spans="1:7" ht="15">
      <c r="A22" s="251" t="s">
        <v>261</v>
      </c>
      <c r="B22" s="146"/>
      <c r="C22" s="258"/>
      <c r="D22" s="262"/>
      <c r="E22" s="263">
        <v>4</v>
      </c>
      <c r="F22" s="156">
        <v>33540</v>
      </c>
      <c r="G22" s="156">
        <v>134</v>
      </c>
    </row>
    <row r="23" spans="1:7" ht="14.25">
      <c r="A23" s="250" t="s">
        <v>256</v>
      </c>
      <c r="B23" s="151">
        <v>2</v>
      </c>
      <c r="C23" s="269">
        <v>1632000</v>
      </c>
      <c r="D23" s="151">
        <v>3264</v>
      </c>
      <c r="E23" s="151">
        <v>2</v>
      </c>
      <c r="F23" s="156">
        <v>1800</v>
      </c>
      <c r="G23" s="156">
        <f>E23*F23</f>
        <v>3600</v>
      </c>
    </row>
    <row r="24" spans="1:7" ht="14.25">
      <c r="A24" s="251" t="s">
        <v>257</v>
      </c>
      <c r="B24" s="151">
        <v>36</v>
      </c>
      <c r="C24" s="267">
        <v>54000</v>
      </c>
      <c r="D24" s="151">
        <v>1980</v>
      </c>
      <c r="E24" s="151">
        <v>40</v>
      </c>
      <c r="F24" s="151">
        <v>56000</v>
      </c>
      <c r="G24" s="156">
        <v>2240</v>
      </c>
    </row>
    <row r="25" spans="1:7" ht="14.25">
      <c r="A25" s="251" t="s">
        <v>258</v>
      </c>
      <c r="B25" s="151">
        <v>19</v>
      </c>
      <c r="C25" s="267">
        <v>102000</v>
      </c>
      <c r="D25" s="151">
        <v>1938</v>
      </c>
      <c r="E25" s="151">
        <v>21</v>
      </c>
      <c r="F25" s="151"/>
      <c r="G25" s="308">
        <v>3462</v>
      </c>
    </row>
    <row r="26" spans="1:7" ht="14.25">
      <c r="A26" s="251" t="s">
        <v>259</v>
      </c>
      <c r="B26" s="151"/>
      <c r="C26" s="267"/>
      <c r="D26" s="151">
        <v>2183</v>
      </c>
      <c r="E26" s="151"/>
      <c r="F26" s="151"/>
      <c r="G26" s="151"/>
    </row>
    <row r="27" spans="1:7" ht="15">
      <c r="A27" s="212" t="s">
        <v>260</v>
      </c>
      <c r="B27" s="144"/>
      <c r="C27" s="264"/>
      <c r="D27" s="144">
        <f>SUM(D21:D26)</f>
        <v>18805</v>
      </c>
      <c r="E27" s="144"/>
      <c r="F27" s="144"/>
      <c r="G27" s="144">
        <f>SUM(G21:G26)</f>
        <v>25083</v>
      </c>
    </row>
    <row r="28" spans="1:7" ht="15">
      <c r="A28" s="212" t="s">
        <v>96</v>
      </c>
      <c r="B28" s="144"/>
      <c r="C28" s="264"/>
      <c r="D28" s="144"/>
      <c r="E28" s="144"/>
      <c r="F28" s="144"/>
      <c r="G28" s="144"/>
    </row>
    <row r="29" spans="1:7" ht="14.25">
      <c r="A29" s="251" t="s">
        <v>262</v>
      </c>
      <c r="B29" s="156"/>
      <c r="C29" s="156"/>
      <c r="D29" s="156">
        <v>3163</v>
      </c>
      <c r="E29" s="156"/>
      <c r="F29" s="156"/>
      <c r="G29" s="156">
        <v>3159</v>
      </c>
    </row>
    <row r="30" spans="1:7" ht="14.25">
      <c r="A30" s="213" t="s">
        <v>97</v>
      </c>
      <c r="B30" s="156"/>
      <c r="C30" s="156"/>
      <c r="D30" s="156"/>
      <c r="E30" s="156"/>
      <c r="F30" s="156"/>
      <c r="G30" s="156"/>
    </row>
    <row r="31" spans="1:7" ht="14.25">
      <c r="A31" s="251" t="s">
        <v>263</v>
      </c>
      <c r="B31" s="156"/>
      <c r="C31" s="151"/>
      <c r="D31" s="151"/>
      <c r="E31" s="156"/>
      <c r="F31" s="151"/>
      <c r="G31" s="151"/>
    </row>
    <row r="32" spans="1:7" ht="14.25">
      <c r="A32" s="213" t="s">
        <v>99</v>
      </c>
      <c r="B32" s="252">
        <v>32</v>
      </c>
      <c r="C32" s="157">
        <v>55360</v>
      </c>
      <c r="D32" s="157">
        <v>1771</v>
      </c>
      <c r="E32" s="252">
        <v>26</v>
      </c>
      <c r="F32" s="157">
        <v>55360</v>
      </c>
      <c r="G32" s="157">
        <v>1440</v>
      </c>
    </row>
    <row r="33" spans="1:7" ht="14.25">
      <c r="A33" s="253" t="s">
        <v>264</v>
      </c>
      <c r="B33" s="158"/>
      <c r="C33" s="159"/>
      <c r="D33" s="160"/>
      <c r="E33" s="158"/>
      <c r="F33" s="159"/>
      <c r="G33" s="157">
        <v>600</v>
      </c>
    </row>
    <row r="34" spans="1:7" ht="15">
      <c r="A34" s="214" t="s">
        <v>98</v>
      </c>
      <c r="B34" s="144"/>
      <c r="C34" s="161"/>
      <c r="D34" s="162">
        <f>SUM(D29:D33)</f>
        <v>4934</v>
      </c>
      <c r="E34" s="163"/>
      <c r="F34" s="161"/>
      <c r="G34" s="162">
        <f>SUM(G29:G33)</f>
        <v>5199</v>
      </c>
    </row>
    <row r="35" spans="1:7" ht="15">
      <c r="A35" s="214" t="s">
        <v>270</v>
      </c>
      <c r="B35" s="257">
        <v>594</v>
      </c>
      <c r="C35" s="165"/>
      <c r="D35" s="164">
        <v>677</v>
      </c>
      <c r="E35" s="166">
        <v>586</v>
      </c>
      <c r="F35" s="167">
        <v>1140</v>
      </c>
      <c r="G35" s="164">
        <v>668</v>
      </c>
    </row>
    <row r="36" spans="1:7" s="220" customFormat="1" ht="15">
      <c r="A36" s="216" t="s">
        <v>100</v>
      </c>
      <c r="B36" s="217"/>
      <c r="C36" s="218"/>
      <c r="D36" s="219">
        <f>D19+D27+D34+D35</f>
        <v>46437</v>
      </c>
      <c r="E36" s="217"/>
      <c r="F36" s="218"/>
      <c r="G36" s="219">
        <f>G19+G27+G34+G35</f>
        <v>41684</v>
      </c>
    </row>
    <row r="37" spans="1:7" ht="15">
      <c r="A37" s="214" t="s">
        <v>265</v>
      </c>
      <c r="B37" s="156"/>
      <c r="C37" s="168"/>
      <c r="D37" s="162">
        <f>SUM(D39:D41)</f>
        <v>1202</v>
      </c>
      <c r="E37" s="156"/>
      <c r="F37" s="168"/>
      <c r="G37" s="156"/>
    </row>
    <row r="38" spans="1:7" ht="14.25">
      <c r="A38" s="255" t="s">
        <v>266</v>
      </c>
      <c r="B38" s="156"/>
      <c r="C38" s="168"/>
      <c r="D38" s="169"/>
      <c r="E38" s="156"/>
      <c r="F38" s="168"/>
      <c r="G38" s="156"/>
    </row>
    <row r="39" spans="1:7" ht="14.25">
      <c r="A39" s="255" t="s">
        <v>267</v>
      </c>
      <c r="B39" s="156"/>
      <c r="C39" s="168"/>
      <c r="D39" s="169">
        <v>529</v>
      </c>
      <c r="E39" s="156"/>
      <c r="F39" s="168"/>
      <c r="G39" s="156"/>
    </row>
    <row r="40" spans="1:7" ht="15">
      <c r="A40" s="255" t="s">
        <v>268</v>
      </c>
      <c r="B40" s="144"/>
      <c r="C40" s="161"/>
      <c r="D40" s="256">
        <v>382</v>
      </c>
      <c r="E40" s="144"/>
      <c r="F40" s="161"/>
      <c r="G40" s="169"/>
    </row>
    <row r="41" spans="1:7" ht="15">
      <c r="A41" s="255" t="s">
        <v>269</v>
      </c>
      <c r="B41" s="164"/>
      <c r="C41" s="164"/>
      <c r="D41" s="257">
        <v>291</v>
      </c>
      <c r="E41" s="164"/>
      <c r="F41" s="164"/>
      <c r="G41" s="164">
        <f>SUM(G38:G40)</f>
        <v>0</v>
      </c>
    </row>
    <row r="42" spans="1:7" ht="15">
      <c r="A42" s="216" t="s">
        <v>123</v>
      </c>
      <c r="B42" s="227"/>
      <c r="C42" s="227"/>
      <c r="D42" s="228">
        <f>SUM(D36+D37)</f>
        <v>47639</v>
      </c>
      <c r="E42" s="227"/>
      <c r="F42" s="227"/>
      <c r="G42" s="228">
        <f>G36+G41</f>
        <v>41684</v>
      </c>
    </row>
    <row r="43" ht="14.25">
      <c r="A43" s="270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91" bottom="0.19" header="0.19" footer="0.19"/>
  <pageSetup horizontalDpi="600" verticalDpi="600" orientation="landscape" paperSize="9" scale="83" r:id="rId1"/>
  <headerFooter alignWithMargins="0">
    <oddHeader>&amp;C&amp;"Garamond,Félkövér"&amp;14 /2014. (II.    ) számú rendelethez 
Zalaszabar község Önkormányzata 
működési feladatainak támogatása   2014.évre 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view="pageLayout" zoomScaleNormal="80" zoomScaleSheetLayoutView="100" workbookViewId="0" topLeftCell="B1">
      <selection activeCell="J16" sqref="J16:J18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46.25390625" style="0" customWidth="1"/>
    <col min="4" max="4" width="9.875" style="0" customWidth="1"/>
    <col min="5" max="5" width="9.375" style="0" customWidth="1"/>
    <col min="6" max="6" width="9.25390625" style="0" customWidth="1"/>
    <col min="7" max="7" width="5.75390625" style="0" customWidth="1"/>
    <col min="8" max="8" width="39.00390625" style="0" customWidth="1"/>
    <col min="9" max="9" width="12.75390625" style="0" customWidth="1"/>
    <col min="10" max="10" width="11.375" style="0" customWidth="1"/>
  </cols>
  <sheetData>
    <row r="1" spans="2:11" ht="18" customHeight="1">
      <c r="B1" s="439" t="s">
        <v>13</v>
      </c>
      <c r="C1" s="441" t="s">
        <v>0</v>
      </c>
      <c r="D1" s="2" t="s">
        <v>271</v>
      </c>
      <c r="E1" s="2" t="s">
        <v>81</v>
      </c>
      <c r="F1" s="2" t="s">
        <v>116</v>
      </c>
      <c r="G1" s="439" t="s">
        <v>13</v>
      </c>
      <c r="H1" s="441" t="s">
        <v>0</v>
      </c>
      <c r="I1" s="2" t="s">
        <v>81</v>
      </c>
      <c r="J1" s="2" t="s">
        <v>81</v>
      </c>
      <c r="K1" s="2" t="s">
        <v>116</v>
      </c>
    </row>
    <row r="2" spans="2:11" ht="18" customHeight="1">
      <c r="B2" s="440"/>
      <c r="C2" s="442"/>
      <c r="D2" s="48" t="s">
        <v>272</v>
      </c>
      <c r="E2" s="48" t="s">
        <v>62</v>
      </c>
      <c r="F2" s="48" t="s">
        <v>272</v>
      </c>
      <c r="G2" s="440"/>
      <c r="H2" s="442"/>
      <c r="I2" s="48" t="s">
        <v>272</v>
      </c>
      <c r="J2" s="48" t="s">
        <v>62</v>
      </c>
      <c r="K2" s="48" t="s">
        <v>272</v>
      </c>
    </row>
    <row r="3" spans="2:11" ht="15" customHeight="1">
      <c r="B3" s="443" t="s">
        <v>273</v>
      </c>
      <c r="C3" s="444"/>
      <c r="D3" s="444"/>
      <c r="E3" s="444"/>
      <c r="F3" s="445"/>
      <c r="G3" s="443" t="s">
        <v>25</v>
      </c>
      <c r="H3" s="444"/>
      <c r="I3" s="444"/>
      <c r="J3" s="444"/>
      <c r="K3" s="445"/>
    </row>
    <row r="4" spans="2:11" ht="15" customHeight="1">
      <c r="B4" s="271" t="s">
        <v>1</v>
      </c>
      <c r="C4" s="272" t="s">
        <v>274</v>
      </c>
      <c r="D4" s="245">
        <v>27465</v>
      </c>
      <c r="E4" s="245">
        <v>26293</v>
      </c>
      <c r="F4" s="245">
        <v>26293</v>
      </c>
      <c r="G4" s="273" t="s">
        <v>2</v>
      </c>
      <c r="H4" s="274" t="s">
        <v>275</v>
      </c>
      <c r="I4" s="275"/>
      <c r="J4" s="275"/>
      <c r="K4" s="275"/>
    </row>
    <row r="5" spans="2:11" ht="15" customHeight="1">
      <c r="B5" s="271" t="s">
        <v>3</v>
      </c>
      <c r="C5" s="85" t="s">
        <v>102</v>
      </c>
      <c r="D5" s="247"/>
      <c r="E5" s="247"/>
      <c r="F5" s="247"/>
      <c r="G5" s="276"/>
      <c r="H5" s="274" t="s">
        <v>276</v>
      </c>
      <c r="I5" s="275">
        <v>21939</v>
      </c>
      <c r="J5" s="275">
        <v>26666</v>
      </c>
      <c r="K5" s="275">
        <v>28458</v>
      </c>
    </row>
    <row r="6" spans="2:11" ht="15" customHeight="1">
      <c r="B6" s="277"/>
      <c r="C6" s="247" t="s">
        <v>56</v>
      </c>
      <c r="D6" s="275">
        <v>7300</v>
      </c>
      <c r="E6" s="275">
        <v>6819</v>
      </c>
      <c r="F6" s="275">
        <v>7300</v>
      </c>
      <c r="G6" s="273"/>
      <c r="H6" s="274" t="s">
        <v>277</v>
      </c>
      <c r="I6" s="275">
        <v>5674</v>
      </c>
      <c r="J6" s="275">
        <v>5903</v>
      </c>
      <c r="K6" s="275">
        <v>7076</v>
      </c>
    </row>
    <row r="7" spans="2:11" ht="15" customHeight="1">
      <c r="B7" s="277"/>
      <c r="C7" s="247" t="s">
        <v>57</v>
      </c>
      <c r="D7" s="275">
        <v>900</v>
      </c>
      <c r="E7" s="275">
        <v>1031</v>
      </c>
      <c r="F7" s="275">
        <v>900</v>
      </c>
      <c r="G7" s="273"/>
      <c r="H7" s="274" t="s">
        <v>278</v>
      </c>
      <c r="I7" s="275">
        <v>41956</v>
      </c>
      <c r="J7" s="275">
        <v>39231</v>
      </c>
      <c r="K7" s="275">
        <v>40224</v>
      </c>
    </row>
    <row r="8" spans="2:11" ht="15" customHeight="1">
      <c r="B8" s="277"/>
      <c r="C8" s="247" t="s">
        <v>279</v>
      </c>
      <c r="D8" s="275"/>
      <c r="E8" s="275"/>
      <c r="F8" s="275"/>
      <c r="G8" s="273" t="s">
        <v>3</v>
      </c>
      <c r="H8" s="274" t="s">
        <v>280</v>
      </c>
      <c r="I8" s="275">
        <v>8016</v>
      </c>
      <c r="J8" s="275">
        <v>14641</v>
      </c>
      <c r="K8" s="275">
        <v>1973</v>
      </c>
    </row>
    <row r="9" spans="2:11" ht="15" customHeight="1">
      <c r="B9" s="277"/>
      <c r="C9" s="278" t="s">
        <v>205</v>
      </c>
      <c r="D9" s="279">
        <f>SUM(D6:D8)</f>
        <v>8200</v>
      </c>
      <c r="E9" s="279">
        <f>SUM(E6:E8)</f>
        <v>7850</v>
      </c>
      <c r="F9" s="279">
        <f>SUM(F6:F8)</f>
        <v>8200</v>
      </c>
      <c r="G9" s="280" t="s">
        <v>4</v>
      </c>
      <c r="H9" s="274" t="s">
        <v>281</v>
      </c>
      <c r="I9" s="275">
        <v>1266</v>
      </c>
      <c r="J9" s="275">
        <v>710</v>
      </c>
      <c r="K9" s="275">
        <v>972</v>
      </c>
    </row>
    <row r="10" spans="2:11" ht="15" customHeight="1">
      <c r="B10" s="271" t="s">
        <v>4</v>
      </c>
      <c r="C10" s="281" t="s">
        <v>58</v>
      </c>
      <c r="D10" s="280"/>
      <c r="E10" s="280"/>
      <c r="F10" s="280"/>
      <c r="G10" s="273" t="s">
        <v>5</v>
      </c>
      <c r="H10" s="274" t="s">
        <v>75</v>
      </c>
      <c r="I10" s="131">
        <v>10883</v>
      </c>
      <c r="J10" s="131">
        <v>10624</v>
      </c>
      <c r="K10" s="131">
        <v>10297</v>
      </c>
    </row>
    <row r="11" spans="2:11" ht="15" customHeight="1">
      <c r="B11" s="277"/>
      <c r="C11" s="282" t="s">
        <v>282</v>
      </c>
      <c r="D11" s="280"/>
      <c r="E11" s="280"/>
      <c r="F11" s="280"/>
      <c r="G11" s="273" t="s">
        <v>6</v>
      </c>
      <c r="H11" s="283" t="s">
        <v>283</v>
      </c>
      <c r="I11" s="131"/>
      <c r="J11" s="131"/>
      <c r="K11" s="131"/>
    </row>
    <row r="12" spans="2:11" ht="15" customHeight="1">
      <c r="B12" s="277"/>
      <c r="C12" s="282" t="s">
        <v>284</v>
      </c>
      <c r="D12" s="280">
        <v>36144</v>
      </c>
      <c r="E12" s="280">
        <v>49968</v>
      </c>
      <c r="F12" s="280">
        <v>41684</v>
      </c>
      <c r="G12" s="273" t="s">
        <v>20</v>
      </c>
      <c r="H12" s="284" t="s">
        <v>285</v>
      </c>
      <c r="I12" s="275"/>
      <c r="J12" s="275"/>
      <c r="K12" s="275">
        <v>11629</v>
      </c>
    </row>
    <row r="13" spans="1:11" ht="15" customHeight="1">
      <c r="A13" s="76">
        <v>120702</v>
      </c>
      <c r="B13" s="277"/>
      <c r="C13" s="285" t="s">
        <v>286</v>
      </c>
      <c r="D13" s="280">
        <v>7659</v>
      </c>
      <c r="E13" s="280">
        <v>7284</v>
      </c>
      <c r="F13" s="280">
        <v>7630</v>
      </c>
      <c r="G13" s="273" t="s">
        <v>15</v>
      </c>
      <c r="H13" s="286" t="s">
        <v>287</v>
      </c>
      <c r="I13" s="275"/>
      <c r="J13" s="275"/>
      <c r="K13" s="275"/>
    </row>
    <row r="14" spans="2:9" ht="15" customHeight="1">
      <c r="B14" s="277"/>
      <c r="C14" s="285" t="s">
        <v>288</v>
      </c>
      <c r="D14" s="280"/>
      <c r="E14" s="280">
        <v>1236</v>
      </c>
      <c r="F14" s="280"/>
      <c r="G14" s="273"/>
      <c r="H14" s="284"/>
      <c r="I14" s="275"/>
    </row>
    <row r="15" spans="2:11" ht="15" customHeight="1">
      <c r="B15" s="277"/>
      <c r="C15" s="285" t="s">
        <v>289</v>
      </c>
      <c r="D15" s="280"/>
      <c r="E15" s="280">
        <v>1381</v>
      </c>
      <c r="F15" s="280"/>
      <c r="G15" s="273"/>
      <c r="H15" s="284"/>
      <c r="I15" s="275"/>
      <c r="J15" s="275"/>
      <c r="K15" s="275"/>
    </row>
    <row r="16" spans="2:11" ht="15" customHeight="1">
      <c r="B16" s="273"/>
      <c r="C16" s="287" t="s">
        <v>290</v>
      </c>
      <c r="D16" s="288">
        <f>SUM(D12:D15)</f>
        <v>43803</v>
      </c>
      <c r="E16" s="288">
        <f>SUM(E12:E15)</f>
        <v>59869</v>
      </c>
      <c r="F16" s="288">
        <f>SUM(F12:F15)</f>
        <v>49314</v>
      </c>
      <c r="G16" s="273"/>
      <c r="H16" s="286"/>
      <c r="I16" s="275"/>
      <c r="J16" s="275"/>
      <c r="K16" s="275"/>
    </row>
    <row r="17" spans="2:11" ht="15" customHeight="1">
      <c r="B17" s="271" t="s">
        <v>5</v>
      </c>
      <c r="C17" s="281" t="s">
        <v>53</v>
      </c>
      <c r="D17" s="289"/>
      <c r="E17" s="289"/>
      <c r="F17" s="289"/>
      <c r="G17" s="273"/>
      <c r="H17" s="282"/>
      <c r="I17" s="275"/>
      <c r="J17" s="275"/>
      <c r="K17" s="275"/>
    </row>
    <row r="18" spans="2:11" ht="15" customHeight="1">
      <c r="B18" s="277"/>
      <c r="C18" s="290" t="s">
        <v>291</v>
      </c>
      <c r="D18" s="280">
        <v>5506</v>
      </c>
      <c r="E18" s="280">
        <v>12608</v>
      </c>
      <c r="F18" s="280">
        <v>6899</v>
      </c>
      <c r="G18" s="273"/>
      <c r="H18" s="282"/>
      <c r="I18" s="275"/>
      <c r="J18" s="275"/>
      <c r="K18" s="275"/>
    </row>
    <row r="19" spans="2:11" ht="15" customHeight="1">
      <c r="B19" s="277"/>
      <c r="C19" s="290" t="s">
        <v>292</v>
      </c>
      <c r="D19" s="280"/>
      <c r="E19" s="280"/>
      <c r="F19" s="280"/>
      <c r="G19" s="273"/>
      <c r="H19" s="282"/>
      <c r="I19" s="275"/>
      <c r="J19" s="275"/>
      <c r="K19" s="275"/>
    </row>
    <row r="20" spans="2:11" ht="15" customHeight="1">
      <c r="B20" s="277"/>
      <c r="C20" s="287" t="s">
        <v>293</v>
      </c>
      <c r="D20" s="288">
        <f>SUM(D18:D19)</f>
        <v>5506</v>
      </c>
      <c r="E20" s="288">
        <f>SUM(E18:E19)</f>
        <v>12608</v>
      </c>
      <c r="F20" s="288">
        <f>SUM(F18:F19)</f>
        <v>6899</v>
      </c>
      <c r="G20" s="273"/>
      <c r="H20" s="282"/>
      <c r="I20" s="275"/>
      <c r="J20" s="275"/>
      <c r="K20" s="275"/>
    </row>
    <row r="21" spans="2:11" ht="15" customHeight="1">
      <c r="B21" s="271" t="s">
        <v>6</v>
      </c>
      <c r="C21" s="291" t="s">
        <v>294</v>
      </c>
      <c r="D21" s="280">
        <v>4760</v>
      </c>
      <c r="E21" s="280"/>
      <c r="F21" s="280"/>
      <c r="G21" s="273"/>
      <c r="H21" s="282"/>
      <c r="I21" s="275"/>
      <c r="J21" s="275"/>
      <c r="K21" s="275"/>
    </row>
    <row r="22" spans="2:11" ht="15" customHeight="1">
      <c r="B22" s="271" t="s">
        <v>20</v>
      </c>
      <c r="C22" s="291" t="s">
        <v>295</v>
      </c>
      <c r="D22" s="275"/>
      <c r="E22" s="275"/>
      <c r="F22" s="275"/>
      <c r="G22" s="273"/>
      <c r="H22" s="282"/>
      <c r="I22" s="275"/>
      <c r="J22" s="275"/>
      <c r="K22" s="275"/>
    </row>
    <row r="23" spans="2:11" ht="15" customHeight="1">
      <c r="B23" s="438" t="s">
        <v>59</v>
      </c>
      <c r="C23" s="438"/>
      <c r="D23" s="292">
        <f>D4+D9+D20+D16+D21</f>
        <v>89734</v>
      </c>
      <c r="E23" s="292">
        <f>E4+E9+E16+E20</f>
        <v>106620</v>
      </c>
      <c r="F23" s="292">
        <f>F4+F9+F20+F16+F21</f>
        <v>90706</v>
      </c>
      <c r="G23" s="438" t="s">
        <v>61</v>
      </c>
      <c r="H23" s="438" t="s">
        <v>7</v>
      </c>
      <c r="I23" s="293">
        <f>SUM(I5:I22)</f>
        <v>89734</v>
      </c>
      <c r="J23" s="293">
        <f>SUM(J5:J22)</f>
        <v>97775</v>
      </c>
      <c r="K23" s="293">
        <f>SUM(K5:K22)</f>
        <v>100629</v>
      </c>
    </row>
    <row r="24" spans="2:11" ht="15" customHeight="1">
      <c r="B24" s="447" t="s">
        <v>26</v>
      </c>
      <c r="C24" s="448"/>
      <c r="D24" s="294"/>
      <c r="E24" s="294"/>
      <c r="F24" s="294"/>
      <c r="G24" s="447" t="s">
        <v>296</v>
      </c>
      <c r="H24" s="448"/>
      <c r="I24" s="295"/>
      <c r="J24" s="296"/>
      <c r="K24" s="296"/>
    </row>
    <row r="25" spans="2:11" ht="15" customHeight="1">
      <c r="B25" s="277" t="s">
        <v>1</v>
      </c>
      <c r="C25" s="297" t="s">
        <v>297</v>
      </c>
      <c r="D25" s="243"/>
      <c r="E25" s="243">
        <v>1544</v>
      </c>
      <c r="F25" s="243"/>
      <c r="G25" s="277" t="s">
        <v>1</v>
      </c>
      <c r="H25" s="282" t="s">
        <v>298</v>
      </c>
      <c r="I25" s="298">
        <v>10351</v>
      </c>
      <c r="J25" s="298">
        <v>10436</v>
      </c>
      <c r="K25" s="298">
        <v>826</v>
      </c>
    </row>
    <row r="26" spans="2:11" s="244" customFormat="1" ht="14.25">
      <c r="B26" s="277" t="s">
        <v>3</v>
      </c>
      <c r="C26" s="290" t="s">
        <v>299</v>
      </c>
      <c r="D26" s="243">
        <v>2317</v>
      </c>
      <c r="E26" s="243"/>
      <c r="F26" s="243">
        <v>313</v>
      </c>
      <c r="G26" s="277" t="s">
        <v>3</v>
      </c>
      <c r="H26" s="282" t="s">
        <v>300</v>
      </c>
      <c r="I26" s="275">
        <v>200</v>
      </c>
      <c r="J26" s="275">
        <v>200</v>
      </c>
      <c r="K26" s="275"/>
    </row>
    <row r="27" spans="2:11" ht="15" customHeight="1">
      <c r="B27" s="277" t="s">
        <v>4</v>
      </c>
      <c r="C27" s="299" t="s">
        <v>301</v>
      </c>
      <c r="D27" s="243"/>
      <c r="E27" s="243">
        <v>310</v>
      </c>
      <c r="F27" s="243"/>
      <c r="G27" s="277" t="s">
        <v>4</v>
      </c>
      <c r="H27" s="282" t="s">
        <v>302</v>
      </c>
      <c r="I27" s="275"/>
      <c r="J27" s="275"/>
      <c r="K27" s="275"/>
    </row>
    <row r="28" spans="2:11" ht="15" customHeight="1">
      <c r="B28" s="277" t="s">
        <v>5</v>
      </c>
      <c r="C28" s="290" t="s">
        <v>303</v>
      </c>
      <c r="D28" s="243">
        <v>10129</v>
      </c>
      <c r="E28" s="243"/>
      <c r="F28" s="243"/>
      <c r="G28" s="277" t="s">
        <v>5</v>
      </c>
      <c r="H28" s="282" t="s">
        <v>304</v>
      </c>
      <c r="I28" s="275">
        <v>1895</v>
      </c>
      <c r="J28" s="275">
        <v>1895</v>
      </c>
      <c r="K28" s="275"/>
    </row>
    <row r="29" spans="2:11" ht="15" customHeight="1">
      <c r="B29" s="277" t="s">
        <v>6</v>
      </c>
      <c r="C29" s="290" t="s">
        <v>305</v>
      </c>
      <c r="D29" s="243"/>
      <c r="E29" s="243">
        <v>10129</v>
      </c>
      <c r="F29" s="243">
        <v>10436</v>
      </c>
      <c r="G29" s="300" t="s">
        <v>6</v>
      </c>
      <c r="H29" s="301" t="s">
        <v>306</v>
      </c>
      <c r="I29" s="275"/>
      <c r="J29" s="302"/>
      <c r="K29" s="302"/>
    </row>
    <row r="30" spans="2:11" ht="15" customHeight="1">
      <c r="B30" s="277" t="s">
        <v>20</v>
      </c>
      <c r="C30" s="290" t="s">
        <v>14</v>
      </c>
      <c r="D30" s="89"/>
      <c r="E30" s="243"/>
      <c r="F30" s="243"/>
      <c r="G30" s="300"/>
      <c r="H30" s="301" t="s">
        <v>307</v>
      </c>
      <c r="I30" s="275"/>
      <c r="J30" s="302"/>
      <c r="K30" s="302"/>
    </row>
    <row r="31" spans="2:11" ht="15" customHeight="1">
      <c r="B31" s="438" t="s">
        <v>308</v>
      </c>
      <c r="C31" s="438"/>
      <c r="D31" s="303">
        <f>SUM(D25:D30)</f>
        <v>12446</v>
      </c>
      <c r="E31" s="303">
        <f>SUM(E25:E30)</f>
        <v>11983</v>
      </c>
      <c r="F31" s="303">
        <f>SUM(F25:F30)</f>
        <v>10749</v>
      </c>
      <c r="G31" s="438" t="s">
        <v>309</v>
      </c>
      <c r="H31" s="438"/>
      <c r="I31" s="304">
        <f>SUM(I25:I30)</f>
        <v>12446</v>
      </c>
      <c r="J31" s="304">
        <f>SUM(J25:J30)</f>
        <v>12531</v>
      </c>
      <c r="K31" s="304">
        <f>SUM(K25:K30)</f>
        <v>826</v>
      </c>
    </row>
    <row r="32" spans="2:11" ht="15" customHeight="1">
      <c r="B32" s="446" t="s">
        <v>60</v>
      </c>
      <c r="C32" s="446"/>
      <c r="D32" s="305">
        <f>D23+D31</f>
        <v>102180</v>
      </c>
      <c r="E32" s="305">
        <f>E23+E31</f>
        <v>118603</v>
      </c>
      <c r="F32" s="305">
        <f>F23+F31</f>
        <v>101455</v>
      </c>
      <c r="G32" s="446" t="s">
        <v>310</v>
      </c>
      <c r="H32" s="446"/>
      <c r="I32" s="306">
        <f>I23+I31</f>
        <v>102180</v>
      </c>
      <c r="J32" s="306">
        <f>J23+J31</f>
        <v>110306</v>
      </c>
      <c r="K32" s="306">
        <f>K23+K31</f>
        <v>101455</v>
      </c>
    </row>
    <row r="33" ht="15" customHeight="1"/>
    <row r="34" ht="15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G40" s="61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</sheetData>
  <sheetProtection/>
  <mergeCells count="14">
    <mergeCell ref="B32:C32"/>
    <mergeCell ref="G32:H32"/>
    <mergeCell ref="B24:C24"/>
    <mergeCell ref="G24:H24"/>
    <mergeCell ref="B31:C31"/>
    <mergeCell ref="G31:H31"/>
    <mergeCell ref="B23:C23"/>
    <mergeCell ref="G1:G2"/>
    <mergeCell ref="B1:B2"/>
    <mergeCell ref="G23:H23"/>
    <mergeCell ref="C1:C2"/>
    <mergeCell ref="H1:H2"/>
    <mergeCell ref="B3:F3"/>
    <mergeCell ref="G3:K3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9" r:id="rId1"/>
  <headerFooter alignWithMargins="0">
    <oddHeader>&amp;C&amp;"Garamond,Félkövér"&amp;12  1/2014. (II.12.) számú költségvetési rendelethez
ZALASZABAR ÖNKORMÁNYZATA 
2014.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R51"/>
  <sheetViews>
    <sheetView zoomScaleSheetLayoutView="75" zoomScalePageLayoutView="0" workbookViewId="0" topLeftCell="E1">
      <selection activeCell="O18" sqref="O18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10.875" style="0" customWidth="1"/>
    <col min="4" max="4" width="50.00390625" style="0" customWidth="1"/>
    <col min="5" max="6" width="11.75390625" style="0" customWidth="1"/>
    <col min="7" max="7" width="11.125" style="0" customWidth="1"/>
    <col min="8" max="8" width="12.125" style="0" customWidth="1"/>
    <col min="9" max="10" width="11.625" style="0" customWidth="1"/>
    <col min="11" max="11" width="13.625" style="0" customWidth="1"/>
    <col min="12" max="12" width="13.375" style="0" customWidth="1"/>
    <col min="13" max="13" width="11.875" style="0" customWidth="1"/>
    <col min="14" max="14" width="13.00390625" style="0" customWidth="1"/>
    <col min="15" max="15" width="12.25390625" style="0" customWidth="1"/>
    <col min="16" max="16" width="13.00390625" style="0" customWidth="1"/>
    <col min="17" max="17" width="13.25390625" style="0" customWidth="1"/>
    <col min="18" max="18" width="12.75390625" style="0" customWidth="1"/>
  </cols>
  <sheetData>
    <row r="1" spans="1:18" ht="45" customHeight="1">
      <c r="A1" s="455" t="s">
        <v>325</v>
      </c>
      <c r="B1" s="449" t="s">
        <v>326</v>
      </c>
      <c r="C1" s="455" t="s">
        <v>327</v>
      </c>
      <c r="D1" s="457" t="s">
        <v>12</v>
      </c>
      <c r="E1" s="451" t="s">
        <v>328</v>
      </c>
      <c r="F1" s="453"/>
      <c r="G1" s="451" t="s">
        <v>329</v>
      </c>
      <c r="H1" s="453"/>
      <c r="I1" s="451" t="s">
        <v>330</v>
      </c>
      <c r="J1" s="452"/>
      <c r="K1" s="449" t="s">
        <v>331</v>
      </c>
      <c r="L1" s="449" t="s">
        <v>332</v>
      </c>
      <c r="M1" s="449" t="s">
        <v>333</v>
      </c>
      <c r="N1" s="451" t="s">
        <v>334</v>
      </c>
      <c r="O1" s="452"/>
      <c r="P1" s="449" t="s">
        <v>335</v>
      </c>
      <c r="Q1" s="449" t="s">
        <v>336</v>
      </c>
      <c r="R1" s="449" t="s">
        <v>9</v>
      </c>
    </row>
    <row r="2" spans="1:18" ht="48" customHeight="1">
      <c r="A2" s="456"/>
      <c r="B2" s="450"/>
      <c r="C2" s="456"/>
      <c r="D2" s="458"/>
      <c r="E2" s="309" t="s">
        <v>337</v>
      </c>
      <c r="F2" s="309" t="s">
        <v>338</v>
      </c>
      <c r="G2" s="309" t="s">
        <v>339</v>
      </c>
      <c r="H2" s="309" t="s">
        <v>340</v>
      </c>
      <c r="I2" s="309" t="s">
        <v>341</v>
      </c>
      <c r="J2" s="309" t="s">
        <v>342</v>
      </c>
      <c r="K2" s="450"/>
      <c r="L2" s="450"/>
      <c r="M2" s="450"/>
      <c r="N2" s="309" t="s">
        <v>343</v>
      </c>
      <c r="O2" s="309" t="s">
        <v>344</v>
      </c>
      <c r="P2" s="450"/>
      <c r="Q2" s="450"/>
      <c r="R2" s="450"/>
    </row>
    <row r="3" spans="1:18" ht="24.75" customHeight="1">
      <c r="A3" s="310"/>
      <c r="B3" s="311"/>
      <c r="C3" s="312"/>
      <c r="D3" s="313" t="s">
        <v>345</v>
      </c>
      <c r="E3" s="314"/>
      <c r="F3" s="314"/>
      <c r="G3" s="314"/>
      <c r="H3" s="314"/>
      <c r="I3" s="315"/>
      <c r="J3" s="315"/>
      <c r="K3" s="315"/>
      <c r="L3" s="315"/>
      <c r="M3" s="314"/>
      <c r="N3" s="314"/>
      <c r="O3" s="314"/>
      <c r="P3" s="314"/>
      <c r="Q3" s="314"/>
      <c r="R3" s="314"/>
    </row>
    <row r="4" spans="1:18" ht="21.75" customHeight="1">
      <c r="A4" s="89"/>
      <c r="B4" s="316"/>
      <c r="C4" s="317"/>
      <c r="D4" s="318" t="s">
        <v>346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20">
        <f aca="true" t="shared" si="0" ref="R4:R16">SUM(E4:Q4)</f>
        <v>0</v>
      </c>
    </row>
    <row r="5" spans="1:18" ht="21.75" customHeight="1">
      <c r="A5" s="89"/>
      <c r="B5" s="321" t="s">
        <v>347</v>
      </c>
      <c r="C5" s="317"/>
      <c r="D5" s="322" t="s">
        <v>348</v>
      </c>
      <c r="E5" s="319"/>
      <c r="F5" s="319"/>
      <c r="G5" s="319"/>
      <c r="H5" s="319"/>
      <c r="I5" s="323"/>
      <c r="J5" s="319"/>
      <c r="K5" s="319"/>
      <c r="L5" s="319"/>
      <c r="M5" s="319"/>
      <c r="N5" s="319"/>
      <c r="O5" s="319"/>
      <c r="P5" s="319"/>
      <c r="Q5" s="319"/>
      <c r="R5" s="320">
        <f t="shared" si="0"/>
        <v>0</v>
      </c>
    </row>
    <row r="6" spans="1:18" ht="21.75" customHeight="1">
      <c r="A6" s="89"/>
      <c r="B6" s="321" t="s">
        <v>349</v>
      </c>
      <c r="C6" s="317">
        <v>931102</v>
      </c>
      <c r="D6" s="322" t="s">
        <v>350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0">
        <f t="shared" si="0"/>
        <v>0</v>
      </c>
    </row>
    <row r="7" spans="1:18" ht="21.75" customHeight="1">
      <c r="A7" s="89"/>
      <c r="B7" s="321" t="s">
        <v>351</v>
      </c>
      <c r="C7" s="317">
        <v>960302</v>
      </c>
      <c r="D7" s="322" t="s">
        <v>352</v>
      </c>
      <c r="E7" s="319"/>
      <c r="F7" s="319"/>
      <c r="G7" s="319"/>
      <c r="H7" s="319"/>
      <c r="I7" s="319"/>
      <c r="J7" s="319"/>
      <c r="K7" s="319"/>
      <c r="L7" s="319">
        <v>30</v>
      </c>
      <c r="M7" s="319"/>
      <c r="N7" s="319"/>
      <c r="O7" s="319"/>
      <c r="P7" s="319"/>
      <c r="Q7" s="319"/>
      <c r="R7" s="320">
        <f t="shared" si="0"/>
        <v>30</v>
      </c>
    </row>
    <row r="8" spans="1:18" ht="21.75" customHeight="1">
      <c r="A8" s="89"/>
      <c r="B8" s="321" t="s">
        <v>353</v>
      </c>
      <c r="C8" s="317"/>
      <c r="D8" s="322" t="s">
        <v>354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20">
        <f t="shared" si="0"/>
        <v>0</v>
      </c>
    </row>
    <row r="9" spans="1:18" ht="21.75" customHeight="1">
      <c r="A9" s="89"/>
      <c r="B9" s="321" t="s">
        <v>355</v>
      </c>
      <c r="C9" s="317"/>
      <c r="D9" s="322" t="s">
        <v>356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20">
        <f t="shared" si="0"/>
        <v>0</v>
      </c>
    </row>
    <row r="10" spans="1:18" ht="21.75" customHeight="1">
      <c r="A10" s="89"/>
      <c r="B10" s="321" t="s">
        <v>357</v>
      </c>
      <c r="C10" s="317"/>
      <c r="D10" s="322" t="s">
        <v>358</v>
      </c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20">
        <f t="shared" si="0"/>
        <v>0</v>
      </c>
    </row>
    <row r="11" spans="1:18" ht="21.75" customHeight="1">
      <c r="A11" s="89"/>
      <c r="B11" s="321" t="s">
        <v>359</v>
      </c>
      <c r="C11" s="317"/>
      <c r="D11" s="322" t="s">
        <v>360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20">
        <f t="shared" si="0"/>
        <v>0</v>
      </c>
    </row>
    <row r="12" spans="1:18" ht="21.75" customHeight="1">
      <c r="A12" s="89"/>
      <c r="B12" s="321" t="s">
        <v>361</v>
      </c>
      <c r="C12" s="317"/>
      <c r="D12" s="322" t="s">
        <v>362</v>
      </c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20">
        <f t="shared" si="0"/>
        <v>0</v>
      </c>
    </row>
    <row r="13" spans="1:18" ht="21.75" customHeight="1">
      <c r="A13" s="89"/>
      <c r="B13" s="321" t="s">
        <v>363</v>
      </c>
      <c r="C13" s="317"/>
      <c r="D13" s="322" t="s">
        <v>364</v>
      </c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20">
        <f t="shared" si="0"/>
        <v>0</v>
      </c>
    </row>
    <row r="14" spans="1:18" ht="21.75" customHeight="1">
      <c r="A14" s="89"/>
      <c r="B14" s="321" t="s">
        <v>365</v>
      </c>
      <c r="C14" s="317">
        <v>813000</v>
      </c>
      <c r="D14" s="322" t="s">
        <v>366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20">
        <f t="shared" si="0"/>
        <v>0</v>
      </c>
    </row>
    <row r="15" spans="1:18" ht="21.75" customHeight="1">
      <c r="A15" s="89"/>
      <c r="B15" s="321" t="s">
        <v>367</v>
      </c>
      <c r="C15" s="317"/>
      <c r="D15" s="322" t="s">
        <v>368</v>
      </c>
      <c r="E15" s="319"/>
      <c r="F15" s="319"/>
      <c r="G15" s="319">
        <v>2919</v>
      </c>
      <c r="H15" s="319">
        <v>313</v>
      </c>
      <c r="I15" s="319"/>
      <c r="J15" s="319"/>
      <c r="K15" s="319">
        <f>4700+2600+900</f>
        <v>8200</v>
      </c>
      <c r="L15" s="319"/>
      <c r="M15" s="319"/>
      <c r="N15" s="319"/>
      <c r="O15" s="319"/>
      <c r="P15" s="319"/>
      <c r="Q15" s="319"/>
      <c r="R15" s="320">
        <f t="shared" si="0"/>
        <v>11432</v>
      </c>
    </row>
    <row r="16" spans="1:18" ht="21.75" customHeight="1">
      <c r="A16" s="89"/>
      <c r="B16" s="321" t="s">
        <v>369</v>
      </c>
      <c r="C16" s="317"/>
      <c r="D16" s="322" t="s">
        <v>370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20">
        <f t="shared" si="0"/>
        <v>0</v>
      </c>
    </row>
    <row r="17" spans="1:18" ht="21.75" customHeight="1">
      <c r="A17" s="89"/>
      <c r="B17" s="321" t="s">
        <v>371</v>
      </c>
      <c r="C17" s="317"/>
      <c r="D17" s="322" t="s">
        <v>372</v>
      </c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20"/>
    </row>
    <row r="18" spans="1:18" ht="21.75" customHeight="1">
      <c r="A18" s="89"/>
      <c r="B18" s="321"/>
      <c r="C18" s="317"/>
      <c r="D18" s="324" t="s">
        <v>373</v>
      </c>
      <c r="E18" s="325">
        <f aca="true" t="shared" si="1" ref="E18:L18">SUM(E5:E16)</f>
        <v>0</v>
      </c>
      <c r="F18" s="325">
        <f t="shared" si="1"/>
        <v>0</v>
      </c>
      <c r="G18" s="325">
        <f t="shared" si="1"/>
        <v>2919</v>
      </c>
      <c r="H18" s="325">
        <f t="shared" si="1"/>
        <v>313</v>
      </c>
      <c r="I18" s="325">
        <f t="shared" si="1"/>
        <v>0</v>
      </c>
      <c r="J18" s="325">
        <f t="shared" si="1"/>
        <v>0</v>
      </c>
      <c r="K18" s="325">
        <f t="shared" si="1"/>
        <v>8200</v>
      </c>
      <c r="L18" s="325">
        <f t="shared" si="1"/>
        <v>30</v>
      </c>
      <c r="M18" s="325"/>
      <c r="N18" s="325"/>
      <c r="O18" s="325"/>
      <c r="P18" s="325"/>
      <c r="Q18" s="325">
        <f>SUM(Q5:Q16)</f>
        <v>0</v>
      </c>
      <c r="R18" s="320">
        <f>SUM(E18:Q18)</f>
        <v>11462</v>
      </c>
    </row>
    <row r="19" spans="1:18" ht="21.75" customHeight="1">
      <c r="A19" s="89"/>
      <c r="B19" s="321"/>
      <c r="C19" s="317"/>
      <c r="D19" s="318" t="s">
        <v>374</v>
      </c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20"/>
    </row>
    <row r="20" spans="1:18" ht="21.75" customHeight="1">
      <c r="A20" s="89"/>
      <c r="B20" s="321" t="s">
        <v>375</v>
      </c>
      <c r="C20" s="317">
        <v>889921</v>
      </c>
      <c r="D20" s="322" t="s">
        <v>376</v>
      </c>
      <c r="E20" s="319"/>
      <c r="F20" s="319"/>
      <c r="G20" s="319"/>
      <c r="H20" s="319"/>
      <c r="I20" s="319"/>
      <c r="J20" s="319"/>
      <c r="K20" s="319"/>
      <c r="L20" s="319">
        <v>3067</v>
      </c>
      <c r="M20" s="319"/>
      <c r="N20" s="319"/>
      <c r="O20" s="319"/>
      <c r="P20" s="319"/>
      <c r="Q20" s="319"/>
      <c r="R20" s="320">
        <f>SUM(E20:Q20)</f>
        <v>3067</v>
      </c>
    </row>
    <row r="21" spans="1:18" ht="21.75" customHeight="1">
      <c r="A21" s="89"/>
      <c r="B21" s="321" t="s">
        <v>377</v>
      </c>
      <c r="C21" s="317"/>
      <c r="D21" s="322" t="s">
        <v>378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20">
        <f>SUM(E21:Q21)</f>
        <v>0</v>
      </c>
    </row>
    <row r="22" spans="1:18" ht="21.75" customHeight="1">
      <c r="A22" s="89"/>
      <c r="B22" s="321" t="s">
        <v>379</v>
      </c>
      <c r="C22" s="317"/>
      <c r="D22" s="322" t="s">
        <v>380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20">
        <f>SUM(E22:Q22)</f>
        <v>0</v>
      </c>
    </row>
    <row r="23" spans="1:18" ht="21.75" customHeight="1">
      <c r="A23" s="89"/>
      <c r="B23" s="321"/>
      <c r="C23" s="317"/>
      <c r="D23" s="326" t="s">
        <v>381</v>
      </c>
      <c r="E23" s="325">
        <f aca="true" t="shared" si="2" ref="E23:L23">SUM(E20:E22)</f>
        <v>0</v>
      </c>
      <c r="F23" s="325">
        <f t="shared" si="2"/>
        <v>0</v>
      </c>
      <c r="G23" s="325">
        <f t="shared" si="2"/>
        <v>0</v>
      </c>
      <c r="H23" s="325">
        <f t="shared" si="2"/>
        <v>0</v>
      </c>
      <c r="I23" s="325">
        <f t="shared" si="2"/>
        <v>0</v>
      </c>
      <c r="J23" s="325">
        <f t="shared" si="2"/>
        <v>0</v>
      </c>
      <c r="K23" s="325">
        <f t="shared" si="2"/>
        <v>0</v>
      </c>
      <c r="L23" s="325">
        <f t="shared" si="2"/>
        <v>3067</v>
      </c>
      <c r="M23" s="325"/>
      <c r="N23" s="325"/>
      <c r="O23" s="325"/>
      <c r="P23" s="325"/>
      <c r="Q23" s="325">
        <f>SUM(Q20:Q22)</f>
        <v>0</v>
      </c>
      <c r="R23" s="320">
        <f>SUM(E23:Q23)</f>
        <v>3067</v>
      </c>
    </row>
    <row r="24" spans="1:18" ht="21.75" customHeight="1">
      <c r="A24" s="89"/>
      <c r="B24" s="321"/>
      <c r="C24" s="317"/>
      <c r="D24" s="318" t="s">
        <v>382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0"/>
    </row>
    <row r="25" spans="1:18" ht="21.75" customHeight="1">
      <c r="A25" s="327"/>
      <c r="B25" s="321" t="s">
        <v>383</v>
      </c>
      <c r="C25" s="317">
        <v>932918</v>
      </c>
      <c r="D25" s="328" t="s">
        <v>384</v>
      </c>
      <c r="E25" s="323"/>
      <c r="F25" s="323"/>
      <c r="G25" s="323"/>
      <c r="H25" s="325"/>
      <c r="I25" s="323"/>
      <c r="J25" s="323"/>
      <c r="K25" s="325"/>
      <c r="L25" s="325"/>
      <c r="M25" s="325"/>
      <c r="N25" s="325"/>
      <c r="O25" s="325"/>
      <c r="P25" s="325"/>
      <c r="Q25" s="325"/>
      <c r="R25" s="320">
        <f>SUM(E25:Q25)</f>
        <v>0</v>
      </c>
    </row>
    <row r="26" spans="1:18" ht="21.75" customHeight="1">
      <c r="A26" s="327"/>
      <c r="B26" s="329" t="s">
        <v>385</v>
      </c>
      <c r="C26" s="330">
        <v>910502</v>
      </c>
      <c r="D26" s="328" t="s">
        <v>386</v>
      </c>
      <c r="E26" s="323"/>
      <c r="F26" s="323"/>
      <c r="G26" s="323">
        <v>2000</v>
      </c>
      <c r="H26" s="325"/>
      <c r="I26" s="323"/>
      <c r="J26" s="323"/>
      <c r="K26" s="325"/>
      <c r="L26" s="325"/>
      <c r="M26" s="325"/>
      <c r="N26" s="325"/>
      <c r="O26" s="325"/>
      <c r="P26" s="325"/>
      <c r="Q26" s="325"/>
      <c r="R26" s="320"/>
    </row>
    <row r="27" spans="1:18" ht="21.75" customHeight="1">
      <c r="A27" s="327"/>
      <c r="B27" s="321"/>
      <c r="C27" s="317"/>
      <c r="D27" s="326" t="s">
        <v>387</v>
      </c>
      <c r="E27" s="325">
        <f>SUM(E25:E25)</f>
        <v>0</v>
      </c>
      <c r="F27" s="325">
        <f>SUM(F25:F25)</f>
        <v>0</v>
      </c>
      <c r="G27" s="325">
        <f>SUM(G26)</f>
        <v>2000</v>
      </c>
      <c r="H27" s="325">
        <f>SUM(H25:H25)</f>
        <v>0</v>
      </c>
      <c r="I27" s="325">
        <f>SUM(I25:I25)</f>
        <v>0</v>
      </c>
      <c r="J27" s="325">
        <f>SUM(J25:J25)</f>
        <v>0</v>
      </c>
      <c r="K27" s="325">
        <f>SUM(K25:K25)</f>
        <v>0</v>
      </c>
      <c r="L27" s="325">
        <f>SUM(L26)</f>
        <v>0</v>
      </c>
      <c r="M27" s="325"/>
      <c r="N27" s="325"/>
      <c r="O27" s="325"/>
      <c r="P27" s="325"/>
      <c r="Q27" s="325">
        <f>SUM(Q25:Q25)</f>
        <v>0</v>
      </c>
      <c r="R27" s="320">
        <f>SUM(E27:Q27)</f>
        <v>2000</v>
      </c>
    </row>
    <row r="28" spans="1:18" ht="21.75" customHeight="1">
      <c r="A28" s="327"/>
      <c r="B28" s="321"/>
      <c r="C28" s="317"/>
      <c r="D28" s="318" t="s">
        <v>388</v>
      </c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20">
        <f>SUM(E28:Q28)</f>
        <v>0</v>
      </c>
    </row>
    <row r="29" spans="1:18" ht="21.75" customHeight="1">
      <c r="A29" s="327"/>
      <c r="B29" s="454" t="s">
        <v>389</v>
      </c>
      <c r="C29" s="332">
        <v>680001</v>
      </c>
      <c r="D29" s="333" t="s">
        <v>390</v>
      </c>
      <c r="E29" s="319"/>
      <c r="F29" s="319"/>
      <c r="G29" s="319"/>
      <c r="H29" s="319"/>
      <c r="I29" s="319"/>
      <c r="J29" s="319"/>
      <c r="K29" s="319"/>
      <c r="L29" s="319">
        <v>180</v>
      </c>
      <c r="M29" s="319"/>
      <c r="N29" s="319"/>
      <c r="O29" s="319"/>
      <c r="P29" s="319"/>
      <c r="Q29" s="319"/>
      <c r="R29" s="320">
        <f>SUM(E29:Q29)</f>
        <v>180</v>
      </c>
    </row>
    <row r="30" spans="1:18" ht="21.75" customHeight="1">
      <c r="A30" s="327"/>
      <c r="B30" s="454"/>
      <c r="C30" s="334">
        <v>680002</v>
      </c>
      <c r="D30" s="335" t="s">
        <v>391</v>
      </c>
      <c r="E30" s="319"/>
      <c r="F30" s="319"/>
      <c r="G30" s="319"/>
      <c r="H30" s="319"/>
      <c r="I30" s="319"/>
      <c r="J30" s="319"/>
      <c r="K30" s="319"/>
      <c r="L30" s="319">
        <v>457</v>
      </c>
      <c r="M30" s="319"/>
      <c r="N30" s="319"/>
      <c r="O30" s="319"/>
      <c r="P30" s="319"/>
      <c r="Q30" s="319"/>
      <c r="R30" s="320">
        <f>SUM(E30:Q30)</f>
        <v>457</v>
      </c>
    </row>
    <row r="31" spans="1:18" ht="21.75" customHeight="1">
      <c r="A31" s="327"/>
      <c r="B31" s="454"/>
      <c r="C31" s="334"/>
      <c r="D31" s="335" t="s">
        <v>392</v>
      </c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</row>
    <row r="32" spans="1:18" ht="21.75" customHeight="1">
      <c r="A32" s="327"/>
      <c r="B32" s="321"/>
      <c r="C32" s="317"/>
      <c r="D32" s="326" t="s">
        <v>393</v>
      </c>
      <c r="E32" s="325">
        <f aca="true" t="shared" si="3" ref="E32:L32">SUM(E29:E30)</f>
        <v>0</v>
      </c>
      <c r="F32" s="325">
        <f t="shared" si="3"/>
        <v>0</v>
      </c>
      <c r="G32" s="325">
        <f t="shared" si="3"/>
        <v>0</v>
      </c>
      <c r="H32" s="325">
        <f t="shared" si="3"/>
        <v>0</v>
      </c>
      <c r="I32" s="325">
        <f t="shared" si="3"/>
        <v>0</v>
      </c>
      <c r="J32" s="325">
        <f t="shared" si="3"/>
        <v>0</v>
      </c>
      <c r="K32" s="325">
        <f t="shared" si="3"/>
        <v>0</v>
      </c>
      <c r="L32" s="325">
        <f t="shared" si="3"/>
        <v>637</v>
      </c>
      <c r="M32" s="325"/>
      <c r="N32" s="325"/>
      <c r="O32" s="325"/>
      <c r="P32" s="325"/>
      <c r="Q32" s="325">
        <f>SUM(Q29:Q30)</f>
        <v>0</v>
      </c>
      <c r="R32" s="320">
        <f>SUM(E32:Q32)</f>
        <v>637</v>
      </c>
    </row>
    <row r="33" spans="1:18" ht="21.75" customHeight="1">
      <c r="A33" s="327"/>
      <c r="B33" s="321"/>
      <c r="C33" s="317"/>
      <c r="D33" s="326" t="s">
        <v>394</v>
      </c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0">
        <f>SUM(E33:Q33)</f>
        <v>0</v>
      </c>
    </row>
    <row r="34" spans="1:18" ht="21.75" customHeight="1">
      <c r="A34" s="327"/>
      <c r="B34" s="321" t="s">
        <v>395</v>
      </c>
      <c r="C34" s="317"/>
      <c r="D34" s="328" t="s">
        <v>396</v>
      </c>
      <c r="E34" s="323">
        <v>49314</v>
      </c>
      <c r="F34" s="325"/>
      <c r="G34" s="325">
        <v>1980</v>
      </c>
      <c r="H34" s="325"/>
      <c r="I34" s="325"/>
      <c r="J34" s="325"/>
      <c r="K34" s="325"/>
      <c r="L34" s="325">
        <v>60</v>
      </c>
      <c r="M34" s="325"/>
      <c r="N34" s="325"/>
      <c r="O34" s="325"/>
      <c r="P34" s="325">
        <v>9823</v>
      </c>
      <c r="Q34" s="325"/>
      <c r="R34" s="320">
        <f>SUM(E34:Q34)</f>
        <v>61177</v>
      </c>
    </row>
    <row r="35" spans="1:18" ht="21.75" customHeight="1">
      <c r="A35" s="327"/>
      <c r="B35" s="321" t="s">
        <v>397</v>
      </c>
      <c r="C35" s="317"/>
      <c r="D35" s="328" t="s">
        <v>398</v>
      </c>
      <c r="E35" s="323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0"/>
    </row>
    <row r="36" spans="1:18" ht="21.75" customHeight="1">
      <c r="A36" s="327"/>
      <c r="B36" s="321"/>
      <c r="C36" s="317"/>
      <c r="D36" s="326" t="s">
        <v>399</v>
      </c>
      <c r="E36" s="325">
        <f aca="true" t="shared" si="4" ref="E36:Q36">SUM(E34)</f>
        <v>49314</v>
      </c>
      <c r="F36" s="325">
        <f t="shared" si="4"/>
        <v>0</v>
      </c>
      <c r="G36" s="325">
        <f t="shared" si="4"/>
        <v>1980</v>
      </c>
      <c r="H36" s="325">
        <f t="shared" si="4"/>
        <v>0</v>
      </c>
      <c r="I36" s="325">
        <f t="shared" si="4"/>
        <v>0</v>
      </c>
      <c r="J36" s="325">
        <f t="shared" si="4"/>
        <v>0</v>
      </c>
      <c r="K36" s="325">
        <f t="shared" si="4"/>
        <v>0</v>
      </c>
      <c r="L36" s="325">
        <f t="shared" si="4"/>
        <v>60</v>
      </c>
      <c r="M36" s="325">
        <f t="shared" si="4"/>
        <v>0</v>
      </c>
      <c r="N36" s="325">
        <f t="shared" si="4"/>
        <v>0</v>
      </c>
      <c r="O36" s="325">
        <f t="shared" si="4"/>
        <v>0</v>
      </c>
      <c r="P36" s="325">
        <f t="shared" si="4"/>
        <v>9823</v>
      </c>
      <c r="Q36" s="325">
        <f t="shared" si="4"/>
        <v>0</v>
      </c>
      <c r="R36" s="320">
        <f>SUM(E36:Q36)</f>
        <v>61177</v>
      </c>
    </row>
    <row r="37" spans="1:18" ht="21.75" customHeight="1">
      <c r="A37" s="327"/>
      <c r="B37" s="321" t="s">
        <v>400</v>
      </c>
      <c r="C37" s="317"/>
      <c r="D37" s="326" t="s">
        <v>401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0">
        <f>SUM(E37:Q37)</f>
        <v>0</v>
      </c>
    </row>
    <row r="38" spans="1:18" ht="21.75" customHeight="1">
      <c r="A38" s="327"/>
      <c r="B38" s="321"/>
      <c r="C38" s="317"/>
      <c r="D38" s="326" t="s">
        <v>402</v>
      </c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0">
        <f>SUM(E38:Q38)</f>
        <v>0</v>
      </c>
    </row>
    <row r="39" spans="1:18" ht="21.75" customHeight="1">
      <c r="A39" s="327"/>
      <c r="B39" s="321"/>
      <c r="C39" s="317"/>
      <c r="D39" s="326" t="s">
        <v>403</v>
      </c>
      <c r="E39" s="325">
        <f aca="true" t="shared" si="5" ref="E39:Q39">SUM(E27+E38+E37+E36+E32+E23+E18)</f>
        <v>49314</v>
      </c>
      <c r="F39" s="325">
        <f t="shared" si="5"/>
        <v>0</v>
      </c>
      <c r="G39" s="325">
        <f t="shared" si="5"/>
        <v>6899</v>
      </c>
      <c r="H39" s="325">
        <f t="shared" si="5"/>
        <v>313</v>
      </c>
      <c r="I39" s="325">
        <f t="shared" si="5"/>
        <v>0</v>
      </c>
      <c r="J39" s="325">
        <f t="shared" si="5"/>
        <v>0</v>
      </c>
      <c r="K39" s="325">
        <f t="shared" si="5"/>
        <v>8200</v>
      </c>
      <c r="L39" s="325">
        <f t="shared" si="5"/>
        <v>3794</v>
      </c>
      <c r="M39" s="325">
        <f t="shared" si="5"/>
        <v>0</v>
      </c>
      <c r="N39" s="325">
        <f t="shared" si="5"/>
        <v>0</v>
      </c>
      <c r="O39" s="325">
        <f t="shared" si="5"/>
        <v>0</v>
      </c>
      <c r="P39" s="325">
        <f t="shared" si="5"/>
        <v>9823</v>
      </c>
      <c r="Q39" s="325">
        <f t="shared" si="5"/>
        <v>0</v>
      </c>
      <c r="R39" s="325">
        <f>SUM(E39:Q39)</f>
        <v>78343</v>
      </c>
    </row>
    <row r="40" spans="1:18" ht="21.75" customHeight="1">
      <c r="A40" s="336"/>
      <c r="B40" s="329"/>
      <c r="C40" s="330"/>
      <c r="D40" s="337" t="s">
        <v>465</v>
      </c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20"/>
    </row>
    <row r="41" spans="1:18" ht="21.75" customHeight="1">
      <c r="A41" s="327"/>
      <c r="B41" s="329" t="s">
        <v>404</v>
      </c>
      <c r="C41" s="330">
        <v>562912</v>
      </c>
      <c r="D41" s="328" t="s">
        <v>405</v>
      </c>
      <c r="E41" s="339"/>
      <c r="F41" s="339"/>
      <c r="G41" s="339"/>
      <c r="H41" s="339"/>
      <c r="I41" s="339"/>
      <c r="J41" s="339"/>
      <c r="K41" s="339"/>
      <c r="L41" s="339">
        <v>412</v>
      </c>
      <c r="M41" s="339"/>
      <c r="N41" s="339"/>
      <c r="O41" s="339"/>
      <c r="P41" s="339"/>
      <c r="Q41" s="338"/>
      <c r="R41" s="320">
        <f aca="true" t="shared" si="6" ref="R41:R47">SUM(E41:Q41)</f>
        <v>412</v>
      </c>
    </row>
    <row r="42" spans="1:18" ht="21.75" customHeight="1">
      <c r="A42" s="89"/>
      <c r="B42" s="329" t="s">
        <v>406</v>
      </c>
      <c r="C42" s="330">
        <v>562913</v>
      </c>
      <c r="D42" s="328" t="s">
        <v>407</v>
      </c>
      <c r="E42" s="339"/>
      <c r="F42" s="339"/>
      <c r="G42" s="339"/>
      <c r="H42" s="339"/>
      <c r="I42" s="339"/>
      <c r="J42" s="339"/>
      <c r="K42" s="339"/>
      <c r="L42" s="339">
        <v>9234</v>
      </c>
      <c r="M42" s="339"/>
      <c r="N42" s="339"/>
      <c r="O42" s="339"/>
      <c r="P42" s="339"/>
      <c r="Q42" s="338"/>
      <c r="R42" s="320">
        <f t="shared" si="6"/>
        <v>9234</v>
      </c>
    </row>
    <row r="43" spans="1:18" ht="21.75" customHeight="1">
      <c r="A43" s="89"/>
      <c r="B43" s="329"/>
      <c r="C43" s="330">
        <v>562717</v>
      </c>
      <c r="D43" s="328" t="s">
        <v>408</v>
      </c>
      <c r="E43" s="339"/>
      <c r="F43" s="339"/>
      <c r="G43" s="339"/>
      <c r="H43" s="339"/>
      <c r="I43" s="339"/>
      <c r="J43" s="339"/>
      <c r="K43" s="339"/>
      <c r="L43" s="339">
        <v>1184</v>
      </c>
      <c r="M43" s="339"/>
      <c r="N43" s="339"/>
      <c r="O43" s="339"/>
      <c r="P43" s="339"/>
      <c r="Q43" s="338"/>
      <c r="R43" s="320">
        <f t="shared" si="6"/>
        <v>1184</v>
      </c>
    </row>
    <row r="44" spans="1:18" ht="21.75" customHeight="1">
      <c r="A44" s="89"/>
      <c r="B44" s="329"/>
      <c r="C44" s="330">
        <v>562920</v>
      </c>
      <c r="D44" s="328" t="s">
        <v>409</v>
      </c>
      <c r="E44" s="339"/>
      <c r="F44" s="339"/>
      <c r="G44" s="339"/>
      <c r="H44" s="339"/>
      <c r="I44" s="339"/>
      <c r="J44" s="339"/>
      <c r="K44" s="339"/>
      <c r="L44" s="339">
        <v>11669</v>
      </c>
      <c r="M44" s="339"/>
      <c r="N44" s="339"/>
      <c r="O44" s="339"/>
      <c r="P44" s="339"/>
      <c r="Q44" s="338"/>
      <c r="R44" s="320">
        <f t="shared" si="6"/>
        <v>11669</v>
      </c>
    </row>
    <row r="45" spans="1:18" ht="21.75" customHeight="1">
      <c r="A45" s="89"/>
      <c r="B45" s="329" t="s">
        <v>410</v>
      </c>
      <c r="C45" s="330"/>
      <c r="D45" s="328" t="s">
        <v>411</v>
      </c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>
        <v>613</v>
      </c>
      <c r="Q45" s="338"/>
      <c r="R45" s="320">
        <f t="shared" si="6"/>
        <v>613</v>
      </c>
    </row>
    <row r="46" spans="1:18" ht="21.75" customHeight="1">
      <c r="A46" s="89"/>
      <c r="B46" s="329" t="s">
        <v>412</v>
      </c>
      <c r="C46" s="330"/>
      <c r="D46" s="328" t="s">
        <v>413</v>
      </c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8"/>
      <c r="R46" s="320">
        <f t="shared" si="6"/>
        <v>0</v>
      </c>
    </row>
    <row r="47" spans="1:18" ht="21.75" customHeight="1">
      <c r="A47" s="89"/>
      <c r="B47" s="329" t="s">
        <v>414</v>
      </c>
      <c r="C47" s="330">
        <v>889101</v>
      </c>
      <c r="D47" s="328" t="s">
        <v>415</v>
      </c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8"/>
      <c r="R47" s="320">
        <f t="shared" si="6"/>
        <v>0</v>
      </c>
    </row>
    <row r="48" spans="1:18" ht="21.75" customHeight="1">
      <c r="A48" s="89"/>
      <c r="B48" s="329" t="s">
        <v>416</v>
      </c>
      <c r="C48" s="330"/>
      <c r="D48" s="328" t="s">
        <v>417</v>
      </c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8"/>
      <c r="R48" s="320"/>
    </row>
    <row r="49" spans="1:18" ht="21.75" customHeight="1">
      <c r="A49" s="89"/>
      <c r="B49" s="340"/>
      <c r="C49" s="341"/>
      <c r="D49" s="322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8"/>
      <c r="R49" s="320">
        <f>SUM(E49:Q49)</f>
        <v>0</v>
      </c>
    </row>
    <row r="50" spans="1:18" ht="21.75" customHeight="1">
      <c r="A50" s="89"/>
      <c r="B50" s="329"/>
      <c r="C50" s="330"/>
      <c r="D50" s="337" t="s">
        <v>464</v>
      </c>
      <c r="E50" s="338">
        <f aca="true" t="shared" si="7" ref="E50:Q50">SUM(E41:E49)</f>
        <v>0</v>
      </c>
      <c r="F50" s="338">
        <f t="shared" si="7"/>
        <v>0</v>
      </c>
      <c r="G50" s="338">
        <f t="shared" si="7"/>
        <v>0</v>
      </c>
      <c r="H50" s="338">
        <f t="shared" si="7"/>
        <v>0</v>
      </c>
      <c r="I50" s="338">
        <f t="shared" si="7"/>
        <v>0</v>
      </c>
      <c r="J50" s="338">
        <f t="shared" si="7"/>
        <v>0</v>
      </c>
      <c r="K50" s="338">
        <f t="shared" si="7"/>
        <v>0</v>
      </c>
      <c r="L50" s="338">
        <f t="shared" si="7"/>
        <v>22499</v>
      </c>
      <c r="M50" s="338">
        <f t="shared" si="7"/>
        <v>0</v>
      </c>
      <c r="N50" s="338">
        <f t="shared" si="7"/>
        <v>0</v>
      </c>
      <c r="O50" s="338">
        <f t="shared" si="7"/>
        <v>0</v>
      </c>
      <c r="P50" s="338">
        <f t="shared" si="7"/>
        <v>613</v>
      </c>
      <c r="Q50" s="338">
        <f t="shared" si="7"/>
        <v>0</v>
      </c>
      <c r="R50" s="320">
        <f>SUM(E50:Q50)</f>
        <v>23112</v>
      </c>
    </row>
    <row r="51" spans="1:18" ht="21.75" customHeight="1">
      <c r="A51" s="342"/>
      <c r="B51" s="343"/>
      <c r="C51" s="344"/>
      <c r="D51" s="345" t="s">
        <v>418</v>
      </c>
      <c r="E51" s="346">
        <f aca="true" t="shared" si="8" ref="E51:Q51">SUM(E50+E39)</f>
        <v>49314</v>
      </c>
      <c r="F51" s="346">
        <f t="shared" si="8"/>
        <v>0</v>
      </c>
      <c r="G51" s="346">
        <f t="shared" si="8"/>
        <v>6899</v>
      </c>
      <c r="H51" s="346">
        <f t="shared" si="8"/>
        <v>313</v>
      </c>
      <c r="I51" s="346">
        <f t="shared" si="8"/>
        <v>0</v>
      </c>
      <c r="J51" s="346">
        <f t="shared" si="8"/>
        <v>0</v>
      </c>
      <c r="K51" s="346">
        <f t="shared" si="8"/>
        <v>8200</v>
      </c>
      <c r="L51" s="346">
        <f t="shared" si="8"/>
        <v>26293</v>
      </c>
      <c r="M51" s="346">
        <f t="shared" si="8"/>
        <v>0</v>
      </c>
      <c r="N51" s="346">
        <f t="shared" si="8"/>
        <v>0</v>
      </c>
      <c r="O51" s="346">
        <f t="shared" si="8"/>
        <v>0</v>
      </c>
      <c r="P51" s="346">
        <f t="shared" si="8"/>
        <v>10436</v>
      </c>
      <c r="Q51" s="346">
        <f t="shared" si="8"/>
        <v>0</v>
      </c>
      <c r="R51" s="347">
        <f>SUM(E51:Q51)</f>
        <v>101455</v>
      </c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5">
    <mergeCell ref="E1:F1"/>
    <mergeCell ref="G1:H1"/>
    <mergeCell ref="K1:K2"/>
    <mergeCell ref="L1:L2"/>
    <mergeCell ref="B29:B31"/>
    <mergeCell ref="A1:A2"/>
    <mergeCell ref="C1:C2"/>
    <mergeCell ref="D1:D2"/>
    <mergeCell ref="B1:B2"/>
    <mergeCell ref="P1:P2"/>
    <mergeCell ref="Q1:Q2"/>
    <mergeCell ref="R1:R2"/>
    <mergeCell ref="I1:J1"/>
    <mergeCell ref="M1:M2"/>
    <mergeCell ref="N1:O1"/>
  </mergeCells>
  <printOptions horizontalCentered="1"/>
  <pageMargins left="0.2" right="0.2" top="0.95" bottom="0.19" header="0.32" footer="0.19"/>
  <pageSetup horizontalDpi="600" verticalDpi="600" orientation="landscape" paperSize="9" scale="57" r:id="rId1"/>
  <headerFooter alignWithMargins="0">
    <oddHeader>&amp;C&amp;"Garamond,Félkövér"&amp;14
&amp;R&amp;A
&amp;P.oldal
1000.-Ft-ban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CQ51"/>
  <sheetViews>
    <sheetView view="pageBreakPreview" zoomScale="75" zoomScaleNormal="60" zoomScaleSheetLayoutView="75" zoomScalePageLayoutView="0" workbookViewId="0" topLeftCell="A1">
      <selection activeCell="S57" sqref="S57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53.875" style="0" customWidth="1"/>
    <col min="4" max="4" width="7.00390625" style="0" customWidth="1"/>
    <col min="5" max="5" width="11.875" style="0" customWidth="1"/>
    <col min="6" max="6" width="11.625" style="0" customWidth="1"/>
    <col min="7" max="7" width="12.125" style="0" customWidth="1"/>
    <col min="8" max="8" width="12.75390625" style="0" customWidth="1"/>
    <col min="9" max="9" width="11.75390625" style="0" customWidth="1"/>
    <col min="10" max="10" width="10.875" style="0" customWidth="1"/>
    <col min="11" max="11" width="12.75390625" style="0" customWidth="1"/>
    <col min="12" max="12" width="11.75390625" style="0" customWidth="1"/>
    <col min="13" max="13" width="11.00390625" style="0" customWidth="1"/>
    <col min="14" max="15" width="13.25390625" style="0" customWidth="1"/>
    <col min="16" max="19" width="11.75390625" style="0" customWidth="1"/>
    <col min="20" max="20" width="12.875" style="0" customWidth="1"/>
    <col min="21" max="21" width="6.125" style="0" customWidth="1"/>
    <col min="22" max="22" width="6.75390625" style="0" customWidth="1"/>
    <col min="23" max="23" width="45.125" style="0" customWidth="1"/>
    <col min="24" max="24" width="10.75390625" style="0" customWidth="1"/>
    <col min="25" max="25" width="12.875" style="0" customWidth="1"/>
    <col min="26" max="29" width="10.75390625" style="0" customWidth="1"/>
    <col min="30" max="32" width="12.625" style="0" customWidth="1"/>
    <col min="33" max="34" width="6.875" style="0" customWidth="1"/>
    <col min="35" max="35" width="8.625" style="0" customWidth="1"/>
  </cols>
  <sheetData>
    <row r="1" spans="1:35" ht="60" customHeight="1">
      <c r="A1" s="449" t="s">
        <v>326</v>
      </c>
      <c r="B1" s="455" t="s">
        <v>327</v>
      </c>
      <c r="C1" s="457" t="s">
        <v>12</v>
      </c>
      <c r="D1" s="464" t="s">
        <v>419</v>
      </c>
      <c r="E1" s="464" t="s">
        <v>420</v>
      </c>
      <c r="F1" s="464" t="s">
        <v>421</v>
      </c>
      <c r="G1" s="464" t="s">
        <v>422</v>
      </c>
      <c r="H1" s="464" t="s">
        <v>423</v>
      </c>
      <c r="I1" s="460" t="s">
        <v>424</v>
      </c>
      <c r="J1" s="461"/>
      <c r="K1" s="460" t="s">
        <v>425</v>
      </c>
      <c r="L1" s="461"/>
      <c r="M1" s="462" t="s">
        <v>426</v>
      </c>
      <c r="N1" s="464" t="s">
        <v>427</v>
      </c>
      <c r="O1" s="460" t="s">
        <v>428</v>
      </c>
      <c r="P1" s="461"/>
      <c r="Q1" s="466" t="s">
        <v>429</v>
      </c>
      <c r="R1" s="464" t="s">
        <v>430</v>
      </c>
      <c r="S1" s="464" t="s">
        <v>431</v>
      </c>
      <c r="T1" s="464" t="s">
        <v>432</v>
      </c>
      <c r="U1" s="348"/>
      <c r="V1" s="348"/>
      <c r="W1" s="348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</row>
    <row r="2" spans="1:35" ht="36" customHeight="1">
      <c r="A2" s="450"/>
      <c r="B2" s="456"/>
      <c r="C2" s="458"/>
      <c r="D2" s="465"/>
      <c r="E2" s="465"/>
      <c r="F2" s="465"/>
      <c r="G2" s="465"/>
      <c r="H2" s="465"/>
      <c r="I2" s="349" t="s">
        <v>433</v>
      </c>
      <c r="J2" s="350" t="s">
        <v>434</v>
      </c>
      <c r="K2" s="349" t="s">
        <v>435</v>
      </c>
      <c r="L2" s="351" t="s">
        <v>436</v>
      </c>
      <c r="M2" s="463"/>
      <c r="N2" s="465"/>
      <c r="O2" s="349" t="s">
        <v>437</v>
      </c>
      <c r="P2" s="351" t="s">
        <v>438</v>
      </c>
      <c r="Q2" s="467"/>
      <c r="R2" s="465"/>
      <c r="S2" s="465"/>
      <c r="T2" s="465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</row>
    <row r="3" spans="1:35" ht="18" customHeight="1">
      <c r="A3" s="89"/>
      <c r="B3" s="352" t="s">
        <v>439</v>
      </c>
      <c r="C3" s="353" t="s">
        <v>440</v>
      </c>
      <c r="D3" s="354"/>
      <c r="E3" s="319"/>
      <c r="F3" s="355"/>
      <c r="G3" s="355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7"/>
      <c r="U3" s="358"/>
      <c r="V3" s="358"/>
      <c r="W3" s="359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</row>
    <row r="4" spans="1:35" ht="19.5" customHeight="1">
      <c r="A4" s="89"/>
      <c r="B4" s="332"/>
      <c r="C4" s="361" t="s">
        <v>441</v>
      </c>
      <c r="D4" s="333"/>
      <c r="E4" s="319"/>
      <c r="F4" s="319"/>
      <c r="G4" s="319"/>
      <c r="H4" s="319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3"/>
      <c r="U4" s="364"/>
      <c r="V4" s="364"/>
      <c r="W4" s="365"/>
      <c r="X4" s="360"/>
      <c r="Y4" s="360"/>
      <c r="Z4" s="366"/>
      <c r="AA4" s="367"/>
      <c r="AB4" s="367"/>
      <c r="AC4" s="366"/>
      <c r="AD4" s="367"/>
      <c r="AE4" s="368"/>
      <c r="AF4" s="366"/>
      <c r="AG4" s="367"/>
      <c r="AH4" s="367"/>
      <c r="AI4" s="366"/>
    </row>
    <row r="5" spans="1:35" ht="19.5" customHeight="1">
      <c r="A5" s="331" t="s">
        <v>347</v>
      </c>
      <c r="B5" s="332"/>
      <c r="C5" s="333" t="s">
        <v>348</v>
      </c>
      <c r="D5" s="369">
        <v>1</v>
      </c>
      <c r="E5" s="319">
        <v>1962</v>
      </c>
      <c r="F5" s="319">
        <v>530</v>
      </c>
      <c r="G5" s="319">
        <v>3140</v>
      </c>
      <c r="H5" s="319"/>
      <c r="I5" s="319"/>
      <c r="J5" s="319"/>
      <c r="K5" s="362"/>
      <c r="L5" s="362"/>
      <c r="M5" s="362"/>
      <c r="N5" s="362"/>
      <c r="O5" s="362"/>
      <c r="P5" s="362"/>
      <c r="Q5" s="362"/>
      <c r="R5" s="362"/>
      <c r="S5" s="362"/>
      <c r="T5" s="363">
        <f aca="true" t="shared" si="0" ref="T5:T14">SUM(E5:S5)</f>
        <v>5632</v>
      </c>
      <c r="U5" s="364"/>
      <c r="V5" s="364"/>
      <c r="W5" s="365"/>
      <c r="X5" s="360"/>
      <c r="Y5" s="360"/>
      <c r="Z5" s="366"/>
      <c r="AA5" s="367"/>
      <c r="AB5" s="367"/>
      <c r="AC5" s="366"/>
      <c r="AD5" s="367"/>
      <c r="AE5" s="368"/>
      <c r="AF5" s="366"/>
      <c r="AG5" s="367"/>
      <c r="AH5" s="367"/>
      <c r="AI5" s="366"/>
    </row>
    <row r="6" spans="1:35" ht="19.5" customHeight="1">
      <c r="A6" s="331" t="s">
        <v>349</v>
      </c>
      <c r="B6" s="332">
        <v>931102</v>
      </c>
      <c r="C6" s="333" t="s">
        <v>350</v>
      </c>
      <c r="D6" s="333"/>
      <c r="E6" s="319"/>
      <c r="F6" s="319"/>
      <c r="G6" s="319"/>
      <c r="H6" s="319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3">
        <f t="shared" si="0"/>
        <v>0</v>
      </c>
      <c r="U6" s="364"/>
      <c r="V6" s="364"/>
      <c r="W6" s="365"/>
      <c r="X6" s="360"/>
      <c r="Y6" s="360"/>
      <c r="Z6" s="366"/>
      <c r="AA6" s="367"/>
      <c r="AB6" s="367"/>
      <c r="AC6" s="366"/>
      <c r="AD6" s="367"/>
      <c r="AE6" s="368"/>
      <c r="AF6" s="366"/>
      <c r="AG6" s="367"/>
      <c r="AH6" s="367"/>
      <c r="AI6" s="366"/>
    </row>
    <row r="7" spans="1:35" ht="19.5" customHeight="1">
      <c r="A7" s="331" t="s">
        <v>351</v>
      </c>
      <c r="B7" s="332">
        <v>960302</v>
      </c>
      <c r="C7" s="333" t="s">
        <v>352</v>
      </c>
      <c r="D7" s="333"/>
      <c r="E7" s="319"/>
      <c r="F7" s="319"/>
      <c r="G7" s="319">
        <v>646</v>
      </c>
      <c r="H7" s="319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3">
        <f t="shared" si="0"/>
        <v>646</v>
      </c>
      <c r="U7" s="364"/>
      <c r="V7" s="364"/>
      <c r="W7" s="365"/>
      <c r="X7" s="360"/>
      <c r="Y7" s="360"/>
      <c r="Z7" s="366"/>
      <c r="AA7" s="367"/>
      <c r="AB7" s="367"/>
      <c r="AC7" s="366"/>
      <c r="AD7" s="367"/>
      <c r="AE7" s="368"/>
      <c r="AF7" s="366"/>
      <c r="AG7" s="367"/>
      <c r="AH7" s="367"/>
      <c r="AI7" s="366"/>
    </row>
    <row r="8" spans="1:35" ht="19.5" customHeight="1">
      <c r="A8" s="331" t="s">
        <v>353</v>
      </c>
      <c r="B8" s="332"/>
      <c r="C8" s="333" t="s">
        <v>354</v>
      </c>
      <c r="D8" s="333"/>
      <c r="E8" s="319"/>
      <c r="F8" s="319"/>
      <c r="G8" s="319">
        <v>793</v>
      </c>
      <c r="H8" s="319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>
        <f t="shared" si="0"/>
        <v>793</v>
      </c>
      <c r="U8" s="364"/>
      <c r="V8" s="364"/>
      <c r="W8" s="365"/>
      <c r="X8" s="360"/>
      <c r="Y8" s="360"/>
      <c r="Z8" s="366"/>
      <c r="AA8" s="367"/>
      <c r="AB8" s="367"/>
      <c r="AC8" s="366"/>
      <c r="AD8" s="367"/>
      <c r="AE8" s="368"/>
      <c r="AF8" s="366"/>
      <c r="AG8" s="367"/>
      <c r="AH8" s="367"/>
      <c r="AI8" s="366"/>
    </row>
    <row r="9" spans="1:35" ht="19.5" customHeight="1">
      <c r="A9" s="331" t="s">
        <v>359</v>
      </c>
      <c r="B9" s="332"/>
      <c r="C9" s="333" t="s">
        <v>360</v>
      </c>
      <c r="D9" s="361"/>
      <c r="E9" s="319"/>
      <c r="F9" s="355"/>
      <c r="G9" s="319">
        <v>2974</v>
      </c>
      <c r="H9" s="319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63">
        <f t="shared" si="0"/>
        <v>2974</v>
      </c>
      <c r="U9" s="364"/>
      <c r="V9" s="364"/>
      <c r="W9" s="370"/>
      <c r="X9" s="360"/>
      <c r="Y9" s="360"/>
      <c r="Z9" s="366"/>
      <c r="AA9" s="367"/>
      <c r="AB9" s="367"/>
      <c r="AC9" s="366"/>
      <c r="AD9" s="367"/>
      <c r="AE9" s="367"/>
      <c r="AF9" s="366"/>
      <c r="AG9" s="367"/>
      <c r="AH9" s="367"/>
      <c r="AI9" s="366"/>
    </row>
    <row r="10" spans="1:59" ht="19.5" customHeight="1">
      <c r="A10" s="331" t="s">
        <v>361</v>
      </c>
      <c r="B10" s="332"/>
      <c r="C10" s="333" t="s">
        <v>362</v>
      </c>
      <c r="D10" s="333"/>
      <c r="E10" s="319"/>
      <c r="F10" s="319"/>
      <c r="G10" s="319"/>
      <c r="H10" s="319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3">
        <f t="shared" si="0"/>
        <v>0</v>
      </c>
      <c r="U10" s="364"/>
      <c r="V10" s="364"/>
      <c r="W10" s="365"/>
      <c r="X10" s="360"/>
      <c r="Y10" s="360"/>
      <c r="Z10" s="366"/>
      <c r="AA10" s="367"/>
      <c r="AB10" s="367"/>
      <c r="AC10" s="366"/>
      <c r="AD10" s="367"/>
      <c r="AE10" s="371"/>
      <c r="AF10" s="366"/>
      <c r="AG10" s="367"/>
      <c r="AH10" s="367"/>
      <c r="AI10" s="366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9.5" customHeight="1">
      <c r="A11" s="331" t="s">
        <v>363</v>
      </c>
      <c r="B11" s="332"/>
      <c r="C11" s="333" t="s">
        <v>364</v>
      </c>
      <c r="D11" s="333"/>
      <c r="E11" s="319"/>
      <c r="F11" s="319"/>
      <c r="G11" s="319"/>
      <c r="H11" s="319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3">
        <f t="shared" si="0"/>
        <v>0</v>
      </c>
      <c r="U11" s="364"/>
      <c r="V11" s="364"/>
      <c r="W11" s="365"/>
      <c r="X11" s="360"/>
      <c r="Y11" s="360"/>
      <c r="Z11" s="366"/>
      <c r="AA11" s="367"/>
      <c r="AB11" s="367"/>
      <c r="AC11" s="366"/>
      <c r="AD11" s="367"/>
      <c r="AE11" s="371"/>
      <c r="AF11" s="366"/>
      <c r="AG11" s="367"/>
      <c r="AH11" s="367"/>
      <c r="AI11" s="366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9.5" customHeight="1">
      <c r="A12" s="331" t="s">
        <v>365</v>
      </c>
      <c r="B12" s="332">
        <v>813000</v>
      </c>
      <c r="C12" s="333" t="s">
        <v>366</v>
      </c>
      <c r="D12" s="369"/>
      <c r="E12" s="319"/>
      <c r="F12" s="319"/>
      <c r="G12" s="319">
        <v>2321</v>
      </c>
      <c r="H12" s="319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3">
        <f t="shared" si="0"/>
        <v>2321</v>
      </c>
      <c r="U12" s="364"/>
      <c r="V12" s="364"/>
      <c r="W12" s="365"/>
      <c r="X12" s="360"/>
      <c r="Y12" s="360"/>
      <c r="Z12" s="366"/>
      <c r="AA12" s="367"/>
      <c r="AB12" s="367"/>
      <c r="AC12" s="366"/>
      <c r="AD12" s="367"/>
      <c r="AE12" s="371"/>
      <c r="AF12" s="366"/>
      <c r="AG12" s="367"/>
      <c r="AH12" s="367"/>
      <c r="AI12" s="36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9.5" customHeight="1">
      <c r="A13" s="331" t="s">
        <v>367</v>
      </c>
      <c r="B13" s="332"/>
      <c r="C13" s="333" t="s">
        <v>368</v>
      </c>
      <c r="D13" s="369"/>
      <c r="E13" s="319"/>
      <c r="F13" s="319"/>
      <c r="G13" s="319"/>
      <c r="H13" s="319"/>
      <c r="I13" s="362"/>
      <c r="J13" s="362"/>
      <c r="K13" s="362"/>
      <c r="L13" s="362"/>
      <c r="M13" s="319"/>
      <c r="N13" s="362"/>
      <c r="O13" s="362"/>
      <c r="P13" s="362"/>
      <c r="Q13" s="362"/>
      <c r="R13" s="362"/>
      <c r="S13" s="362"/>
      <c r="T13" s="363">
        <f t="shared" si="0"/>
        <v>0</v>
      </c>
      <c r="U13" s="364"/>
      <c r="V13" s="364"/>
      <c r="W13" s="365"/>
      <c r="X13" s="360"/>
      <c r="Y13" s="360"/>
      <c r="Z13" s="366"/>
      <c r="AA13" s="367"/>
      <c r="AB13" s="367"/>
      <c r="AC13" s="366"/>
      <c r="AD13" s="367"/>
      <c r="AE13" s="371"/>
      <c r="AF13" s="366"/>
      <c r="AG13" s="367"/>
      <c r="AH13" s="367"/>
      <c r="AI13" s="36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9.5" customHeight="1">
      <c r="A14" s="331" t="s">
        <v>369</v>
      </c>
      <c r="B14" s="332"/>
      <c r="C14" s="333" t="s">
        <v>370</v>
      </c>
      <c r="D14" s="369">
        <v>8</v>
      </c>
      <c r="E14" s="319">
        <v>3149</v>
      </c>
      <c r="F14" s="319">
        <v>425</v>
      </c>
      <c r="G14" s="319">
        <v>30</v>
      </c>
      <c r="H14" s="319"/>
      <c r="I14" s="362"/>
      <c r="J14" s="362"/>
      <c r="K14" s="362"/>
      <c r="L14" s="362"/>
      <c r="M14" s="319">
        <v>313</v>
      </c>
      <c r="N14" s="362"/>
      <c r="O14" s="362"/>
      <c r="P14" s="362"/>
      <c r="Q14" s="362"/>
      <c r="R14" s="362"/>
      <c r="S14" s="362"/>
      <c r="T14" s="363">
        <f t="shared" si="0"/>
        <v>3917</v>
      </c>
      <c r="U14" s="364"/>
      <c r="V14" s="364"/>
      <c r="W14" s="365"/>
      <c r="X14" s="360"/>
      <c r="Y14" s="360"/>
      <c r="Z14" s="366"/>
      <c r="AA14" s="367"/>
      <c r="AB14" s="367"/>
      <c r="AC14" s="366"/>
      <c r="AD14" s="367"/>
      <c r="AE14" s="371"/>
      <c r="AF14" s="366"/>
      <c r="AG14" s="367"/>
      <c r="AH14" s="367"/>
      <c r="AI14" s="36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9.5" customHeight="1">
      <c r="A15" s="331" t="s">
        <v>442</v>
      </c>
      <c r="B15" s="332"/>
      <c r="C15" s="333" t="s">
        <v>372</v>
      </c>
      <c r="D15" s="369"/>
      <c r="E15" s="319"/>
      <c r="F15" s="319"/>
      <c r="G15" s="319"/>
      <c r="H15" s="319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3"/>
      <c r="U15" s="364"/>
      <c r="V15" s="364"/>
      <c r="W15" s="365"/>
      <c r="X15" s="360"/>
      <c r="Y15" s="360"/>
      <c r="Z15" s="366"/>
      <c r="AA15" s="367"/>
      <c r="AB15" s="367"/>
      <c r="AC15" s="366"/>
      <c r="AD15" s="367"/>
      <c r="AE15" s="371"/>
      <c r="AF15" s="366"/>
      <c r="AG15" s="367"/>
      <c r="AH15" s="367"/>
      <c r="AI15" s="36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35" s="383" customFormat="1" ht="19.5" customHeight="1">
      <c r="A16" s="372"/>
      <c r="B16" s="373"/>
      <c r="C16" s="374" t="s">
        <v>443</v>
      </c>
      <c r="D16" s="375">
        <f>SUM(D5:D15)</f>
        <v>9</v>
      </c>
      <c r="E16" s="376">
        <f>SUM(E5:E14)</f>
        <v>5111</v>
      </c>
      <c r="F16" s="376">
        <f>SUM(F5:F14)</f>
        <v>955</v>
      </c>
      <c r="G16" s="376">
        <f>SUM(G5:G14)</f>
        <v>9904</v>
      </c>
      <c r="H16" s="376">
        <f>SUM(H5:H11)</f>
        <v>0</v>
      </c>
      <c r="I16" s="376">
        <f>SUM(I5:I11)</f>
        <v>0</v>
      </c>
      <c r="J16" s="376">
        <f>SUM(J5:J11)</f>
        <v>0</v>
      </c>
      <c r="K16" s="376">
        <f>SUM(K5:K11)</f>
        <v>0</v>
      </c>
      <c r="L16" s="376">
        <f>SUM(L5:L11)</f>
        <v>0</v>
      </c>
      <c r="M16" s="376">
        <f>SUM(M13:M14)</f>
        <v>313</v>
      </c>
      <c r="N16" s="376"/>
      <c r="O16" s="376">
        <f>SUM(O5:O11)</f>
        <v>0</v>
      </c>
      <c r="P16" s="376">
        <f>SUM(P5:P11)</f>
        <v>0</v>
      </c>
      <c r="Q16" s="376"/>
      <c r="R16" s="376"/>
      <c r="S16" s="376">
        <f>SUM(S5:S11)</f>
        <v>0</v>
      </c>
      <c r="T16" s="376">
        <f>SUM(T5:T14)</f>
        <v>16283</v>
      </c>
      <c r="U16" s="377"/>
      <c r="V16" s="377"/>
      <c r="W16" s="378"/>
      <c r="X16" s="379"/>
      <c r="Y16" s="379"/>
      <c r="Z16" s="380"/>
      <c r="AA16" s="381"/>
      <c r="AB16" s="381"/>
      <c r="AC16" s="380"/>
      <c r="AD16" s="381"/>
      <c r="AE16" s="382"/>
      <c r="AF16" s="380"/>
      <c r="AG16" s="381"/>
      <c r="AH16" s="381"/>
      <c r="AI16" s="380"/>
    </row>
    <row r="17" spans="1:35" ht="19.5" customHeight="1">
      <c r="A17" s="89"/>
      <c r="B17" s="332"/>
      <c r="C17" s="361" t="s">
        <v>444</v>
      </c>
      <c r="D17" s="333"/>
      <c r="E17" s="319"/>
      <c r="F17" s="319"/>
      <c r="G17" s="319"/>
      <c r="H17" s="319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3">
        <f>SUM(E17:S17)</f>
        <v>0</v>
      </c>
      <c r="U17" s="364"/>
      <c r="V17" s="364"/>
      <c r="W17" s="365"/>
      <c r="X17" s="360"/>
      <c r="Y17" s="360"/>
      <c r="Z17" s="366"/>
      <c r="AA17" s="367"/>
      <c r="AB17" s="367"/>
      <c r="AC17" s="366"/>
      <c r="AD17" s="367"/>
      <c r="AE17" s="371"/>
      <c r="AF17" s="366"/>
      <c r="AG17" s="366"/>
      <c r="AH17" s="366"/>
      <c r="AI17" s="366"/>
    </row>
    <row r="18" spans="1:35" ht="19.5" customHeight="1">
      <c r="A18" s="89"/>
      <c r="B18" s="332"/>
      <c r="C18" s="361" t="s">
        <v>445</v>
      </c>
      <c r="D18" s="333"/>
      <c r="E18" s="319"/>
      <c r="F18" s="319"/>
      <c r="G18" s="319"/>
      <c r="H18" s="319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3">
        <f>SUM(E18:S18)</f>
        <v>0</v>
      </c>
      <c r="U18" s="364"/>
      <c r="V18" s="364"/>
      <c r="W18" s="365"/>
      <c r="X18" s="360"/>
      <c r="Y18" s="360"/>
      <c r="Z18" s="366"/>
      <c r="AA18" s="367"/>
      <c r="AB18" s="367"/>
      <c r="AC18" s="366"/>
      <c r="AD18" s="367"/>
      <c r="AE18" s="371"/>
      <c r="AF18" s="366"/>
      <c r="AG18" s="366"/>
      <c r="AH18" s="366"/>
      <c r="AI18" s="366"/>
    </row>
    <row r="19" spans="1:35" ht="19.5" customHeight="1">
      <c r="A19" s="331" t="s">
        <v>383</v>
      </c>
      <c r="B19" s="332"/>
      <c r="C19" s="384" t="s">
        <v>384</v>
      </c>
      <c r="D19" s="385"/>
      <c r="E19" s="323"/>
      <c r="F19" s="323"/>
      <c r="G19" s="323"/>
      <c r="H19" s="319"/>
      <c r="I19" s="323"/>
      <c r="J19" s="386"/>
      <c r="K19" s="387"/>
      <c r="L19" s="388"/>
      <c r="M19" s="388"/>
      <c r="N19" s="388"/>
      <c r="O19" s="388"/>
      <c r="P19" s="388"/>
      <c r="Q19" s="388"/>
      <c r="R19" s="388"/>
      <c r="S19" s="388"/>
      <c r="T19" s="363">
        <f>SUM(E19:S19)</f>
        <v>0</v>
      </c>
      <c r="U19" s="364"/>
      <c r="V19" s="364"/>
      <c r="W19" s="389"/>
      <c r="X19" s="390"/>
      <c r="Y19" s="390"/>
      <c r="Z19" s="366"/>
      <c r="AA19" s="390"/>
      <c r="AB19" s="390"/>
      <c r="AC19" s="366"/>
      <c r="AD19" s="371"/>
      <c r="AE19" s="371"/>
      <c r="AF19" s="366"/>
      <c r="AG19" s="391"/>
      <c r="AH19" s="391"/>
      <c r="AI19" s="366"/>
    </row>
    <row r="20" spans="1:35" ht="19.5" customHeight="1">
      <c r="A20" s="330">
        <v>910502</v>
      </c>
      <c r="B20" s="328"/>
      <c r="C20" s="328" t="s">
        <v>386</v>
      </c>
      <c r="D20" s="392">
        <v>1</v>
      </c>
      <c r="E20" s="323">
        <v>2040</v>
      </c>
      <c r="F20" s="323">
        <v>541</v>
      </c>
      <c r="G20" s="323">
        <v>2000</v>
      </c>
      <c r="H20" s="319"/>
      <c r="I20" s="323"/>
      <c r="J20" s="386"/>
      <c r="K20" s="387"/>
      <c r="L20" s="388"/>
      <c r="M20" s="388"/>
      <c r="N20" s="388"/>
      <c r="O20" s="388"/>
      <c r="P20" s="388"/>
      <c r="Q20" s="388"/>
      <c r="R20" s="388"/>
      <c r="S20" s="388"/>
      <c r="T20" s="363">
        <f>SUM(E20:S20)</f>
        <v>4581</v>
      </c>
      <c r="U20" s="364"/>
      <c r="V20" s="364"/>
      <c r="W20" s="389"/>
      <c r="X20" s="390"/>
      <c r="Y20" s="390"/>
      <c r="Z20" s="366"/>
      <c r="AA20" s="390"/>
      <c r="AB20" s="390"/>
      <c r="AC20" s="366"/>
      <c r="AD20" s="371"/>
      <c r="AE20" s="371"/>
      <c r="AF20" s="366"/>
      <c r="AG20" s="391"/>
      <c r="AH20" s="391"/>
      <c r="AI20" s="366"/>
    </row>
    <row r="21" spans="1:35" s="383" customFormat="1" ht="19.5" customHeight="1">
      <c r="A21" s="342"/>
      <c r="B21" s="373"/>
      <c r="C21" s="393" t="s">
        <v>446</v>
      </c>
      <c r="D21" s="394">
        <f>SUM(D19:D20)</f>
        <v>1</v>
      </c>
      <c r="E21" s="394">
        <f>SUM(E20)</f>
        <v>2040</v>
      </c>
      <c r="F21" s="394">
        <f>SUM(F20)</f>
        <v>541</v>
      </c>
      <c r="G21" s="394">
        <f>SUM(G20)</f>
        <v>2000</v>
      </c>
      <c r="H21" s="394">
        <f>SUM(H19:H19)</f>
        <v>0</v>
      </c>
      <c r="I21" s="394">
        <f>SUM(I19:I19)</f>
        <v>0</v>
      </c>
      <c r="J21" s="394">
        <f>SUM(J19:J19)</f>
        <v>0</v>
      </c>
      <c r="K21" s="394">
        <f>SUM(K19:K19)</f>
        <v>0</v>
      </c>
      <c r="L21" s="394">
        <f>SUM(L19:L19)</f>
        <v>0</v>
      </c>
      <c r="M21" s="394"/>
      <c r="N21" s="394"/>
      <c r="O21" s="394">
        <f>SUM(O19:O19)</f>
        <v>0</v>
      </c>
      <c r="P21" s="394">
        <f>SUM(P19:P19)</f>
        <v>0</v>
      </c>
      <c r="Q21" s="394"/>
      <c r="R21" s="394"/>
      <c r="S21" s="394">
        <f>SUM(S19:S19)</f>
        <v>0</v>
      </c>
      <c r="T21" s="376">
        <f>SUM(T17:T20)</f>
        <v>4581</v>
      </c>
      <c r="U21" s="377"/>
      <c r="V21" s="377"/>
      <c r="W21" s="395"/>
      <c r="X21" s="379"/>
      <c r="Y21" s="379"/>
      <c r="Z21" s="380"/>
      <c r="AA21" s="381"/>
      <c r="AB21" s="381"/>
      <c r="AC21" s="380"/>
      <c r="AD21" s="381"/>
      <c r="AE21" s="381"/>
      <c r="AF21" s="380"/>
      <c r="AG21" s="381"/>
      <c r="AH21" s="381"/>
      <c r="AI21" s="380"/>
    </row>
    <row r="22" spans="1:95" ht="19.5" customHeight="1">
      <c r="A22" s="89"/>
      <c r="B22" s="332"/>
      <c r="C22" s="361" t="s">
        <v>447</v>
      </c>
      <c r="D22" s="333"/>
      <c r="E22" s="319"/>
      <c r="F22" s="319"/>
      <c r="G22" s="319"/>
      <c r="H22" s="319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3">
        <f>SUM(E22:S22)</f>
        <v>0</v>
      </c>
      <c r="U22" s="364"/>
      <c r="V22" s="364"/>
      <c r="W22" s="365"/>
      <c r="X22" s="367"/>
      <c r="Y22" s="367"/>
      <c r="Z22" s="366"/>
      <c r="AA22" s="367"/>
      <c r="AB22" s="367"/>
      <c r="AC22" s="366"/>
      <c r="AD22" s="367"/>
      <c r="AE22" s="368"/>
      <c r="AF22" s="366"/>
      <c r="AG22" s="367"/>
      <c r="AH22" s="367"/>
      <c r="AI22" s="366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35" ht="19.5" customHeight="1">
      <c r="A23" s="331" t="s">
        <v>448</v>
      </c>
      <c r="B23" s="332"/>
      <c r="C23" s="333" t="s">
        <v>449</v>
      </c>
      <c r="D23" s="369"/>
      <c r="E23" s="319"/>
      <c r="F23" s="319"/>
      <c r="G23" s="319"/>
      <c r="H23" s="319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3">
        <f>SUM(E23:S23)</f>
        <v>0</v>
      </c>
      <c r="U23" s="364"/>
      <c r="V23" s="364"/>
      <c r="W23" s="365"/>
      <c r="X23" s="367"/>
      <c r="Y23" s="367"/>
      <c r="Z23" s="366"/>
      <c r="AA23" s="367"/>
      <c r="AB23" s="367"/>
      <c r="AC23" s="366"/>
      <c r="AD23" s="367"/>
      <c r="AE23" s="368"/>
      <c r="AF23" s="366"/>
      <c r="AG23" s="367"/>
      <c r="AH23" s="367"/>
      <c r="AI23" s="366"/>
    </row>
    <row r="24" spans="1:35" ht="19.5" customHeight="1">
      <c r="A24" s="331" t="s">
        <v>375</v>
      </c>
      <c r="B24" s="332">
        <v>889921</v>
      </c>
      <c r="C24" s="333" t="s">
        <v>376</v>
      </c>
      <c r="D24" s="369"/>
      <c r="E24" s="319"/>
      <c r="F24" s="319"/>
      <c r="G24" s="319">
        <v>5179</v>
      </c>
      <c r="H24" s="319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3">
        <f>SUM(E24:S24)</f>
        <v>5179</v>
      </c>
      <c r="U24" s="364"/>
      <c r="V24" s="364"/>
      <c r="W24" s="365"/>
      <c r="X24" s="367"/>
      <c r="Y24" s="367"/>
      <c r="Z24" s="366"/>
      <c r="AA24" s="367"/>
      <c r="AB24" s="367"/>
      <c r="AC24" s="366"/>
      <c r="AD24" s="367"/>
      <c r="AE24" s="368"/>
      <c r="AF24" s="366"/>
      <c r="AG24" s="366"/>
      <c r="AH24" s="366"/>
      <c r="AI24" s="366"/>
    </row>
    <row r="25" spans="1:35" ht="19.5" customHeight="1">
      <c r="A25" s="331"/>
      <c r="B25" s="332"/>
      <c r="C25" s="333"/>
      <c r="D25" s="369"/>
      <c r="E25" s="319"/>
      <c r="F25" s="319"/>
      <c r="G25" s="319"/>
      <c r="H25" s="319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3">
        <f>SUM(E25:S25)</f>
        <v>0</v>
      </c>
      <c r="U25" s="364"/>
      <c r="V25" s="364"/>
      <c r="W25" s="365"/>
      <c r="X25" s="367"/>
      <c r="Y25" s="367"/>
      <c r="Z25" s="366"/>
      <c r="AA25" s="367"/>
      <c r="AB25" s="367"/>
      <c r="AC25" s="366"/>
      <c r="AD25" s="367"/>
      <c r="AE25" s="368"/>
      <c r="AF25" s="366"/>
      <c r="AG25" s="367"/>
      <c r="AH25" s="367"/>
      <c r="AI25" s="366"/>
    </row>
    <row r="26" spans="1:35" ht="19.5" customHeight="1">
      <c r="A26" s="89"/>
      <c r="B26" s="332"/>
      <c r="C26" s="333" t="s">
        <v>450</v>
      </c>
      <c r="D26" s="333"/>
      <c r="E26" s="319"/>
      <c r="F26" s="319"/>
      <c r="G26" s="319"/>
      <c r="H26" s="319">
        <v>10297</v>
      </c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63">
        <f>SUM(E26:S26)</f>
        <v>10297</v>
      </c>
      <c r="U26" s="365"/>
      <c r="V26" s="365"/>
      <c r="W26" s="365"/>
      <c r="X26" s="367"/>
      <c r="Y26" s="367"/>
      <c r="Z26" s="366"/>
      <c r="AA26" s="367"/>
      <c r="AB26" s="367"/>
      <c r="AC26" s="366"/>
      <c r="AD26" s="367"/>
      <c r="AE26" s="368"/>
      <c r="AF26" s="366"/>
      <c r="AG26" s="367"/>
      <c r="AH26" s="367"/>
      <c r="AI26" s="366"/>
    </row>
    <row r="27" spans="1:35" s="383" customFormat="1" ht="19.5" customHeight="1">
      <c r="A27" s="342"/>
      <c r="B27" s="373"/>
      <c r="C27" s="393" t="s">
        <v>451</v>
      </c>
      <c r="D27" s="375">
        <f aca="true" t="shared" si="1" ref="D27:L27">SUM(D23:D26)</f>
        <v>0</v>
      </c>
      <c r="E27" s="376">
        <f t="shared" si="1"/>
        <v>0</v>
      </c>
      <c r="F27" s="376">
        <f t="shared" si="1"/>
        <v>0</v>
      </c>
      <c r="G27" s="376">
        <f t="shared" si="1"/>
        <v>5179</v>
      </c>
      <c r="H27" s="376">
        <f t="shared" si="1"/>
        <v>10297</v>
      </c>
      <c r="I27" s="376">
        <f t="shared" si="1"/>
        <v>0</v>
      </c>
      <c r="J27" s="376">
        <f t="shared" si="1"/>
        <v>0</v>
      </c>
      <c r="K27" s="376">
        <f t="shared" si="1"/>
        <v>0</v>
      </c>
      <c r="L27" s="376">
        <f t="shared" si="1"/>
        <v>0</v>
      </c>
      <c r="M27" s="376"/>
      <c r="N27" s="376"/>
      <c r="O27" s="376">
        <f>SUM(O23:O26)</f>
        <v>0</v>
      </c>
      <c r="P27" s="376">
        <f>SUM(P23:P26)</f>
        <v>0</v>
      </c>
      <c r="Q27" s="376"/>
      <c r="R27" s="376"/>
      <c r="S27" s="376">
        <f>SUM(S23:S26)</f>
        <v>0</v>
      </c>
      <c r="T27" s="376">
        <f>SUM(T24:T26)</f>
        <v>15476</v>
      </c>
      <c r="U27" s="378"/>
      <c r="V27" s="378"/>
      <c r="W27" s="378"/>
      <c r="X27" s="381"/>
      <c r="Y27" s="381"/>
      <c r="Z27" s="380"/>
      <c r="AA27" s="381"/>
      <c r="AB27" s="381"/>
      <c r="AC27" s="380"/>
      <c r="AD27" s="381"/>
      <c r="AE27" s="396"/>
      <c r="AF27" s="380"/>
      <c r="AG27" s="381"/>
      <c r="AH27" s="381"/>
      <c r="AI27" s="380"/>
    </row>
    <row r="28" spans="1:35" ht="19.5" customHeight="1">
      <c r="A28" s="89"/>
      <c r="B28" s="332"/>
      <c r="C28" s="361" t="s">
        <v>388</v>
      </c>
      <c r="D28" s="333"/>
      <c r="E28" s="319"/>
      <c r="F28" s="319"/>
      <c r="G28" s="319"/>
      <c r="H28" s="319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3">
        <f>SUM(E28:S28)</f>
        <v>0</v>
      </c>
      <c r="U28" s="365"/>
      <c r="V28" s="365"/>
      <c r="W28" s="365"/>
      <c r="X28" s="367"/>
      <c r="Y28" s="367"/>
      <c r="Z28" s="366"/>
      <c r="AA28" s="367"/>
      <c r="AB28" s="367"/>
      <c r="AC28" s="366"/>
      <c r="AD28" s="367"/>
      <c r="AE28" s="368"/>
      <c r="AF28" s="366"/>
      <c r="AG28" s="367"/>
      <c r="AH28" s="367"/>
      <c r="AI28" s="366"/>
    </row>
    <row r="29" spans="1:35" ht="19.5" customHeight="1">
      <c r="A29" s="468" t="s">
        <v>389</v>
      </c>
      <c r="B29" s="317">
        <v>680001</v>
      </c>
      <c r="C29" s="322" t="s">
        <v>390</v>
      </c>
      <c r="D29" s="385"/>
      <c r="E29" s="325"/>
      <c r="F29" s="325"/>
      <c r="G29" s="323">
        <v>54</v>
      </c>
      <c r="H29" s="319"/>
      <c r="I29" s="323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63">
        <f>SUM(E29:S29)</f>
        <v>54</v>
      </c>
      <c r="U29" s="365"/>
      <c r="V29" s="365"/>
      <c r="W29" s="389"/>
      <c r="X29" s="390"/>
      <c r="Y29" s="390"/>
      <c r="Z29" s="366"/>
      <c r="AA29" s="390"/>
      <c r="AB29" s="390"/>
      <c r="AC29" s="366"/>
      <c r="AD29" s="371"/>
      <c r="AE29" s="371"/>
      <c r="AF29" s="398"/>
      <c r="AG29" s="391"/>
      <c r="AH29" s="391"/>
      <c r="AI29" s="366"/>
    </row>
    <row r="30" spans="1:35" ht="19.5" customHeight="1">
      <c r="A30" s="469"/>
      <c r="B30" s="334">
        <v>680002</v>
      </c>
      <c r="C30" s="335" t="s">
        <v>391</v>
      </c>
      <c r="D30" s="385"/>
      <c r="E30" s="325"/>
      <c r="F30" s="325"/>
      <c r="G30" s="323">
        <v>157</v>
      </c>
      <c r="H30" s="319"/>
      <c r="I30" s="323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63">
        <f>SUM(E30:S30)</f>
        <v>157</v>
      </c>
      <c r="U30" s="365"/>
      <c r="V30" s="365"/>
      <c r="W30" s="389"/>
      <c r="X30" s="390"/>
      <c r="Y30" s="390"/>
      <c r="Z30" s="366"/>
      <c r="AA30" s="390"/>
      <c r="AB30" s="390"/>
      <c r="AC30" s="366"/>
      <c r="AD30" s="371"/>
      <c r="AE30" s="371"/>
      <c r="AF30" s="398"/>
      <c r="AG30" s="391"/>
      <c r="AH30" s="391"/>
      <c r="AI30" s="366"/>
    </row>
    <row r="31" spans="1:35" ht="19.5" customHeight="1">
      <c r="A31" s="469"/>
      <c r="B31" s="334"/>
      <c r="C31" s="335" t="s">
        <v>392</v>
      </c>
      <c r="D31" s="385"/>
      <c r="E31" s="325"/>
      <c r="F31" s="325"/>
      <c r="G31" s="323"/>
      <c r="H31" s="319"/>
      <c r="I31" s="323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63">
        <f>SUM(E31:S31)</f>
        <v>0</v>
      </c>
      <c r="U31" s="365"/>
      <c r="V31" s="365"/>
      <c r="W31" s="389"/>
      <c r="X31" s="390"/>
      <c r="Y31" s="390"/>
      <c r="Z31" s="366"/>
      <c r="AA31" s="390"/>
      <c r="AB31" s="390"/>
      <c r="AC31" s="366"/>
      <c r="AD31" s="371"/>
      <c r="AE31" s="371"/>
      <c r="AF31" s="398"/>
      <c r="AG31" s="391"/>
      <c r="AH31" s="391"/>
      <c r="AI31" s="366"/>
    </row>
    <row r="32" spans="1:35" s="383" customFormat="1" ht="19.5" customHeight="1">
      <c r="A32" s="342"/>
      <c r="B32" s="373"/>
      <c r="C32" s="393" t="s">
        <v>393</v>
      </c>
      <c r="D32" s="375">
        <f>SUM(D29)</f>
        <v>0</v>
      </c>
      <c r="E32" s="399">
        <f>SUM(E29:E29)</f>
        <v>0</v>
      </c>
      <c r="F32" s="399">
        <f>SUM(F29:F29)</f>
        <v>0</v>
      </c>
      <c r="G32" s="399">
        <f>SUM(G29:G31)</f>
        <v>211</v>
      </c>
      <c r="H32" s="399">
        <f>SUM(H29:H29)</f>
        <v>0</v>
      </c>
      <c r="I32" s="399">
        <f>SUM(I29:I29)</f>
        <v>0</v>
      </c>
      <c r="J32" s="399">
        <f>SUM(J29:J29)</f>
        <v>0</v>
      </c>
      <c r="K32" s="399">
        <f>SUM(K29:K29)</f>
        <v>0</v>
      </c>
      <c r="L32" s="399">
        <f>SUM(L29:L29)</f>
        <v>0</v>
      </c>
      <c r="M32" s="399"/>
      <c r="N32" s="399"/>
      <c r="O32" s="399">
        <f>SUM(O29:O29)</f>
        <v>0</v>
      </c>
      <c r="P32" s="399">
        <f>SUM(P29:P29)</f>
        <v>0</v>
      </c>
      <c r="Q32" s="399"/>
      <c r="R32" s="399"/>
      <c r="S32" s="399">
        <f>SUM(S29:S29)</f>
        <v>0</v>
      </c>
      <c r="T32" s="376">
        <f>SUM(T29:T31)</f>
        <v>211</v>
      </c>
      <c r="U32" s="378"/>
      <c r="V32" s="378"/>
      <c r="W32" s="395"/>
      <c r="X32" s="379"/>
      <c r="Y32" s="379"/>
      <c r="Z32" s="379"/>
      <c r="AA32" s="381"/>
      <c r="AB32" s="381"/>
      <c r="AC32" s="381"/>
      <c r="AD32" s="381"/>
      <c r="AE32" s="381"/>
      <c r="AF32" s="381"/>
      <c r="AG32" s="381"/>
      <c r="AH32" s="381"/>
      <c r="AI32" s="381"/>
    </row>
    <row r="33" spans="1:35" ht="19.5" customHeight="1">
      <c r="A33" s="89"/>
      <c r="B33" s="332"/>
      <c r="C33" s="385" t="s">
        <v>452</v>
      </c>
      <c r="D33" s="400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363">
        <f aca="true" t="shared" si="2" ref="T33:T39">SUM(E33:S33)</f>
        <v>0</v>
      </c>
      <c r="U33" s="365"/>
      <c r="V33" s="365"/>
      <c r="W33" s="370"/>
      <c r="X33" s="360"/>
      <c r="Y33" s="360"/>
      <c r="Z33" s="360"/>
      <c r="AA33" s="367"/>
      <c r="AB33" s="367"/>
      <c r="AC33" s="367"/>
      <c r="AD33" s="367"/>
      <c r="AE33" s="367"/>
      <c r="AF33" s="367"/>
      <c r="AG33" s="367"/>
      <c r="AH33" s="367"/>
      <c r="AI33" s="367"/>
    </row>
    <row r="34" spans="1:35" ht="19.5" customHeight="1">
      <c r="A34" s="321" t="s">
        <v>395</v>
      </c>
      <c r="B34" s="317"/>
      <c r="C34" s="328" t="s">
        <v>396</v>
      </c>
      <c r="D34" s="400"/>
      <c r="E34" s="401">
        <v>120</v>
      </c>
      <c r="F34" s="401">
        <v>38</v>
      </c>
      <c r="G34" s="401">
        <v>4000</v>
      </c>
      <c r="H34" s="401"/>
      <c r="I34" s="401">
        <v>1973</v>
      </c>
      <c r="J34" s="401">
        <v>972</v>
      </c>
      <c r="K34" s="401"/>
      <c r="L34" s="401"/>
      <c r="M34" s="401"/>
      <c r="N34" s="401"/>
      <c r="O34" s="401"/>
      <c r="P34" s="401"/>
      <c r="Q34" s="401"/>
      <c r="R34" s="401"/>
      <c r="S34" s="401">
        <v>11629</v>
      </c>
      <c r="T34" s="363">
        <f t="shared" si="2"/>
        <v>18732</v>
      </c>
      <c r="U34" s="365"/>
      <c r="V34" s="365"/>
      <c r="W34" s="370"/>
      <c r="X34" s="360"/>
      <c r="Y34" s="360"/>
      <c r="Z34" s="360"/>
      <c r="AA34" s="367"/>
      <c r="AB34" s="367"/>
      <c r="AC34" s="367"/>
      <c r="AD34" s="367"/>
      <c r="AE34" s="367"/>
      <c r="AF34" s="367"/>
      <c r="AG34" s="367"/>
      <c r="AH34" s="367"/>
      <c r="AI34" s="367"/>
    </row>
    <row r="35" spans="1:35" ht="19.5" customHeight="1">
      <c r="A35" s="321" t="s">
        <v>397</v>
      </c>
      <c r="B35" s="317"/>
      <c r="C35" s="328" t="s">
        <v>398</v>
      </c>
      <c r="D35" s="40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363">
        <f t="shared" si="2"/>
        <v>0</v>
      </c>
      <c r="U35" s="365"/>
      <c r="V35" s="365"/>
      <c r="W35" s="370"/>
      <c r="X35" s="360"/>
      <c r="Y35" s="360"/>
      <c r="Z35" s="360"/>
      <c r="AA35" s="367"/>
      <c r="AB35" s="367"/>
      <c r="AC35" s="367"/>
      <c r="AD35" s="367"/>
      <c r="AE35" s="367"/>
      <c r="AF35" s="367"/>
      <c r="AG35" s="367"/>
      <c r="AH35" s="367"/>
      <c r="AI35" s="367"/>
    </row>
    <row r="36" spans="1:35" ht="19.5" customHeight="1">
      <c r="A36" s="321" t="s">
        <v>416</v>
      </c>
      <c r="B36" s="317"/>
      <c r="C36" s="328" t="s">
        <v>453</v>
      </c>
      <c r="D36" s="400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363">
        <f t="shared" si="2"/>
        <v>0</v>
      </c>
      <c r="U36" s="402"/>
      <c r="V36" s="365"/>
      <c r="W36" s="370"/>
      <c r="X36" s="360"/>
      <c r="Y36" s="360"/>
      <c r="Z36" s="360"/>
      <c r="AA36" s="367"/>
      <c r="AB36" s="367"/>
      <c r="AC36" s="367"/>
      <c r="AD36" s="367"/>
      <c r="AE36" s="367"/>
      <c r="AF36" s="367"/>
      <c r="AG36" s="367"/>
      <c r="AH36" s="367"/>
      <c r="AI36" s="367"/>
    </row>
    <row r="37" spans="1:35" s="383" customFormat="1" ht="19.5" customHeight="1">
      <c r="A37" s="342"/>
      <c r="B37" s="373"/>
      <c r="C37" s="393" t="s">
        <v>399</v>
      </c>
      <c r="D37" s="375"/>
      <c r="E37" s="399">
        <f>SUM(E34:E36)</f>
        <v>120</v>
      </c>
      <c r="F37" s="399">
        <f>SUM(F34:F36)</f>
        <v>38</v>
      </c>
      <c r="G37" s="399">
        <f>SUM(G34:G36)</f>
        <v>4000</v>
      </c>
      <c r="H37" s="399"/>
      <c r="I37" s="399">
        <f>SUM(I34:I36)</f>
        <v>1973</v>
      </c>
      <c r="J37" s="399">
        <f>SUM(J34:J36)</f>
        <v>972</v>
      </c>
      <c r="K37" s="399"/>
      <c r="L37" s="399"/>
      <c r="M37" s="399"/>
      <c r="N37" s="399"/>
      <c r="O37" s="399"/>
      <c r="P37" s="399"/>
      <c r="Q37" s="399"/>
      <c r="R37" s="399"/>
      <c r="S37" s="399"/>
      <c r="T37" s="363">
        <f t="shared" si="2"/>
        <v>7103</v>
      </c>
      <c r="U37" s="378"/>
      <c r="V37" s="378"/>
      <c r="W37" s="395"/>
      <c r="X37" s="379"/>
      <c r="Y37" s="379"/>
      <c r="Z37" s="379"/>
      <c r="AA37" s="381"/>
      <c r="AB37" s="381"/>
      <c r="AC37" s="381"/>
      <c r="AD37" s="381"/>
      <c r="AE37" s="381"/>
      <c r="AF37" s="381"/>
      <c r="AG37" s="381"/>
      <c r="AH37" s="381"/>
      <c r="AI37" s="381"/>
    </row>
    <row r="38" spans="1:35" ht="19.5" customHeight="1">
      <c r="A38" s="321" t="s">
        <v>454</v>
      </c>
      <c r="B38" s="332"/>
      <c r="C38" s="403" t="s">
        <v>455</v>
      </c>
      <c r="D38" s="400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363">
        <f t="shared" si="2"/>
        <v>0</v>
      </c>
      <c r="U38" s="365"/>
      <c r="V38" s="365"/>
      <c r="W38" s="370"/>
      <c r="X38" s="360"/>
      <c r="Y38" s="360"/>
      <c r="Z38" s="360"/>
      <c r="AA38" s="367"/>
      <c r="AB38" s="367"/>
      <c r="AC38" s="367"/>
      <c r="AD38" s="367"/>
      <c r="AE38" s="367"/>
      <c r="AF38" s="367"/>
      <c r="AG38" s="367"/>
      <c r="AH38" s="367"/>
      <c r="AI38" s="367"/>
    </row>
    <row r="39" spans="1:35" s="383" customFormat="1" ht="19.5" customHeight="1">
      <c r="A39" s="342"/>
      <c r="B39" s="373"/>
      <c r="C39" s="393" t="s">
        <v>456</v>
      </c>
      <c r="D39" s="399">
        <f>SUM(D32+D27+D21+D16)</f>
        <v>10</v>
      </c>
      <c r="E39" s="399">
        <f>E16+E21+E37</f>
        <v>7271</v>
      </c>
      <c r="F39" s="399">
        <f>F37+F21+F16</f>
        <v>1534</v>
      </c>
      <c r="G39" s="399">
        <f>G37+G32+G27+G21+G16</f>
        <v>21294</v>
      </c>
      <c r="H39" s="399">
        <f>SUM(H32+H27+H21+H16+H38)</f>
        <v>10297</v>
      </c>
      <c r="I39" s="399">
        <f>SUM(I37)</f>
        <v>1973</v>
      </c>
      <c r="J39" s="399">
        <f>SUM(J32+J27+J21+J16+J38+J37)</f>
        <v>972</v>
      </c>
      <c r="K39" s="399">
        <f>SUM(K32+K27+K21+K16+K38+K41)</f>
        <v>0</v>
      </c>
      <c r="L39" s="399">
        <f>SUM(L32+L27+L21+L16+L38+K41)</f>
        <v>0</v>
      </c>
      <c r="M39" s="399">
        <f>SUM(M16)</f>
        <v>313</v>
      </c>
      <c r="N39" s="399"/>
      <c r="O39" s="399">
        <f>SUM(O32+O27+O21+O16+O38)</f>
        <v>0</v>
      </c>
      <c r="P39" s="399">
        <f>SUM(P32+P27+P21+P16+P38)</f>
        <v>0</v>
      </c>
      <c r="Q39" s="399"/>
      <c r="R39" s="399"/>
      <c r="S39" s="399">
        <f>SUM(S34:S38)</f>
        <v>11629</v>
      </c>
      <c r="T39" s="376">
        <f t="shared" si="2"/>
        <v>55283</v>
      </c>
      <c r="U39" s="378"/>
      <c r="V39" s="378"/>
      <c r="W39" s="395"/>
      <c r="X39" s="379"/>
      <c r="Y39" s="379"/>
      <c r="Z39" s="379"/>
      <c r="AA39" s="381"/>
      <c r="AB39" s="381"/>
      <c r="AC39" s="381"/>
      <c r="AD39" s="381"/>
      <c r="AE39" s="381"/>
      <c r="AF39" s="381"/>
      <c r="AG39" s="381"/>
      <c r="AH39" s="381"/>
      <c r="AI39" s="381"/>
    </row>
    <row r="40" spans="1:35" ht="19.5" customHeight="1">
      <c r="A40" s="89"/>
      <c r="B40" s="336" t="s">
        <v>457</v>
      </c>
      <c r="C40" s="403" t="s">
        <v>458</v>
      </c>
      <c r="D40" s="404"/>
      <c r="E40" s="405"/>
      <c r="F40" s="405"/>
      <c r="G40" s="405"/>
      <c r="H40" s="404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 t="s">
        <v>459</v>
      </c>
      <c r="U40" s="365"/>
      <c r="V40" s="365"/>
      <c r="W40" s="389"/>
      <c r="X40" s="406"/>
      <c r="Y40" s="406"/>
      <c r="Z40" s="366"/>
      <c r="AA40" s="406"/>
      <c r="AB40" s="406"/>
      <c r="AC40" s="398"/>
      <c r="AD40" s="371"/>
      <c r="AE40" s="371"/>
      <c r="AF40" s="398"/>
      <c r="AG40" s="407"/>
      <c r="AH40" s="407"/>
      <c r="AI40" s="398"/>
    </row>
    <row r="41" spans="1:35" ht="19.5" customHeight="1">
      <c r="A41" s="408" t="s">
        <v>404</v>
      </c>
      <c r="B41" s="330">
        <v>562912</v>
      </c>
      <c r="C41" s="384" t="s">
        <v>405</v>
      </c>
      <c r="D41" s="409">
        <v>1</v>
      </c>
      <c r="E41" s="410">
        <v>786</v>
      </c>
      <c r="F41" s="410">
        <v>201</v>
      </c>
      <c r="G41" s="410">
        <v>2170</v>
      </c>
      <c r="H41" s="404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>
        <f aca="true" t="shared" si="3" ref="T41:T48">SUM(E41:S41)</f>
        <v>3157</v>
      </c>
      <c r="U41" s="365"/>
      <c r="V41" s="365"/>
      <c r="W41" s="389"/>
      <c r="X41" s="406"/>
      <c r="Y41" s="406"/>
      <c r="Z41" s="366"/>
      <c r="AA41" s="406"/>
      <c r="AB41" s="406"/>
      <c r="AC41" s="398"/>
      <c r="AD41" s="371"/>
      <c r="AE41" s="371"/>
      <c r="AF41" s="398"/>
      <c r="AG41" s="407"/>
      <c r="AH41" s="407"/>
      <c r="AI41" s="398"/>
    </row>
    <row r="42" spans="1:35" ht="19.5" customHeight="1">
      <c r="A42" s="408" t="s">
        <v>406</v>
      </c>
      <c r="B42" s="330">
        <v>562913</v>
      </c>
      <c r="C42" s="384" t="s">
        <v>407</v>
      </c>
      <c r="D42" s="409">
        <v>1</v>
      </c>
      <c r="E42" s="410">
        <v>2298</v>
      </c>
      <c r="F42" s="410">
        <v>587</v>
      </c>
      <c r="G42" s="410">
        <v>6342</v>
      </c>
      <c r="H42" s="404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>
        <f t="shared" si="3"/>
        <v>9227</v>
      </c>
      <c r="U42" s="365"/>
      <c r="V42" s="365"/>
      <c r="W42" s="389"/>
      <c r="X42" s="406"/>
      <c r="Y42" s="406"/>
      <c r="Z42" s="366"/>
      <c r="AA42" s="406"/>
      <c r="AB42" s="406"/>
      <c r="AC42" s="398"/>
      <c r="AD42" s="371"/>
      <c r="AE42" s="371"/>
      <c r="AF42" s="398"/>
      <c r="AG42" s="407"/>
      <c r="AH42" s="407"/>
      <c r="AI42" s="398"/>
    </row>
    <row r="43" spans="1:35" ht="19.5" customHeight="1">
      <c r="A43" s="408"/>
      <c r="B43" s="330">
        <v>562717</v>
      </c>
      <c r="C43" s="384" t="s">
        <v>408</v>
      </c>
      <c r="D43" s="409">
        <v>1</v>
      </c>
      <c r="E43" s="410">
        <v>302</v>
      </c>
      <c r="F43" s="410">
        <v>77</v>
      </c>
      <c r="G43" s="410">
        <v>835</v>
      </c>
      <c r="H43" s="404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>
        <f t="shared" si="3"/>
        <v>1214</v>
      </c>
      <c r="U43" s="365"/>
      <c r="V43" s="365"/>
      <c r="W43" s="389"/>
      <c r="X43" s="406"/>
      <c r="Y43" s="406"/>
      <c r="Z43" s="366"/>
      <c r="AA43" s="406"/>
      <c r="AB43" s="406"/>
      <c r="AC43" s="398"/>
      <c r="AD43" s="371"/>
      <c r="AE43" s="371"/>
      <c r="AF43" s="398"/>
      <c r="AG43" s="407"/>
      <c r="AH43" s="407"/>
      <c r="AI43" s="398"/>
    </row>
    <row r="44" spans="1:35" ht="19.5" customHeight="1">
      <c r="A44" s="408"/>
      <c r="B44" s="330">
        <v>561000</v>
      </c>
      <c r="C44" s="384" t="s">
        <v>460</v>
      </c>
      <c r="D44" s="409">
        <v>1</v>
      </c>
      <c r="E44" s="410">
        <v>2661</v>
      </c>
      <c r="F44" s="410">
        <v>680</v>
      </c>
      <c r="G44" s="410">
        <v>7343</v>
      </c>
      <c r="H44" s="404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>
        <f t="shared" si="3"/>
        <v>10684</v>
      </c>
      <c r="U44" s="365"/>
      <c r="V44" s="365"/>
      <c r="W44" s="389"/>
      <c r="X44" s="406"/>
      <c r="Y44" s="406"/>
      <c r="Z44" s="366"/>
      <c r="AA44" s="406"/>
      <c r="AB44" s="406"/>
      <c r="AC44" s="398"/>
      <c r="AD44" s="371"/>
      <c r="AE44" s="371"/>
      <c r="AF44" s="398"/>
      <c r="AG44" s="407"/>
      <c r="AH44" s="407"/>
      <c r="AI44" s="398"/>
    </row>
    <row r="45" spans="1:35" ht="19.5" customHeight="1">
      <c r="A45" s="408" t="s">
        <v>410</v>
      </c>
      <c r="B45" s="330">
        <v>851011</v>
      </c>
      <c r="C45" s="384" t="s">
        <v>461</v>
      </c>
      <c r="D45" s="409">
        <v>6</v>
      </c>
      <c r="E45" s="410">
        <v>15140</v>
      </c>
      <c r="F45" s="410">
        <v>3997</v>
      </c>
      <c r="G45" s="410">
        <v>2240</v>
      </c>
      <c r="H45" s="404"/>
      <c r="I45" s="363"/>
      <c r="J45" s="363"/>
      <c r="K45" s="363"/>
      <c r="L45" s="363"/>
      <c r="M45" s="363">
        <v>513</v>
      </c>
      <c r="N45" s="363"/>
      <c r="O45" s="363"/>
      <c r="P45" s="363"/>
      <c r="Q45" s="363"/>
      <c r="R45" s="363"/>
      <c r="S45" s="363"/>
      <c r="T45" s="363">
        <f t="shared" si="3"/>
        <v>21890</v>
      </c>
      <c r="U45" s="365"/>
      <c r="V45" s="365"/>
      <c r="W45" s="389"/>
      <c r="X45" s="406"/>
      <c r="Y45" s="406"/>
      <c r="Z45" s="366"/>
      <c r="AA45" s="406"/>
      <c r="AB45" s="406"/>
      <c r="AC45" s="398"/>
      <c r="AD45" s="371"/>
      <c r="AE45" s="371"/>
      <c r="AF45" s="398"/>
      <c r="AG45" s="407"/>
      <c r="AH45" s="407"/>
      <c r="AI45" s="398"/>
    </row>
    <row r="46" spans="1:35" ht="19.5" customHeight="1">
      <c r="A46" s="408" t="s">
        <v>412</v>
      </c>
      <c r="B46" s="330"/>
      <c r="C46" s="384" t="s">
        <v>413</v>
      </c>
      <c r="D46" s="409"/>
      <c r="E46" s="410"/>
      <c r="F46" s="410"/>
      <c r="G46" s="410"/>
      <c r="H46" s="404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>
        <f t="shared" si="3"/>
        <v>0</v>
      </c>
      <c r="U46" s="365"/>
      <c r="V46" s="365"/>
      <c r="W46" s="389"/>
      <c r="X46" s="406"/>
      <c r="Y46" s="406"/>
      <c r="Z46" s="366"/>
      <c r="AA46" s="406"/>
      <c r="AB46" s="406"/>
      <c r="AC46" s="398"/>
      <c r="AD46" s="371"/>
      <c r="AE46" s="371"/>
      <c r="AF46" s="398"/>
      <c r="AG46" s="407"/>
      <c r="AH46" s="407"/>
      <c r="AI46" s="398"/>
    </row>
    <row r="47" spans="1:35" s="383" customFormat="1" ht="19.5" customHeight="1">
      <c r="A47" s="411"/>
      <c r="B47" s="412"/>
      <c r="C47" s="374" t="s">
        <v>458</v>
      </c>
      <c r="D47" s="413">
        <f>SUM(D41:D46)</f>
        <v>10</v>
      </c>
      <c r="E47" s="399">
        <f>SUM(E41:E46)</f>
        <v>21187</v>
      </c>
      <c r="F47" s="399">
        <f>SUM(F41:F46)</f>
        <v>5542</v>
      </c>
      <c r="G47" s="399">
        <f>SUM(G41:G46)</f>
        <v>18930</v>
      </c>
      <c r="H47" s="399"/>
      <c r="I47" s="399"/>
      <c r="J47" s="399"/>
      <c r="K47" s="399"/>
      <c r="L47" s="399"/>
      <c r="M47" s="399">
        <f>SUM(M41:M46)</f>
        <v>513</v>
      </c>
      <c r="N47" s="399"/>
      <c r="O47" s="399"/>
      <c r="P47" s="399"/>
      <c r="Q47" s="399"/>
      <c r="R47" s="399"/>
      <c r="S47" s="399"/>
      <c r="T47" s="376">
        <f t="shared" si="3"/>
        <v>46172</v>
      </c>
      <c r="U47" s="378"/>
      <c r="V47" s="378"/>
      <c r="W47" s="414"/>
      <c r="X47" s="415"/>
      <c r="Y47" s="415"/>
      <c r="Z47" s="380"/>
      <c r="AA47" s="415"/>
      <c r="AB47" s="415"/>
      <c r="AC47" s="416"/>
      <c r="AD47" s="382"/>
      <c r="AE47" s="382"/>
      <c r="AF47" s="416"/>
      <c r="AG47" s="417"/>
      <c r="AH47" s="417"/>
      <c r="AI47" s="416"/>
    </row>
    <row r="48" spans="1:35" ht="24.75" customHeight="1">
      <c r="A48" s="408"/>
      <c r="B48" s="418"/>
      <c r="C48" s="403" t="s">
        <v>462</v>
      </c>
      <c r="D48" s="419">
        <f>SUM(D47+D39)</f>
        <v>20</v>
      </c>
      <c r="E48" s="419">
        <f>E39+E47</f>
        <v>28458</v>
      </c>
      <c r="F48" s="419">
        <f>F39+F47</f>
        <v>7076</v>
      </c>
      <c r="G48" s="419">
        <f>G39+G47</f>
        <v>40224</v>
      </c>
      <c r="H48" s="419">
        <f>SUM(H40+H39)</f>
        <v>10297</v>
      </c>
      <c r="I48" s="419">
        <f>SUM(I40+I39)</f>
        <v>1973</v>
      </c>
      <c r="J48" s="419">
        <f>SUM(J40+J39)</f>
        <v>972</v>
      </c>
      <c r="K48" s="419">
        <f>SUM(K40+K39)</f>
        <v>0</v>
      </c>
      <c r="L48" s="419">
        <f>SUM(L40+L39)</f>
        <v>0</v>
      </c>
      <c r="M48" s="419">
        <f>SUM(M47+M39)</f>
        <v>826</v>
      </c>
      <c r="N48" s="419">
        <f aca="true" t="shared" si="4" ref="N48:S48">SUM(N40+N39)</f>
        <v>0</v>
      </c>
      <c r="O48" s="419">
        <f t="shared" si="4"/>
        <v>0</v>
      </c>
      <c r="P48" s="419">
        <f t="shared" si="4"/>
        <v>0</v>
      </c>
      <c r="Q48" s="419">
        <f t="shared" si="4"/>
        <v>0</v>
      </c>
      <c r="R48" s="419">
        <f t="shared" si="4"/>
        <v>0</v>
      </c>
      <c r="S48" s="419">
        <f t="shared" si="4"/>
        <v>11629</v>
      </c>
      <c r="T48" s="419">
        <f t="shared" si="3"/>
        <v>101455</v>
      </c>
      <c r="U48" s="420"/>
      <c r="V48" s="420"/>
      <c r="W48" s="421"/>
      <c r="X48" s="371"/>
      <c r="Y48" s="371"/>
      <c r="Z48" s="398"/>
      <c r="AA48" s="371"/>
      <c r="AB48" s="371"/>
      <c r="AC48" s="398"/>
      <c r="AD48" s="371"/>
      <c r="AE48" s="371"/>
      <c r="AF48" s="398"/>
      <c r="AG48" s="398"/>
      <c r="AH48" s="371"/>
      <c r="AI48" s="398"/>
    </row>
    <row r="49" spans="3:20" ht="24.75" customHeight="1">
      <c r="C49" s="422" t="s">
        <v>463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4"/>
    </row>
    <row r="50" ht="13.5" customHeight="1"/>
    <row r="51" spans="3:6" ht="13.5" customHeight="1">
      <c r="C51" s="423"/>
      <c r="D51" s="423"/>
      <c r="E51" s="423"/>
      <c r="F51" s="423"/>
    </row>
    <row r="52" ht="13.5" customHeight="1"/>
    <row r="53" ht="13.5" customHeight="1"/>
    <row r="54" ht="13.5" customHeight="1"/>
  </sheetData>
  <sheetProtection/>
  <mergeCells count="22">
    <mergeCell ref="A1:A2"/>
    <mergeCell ref="A29:A31"/>
    <mergeCell ref="D1:D2"/>
    <mergeCell ref="E1:E2"/>
    <mergeCell ref="B1:B2"/>
    <mergeCell ref="C1:C2"/>
    <mergeCell ref="F1:F2"/>
    <mergeCell ref="G1:G2"/>
    <mergeCell ref="S1:S2"/>
    <mergeCell ref="T1:T2"/>
    <mergeCell ref="H1:H2"/>
    <mergeCell ref="R1:R2"/>
    <mergeCell ref="AD1:AF1"/>
    <mergeCell ref="AG1:AI1"/>
    <mergeCell ref="K1:L1"/>
    <mergeCell ref="I1:J1"/>
    <mergeCell ref="M1:M2"/>
    <mergeCell ref="N1:N2"/>
    <mergeCell ref="O1:P1"/>
    <mergeCell ref="Q1:Q2"/>
    <mergeCell ref="X1:Z1"/>
    <mergeCell ref="AA1:AC1"/>
  </mergeCells>
  <printOptions horizontalCentered="1"/>
  <pageMargins left="0.2" right="0.2362204724409449" top="0.95" bottom="0.19" header="0.32" footer="0.19"/>
  <pageSetup horizontalDpi="600" verticalDpi="600" orientation="landscape" paperSize="9" scale="50" r:id="rId1"/>
  <headerFooter alignWithMargins="0">
    <oddHeader>&amp;C&amp;"Garamond,Félkövér"&amp;14
&amp;R&amp;A
&amp;P.oldal
1000.-Ft-ban
</oddHeader>
  </headerFooter>
  <colBreaks count="1" manualBreakCount="1">
    <brk id="2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U30"/>
  <sheetViews>
    <sheetView view="pageLayout" zoomScaleSheetLayoutView="100" workbookViewId="0" topLeftCell="A1">
      <selection activeCell="C27" sqref="C27"/>
    </sheetView>
  </sheetViews>
  <sheetFormatPr defaultColWidth="11.375" defaultRowHeight="12.75"/>
  <cols>
    <col min="1" max="1" width="5.625" style="3" customWidth="1"/>
    <col min="2" max="2" width="71.375" style="3" customWidth="1"/>
    <col min="3" max="5" width="12.00390625" style="3" customWidth="1"/>
    <col min="6" max="16384" width="11.375" style="3" customWidth="1"/>
  </cols>
  <sheetData>
    <row r="1" spans="1:5" ht="19.5" customHeight="1">
      <c r="A1" s="185" t="s">
        <v>13</v>
      </c>
      <c r="B1" s="186" t="s">
        <v>12</v>
      </c>
      <c r="C1" s="187" t="s">
        <v>104</v>
      </c>
      <c r="D1" s="188" t="s">
        <v>105</v>
      </c>
      <c r="E1" s="189" t="s">
        <v>106</v>
      </c>
    </row>
    <row r="2" spans="1:5" ht="19.5" customHeight="1">
      <c r="A2" s="190"/>
      <c r="B2" s="191"/>
      <c r="C2" s="192" t="s">
        <v>16</v>
      </c>
      <c r="D2" s="192" t="s">
        <v>73</v>
      </c>
      <c r="E2" s="191" t="s">
        <v>73</v>
      </c>
    </row>
    <row r="3" spans="1:7" ht="30" customHeight="1">
      <c r="A3" s="9"/>
      <c r="B3" s="6" t="s">
        <v>222</v>
      </c>
      <c r="C3" s="10"/>
      <c r="D3" s="10"/>
      <c r="E3" s="10"/>
      <c r="F3" s="11"/>
      <c r="G3" s="11"/>
    </row>
    <row r="4" spans="1:5" ht="30" customHeight="1">
      <c r="A4" s="6" t="s">
        <v>1</v>
      </c>
      <c r="B4" s="6" t="s">
        <v>77</v>
      </c>
      <c r="C4" s="7"/>
      <c r="D4" s="5"/>
      <c r="E4" s="5"/>
    </row>
    <row r="5" spans="1:5" ht="30" customHeight="1">
      <c r="A5" s="6" t="s">
        <v>1</v>
      </c>
      <c r="B5" s="6" t="s">
        <v>103</v>
      </c>
      <c r="C5" s="7"/>
      <c r="D5" s="5"/>
      <c r="E5" s="5"/>
    </row>
    <row r="6" spans="1:5" ht="30" customHeight="1">
      <c r="A6" s="6"/>
      <c r="B6" s="95" t="s">
        <v>189</v>
      </c>
      <c r="C6" s="178">
        <v>400</v>
      </c>
      <c r="D6" s="5"/>
      <c r="E6" s="5"/>
    </row>
    <row r="7" spans="1:5" ht="30" customHeight="1">
      <c r="A7" s="6"/>
      <c r="B7" s="95" t="s">
        <v>187</v>
      </c>
      <c r="C7" s="178">
        <v>258</v>
      </c>
      <c r="D7" s="5"/>
      <c r="E7" s="5"/>
    </row>
    <row r="8" spans="1:5" ht="30" customHeight="1">
      <c r="A8" s="6"/>
      <c r="B8" s="95" t="s">
        <v>188</v>
      </c>
      <c r="C8" s="178">
        <v>505</v>
      </c>
      <c r="D8" s="5"/>
      <c r="E8" s="5"/>
    </row>
    <row r="9" spans="1:5" ht="30" customHeight="1">
      <c r="A9" s="6"/>
      <c r="B9" s="8" t="s">
        <v>312</v>
      </c>
      <c r="C9" s="178">
        <v>780</v>
      </c>
      <c r="D9" s="5"/>
      <c r="E9" s="5"/>
    </row>
    <row r="10" spans="1:5" ht="27" customHeight="1">
      <c r="A10" s="96"/>
      <c r="B10" s="95" t="s">
        <v>107</v>
      </c>
      <c r="C10" s="177">
        <v>30</v>
      </c>
      <c r="D10" s="80"/>
      <c r="E10" s="80"/>
    </row>
    <row r="11" spans="1:5" ht="27" customHeight="1">
      <c r="A11" s="96"/>
      <c r="B11" s="229" t="s">
        <v>112</v>
      </c>
      <c r="C11" s="117">
        <f>SUM(C6:C10)</f>
        <v>1973</v>
      </c>
      <c r="D11" s="117">
        <f>SUM(D6:D10)</f>
        <v>0</v>
      </c>
      <c r="E11" s="117">
        <f>SUM(E6:E10)</f>
        <v>0</v>
      </c>
    </row>
    <row r="12" spans="1:5" ht="27" customHeight="1">
      <c r="A12" s="230" t="s">
        <v>3</v>
      </c>
      <c r="B12" s="4" t="s">
        <v>108</v>
      </c>
      <c r="C12" s="80"/>
      <c r="D12" s="80"/>
      <c r="E12" s="80"/>
    </row>
    <row r="13" spans="1:5" ht="27" customHeight="1">
      <c r="A13" s="94"/>
      <c r="B13" s="8" t="s">
        <v>311</v>
      </c>
      <c r="C13" s="80">
        <v>972</v>
      </c>
      <c r="D13" s="80"/>
      <c r="E13" s="80"/>
    </row>
    <row r="14" spans="1:5" ht="27" customHeight="1">
      <c r="A14" s="8"/>
      <c r="B14" s="231" t="s">
        <v>113</v>
      </c>
      <c r="C14" s="117">
        <f>SUM(C13:C13)</f>
        <v>972</v>
      </c>
      <c r="D14" s="117">
        <f>SUM(D13:D13)</f>
        <v>0</v>
      </c>
      <c r="E14" s="117">
        <f>SUM(E13:E13)</f>
        <v>0</v>
      </c>
    </row>
    <row r="15" spans="1:5" ht="27" customHeight="1">
      <c r="A15" s="4" t="s">
        <v>4</v>
      </c>
      <c r="B15" s="6" t="s">
        <v>223</v>
      </c>
      <c r="C15" s="117"/>
      <c r="D15" s="117"/>
      <c r="E15" s="117"/>
    </row>
    <row r="16" spans="1:5" ht="27" customHeight="1">
      <c r="A16" s="8"/>
      <c r="B16" s="6" t="s">
        <v>221</v>
      </c>
      <c r="C16" s="117">
        <f>C11+C14+C15</f>
        <v>2945</v>
      </c>
      <c r="D16" s="117"/>
      <c r="E16" s="117"/>
    </row>
    <row r="17" spans="1:5" ht="27" customHeight="1">
      <c r="A17" s="8"/>
      <c r="B17" s="6"/>
      <c r="C17" s="117"/>
      <c r="D17" s="117"/>
      <c r="E17" s="117"/>
    </row>
    <row r="18" spans="1:5" ht="27" customHeight="1">
      <c r="A18" s="4" t="s">
        <v>109</v>
      </c>
      <c r="B18" s="6" t="s">
        <v>110</v>
      </c>
      <c r="C18" s="81"/>
      <c r="D18" s="81"/>
      <c r="E18" s="81"/>
    </row>
    <row r="19" spans="1:5" ht="27" customHeight="1">
      <c r="A19" s="4">
        <v>1</v>
      </c>
      <c r="B19" s="6" t="s">
        <v>77</v>
      </c>
      <c r="C19" s="81"/>
      <c r="D19" s="81"/>
      <c r="E19" s="81"/>
    </row>
    <row r="20" spans="1:255" ht="27" customHeight="1">
      <c r="A20" s="4" t="s">
        <v>1</v>
      </c>
      <c r="B20" s="6" t="s">
        <v>111</v>
      </c>
      <c r="C20" s="81"/>
      <c r="D20" s="81"/>
      <c r="E20" s="81"/>
      <c r="IU20" s="3">
        <f>SUM(A20:IT20)</f>
        <v>0</v>
      </c>
    </row>
    <row r="21" spans="1:5" ht="27" customHeight="1">
      <c r="A21" s="4"/>
      <c r="B21" s="97" t="s">
        <v>70</v>
      </c>
      <c r="C21" s="98"/>
      <c r="D21" s="98"/>
      <c r="E21" s="98"/>
    </row>
    <row r="22" spans="1:5" ht="27" customHeight="1">
      <c r="A22" s="4"/>
      <c r="B22" s="6" t="s">
        <v>114</v>
      </c>
      <c r="C22" s="81">
        <f>SUM(C21)</f>
        <v>0</v>
      </c>
      <c r="D22" s="81">
        <f>SUM(D21)</f>
        <v>0</v>
      </c>
      <c r="E22" s="81">
        <f>SUM(E21)</f>
        <v>0</v>
      </c>
    </row>
    <row r="23" spans="1:5" ht="27" customHeight="1">
      <c r="A23" s="4" t="s">
        <v>3</v>
      </c>
      <c r="B23" s="6" t="s">
        <v>115</v>
      </c>
      <c r="C23" s="81"/>
      <c r="D23" s="81"/>
      <c r="E23" s="81"/>
    </row>
    <row r="24" spans="1:5" ht="27" customHeight="1">
      <c r="A24" s="8"/>
      <c r="B24" s="140"/>
      <c r="C24" s="81"/>
      <c r="D24" s="81"/>
      <c r="E24" s="81"/>
    </row>
    <row r="25" spans="1:5" ht="27" customHeight="1">
      <c r="A25" s="4" t="s">
        <v>4</v>
      </c>
      <c r="B25" s="6" t="s">
        <v>224</v>
      </c>
      <c r="C25" s="81">
        <v>11629</v>
      </c>
      <c r="D25" s="232"/>
      <c r="E25" s="232"/>
    </row>
    <row r="26" spans="1:5" s="141" customFormat="1" ht="27" customHeight="1">
      <c r="A26" s="8"/>
      <c r="B26" s="4" t="s">
        <v>225</v>
      </c>
      <c r="C26" s="81">
        <f>C22+C24</f>
        <v>0</v>
      </c>
      <c r="D26" s="81"/>
      <c r="E26" s="81"/>
    </row>
    <row r="27" spans="1:5" s="141" customFormat="1" ht="27" customHeight="1">
      <c r="A27" s="35"/>
      <c r="B27" s="35"/>
      <c r="C27" s="193"/>
      <c r="D27" s="193"/>
      <c r="E27" s="193"/>
    </row>
    <row r="28" spans="1:5" s="141" customFormat="1" ht="27" customHeight="1">
      <c r="A28" s="35"/>
      <c r="B28" s="35"/>
      <c r="C28" s="193"/>
      <c r="D28" s="193"/>
      <c r="E28" s="193"/>
    </row>
    <row r="29" spans="1:5" ht="24.75" customHeight="1">
      <c r="A29" s="35"/>
      <c r="B29" s="35"/>
      <c r="C29" s="35"/>
      <c r="D29" s="35"/>
      <c r="E29" s="35"/>
    </row>
    <row r="30" spans="1:5" ht="24.75" customHeight="1">
      <c r="A30" s="35"/>
      <c r="C30" s="35"/>
      <c r="D30" s="35"/>
      <c r="E30" s="35"/>
    </row>
  </sheetData>
  <sheetProtection/>
  <printOptions horizontalCentered="1"/>
  <pageMargins left="0.2362204724409449" right="0.2362204724409449" top="1.48" bottom="0.19" header="0.45" footer="0.19"/>
  <pageSetup horizontalDpi="600" verticalDpi="600" orientation="portrait" paperSize="9" scale="83" r:id="rId1"/>
  <headerFooter alignWithMargins="0">
    <oddHeader>&amp;C&amp;"Garamond,Félkövér"&amp;14 1/2014. (II.12) számú költségvetési rendelethez
Zalaszabar Község Önkormányzata 
működési és fejlesztési célú támogatási kiadásai államhátartáson belülre és kívülre 2014.évben
&amp;R&amp;A
&amp;P.oldal
1000.-Ft-ban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26"/>
  <sheetViews>
    <sheetView view="pageLayout" workbookViewId="0" topLeftCell="A7">
      <selection activeCell="C23" sqref="C23"/>
    </sheetView>
  </sheetViews>
  <sheetFormatPr defaultColWidth="9.00390625" defaultRowHeight="12.75"/>
  <cols>
    <col min="1" max="1" width="7.125" style="19" customWidth="1"/>
    <col min="2" max="2" width="63.625" style="19" customWidth="1"/>
    <col min="3" max="3" width="26.375" style="19" customWidth="1"/>
    <col min="4" max="16384" width="9.125" style="19" customWidth="1"/>
  </cols>
  <sheetData>
    <row r="2" spans="1:3" ht="15" customHeight="1">
      <c r="A2" s="474" t="s">
        <v>63</v>
      </c>
      <c r="B2" s="473" t="s">
        <v>12</v>
      </c>
      <c r="C2" s="56"/>
    </row>
    <row r="3" spans="1:3" ht="15" customHeight="1">
      <c r="A3" s="474"/>
      <c r="B3" s="473"/>
      <c r="C3" s="57" t="s">
        <v>116</v>
      </c>
    </row>
    <row r="4" spans="1:3" ht="15" customHeight="1">
      <c r="A4" s="474"/>
      <c r="B4" s="473"/>
      <c r="C4" s="57" t="s">
        <v>10</v>
      </c>
    </row>
    <row r="5" spans="1:3" ht="15" customHeight="1">
      <c r="A5" s="474"/>
      <c r="B5" s="473"/>
      <c r="C5" s="58"/>
    </row>
    <row r="6" spans="1:3" ht="27.75" customHeight="1">
      <c r="A6" s="470" t="s">
        <v>137</v>
      </c>
      <c r="B6" s="471"/>
      <c r="C6" s="472"/>
    </row>
    <row r="7" spans="1:3" ht="24.75" customHeight="1">
      <c r="A7" s="126" t="s">
        <v>1</v>
      </c>
      <c r="B7" s="170" t="s">
        <v>124</v>
      </c>
      <c r="C7" s="128"/>
    </row>
    <row r="8" spans="1:3" ht="24.75" customHeight="1">
      <c r="A8" s="126"/>
      <c r="B8" s="127" t="s">
        <v>80</v>
      </c>
      <c r="C8" s="128">
        <v>362</v>
      </c>
    </row>
    <row r="9" spans="1:3" ht="24.75" customHeight="1">
      <c r="A9" s="126"/>
      <c r="B9" s="123" t="s">
        <v>125</v>
      </c>
      <c r="C9" s="102">
        <v>250</v>
      </c>
    </row>
    <row r="10" spans="1:3" ht="24.75" customHeight="1">
      <c r="A10" s="126"/>
      <c r="B10" s="124" t="s">
        <v>126</v>
      </c>
      <c r="C10" s="138">
        <f>SUM(C8:C9)</f>
        <v>612</v>
      </c>
    </row>
    <row r="11" spans="1:3" ht="24.75" customHeight="1">
      <c r="A11" s="126" t="s">
        <v>3</v>
      </c>
      <c r="B11" s="124" t="s">
        <v>128</v>
      </c>
      <c r="C11" s="102"/>
    </row>
    <row r="12" spans="1:3" ht="24.75" customHeight="1">
      <c r="A12" s="126"/>
      <c r="B12" s="123" t="s">
        <v>127</v>
      </c>
      <c r="C12" s="102">
        <v>4700</v>
      </c>
    </row>
    <row r="13" spans="1:3" ht="24.75" customHeight="1">
      <c r="A13" s="126"/>
      <c r="B13" s="124" t="s">
        <v>129</v>
      </c>
      <c r="C13" s="171">
        <f>SUM(C12)</f>
        <v>4700</v>
      </c>
    </row>
    <row r="14" spans="1:3" ht="24.75" customHeight="1">
      <c r="A14" s="126" t="s">
        <v>4</v>
      </c>
      <c r="B14" s="124" t="s">
        <v>130</v>
      </c>
      <c r="C14" s="77"/>
    </row>
    <row r="15" spans="1:3" ht="24.75" customHeight="1">
      <c r="A15" s="126"/>
      <c r="B15" s="123" t="s">
        <v>131</v>
      </c>
      <c r="C15" s="115">
        <v>2900</v>
      </c>
    </row>
    <row r="16" spans="1:3" ht="24.75" customHeight="1">
      <c r="A16" s="126"/>
      <c r="B16" s="123" t="s">
        <v>132</v>
      </c>
      <c r="C16" s="115"/>
    </row>
    <row r="17" spans="1:3" ht="24.75" customHeight="1">
      <c r="A17" s="121"/>
      <c r="B17" s="124" t="s">
        <v>130</v>
      </c>
      <c r="C17" s="138">
        <f>SUM(C15:C16)</f>
        <v>2900</v>
      </c>
    </row>
    <row r="18" spans="1:3" ht="24.75" customHeight="1">
      <c r="A18" s="121" t="s">
        <v>5</v>
      </c>
      <c r="B18" s="124" t="s">
        <v>133</v>
      </c>
      <c r="C18" s="115"/>
    </row>
    <row r="19" spans="1:3" ht="24.75" customHeight="1">
      <c r="A19" s="121"/>
      <c r="B19" s="124" t="s">
        <v>135</v>
      </c>
      <c r="C19" s="115">
        <v>685</v>
      </c>
    </row>
    <row r="20" spans="1:3" ht="24.75" customHeight="1">
      <c r="A20" s="121"/>
      <c r="B20" s="124" t="s">
        <v>134</v>
      </c>
      <c r="C20" s="77">
        <v>1400</v>
      </c>
    </row>
    <row r="21" spans="1:3" ht="24.75" customHeight="1">
      <c r="A21" s="121"/>
      <c r="B21" s="124" t="s">
        <v>136</v>
      </c>
      <c r="C21" s="138">
        <f>SUM(C20:C20)</f>
        <v>1400</v>
      </c>
    </row>
    <row r="22" spans="1:3" ht="24.75" customHeight="1">
      <c r="A22" s="122"/>
      <c r="B22" s="125" t="s">
        <v>138</v>
      </c>
      <c r="C22" s="139">
        <f>C10+C13+C17+C21+C19</f>
        <v>10297</v>
      </c>
    </row>
    <row r="25" ht="12.75">
      <c r="B25" s="172"/>
    </row>
    <row r="26" ht="12.75">
      <c r="B26" s="172"/>
    </row>
  </sheetData>
  <sheetProtection/>
  <mergeCells count="3">
    <mergeCell ref="A6:C6"/>
    <mergeCell ref="B2:B5"/>
    <mergeCell ref="A2:A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..../2014. (....) számú költségvetési rendelethez
Zalaszabar Község Önkormányzat által folyósított ellátások(szociális) részletezése 2014. évben &amp;R&amp;A
&amp;P.oldal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E17"/>
  <sheetViews>
    <sheetView view="pageLayout" zoomScaleSheetLayoutView="80" workbookViewId="0" topLeftCell="A1">
      <selection activeCell="E13" sqref="E13"/>
    </sheetView>
  </sheetViews>
  <sheetFormatPr defaultColWidth="9.00390625" defaultRowHeight="12.75"/>
  <cols>
    <col min="1" max="1" width="7.125" style="19" customWidth="1"/>
    <col min="2" max="2" width="53.125" style="19" customWidth="1"/>
    <col min="3" max="3" width="12.875" style="19" customWidth="1"/>
    <col min="4" max="4" width="11.625" style="19" customWidth="1"/>
    <col min="5" max="5" width="12.125" style="19" customWidth="1"/>
    <col min="6" max="16384" width="9.125" style="19" customWidth="1"/>
  </cols>
  <sheetData>
    <row r="2" spans="1:5" ht="15" customHeight="1">
      <c r="A2" s="474" t="s">
        <v>63</v>
      </c>
      <c r="B2" s="473" t="s">
        <v>11</v>
      </c>
      <c r="C2" s="56"/>
      <c r="D2" s="475" t="s">
        <v>82</v>
      </c>
      <c r="E2" s="475" t="s">
        <v>139</v>
      </c>
    </row>
    <row r="3" spans="1:5" ht="15" customHeight="1">
      <c r="A3" s="474"/>
      <c r="B3" s="473"/>
      <c r="C3" s="57" t="s">
        <v>116</v>
      </c>
      <c r="D3" s="476"/>
      <c r="E3" s="476"/>
    </row>
    <row r="4" spans="1:5" ht="15" customHeight="1">
      <c r="A4" s="474"/>
      <c r="B4" s="473"/>
      <c r="C4" s="57" t="s">
        <v>10</v>
      </c>
      <c r="D4" s="476"/>
      <c r="E4" s="476"/>
    </row>
    <row r="5" spans="1:5" ht="15" customHeight="1">
      <c r="A5" s="474"/>
      <c r="B5" s="473"/>
      <c r="C5" s="58"/>
      <c r="D5" s="477"/>
      <c r="E5" s="477"/>
    </row>
    <row r="6" spans="1:5" ht="19.5" customHeight="1">
      <c r="A6" s="21"/>
      <c r="B6" s="118" t="s">
        <v>71</v>
      </c>
      <c r="C6" s="55"/>
      <c r="D6" s="21"/>
      <c r="E6" s="21"/>
    </row>
    <row r="7" spans="1:5" ht="19.5" customHeight="1">
      <c r="A7" s="119" t="s">
        <v>36</v>
      </c>
      <c r="B7" s="130" t="s">
        <v>72</v>
      </c>
      <c r="C7" s="21"/>
      <c r="D7" s="21"/>
      <c r="E7" s="21"/>
    </row>
    <row r="8" spans="1:5" ht="19.5" customHeight="1">
      <c r="A8" s="119"/>
      <c r="B8" s="118" t="s">
        <v>313</v>
      </c>
      <c r="C8" s="21"/>
      <c r="D8" s="21"/>
      <c r="E8" s="21"/>
    </row>
    <row r="9" spans="1:5" ht="19.5" customHeight="1">
      <c r="A9" s="110" t="s">
        <v>1</v>
      </c>
      <c r="B9" s="101" t="s">
        <v>314</v>
      </c>
      <c r="C9" s="102">
        <v>313</v>
      </c>
      <c r="D9" s="102"/>
      <c r="E9" s="102"/>
    </row>
    <row r="10" spans="1:5" ht="19.5" customHeight="1">
      <c r="A10" s="110" t="s">
        <v>3</v>
      </c>
      <c r="B10" s="101" t="s">
        <v>315</v>
      </c>
      <c r="C10" s="102">
        <v>513</v>
      </c>
      <c r="D10" s="102"/>
      <c r="E10" s="102"/>
    </row>
    <row r="11" spans="1:5" ht="19.5" customHeight="1">
      <c r="A11" s="179"/>
      <c r="B11" s="101"/>
      <c r="C11" s="184"/>
      <c r="D11" s="102"/>
      <c r="E11" s="102"/>
    </row>
    <row r="12" spans="1:5" ht="19.5" customHeight="1">
      <c r="A12" s="120"/>
      <c r="B12" s="105" t="s">
        <v>79</v>
      </c>
      <c r="C12" s="106">
        <f>SUM(C9:C11)</f>
        <v>826</v>
      </c>
      <c r="D12" s="233"/>
      <c r="E12" s="234"/>
    </row>
    <row r="13" spans="1:5" ht="19.5" customHeight="1">
      <c r="A13" s="120"/>
      <c r="B13" s="129"/>
      <c r="C13" s="102">
        <v>0</v>
      </c>
      <c r="D13" s="77"/>
      <c r="E13" s="20"/>
    </row>
    <row r="14" spans="1:5" ht="19.5" customHeight="1">
      <c r="A14" s="20"/>
      <c r="B14" s="129"/>
      <c r="C14" s="106"/>
      <c r="D14" s="106"/>
      <c r="E14" s="20"/>
    </row>
    <row r="15" spans="1:5" ht="19.5" customHeight="1">
      <c r="A15" s="20"/>
      <c r="B15" s="103"/>
      <c r="C15" s="104"/>
      <c r="D15" s="106"/>
      <c r="E15" s="20"/>
    </row>
    <row r="16" spans="1:5" ht="19.5" customHeight="1">
      <c r="A16" s="20"/>
      <c r="B16" s="105"/>
      <c r="C16" s="138"/>
      <c r="D16" s="106"/>
      <c r="E16" s="21"/>
    </row>
    <row r="17" spans="1:5" ht="19.5" customHeight="1">
      <c r="A17" s="235"/>
      <c r="B17" s="236" t="s">
        <v>74</v>
      </c>
      <c r="C17" s="237">
        <f>C12+C13+C16</f>
        <v>826</v>
      </c>
      <c r="D17" s="237"/>
      <c r="E17" s="235"/>
    </row>
  </sheetData>
  <sheetProtection/>
  <mergeCells count="4">
    <mergeCell ref="B2:B5"/>
    <mergeCell ref="E2:E5"/>
    <mergeCell ref="D2:D5"/>
    <mergeCell ref="A2:A5"/>
  </mergeCells>
  <printOptions horizontalCentered="1"/>
  <pageMargins left="0.2362204724409449" right="0.2362204724409449" top="1.09" bottom="0.19" header="0.36" footer="0.19"/>
  <pageSetup horizontalDpi="600" verticalDpi="600" orientation="portrait" paperSize="9" r:id="rId1"/>
  <headerFooter alignWithMargins="0">
    <oddHeader>&amp;C1/2014. (II.12.) számú költségvetési rendelethez 
Zalaszabar Község Önkormányzatának felhalmozási kiadási előirányzatai&amp;R&amp;A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E17"/>
  <sheetViews>
    <sheetView view="pageLayout" zoomScaleSheetLayoutView="80" workbookViewId="0" topLeftCell="A1">
      <selection activeCell="B11" sqref="B11:B12"/>
    </sheetView>
  </sheetViews>
  <sheetFormatPr defaultColWidth="9.00390625" defaultRowHeight="12.75"/>
  <cols>
    <col min="1" max="1" width="10.125" style="16" customWidth="1"/>
    <col min="2" max="2" width="49.375" style="16" customWidth="1"/>
    <col min="3" max="3" width="5.625" style="16" hidden="1" customWidth="1"/>
    <col min="4" max="4" width="13.00390625" style="16" customWidth="1"/>
    <col min="5" max="5" width="21.125" style="16" customWidth="1"/>
    <col min="6" max="16384" width="9.125" style="16" customWidth="1"/>
  </cols>
  <sheetData>
    <row r="1" spans="1:5" ht="12.75" customHeight="1">
      <c r="A1" s="17"/>
      <c r="B1" s="17"/>
      <c r="C1" s="17"/>
      <c r="D1" s="17"/>
      <c r="E1" s="17"/>
    </row>
    <row r="2" spans="1:5" ht="13.5" thickBot="1">
      <c r="A2" s="15"/>
      <c r="B2" s="15"/>
      <c r="C2" s="15"/>
      <c r="D2" s="15"/>
      <c r="E2" s="15"/>
    </row>
    <row r="3" spans="1:5" ht="15.75" customHeight="1">
      <c r="A3" s="478" t="s">
        <v>19</v>
      </c>
      <c r="B3" s="480" t="s">
        <v>22</v>
      </c>
      <c r="C3" s="480"/>
      <c r="D3" s="181"/>
      <c r="E3" s="482" t="s">
        <v>23</v>
      </c>
    </row>
    <row r="4" spans="1:5" ht="15.75" customHeight="1">
      <c r="A4" s="479"/>
      <c r="B4" s="481"/>
      <c r="C4" s="481"/>
      <c r="D4" s="182" t="s">
        <v>116</v>
      </c>
      <c r="E4" s="483"/>
    </row>
    <row r="5" spans="1:5" ht="15.75" customHeight="1">
      <c r="A5" s="479"/>
      <c r="B5" s="481"/>
      <c r="C5" s="481"/>
      <c r="D5" s="182" t="s">
        <v>10</v>
      </c>
      <c r="E5" s="483"/>
    </row>
    <row r="6" spans="1:5" ht="15.75" customHeight="1" thickBot="1">
      <c r="A6" s="479"/>
      <c r="B6" s="481"/>
      <c r="C6" s="481"/>
      <c r="D6" s="183"/>
      <c r="E6" s="484"/>
    </row>
    <row r="7" spans="1:5" ht="30" customHeight="1">
      <c r="A7" s="62" t="s">
        <v>17</v>
      </c>
      <c r="B7" s="60" t="s">
        <v>24</v>
      </c>
      <c r="C7" s="18"/>
      <c r="D7" s="18"/>
      <c r="E7" s="87" t="s">
        <v>322</v>
      </c>
    </row>
    <row r="8" spans="1:5" ht="30" customHeight="1">
      <c r="A8" s="63" t="s">
        <v>2</v>
      </c>
      <c r="B8" s="59" t="s">
        <v>323</v>
      </c>
      <c r="C8" s="47"/>
      <c r="D8" s="78">
        <v>11629</v>
      </c>
      <c r="E8" s="18"/>
    </row>
    <row r="9" spans="1:5" ht="30" customHeight="1">
      <c r="A9" s="63" t="s">
        <v>8</v>
      </c>
      <c r="B9" s="59"/>
      <c r="C9" s="47"/>
      <c r="D9" s="78"/>
      <c r="E9" s="18"/>
    </row>
    <row r="10" spans="1:5" ht="30" customHeight="1">
      <c r="A10" s="133" t="s">
        <v>4</v>
      </c>
      <c r="B10" s="51"/>
      <c r="C10" s="47"/>
      <c r="D10" s="78"/>
      <c r="E10" s="134"/>
    </row>
    <row r="11" spans="1:5" ht="30" customHeight="1">
      <c r="A11" s="133" t="s">
        <v>5</v>
      </c>
      <c r="B11" s="132"/>
      <c r="C11" s="47"/>
      <c r="D11" s="78"/>
      <c r="E11" s="134"/>
    </row>
    <row r="12" spans="1:5" ht="30" customHeight="1">
      <c r="A12" s="133" t="s">
        <v>6</v>
      </c>
      <c r="B12" s="132"/>
      <c r="C12" s="47"/>
      <c r="D12" s="78"/>
      <c r="E12" s="134"/>
    </row>
    <row r="13" spans="1:5" ht="30" customHeight="1">
      <c r="A13" s="133"/>
      <c r="B13" s="60" t="s">
        <v>242</v>
      </c>
      <c r="C13" s="100"/>
      <c r="D13" s="242">
        <f>SUM(D8:D12)</f>
        <v>11629</v>
      </c>
      <c r="E13" s="134"/>
    </row>
    <row r="14" spans="1:5" ht="30" customHeight="1">
      <c r="A14" s="134"/>
      <c r="B14" s="180"/>
      <c r="C14" s="100"/>
      <c r="D14" s="79"/>
      <c r="E14" s="134"/>
    </row>
    <row r="15" spans="1:5" ht="30" customHeight="1">
      <c r="A15" s="134"/>
      <c r="B15" s="99"/>
      <c r="C15" s="100"/>
      <c r="D15" s="78"/>
      <c r="E15" s="134"/>
    </row>
    <row r="16" spans="1:5" ht="30" customHeight="1">
      <c r="A16" s="18"/>
      <c r="B16" s="111"/>
      <c r="C16" s="112"/>
      <c r="D16" s="113"/>
      <c r="E16" s="18"/>
    </row>
    <row r="17" spans="1:5" ht="30" customHeight="1">
      <c r="A17" s="114"/>
      <c r="B17" s="111"/>
      <c r="C17" s="113"/>
      <c r="D17" s="113"/>
      <c r="E17" s="88"/>
    </row>
    <row r="18" ht="16.5" customHeight="1"/>
  </sheetData>
  <sheetProtection/>
  <mergeCells count="4">
    <mergeCell ref="A3:A6"/>
    <mergeCell ref="B3:B6"/>
    <mergeCell ref="C3:C6"/>
    <mergeCell ref="E3:E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1/2014. (II.12.) számú költségvetési rendelethez
Zalaszabar Község Önkormányzat 2014.évi tartaléka 
&amp;R&amp;A
&amp;P.oldal
ezer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Zalakaros Kistérség Többcélú Társulás</cp:lastModifiedBy>
  <cp:lastPrinted>2014-01-28T13:49:40Z</cp:lastPrinted>
  <dcterms:created xsi:type="dcterms:W3CDTF">2001-01-10T12:44:25Z</dcterms:created>
  <dcterms:modified xsi:type="dcterms:W3CDTF">2014-03-28T07:48:30Z</dcterms:modified>
  <cp:category/>
  <cp:version/>
  <cp:contentType/>
  <cp:contentStatus/>
</cp:coreProperties>
</file>