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27" firstSheet="16" activeTab="30"/>
  </bookViews>
  <sheets>
    <sheet name="1.mell." sheetId="1" r:id="rId1"/>
    <sheet name="2.1.mell  " sheetId="2" r:id="rId2"/>
    <sheet name="2.2.mell  " sheetId="3" r:id="rId3"/>
    <sheet name="3.1.mell" sheetId="4" r:id="rId4"/>
    <sheet name="3.2.mell" sheetId="5" r:id="rId5"/>
    <sheet name="3.3.mell" sheetId="6" r:id="rId6"/>
    <sheet name="3.4.mell" sheetId="7" r:id="rId7"/>
    <sheet name="3.5.mell" sheetId="8" r:id="rId8"/>
    <sheet name="3.6.mell" sheetId="9" r:id="rId9"/>
    <sheet name="3.7.mell" sheetId="10" r:id="rId10"/>
    <sheet name="3.8.mell" sheetId="11" r:id="rId11"/>
    <sheet name="3.9 mell" sheetId="12" r:id="rId12"/>
    <sheet name="3.10.mell" sheetId="13" r:id="rId13"/>
    <sheet name="3.11.mell" sheetId="14" r:id="rId14"/>
    <sheet name="3.12 mell" sheetId="15" r:id="rId15"/>
    <sheet name="3.13 mell" sheetId="16" r:id="rId16"/>
    <sheet name="3.14.mell" sheetId="17" r:id="rId17"/>
    <sheet name="3.15.mell" sheetId="18" r:id="rId18"/>
    <sheet name="3.16.mell" sheetId="19" r:id="rId19"/>
    <sheet name="3.17.mell" sheetId="20" r:id="rId20"/>
    <sheet name="3.18.mell" sheetId="21" r:id="rId21"/>
    <sheet name="3.19.mell" sheetId="22" r:id="rId22"/>
    <sheet name="3.20.mell" sheetId="23" r:id="rId23"/>
    <sheet name="3.21.mell" sheetId="24" r:id="rId24"/>
    <sheet name="3.22.mell" sheetId="25" r:id="rId25"/>
    <sheet name="4.mell" sheetId="26" r:id="rId26"/>
    <sheet name="5.mell." sheetId="27" r:id="rId27"/>
    <sheet name="6.mell." sheetId="28" r:id="rId28"/>
    <sheet name="7.mell." sheetId="29" r:id="rId29"/>
    <sheet name="8.mell." sheetId="30" r:id="rId30"/>
    <sheet name="9.mell." sheetId="31" r:id="rId31"/>
    <sheet name="10.mell." sheetId="32" r:id="rId32"/>
  </sheets>
  <definedNames>
    <definedName name="_xlfn.IFERROR" hidden="1">#NAME?</definedName>
    <definedName name="_xlnm.Print_Titles" localSheetId="3">'3.1.mell'!$1:$6</definedName>
    <definedName name="_xlnm.Print_Titles" localSheetId="12">'3.10.mell'!$1:$6</definedName>
    <definedName name="_xlnm.Print_Titles" localSheetId="13">'3.11.mell'!$1:$6</definedName>
    <definedName name="_xlnm.Print_Titles" localSheetId="14">'3.12 mell'!$1:$6</definedName>
    <definedName name="_xlnm.Print_Titles" localSheetId="15">'3.13 mell'!$1:$6</definedName>
    <definedName name="_xlnm.Print_Titles" localSheetId="16">'3.14.mell'!$1:$6</definedName>
    <definedName name="_xlnm.Print_Titles" localSheetId="17">'3.15.mell'!$1:$6</definedName>
    <definedName name="_xlnm.Print_Titles" localSheetId="18">'3.16.mell'!$1:$6</definedName>
    <definedName name="_xlnm.Print_Titles" localSheetId="19">'3.17.mell'!$1:$6</definedName>
    <definedName name="_xlnm.Print_Titles" localSheetId="20">'3.18.mell'!$1:$6</definedName>
    <definedName name="_xlnm.Print_Titles" localSheetId="21">'3.19.mell'!$1:$6</definedName>
    <definedName name="_xlnm.Print_Titles" localSheetId="4">'3.2.mell'!$1:$6</definedName>
    <definedName name="_xlnm.Print_Titles" localSheetId="22">'3.20.mell'!$1:$6</definedName>
    <definedName name="_xlnm.Print_Titles" localSheetId="23">'3.21.mell'!$1:$6</definedName>
    <definedName name="_xlnm.Print_Titles" localSheetId="24">'3.22.mell'!$1:$6</definedName>
    <definedName name="_xlnm.Print_Titles" localSheetId="5">'3.3.mell'!$1:$6</definedName>
    <definedName name="_xlnm.Print_Titles" localSheetId="6">'3.4.mell'!$1:$6</definedName>
    <definedName name="_xlnm.Print_Titles" localSheetId="7">'3.5.mell'!$1:$6</definedName>
    <definedName name="_xlnm.Print_Titles" localSheetId="8">'3.6.mell'!$1:$6</definedName>
    <definedName name="_xlnm.Print_Titles" localSheetId="9">'3.7.mell'!$1:$6</definedName>
    <definedName name="_xlnm.Print_Titles" localSheetId="10">'3.8.mell'!$1:$6</definedName>
    <definedName name="_xlnm.Print_Titles" localSheetId="11">'3.9 mell'!$1:$6</definedName>
    <definedName name="_xlnm.Print_Area" localSheetId="0">'1.mell.'!$A$1:$C$159</definedName>
  </definedNames>
  <calcPr fullCalcOnLoad="1"/>
</workbook>
</file>

<file path=xl/sharedStrings.xml><?xml version="1.0" encoding="utf-8"?>
<sst xmlns="http://schemas.openxmlformats.org/spreadsheetml/2006/main" count="3158" uniqueCount="550">
  <si>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</si>
  <si>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</si>
  <si>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</si>
  <si>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</si>
  <si>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</si>
  <si>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</si>
  <si>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</si>
  <si>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</si>
  <si>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</si>
  <si>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</si>
  <si>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</si>
  <si>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</si>
  <si>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</si>
  <si>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</si>
  <si>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</si>
  <si>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</si>
  <si>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</si>
  <si>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</si>
  <si>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</si>
  <si>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</si>
  <si>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</si>
  <si>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</si>
  <si>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</si>
  <si>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</si>
  <si>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</si>
  <si>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</si>
  <si>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</si>
  <si>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</si>
  <si>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</si>
  <si>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</si>
  <si>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</si>
  <si>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</si>
  <si>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</si>
  <si>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</si>
  <si>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</si>
  <si>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</si>
  <si>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</si>
  <si>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</si>
  <si>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</si>
  <si>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</si>
  <si>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</si>
  <si>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</si>
  <si>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</si>
  <si>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</si>
  <si>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</si>
  <si>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</si>
  <si>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</si>
  <si>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</si>
  <si>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</si>
  <si>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</si>
  <si>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</si>
  <si>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</si>
  <si>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</si>
  <si>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</si>
  <si>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</si>
  <si>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</si>
  <si>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</si>
  <si>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</si>
  <si>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</si>
  <si>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</si>
  <si>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</si>
  <si>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</si>
  <si>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</si>
  <si>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</si>
  <si>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</si>
  <si>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</si>
  <si>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</si>
  <si>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</si>
  <si>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</si>
  <si>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</si>
  <si>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</si>
  <si>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</si>
  <si>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</si>
  <si>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</si>
  <si>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</si>
  <si>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</si>
  <si>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</si>
  <si>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</si>
  <si>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</si>
  <si>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</si>
  <si>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</si>
  <si>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</si>
  <si>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</si>
  <si>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</si>
  <si>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</si>
  <si>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</si>
  <si>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</si>
  <si>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</si>
  <si>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</si>
  <si>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</si>
  <si>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</si>
  <si>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</si>
  <si>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</si>
  <si>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</si>
  <si>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</si>
  <si>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</si>
  <si>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</si>
  <si>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</si>
  <si>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</si>
  <si>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</si>
  <si>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</si>
  <si>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</si>
  <si>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</si>
  <si>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</si>
  <si>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</si>
  <si>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</si>
  <si>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</si>
  <si>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</si>
  <si>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</si>
  <si>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</si>
  <si>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</si>
  <si>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</si>
  <si>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</si>
  <si>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</si>
  <si>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</si>
  <si>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</si>
  <si>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</si>
  <si>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</si>
  <si>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</si>
  <si>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</si>
  <si>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</si>
  <si>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</si>
  <si>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</si>
  <si>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</si>
  <si>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</si>
  <si>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</si>
  <si>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</si>
  <si>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</si>
  <si>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</si>
  <si>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</si>
  <si>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</si>
  <si>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</si>
  <si>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</si>
  <si>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</si>
  <si>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</si>
  <si>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</si>
  <si>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</si>
  <si>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</si>
  <si>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</si>
  <si>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</si>
  <si>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</si>
  <si>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</si>
  <si>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</si>
  <si>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</si>
  <si>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</si>
  <si>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</si>
  <si>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</si>
  <si>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</si>
  <si>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</si>
  <si>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</si>
  <si>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</si>
  <si>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</si>
  <si>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</si>
  <si>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</si>
  <si>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</si>
  <si>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</si>
  <si>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</si>
  <si>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</si>
  <si>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</si>
  <si>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</si>
  <si>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</si>
  <si>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</si>
  <si>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</si>
  <si>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</si>
  <si>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</si>
  <si>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</si>
  <si>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</si>
  <si>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</si>
  <si>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</si>
  <si>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</si>
  <si>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</si>
  <si>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</si>
  <si>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</si>
  <si>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</si>
  <si>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</si>
  <si>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</si>
  <si>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</si>
  <si>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</si>
  <si>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</si>
  <si>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</si>
  <si>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</si>
  <si>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</si>
  <si>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</si>
  <si>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</si>
  <si>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</si>
  <si>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</si>
  <si>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</si>
  <si>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</si>
  <si>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</si>
  <si>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</si>
  <si>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</si>
  <si>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</si>
  <si>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</si>
  <si>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</si>
  <si>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</si>
  <si>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</si>
  <si>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</si>
  <si>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</si>
  <si>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</si>
  <si>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</si>
  <si>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</si>
  <si>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</si>
  <si>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</si>
  <si>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</si>
  <si>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</si>
  <si>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</si>
  <si>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</si>
  <si>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</si>
  <si>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</si>
  <si>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</si>
  <si>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</si>
  <si>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</si>
  <si>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</si>
  <si>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</si>
  <si>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</si>
  <si>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</si>
  <si>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</si>
  <si>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</si>
  <si>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</si>
  <si>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</si>
  <si>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</si>
  <si>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</si>
  <si>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</si>
  <si>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</si>
  <si>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</si>
  <si>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</si>
  <si>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</si>
  <si>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</si>
  <si>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</si>
  <si>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</si>
  <si>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</si>
  <si>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</si>
  <si>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</si>
  <si>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</si>
  <si>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</si>
  <si>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</si>
  <si>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</si>
  <si>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</si>
  <si>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</si>
  <si>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</si>
  <si>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</si>
  <si>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</si>
  <si>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</si>
  <si>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</si>
  <si>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</si>
  <si>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</si>
  <si>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</si>
  <si>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</si>
  <si>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</si>
  <si>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</si>
  <si>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</si>
  <si>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</si>
  <si>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</si>
  <si>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</si>
  <si>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</si>
  <si>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</si>
  <si>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</si>
  <si>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</si>
  <si>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</si>
  <si>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</si>
  <si>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</si>
  <si>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</si>
  <si>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</si>
  <si>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</si>
  <si>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</si>
  <si>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</si>
  <si>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</si>
  <si>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</si>
  <si>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</si>
  <si>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</si>
  <si>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</si>
  <si>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</si>
  <si>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</si>
  <si>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</si>
  <si>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</si>
  <si>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</si>
  <si>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</si>
  <si>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</si>
  <si>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</si>
  <si>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</si>
  <si>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</si>
  <si>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</si>
  <si>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</si>
  <si>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</si>
  <si>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</si>
  <si>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</si>
  <si>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</si>
  <si>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</si>
  <si>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</si>
  <si>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</si>
  <si>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</si>
  <si>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</si>
  <si>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</si>
  <si>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</si>
  <si>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</si>
  <si>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</si>
  <si>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</si>
  <si>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</si>
  <si>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</si>
  <si>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</si>
  <si>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</si>
  <si>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</si>
  <si>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</si>
  <si>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</si>
  <si>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</si>
  <si>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</si>
  <si>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</si>
  <si>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</si>
  <si>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</si>
  <si>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</si>
  <si>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</si>
  <si>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</si>
  <si>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</si>
  <si>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</si>
  <si>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</si>
  <si>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</si>
  <si>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</si>
  <si>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</si>
  <si>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</si>
  <si>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</si>
  <si>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</si>
  <si>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</si>
  <si>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</si>
  <si>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</si>
  <si>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</si>
  <si>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</si>
  <si>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</si>
  <si>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</si>
  <si>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</si>
  <si>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</si>
  <si>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</si>
  <si>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</si>
  <si>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</si>
  <si>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</si>
  <si>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</si>
  <si>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</si>
  <si>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</si>
  <si>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</si>
  <si>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</si>
  <si>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</si>
  <si>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</si>
  <si>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</si>
  <si>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</si>
  <si>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</si>
  <si>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</si>
  <si>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</si>
  <si>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</si>
  <si>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</si>
  <si>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</si>
  <si>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</si>
  <si>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</si>
  <si>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</si>
  <si>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</si>
  <si>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</si>
  <si>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</si>
  <si>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</si>
  <si>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</si>
  <si>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</si>
  <si>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</si>
  <si>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</si>
  <si>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</si>
  <si>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</si>
  <si>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</si>
  <si>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</si>
  <si>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</si>
  <si>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</si>
  <si>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</si>
  <si>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</si>
  <si>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</si>
  <si>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</si>
  <si>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</si>
  <si>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</si>
  <si>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</si>
  <si>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</si>
  <si>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</si>
  <si>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</si>
  <si>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</si>
  <si>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</si>
  <si>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</si>
  <si>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</si>
  <si>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</si>
  <si>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</si>
  <si>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</si>
  <si>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</si>
  <si>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</si>
  <si>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</si>
  <si>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</si>
  <si>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</si>
  <si>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</si>
  <si>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</si>
  <si>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</si>
  <si>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</si>
  <si>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</si>
  <si>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</si>
  <si>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</si>
  <si>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</si>
  <si>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</si>
  <si>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</si>
  <si>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</si>
  <si>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</si>
  <si>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</si>
  <si>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</si>
  <si>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</si>
  <si>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</si>
  <si>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</si>
  <si>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</si>
  <si>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</si>
  <si>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</si>
  <si>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</si>
  <si>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</si>
  <si>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</si>
  <si>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</si>
  <si>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</si>
  <si>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</si>
  <si>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</si>
  <si>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</si>
  <si>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</si>
  <si>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</si>
  <si>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D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</si>
  <si>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</si>
  <si>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</si>
  <si>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</si>
  <si>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</si>
  <si>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</si>
  <si>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</si>
  <si>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</si>
  <si>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</si>
  <si>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</si>
  <si>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</si>
  <si>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</si>
  <si>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</si>
  <si>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</si>
  <si>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</si>
  <si>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</si>
  <si>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</si>
  <si>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</si>
  <si>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</si>
  <si>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</si>
  <si>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</si>
  <si>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Kiemelt előirányzat, előirányzat megnevezése</t>
  </si>
  <si>
    <t>Tb alapoktól átvett pénzeszköz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</si>
  <si>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</si>
  <si>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</si>
  <si>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</si>
  <si>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</si>
  <si>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</si>
  <si>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A települési önkormányzatok szociális feladatainak egyéb támogatása</t>
  </si>
  <si>
    <t>Szociális étkeztetés</t>
  </si>
  <si>
    <t>Falugondnoki szolgáltatás</t>
  </si>
  <si>
    <t>Települési önkormányzatok nyilvános könyvtári és közművelődési feladatinak támogatása</t>
  </si>
  <si>
    <t>Rászoruló gyermekek intézményen kívüli szünidei étkeztetésének támogatása</t>
  </si>
  <si>
    <t>Bursa Hungarica ösztöndíj</t>
  </si>
  <si>
    <t>Falugondnoki Egyesület</t>
  </si>
  <si>
    <t>Vanyolai Asszonykórus</t>
  </si>
  <si>
    <t>Vanyolai Sportegyesület</t>
  </si>
  <si>
    <t>működési támogatás</t>
  </si>
  <si>
    <t>ösztöndíj</t>
  </si>
  <si>
    <t>1. táblázat</t>
  </si>
  <si>
    <t>2. táblázat</t>
  </si>
  <si>
    <t>Közutak, hidak, alagutak üzemeltetése, fenntartása</t>
  </si>
  <si>
    <t>Zöldterületkezelés</t>
  </si>
  <si>
    <t>Város és község gazdálkodás</t>
  </si>
  <si>
    <t>Önkormányzatok jogalkotó és általános igazgatási tevékenysége</t>
  </si>
  <si>
    <t>Civil szervezetek működési támogatása</t>
  </si>
  <si>
    <t>Hosszabb időtartamú közfoglalkoztatás</t>
  </si>
  <si>
    <t>Közvilágítás</t>
  </si>
  <si>
    <t>Óvodai nevelés, ellátás működési feladatai</t>
  </si>
  <si>
    <t>Család- és nővédelmi egészségügyi gondozás</t>
  </si>
  <si>
    <t>Ifjúság-egészségügyi gondozás</t>
  </si>
  <si>
    <t>Egyéb szociális pénzbeli és természetbeni ellátások</t>
  </si>
  <si>
    <t>Falugondnoki szolgálat</t>
  </si>
  <si>
    <t>Mindenféle egyéb szabadidős szolgáltatás</t>
  </si>
  <si>
    <t>Könyvtári szolgáltatások</t>
  </si>
  <si>
    <t>Közművelődés - közösségi és társadalmi részvétel</t>
  </si>
  <si>
    <t>Sportlétesítmények működtetése és fejlesztése</t>
  </si>
  <si>
    <t>Köztemető fenntartása és működtetése</t>
  </si>
  <si>
    <t>Önkormányzatok elszámolásai</t>
  </si>
  <si>
    <t>Szociális étkezés</t>
  </si>
  <si>
    <t>508.800</t>
  </si>
  <si>
    <t>50.000</t>
  </si>
  <si>
    <t>82.200</t>
  </si>
  <si>
    <t>ÁHT-n belül megelőlegezett előleg visszafizetése</t>
  </si>
  <si>
    <t>240.000</t>
  </si>
  <si>
    <t>836.870</t>
  </si>
  <si>
    <t>41.561</t>
  </si>
  <si>
    <t>Egyéb működési támogatás ÁH-n kivülre</t>
  </si>
  <si>
    <t>Működési célú átvett pénzeszközök ÁH-n belülről</t>
  </si>
  <si>
    <t>ÁH-n belüli megelőlegezés visszafizetése</t>
  </si>
  <si>
    <t>Egyéb működési célú támogatás ÁH-n belül</t>
  </si>
  <si>
    <t>Önkormányzati funkcióra nem sorolható bevétel ÁHT-n kivülről</t>
  </si>
  <si>
    <t>Támogatási célú finanszírozási művelet</t>
  </si>
  <si>
    <t>Tartalék</t>
  </si>
  <si>
    <t>Egyéb működési célú kiadások ÁHT-n kívül</t>
  </si>
  <si>
    <t>Egyéb működési célú kiadások ÁHT-n kivülre</t>
  </si>
  <si>
    <t>Önkormányzatok támogatásai</t>
  </si>
  <si>
    <t>forintban</t>
  </si>
  <si>
    <t>Rendőrfőkapitányság</t>
  </si>
  <si>
    <t xml:space="preserve"> forintban !</t>
  </si>
  <si>
    <t>Nyitó pénzkészlet</t>
  </si>
  <si>
    <t>Dologi kiadások</t>
  </si>
  <si>
    <t>Ellátottak pénzbeli juttatása</t>
  </si>
  <si>
    <t>1.800.000</t>
  </si>
  <si>
    <t>Felhalmozási célú önkormányzati támogatás</t>
  </si>
  <si>
    <t>Közfoglalkoztatási mintaprogram</t>
  </si>
  <si>
    <t>Polgármesteri illetmény támogatása</t>
  </si>
  <si>
    <t>ÖSSZESEN:</t>
  </si>
  <si>
    <t>Kivitelezés kezdési és befejezési éve</t>
  </si>
  <si>
    <t>Teljes költség</t>
  </si>
  <si>
    <t>Felújítás  megnevezése</t>
  </si>
  <si>
    <t>Felújítási kiadások előirányzata felújításonként</t>
  </si>
  <si>
    <t>Beruházási kiadások előirányzata beruházásonként</t>
  </si>
  <si>
    <t>Beruházás  megnevezése</t>
  </si>
  <si>
    <t>2019. évi előirányzat</t>
  </si>
  <si>
    <t>3. táblázat</t>
  </si>
  <si>
    <t>2.1. melléklet az 1/2019. (II.   25.) önkormányzati rendelethez</t>
  </si>
  <si>
    <t>2.2. melléklet az 1/2019. (II.   25.) önkormányzati rendelethez</t>
  </si>
  <si>
    <t>3.1. melléklet a   1/2019. (II.25.) önkormányzati rendelethez</t>
  </si>
  <si>
    <t>3.2. melléklet az  1/2019. (II. 25.) önkormányzati rendelethez</t>
  </si>
  <si>
    <t>3.3. melléklet az 1/2019. (II.25.) önkormányzati rendelethez</t>
  </si>
  <si>
    <t>3.4. melléklet az  1/2019. (II.25.) önkormányzati rendelethez</t>
  </si>
  <si>
    <t>3.5. melléklet az 1/2019. (II.25.) önkormányzati rendelethez</t>
  </si>
  <si>
    <t>3.7. melléklet az 1/2019. (II. 25.) önkormányzati rendelethez</t>
  </si>
  <si>
    <t>3.6. melléklet az  1/2019. (II.25.) önkormányzati rendelethez</t>
  </si>
  <si>
    <t>3.8. melléklet az   1/2019. (II.25.) önkormányzati rendelethez</t>
  </si>
  <si>
    <t>3.9. melléklet az 1/2019. (II.25.) önkormányzati rendelethez</t>
  </si>
  <si>
    <t>3.10. melléklet az 1/2019. (II.25.) önkormányzati rendelethez</t>
  </si>
  <si>
    <t>3.11. melléklet az  1/2019. (II.25.) önkormányzati rendelethez</t>
  </si>
  <si>
    <t>3.12. melléklet az 1/2019. (II.25.) önkormányzati rendelethez</t>
  </si>
  <si>
    <t>3.13. melléklet az 1/2019. (II.25.) önkormányzati rendelethez</t>
  </si>
  <si>
    <t>3.14. melléklet az 1/2019. (II.25.) önkormányzati rendelethez</t>
  </si>
  <si>
    <t>3.15. melléklet az 1/2019. (II.25.) önkormányzati rendelethez</t>
  </si>
  <si>
    <t>3.16. melléklet az 1/2019. (II.25.) önkormányzati rendelethez</t>
  </si>
  <si>
    <t>3.17. melléklet az 1/2019. (II.25.) önkormányzati rendelethez</t>
  </si>
  <si>
    <t>3.18. melléklet az 1/2019. (II.25.) önkormányzati rendelethez</t>
  </si>
  <si>
    <t>3.19. melléklet az 1/2019. (II.25.) önkormányzati rendelethez</t>
  </si>
  <si>
    <t>3.20. melléklet az 1/2019. (II.25.) önkormányzati rendelethez</t>
  </si>
  <si>
    <t>3.21. melléklet az 1/2019. (II.25.) önkormányzati rendelethez</t>
  </si>
  <si>
    <t>3.22. melléklet az 1/2019. (II.25.) önkormányzati rendelethez</t>
  </si>
  <si>
    <t>A 2019. évi általános működési és ágazati feladatok támogatásának alakulása jogcímenként</t>
  </si>
  <si>
    <t>Előző jogcímekhez kapcsolódó kigészítés</t>
  </si>
  <si>
    <t xml:space="preserve">2019. évi támogatás </t>
  </si>
  <si>
    <t>Buszmegálló, szemetes beszerzése</t>
  </si>
  <si>
    <t>2019</t>
  </si>
  <si>
    <t>Labdafogó háló beszerzése</t>
  </si>
  <si>
    <t>Szárzúzó beszerzése</t>
  </si>
  <si>
    <t>Helyi piacok és közétkeztetés fejlesztése pályázat + önerő</t>
  </si>
  <si>
    <t>K I M U T A T Á S a 2019. évben céljelleggel juttatott támogatásokról</t>
  </si>
  <si>
    <t>Katasztrófa-védelem</t>
  </si>
  <si>
    <t>Vanyola Község Önkormányzata előirányzat-felhasználási terv
2019. évre</t>
  </si>
  <si>
    <t>Vanyola Község  Önkormányzat likviditási terve
2019. évre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</si>
</sst>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5" xfId="59" applyFont="1" applyFill="1" applyBorder="1" applyAlignment="1" applyProtection="1">
      <alignment horizontal="left" vertical="center" wrapText="1" indent="1"/>
      <protection/>
    </xf>
    <xf numFmtId="49" fontId="15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left" vertical="center" indent="1"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right" vertical="center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0" xfId="0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5" fillId="0" borderId="16" xfId="60" applyFont="1" applyFill="1" applyBorder="1" applyAlignment="1" applyProtection="1">
      <alignment horizontal="left" vertical="center" indent="1"/>
      <protection/>
    </xf>
    <xf numFmtId="164" fontId="15" fillId="0" borderId="10" xfId="60" applyNumberFormat="1" applyFont="1" applyFill="1" applyBorder="1" applyAlignment="1" applyProtection="1">
      <alignment vertical="center"/>
      <protection locked="0"/>
    </xf>
    <xf numFmtId="164" fontId="15" fillId="0" borderId="34" xfId="60" applyNumberFormat="1" applyFont="1" applyFill="1" applyBorder="1" applyAlignment="1" applyProtection="1">
      <alignment vertical="center"/>
      <protection/>
    </xf>
    <xf numFmtId="0" fontId="15" fillId="0" borderId="17" xfId="60" applyFont="1" applyFill="1" applyBorder="1" applyAlignment="1" applyProtection="1">
      <alignment horizontal="left" vertical="center" indent="1"/>
      <protection/>
    </xf>
    <xf numFmtId="164" fontId="15" fillId="0" borderId="11" xfId="60" applyNumberFormat="1" applyFont="1" applyFill="1" applyBorder="1" applyAlignment="1" applyProtection="1">
      <alignment vertical="center"/>
      <protection locked="0"/>
    </xf>
    <xf numFmtId="164" fontId="15" fillId="0" borderId="27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5" fillId="0" borderId="12" xfId="60" applyNumberFormat="1" applyFont="1" applyFill="1" applyBorder="1" applyAlignment="1" applyProtection="1">
      <alignment vertical="center"/>
      <protection locked="0"/>
    </xf>
    <xf numFmtId="164" fontId="15" fillId="0" borderId="29" xfId="60" applyNumberFormat="1" applyFont="1" applyFill="1" applyBorder="1" applyAlignment="1" applyProtection="1">
      <alignment vertical="center"/>
      <protection/>
    </xf>
    <xf numFmtId="164" fontId="13" fillId="0" borderId="23" xfId="60" applyNumberFormat="1" applyFont="1" applyFill="1" applyBorder="1" applyAlignment="1" applyProtection="1">
      <alignment vertical="center"/>
      <protection/>
    </xf>
    <xf numFmtId="164" fontId="13" fillId="0" borderId="28" xfId="60" applyNumberFormat="1" applyFont="1" applyFill="1" applyBorder="1" applyAlignment="1" applyProtection="1">
      <alignment vertical="center"/>
      <protection/>
    </xf>
    <xf numFmtId="0" fontId="15" fillId="0" borderId="18" xfId="60" applyFont="1" applyFill="1" applyBorder="1" applyAlignment="1" applyProtection="1">
      <alignment horizontal="left" vertical="center" indent="1"/>
      <protection/>
    </xf>
    <xf numFmtId="0" fontId="13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right"/>
      <protection/>
    </xf>
    <xf numFmtId="0" fontId="15" fillId="0" borderId="39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indent="6"/>
      <protection/>
    </xf>
    <xf numFmtId="0" fontId="15" fillId="0" borderId="11" xfId="59" applyFont="1" applyFill="1" applyBorder="1" applyAlignment="1" applyProtection="1">
      <alignment horizontal="left" vertical="center" wrapText="1" indent="6"/>
      <protection/>
    </xf>
    <xf numFmtId="0" fontId="15" fillId="0" borderId="15" xfId="59" applyFont="1" applyFill="1" applyBorder="1" applyAlignment="1" applyProtection="1">
      <alignment horizontal="left" vertical="center" wrapText="1" indent="6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60" applyFont="1" applyFill="1" applyBorder="1" applyAlignment="1" applyProtection="1">
      <alignment horizontal="left" vertical="center" indent="1"/>
      <protection/>
    </xf>
    <xf numFmtId="0" fontId="15" fillId="0" borderId="12" xfId="60" applyFont="1" applyFill="1" applyBorder="1" applyAlignment="1" applyProtection="1">
      <alignment horizontal="left" vertical="center" wrapText="1" indent="1"/>
      <protection/>
    </xf>
    <xf numFmtId="0" fontId="15" fillId="0" borderId="11" xfId="60" applyFont="1" applyFill="1" applyBorder="1" applyAlignment="1" applyProtection="1">
      <alignment horizontal="left" vertical="center" wrapText="1" indent="1"/>
      <protection/>
    </xf>
    <xf numFmtId="0" fontId="15" fillId="0" borderId="12" xfId="60" applyFont="1" applyFill="1" applyBorder="1" applyAlignment="1" applyProtection="1">
      <alignment horizontal="left" vertical="center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48" xfId="0" applyFont="1" applyBorder="1" applyAlignment="1" applyProtection="1">
      <alignment horizontal="left" vertical="center" wrapText="1" indent="1"/>
      <protection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0" fontId="13" fillId="0" borderId="33" xfId="59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5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9" applyFont="1" applyFill="1" applyProtection="1">
      <alignment/>
      <protection/>
    </xf>
    <xf numFmtId="0" fontId="5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48" xfId="0" applyFont="1" applyBorder="1" applyAlignment="1" applyProtection="1">
      <alignment vertical="center" wrapText="1"/>
      <protection/>
    </xf>
    <xf numFmtId="0" fontId="15" fillId="0" borderId="10" xfId="60" applyFont="1" applyFill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48" xfId="59" applyFont="1" applyFill="1" applyBorder="1" applyAlignment="1" applyProtection="1">
      <alignment horizontal="left" vertical="center" wrapText="1" indent="1"/>
      <protection/>
    </xf>
    <xf numFmtId="0" fontId="13" fillId="0" borderId="39" xfId="59" applyFont="1" applyFill="1" applyBorder="1" applyAlignment="1" applyProtection="1">
      <alignment vertical="center" wrapText="1"/>
      <protection/>
    </xf>
    <xf numFmtId="164" fontId="13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7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9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horizontal="left" indent="1"/>
      <protection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8" fillId="0" borderId="62" xfId="0" applyFont="1" applyFill="1" applyBorder="1" applyAlignment="1" applyProtection="1">
      <alignment horizontal="left" vertical="center" wrapText="1"/>
      <protection locked="0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>
      <alignment textRotation="180"/>
    </xf>
    <xf numFmtId="164" fontId="13" fillId="0" borderId="39" xfId="0" applyNumberFormat="1" applyFont="1" applyFill="1" applyBorder="1" applyAlignment="1" applyProtection="1">
      <alignment horizontal="right" vertical="center" wrapText="1"/>
      <protection/>
    </xf>
    <xf numFmtId="164" fontId="13" fillId="0" borderId="60" xfId="0" applyNumberFormat="1" applyFont="1" applyFill="1" applyBorder="1" applyAlignment="1" applyProtection="1">
      <alignment horizontal="right" vertical="center" wrapText="1"/>
      <protection/>
    </xf>
    <xf numFmtId="164" fontId="13" fillId="0" borderId="28" xfId="59" applyNumberFormat="1" applyFont="1" applyFill="1" applyBorder="1" applyAlignment="1" applyProtection="1" quotePrefix="1">
      <alignment horizontal="right" vertical="center" wrapText="1" indent="1"/>
      <protection/>
    </xf>
    <xf numFmtId="0" fontId="4" fillId="0" borderId="0" xfId="58" applyFont="1" applyFill="1" applyAlignment="1">
      <alignment horizontal="right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34" xfId="60" applyNumberFormat="1" applyFont="1" applyFill="1" applyBorder="1" applyAlignment="1" applyProtection="1" quotePrefix="1">
      <alignment horizontal="center" vertical="center"/>
      <protection/>
    </xf>
    <xf numFmtId="0" fontId="13" fillId="0" borderId="23" xfId="60" applyNumberFormat="1" applyFont="1" applyFill="1" applyBorder="1" applyAlignment="1" applyProtection="1">
      <alignment vertical="center"/>
      <protection/>
    </xf>
    <xf numFmtId="3" fontId="15" fillId="0" borderId="11" xfId="60" applyNumberFormat="1" applyFont="1" applyFill="1" applyBorder="1" applyAlignment="1" applyProtection="1">
      <alignment vertical="center"/>
      <protection locked="0"/>
    </xf>
    <xf numFmtId="164" fontId="15" fillId="0" borderId="27" xfId="6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34" borderId="23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48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15" fillId="0" borderId="10" xfId="60" applyNumberFormat="1" applyFont="1" applyFill="1" applyBorder="1" applyAlignment="1" applyProtection="1">
      <alignment vertical="center"/>
      <protection locked="0"/>
    </xf>
    <xf numFmtId="0" fontId="15" fillId="0" borderId="11" xfId="60" applyNumberFormat="1" applyFont="1" applyFill="1" applyBorder="1" applyAlignment="1" applyProtection="1">
      <alignment vertical="center"/>
      <protection locked="0"/>
    </xf>
    <xf numFmtId="0" fontId="15" fillId="0" borderId="12" xfId="60" applyNumberFormat="1" applyFont="1" applyFill="1" applyBorder="1" applyAlignment="1" applyProtection="1">
      <alignment vertical="center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164" fontId="14" fillId="0" borderId="38" xfId="59" applyNumberFormat="1" applyFont="1" applyFill="1" applyBorder="1" applyAlignment="1" applyProtection="1">
      <alignment horizontal="left" vertical="center"/>
      <protection/>
    </xf>
    <xf numFmtId="164" fontId="14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4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6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4" fillId="0" borderId="69" xfId="60" applyFont="1" applyFill="1" applyBorder="1" applyAlignment="1" applyProtection="1">
      <alignment horizontal="left" vertical="center" indent="1"/>
      <protection/>
    </xf>
    <xf numFmtId="0" fontId="14" fillId="0" borderId="46" xfId="60" applyFont="1" applyFill="1" applyBorder="1" applyAlignment="1" applyProtection="1">
      <alignment horizontal="left" vertical="center" indent="1"/>
      <protection/>
    </xf>
    <xf numFmtId="0" fontId="14" fillId="0" borderId="54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 locked="0"/>
    </xf>
    <xf numFmtId="0" fontId="5" fillId="0" borderId="0" xfId="60" applyFont="1" applyFill="1" applyAlignment="1" applyProtection="1">
      <alignment horizont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89">
      <selection activeCell="C99" sqref="C99"/>
    </sheetView>
  </sheetViews>
  <sheetFormatPr defaultColWidth="9.00390625" defaultRowHeight="12.75"/>
  <cols>
    <col min="1" max="1" width="9.50390625" style="240" customWidth="1"/>
    <col min="2" max="2" width="91.625" style="240" customWidth="1"/>
    <col min="3" max="3" width="21.625" style="241" customWidth="1"/>
    <col min="4" max="4" width="9.00390625" style="253" customWidth="1"/>
    <col min="5" max="16384" width="9.375" style="253" customWidth="1"/>
  </cols>
  <sheetData>
    <row r="1" spans="1:3" ht="15.75" customHeight="1">
      <c r="A1" s="331" t="s">
        <v>9</v>
      </c>
      <c r="B1" s="331"/>
      <c r="C1" s="331"/>
    </row>
    <row r="2" spans="1:3" ht="15.75" customHeight="1" thickBot="1">
      <c r="A2" s="332" t="s">
        <v>457</v>
      </c>
      <c r="B2" s="332"/>
      <c r="C2" s="170"/>
    </row>
    <row r="3" spans="1:3" ht="37.5" customHeight="1" thickBot="1">
      <c r="A3" s="21" t="s">
        <v>56</v>
      </c>
      <c r="B3" s="22" t="s">
        <v>11</v>
      </c>
      <c r="C3" s="37" t="s">
        <v>512</v>
      </c>
    </row>
    <row r="4" spans="1:3" s="254" customFormat="1" ht="12" customHeight="1" thickBot="1">
      <c r="A4" s="249"/>
      <c r="B4" s="250" t="s">
        <v>415</v>
      </c>
      <c r="C4" s="251" t="s">
        <v>416</v>
      </c>
    </row>
    <row r="5" spans="1:3" s="255" customFormat="1" ht="12" customHeight="1" thickBot="1">
      <c r="A5" s="18" t="s">
        <v>12</v>
      </c>
      <c r="B5" s="19" t="s">
        <v>187</v>
      </c>
      <c r="C5" s="160">
        <v>30628589</v>
      </c>
    </row>
    <row r="6" spans="1:3" s="255" customFormat="1" ht="12" customHeight="1">
      <c r="A6" s="13" t="s">
        <v>82</v>
      </c>
      <c r="B6" s="256" t="s">
        <v>188</v>
      </c>
      <c r="C6" s="163">
        <v>19175909</v>
      </c>
    </row>
    <row r="7" spans="1:3" s="255" customFormat="1" ht="12" customHeight="1">
      <c r="A7" s="12" t="s">
        <v>83</v>
      </c>
      <c r="B7" s="257" t="s">
        <v>189</v>
      </c>
      <c r="C7" s="162"/>
    </row>
    <row r="8" spans="1:3" s="255" customFormat="1" ht="12" customHeight="1">
      <c r="A8" s="12" t="s">
        <v>84</v>
      </c>
      <c r="B8" s="257" t="s">
        <v>429</v>
      </c>
      <c r="C8" s="162">
        <v>9652680</v>
      </c>
    </row>
    <row r="9" spans="1:3" s="255" customFormat="1" ht="12" customHeight="1">
      <c r="A9" s="12" t="s">
        <v>85</v>
      </c>
      <c r="B9" s="257" t="s">
        <v>190</v>
      </c>
      <c r="C9" s="162" t="s">
        <v>501</v>
      </c>
    </row>
    <row r="10" spans="1:3" s="255" customFormat="1" ht="12" customHeight="1">
      <c r="A10" s="12" t="s">
        <v>115</v>
      </c>
      <c r="B10" s="156" t="s">
        <v>360</v>
      </c>
      <c r="C10" s="162"/>
    </row>
    <row r="11" spans="1:3" s="255" customFormat="1" ht="12" customHeight="1" thickBot="1">
      <c r="A11" s="14" t="s">
        <v>86</v>
      </c>
      <c r="B11" s="157" t="s">
        <v>361</v>
      </c>
      <c r="C11" s="162"/>
    </row>
    <row r="12" spans="1:3" s="255" customFormat="1" ht="12" customHeight="1" thickBot="1">
      <c r="A12" s="18" t="s">
        <v>13</v>
      </c>
      <c r="B12" s="155" t="s">
        <v>191</v>
      </c>
      <c r="C12" s="160">
        <v>5956031</v>
      </c>
    </row>
    <row r="13" spans="1:3" s="255" customFormat="1" ht="12" customHeight="1">
      <c r="A13" s="13" t="s">
        <v>88</v>
      </c>
      <c r="B13" s="256" t="s">
        <v>192</v>
      </c>
      <c r="C13" s="163"/>
    </row>
    <row r="14" spans="1:3" s="255" customFormat="1" ht="12" customHeight="1">
      <c r="A14" s="12" t="s">
        <v>89</v>
      </c>
      <c r="B14" s="257" t="s">
        <v>193</v>
      </c>
      <c r="C14" s="162"/>
    </row>
    <row r="15" spans="1:3" s="255" customFormat="1" ht="12" customHeight="1">
      <c r="A15" s="12" t="s">
        <v>90</v>
      </c>
      <c r="B15" s="257" t="s">
        <v>353</v>
      </c>
      <c r="C15" s="162"/>
    </row>
    <row r="16" spans="1:3" s="255" customFormat="1" ht="12" customHeight="1">
      <c r="A16" s="12" t="s">
        <v>91</v>
      </c>
      <c r="B16" s="257" t="s">
        <v>354</v>
      </c>
      <c r="C16" s="162"/>
    </row>
    <row r="17" spans="1:3" s="255" customFormat="1" ht="12" customHeight="1">
      <c r="A17" s="12" t="s">
        <v>92</v>
      </c>
      <c r="B17" s="257" t="s">
        <v>194</v>
      </c>
      <c r="C17" s="162">
        <v>5956031</v>
      </c>
    </row>
    <row r="18" spans="1:3" s="255" customFormat="1" ht="12" customHeight="1" thickBot="1">
      <c r="A18" s="14" t="s">
        <v>100</v>
      </c>
      <c r="B18" s="157" t="s">
        <v>195</v>
      </c>
      <c r="C18" s="164"/>
    </row>
    <row r="19" spans="1:3" s="255" customFormat="1" ht="12" customHeight="1" thickBot="1">
      <c r="A19" s="18" t="s">
        <v>14</v>
      </c>
      <c r="B19" s="19" t="s">
        <v>196</v>
      </c>
      <c r="C19" s="160">
        <v>5240902</v>
      </c>
    </row>
    <row r="20" spans="1:3" s="255" customFormat="1" ht="12" customHeight="1">
      <c r="A20" s="13" t="s">
        <v>71</v>
      </c>
      <c r="B20" s="256" t="s">
        <v>197</v>
      </c>
      <c r="C20" s="163"/>
    </row>
    <row r="21" spans="1:3" s="255" customFormat="1" ht="12" customHeight="1">
      <c r="A21" s="12" t="s">
        <v>72</v>
      </c>
      <c r="B21" s="257" t="s">
        <v>198</v>
      </c>
      <c r="C21" s="162"/>
    </row>
    <row r="22" spans="1:3" s="255" customFormat="1" ht="12" customHeight="1">
      <c r="A22" s="12" t="s">
        <v>73</v>
      </c>
      <c r="B22" s="257" t="s">
        <v>355</v>
      </c>
      <c r="C22" s="162"/>
    </row>
    <row r="23" spans="1:3" s="255" customFormat="1" ht="12" customHeight="1">
      <c r="A23" s="12" t="s">
        <v>74</v>
      </c>
      <c r="B23" s="257" t="s">
        <v>356</v>
      </c>
      <c r="C23" s="162"/>
    </row>
    <row r="24" spans="1:3" s="255" customFormat="1" ht="12" customHeight="1">
      <c r="A24" s="12" t="s">
        <v>133</v>
      </c>
      <c r="B24" s="257" t="s">
        <v>199</v>
      </c>
      <c r="C24" s="162">
        <v>5240902</v>
      </c>
    </row>
    <row r="25" spans="1:3" s="255" customFormat="1" ht="12" customHeight="1" thickBot="1">
      <c r="A25" s="14" t="s">
        <v>134</v>
      </c>
      <c r="B25" s="258" t="s">
        <v>200</v>
      </c>
      <c r="C25" s="164"/>
    </row>
    <row r="26" spans="1:3" s="255" customFormat="1" ht="12" customHeight="1" thickBot="1">
      <c r="A26" s="18" t="s">
        <v>135</v>
      </c>
      <c r="B26" s="19" t="s">
        <v>430</v>
      </c>
      <c r="C26" s="166">
        <v>5140000</v>
      </c>
    </row>
    <row r="27" spans="1:3" s="255" customFormat="1" ht="12" customHeight="1">
      <c r="A27" s="13" t="s">
        <v>201</v>
      </c>
      <c r="B27" s="256" t="s">
        <v>434</v>
      </c>
      <c r="C27" s="163"/>
    </row>
    <row r="28" spans="1:3" s="255" customFormat="1" ht="12" customHeight="1">
      <c r="A28" s="12" t="s">
        <v>202</v>
      </c>
      <c r="B28" s="257" t="s">
        <v>435</v>
      </c>
      <c r="C28" s="162"/>
    </row>
    <row r="29" spans="1:3" s="255" customFormat="1" ht="12" customHeight="1">
      <c r="A29" s="12" t="s">
        <v>203</v>
      </c>
      <c r="B29" s="257" t="s">
        <v>436</v>
      </c>
      <c r="C29" s="162">
        <v>4370000</v>
      </c>
    </row>
    <row r="30" spans="1:3" s="255" customFormat="1" ht="12" customHeight="1">
      <c r="A30" s="12" t="s">
        <v>204</v>
      </c>
      <c r="B30" s="257" t="s">
        <v>437</v>
      </c>
      <c r="C30" s="162"/>
    </row>
    <row r="31" spans="1:3" s="255" customFormat="1" ht="12" customHeight="1">
      <c r="A31" s="12" t="s">
        <v>431</v>
      </c>
      <c r="B31" s="257" t="s">
        <v>205</v>
      </c>
      <c r="C31" s="162">
        <v>770000</v>
      </c>
    </row>
    <row r="32" spans="1:3" s="255" customFormat="1" ht="12" customHeight="1">
      <c r="A32" s="12" t="s">
        <v>432</v>
      </c>
      <c r="B32" s="257" t="s">
        <v>206</v>
      </c>
      <c r="C32" s="162"/>
    </row>
    <row r="33" spans="1:3" s="255" customFormat="1" ht="12" customHeight="1" thickBot="1">
      <c r="A33" s="14" t="s">
        <v>433</v>
      </c>
      <c r="B33" s="299" t="s">
        <v>207</v>
      </c>
      <c r="C33" s="164"/>
    </row>
    <row r="34" spans="1:3" s="255" customFormat="1" ht="12" customHeight="1" thickBot="1">
      <c r="A34" s="18" t="s">
        <v>16</v>
      </c>
      <c r="B34" s="19" t="s">
        <v>362</v>
      </c>
      <c r="C34" s="160">
        <v>3187700</v>
      </c>
    </row>
    <row r="35" spans="1:3" s="255" customFormat="1" ht="12" customHeight="1">
      <c r="A35" s="13" t="s">
        <v>75</v>
      </c>
      <c r="B35" s="256" t="s">
        <v>210</v>
      </c>
      <c r="C35" s="163"/>
    </row>
    <row r="36" spans="1:3" s="255" customFormat="1" ht="12" customHeight="1">
      <c r="A36" s="12" t="s">
        <v>76</v>
      </c>
      <c r="B36" s="257" t="s">
        <v>211</v>
      </c>
      <c r="C36" s="162"/>
    </row>
    <row r="37" spans="1:3" s="255" customFormat="1" ht="12" customHeight="1">
      <c r="A37" s="12" t="s">
        <v>77</v>
      </c>
      <c r="B37" s="257" t="s">
        <v>212</v>
      </c>
      <c r="C37" s="162"/>
    </row>
    <row r="38" spans="1:3" s="255" customFormat="1" ht="12" customHeight="1">
      <c r="A38" s="12" t="s">
        <v>137</v>
      </c>
      <c r="B38" s="257" t="s">
        <v>213</v>
      </c>
      <c r="C38" s="162">
        <v>1120000</v>
      </c>
    </row>
    <row r="39" spans="1:3" s="255" customFormat="1" ht="12" customHeight="1">
      <c r="A39" s="12" t="s">
        <v>138</v>
      </c>
      <c r="B39" s="257" t="s">
        <v>214</v>
      </c>
      <c r="C39" s="162">
        <v>1932700</v>
      </c>
    </row>
    <row r="40" spans="1:3" s="255" customFormat="1" ht="12" customHeight="1">
      <c r="A40" s="12" t="s">
        <v>139</v>
      </c>
      <c r="B40" s="257" t="s">
        <v>215</v>
      </c>
      <c r="C40" s="162">
        <v>135000</v>
      </c>
    </row>
    <row r="41" spans="1:3" s="255" customFormat="1" ht="12" customHeight="1">
      <c r="A41" s="12" t="s">
        <v>140</v>
      </c>
      <c r="B41" s="257" t="s">
        <v>216</v>
      </c>
      <c r="C41" s="162"/>
    </row>
    <row r="42" spans="1:3" s="255" customFormat="1" ht="12" customHeight="1">
      <c r="A42" s="12" t="s">
        <v>141</v>
      </c>
      <c r="B42" s="257" t="s">
        <v>438</v>
      </c>
      <c r="C42" s="162"/>
    </row>
    <row r="43" spans="1:3" s="255" customFormat="1" ht="12" customHeight="1">
      <c r="A43" s="12" t="s">
        <v>208</v>
      </c>
      <c r="B43" s="257" t="s">
        <v>218</v>
      </c>
      <c r="C43" s="165"/>
    </row>
    <row r="44" spans="1:3" s="255" customFormat="1" ht="12" customHeight="1">
      <c r="A44" s="14" t="s">
        <v>209</v>
      </c>
      <c r="B44" s="258" t="s">
        <v>364</v>
      </c>
      <c r="C44" s="245"/>
    </row>
    <row r="45" spans="1:3" s="255" customFormat="1" ht="12" customHeight="1" thickBot="1">
      <c r="A45" s="14" t="s">
        <v>363</v>
      </c>
      <c r="B45" s="157" t="s">
        <v>219</v>
      </c>
      <c r="C45" s="245"/>
    </row>
    <row r="46" spans="1:3" s="255" customFormat="1" ht="12" customHeight="1" thickBot="1">
      <c r="A46" s="18" t="s">
        <v>17</v>
      </c>
      <c r="B46" s="19" t="s">
        <v>220</v>
      </c>
      <c r="C46" s="160">
        <f>SUM(C47:C51)</f>
        <v>0</v>
      </c>
    </row>
    <row r="47" spans="1:3" s="255" customFormat="1" ht="12" customHeight="1">
      <c r="A47" s="13" t="s">
        <v>78</v>
      </c>
      <c r="B47" s="256" t="s">
        <v>224</v>
      </c>
      <c r="C47" s="286"/>
    </row>
    <row r="48" spans="1:3" s="255" customFormat="1" ht="12" customHeight="1">
      <c r="A48" s="12" t="s">
        <v>79</v>
      </c>
      <c r="B48" s="257" t="s">
        <v>225</v>
      </c>
      <c r="C48" s="165"/>
    </row>
    <row r="49" spans="1:3" s="255" customFormat="1" ht="12" customHeight="1">
      <c r="A49" s="12" t="s">
        <v>221</v>
      </c>
      <c r="B49" s="257" t="s">
        <v>226</v>
      </c>
      <c r="C49" s="165"/>
    </row>
    <row r="50" spans="1:3" s="255" customFormat="1" ht="12" customHeight="1">
      <c r="A50" s="12" t="s">
        <v>222</v>
      </c>
      <c r="B50" s="257" t="s">
        <v>227</v>
      </c>
      <c r="C50" s="165"/>
    </row>
    <row r="51" spans="1:3" s="255" customFormat="1" ht="12" customHeight="1" thickBot="1">
      <c r="A51" s="14" t="s">
        <v>223</v>
      </c>
      <c r="B51" s="157" t="s">
        <v>228</v>
      </c>
      <c r="C51" s="245"/>
    </row>
    <row r="52" spans="1:3" s="255" customFormat="1" ht="12" customHeight="1" thickBot="1">
      <c r="A52" s="18" t="s">
        <v>142</v>
      </c>
      <c r="B52" s="19" t="s">
        <v>229</v>
      </c>
      <c r="C52" s="160">
        <v>5697600</v>
      </c>
    </row>
    <row r="53" spans="1:3" s="255" customFormat="1" ht="12" customHeight="1">
      <c r="A53" s="13" t="s">
        <v>80</v>
      </c>
      <c r="B53" s="256" t="s">
        <v>230</v>
      </c>
      <c r="C53" s="163"/>
    </row>
    <row r="54" spans="1:3" s="255" customFormat="1" ht="12" customHeight="1">
      <c r="A54" s="12" t="s">
        <v>81</v>
      </c>
      <c r="B54" s="257" t="s">
        <v>357</v>
      </c>
      <c r="C54" s="162"/>
    </row>
    <row r="55" spans="1:3" s="255" customFormat="1" ht="12" customHeight="1">
      <c r="A55" s="12" t="s">
        <v>232</v>
      </c>
      <c r="B55" s="257" t="s">
        <v>231</v>
      </c>
      <c r="C55" s="162"/>
    </row>
    <row r="56" spans="1:3" s="255" customFormat="1" ht="12" customHeight="1" thickBot="1">
      <c r="A56" s="14" t="s">
        <v>233</v>
      </c>
      <c r="B56" s="157" t="s">
        <v>440</v>
      </c>
      <c r="C56" s="164">
        <v>5697600</v>
      </c>
    </row>
    <row r="57" spans="1:3" s="255" customFormat="1" ht="12" customHeight="1" thickBot="1">
      <c r="A57" s="18" t="s">
        <v>19</v>
      </c>
      <c r="B57" s="155" t="s">
        <v>234</v>
      </c>
      <c r="C57" s="160">
        <f>SUM(C58:C60)</f>
        <v>0</v>
      </c>
    </row>
    <row r="58" spans="1:3" s="255" customFormat="1" ht="12" customHeight="1">
      <c r="A58" s="13" t="s">
        <v>143</v>
      </c>
      <c r="B58" s="256" t="s">
        <v>236</v>
      </c>
      <c r="C58" s="165"/>
    </row>
    <row r="59" spans="1:3" s="255" customFormat="1" ht="12" customHeight="1">
      <c r="A59" s="12" t="s">
        <v>144</v>
      </c>
      <c r="B59" s="257" t="s">
        <v>358</v>
      </c>
      <c r="C59" s="165"/>
    </row>
    <row r="60" spans="1:3" s="255" customFormat="1" ht="12" customHeight="1">
      <c r="A60" s="12" t="s">
        <v>167</v>
      </c>
      <c r="B60" s="257" t="s">
        <v>237</v>
      </c>
      <c r="C60" s="165"/>
    </row>
    <row r="61" spans="1:3" s="255" customFormat="1" ht="12" customHeight="1" thickBot="1">
      <c r="A61" s="14" t="s">
        <v>235</v>
      </c>
      <c r="B61" s="157" t="s">
        <v>238</v>
      </c>
      <c r="C61" s="165"/>
    </row>
    <row r="62" spans="1:3" s="255" customFormat="1" ht="12" customHeight="1" thickBot="1">
      <c r="A62" s="297" t="s">
        <v>404</v>
      </c>
      <c r="B62" s="19" t="s">
        <v>239</v>
      </c>
      <c r="C62" s="166">
        <v>55850822</v>
      </c>
    </row>
    <row r="63" spans="1:3" s="255" customFormat="1" ht="12" customHeight="1" thickBot="1">
      <c r="A63" s="288" t="s">
        <v>240</v>
      </c>
      <c r="B63" s="155" t="s">
        <v>241</v>
      </c>
      <c r="C63" s="160">
        <f>SUM(C64:C66)</f>
        <v>0</v>
      </c>
    </row>
    <row r="64" spans="1:3" s="255" customFormat="1" ht="12" customHeight="1">
      <c r="A64" s="13" t="s">
        <v>271</v>
      </c>
      <c r="B64" s="256" t="s">
        <v>242</v>
      </c>
      <c r="C64" s="165"/>
    </row>
    <row r="65" spans="1:3" s="255" customFormat="1" ht="12" customHeight="1">
      <c r="A65" s="12" t="s">
        <v>280</v>
      </c>
      <c r="B65" s="257" t="s">
        <v>243</v>
      </c>
      <c r="C65" s="165"/>
    </row>
    <row r="66" spans="1:3" s="255" customFormat="1" ht="12" customHeight="1" thickBot="1">
      <c r="A66" s="14" t="s">
        <v>281</v>
      </c>
      <c r="B66" s="291" t="s">
        <v>389</v>
      </c>
      <c r="C66" s="165"/>
    </row>
    <row r="67" spans="1:3" s="255" customFormat="1" ht="12" customHeight="1" thickBot="1">
      <c r="A67" s="288" t="s">
        <v>244</v>
      </c>
      <c r="B67" s="155" t="s">
        <v>245</v>
      </c>
      <c r="C67" s="160">
        <f>SUM(C68:C71)</f>
        <v>0</v>
      </c>
    </row>
    <row r="68" spans="1:3" s="255" customFormat="1" ht="12" customHeight="1">
      <c r="A68" s="13" t="s">
        <v>116</v>
      </c>
      <c r="B68" s="256" t="s">
        <v>246</v>
      </c>
      <c r="C68" s="165"/>
    </row>
    <row r="69" spans="1:3" s="255" customFormat="1" ht="12" customHeight="1">
      <c r="A69" s="12" t="s">
        <v>117</v>
      </c>
      <c r="B69" s="257" t="s">
        <v>247</v>
      </c>
      <c r="C69" s="165"/>
    </row>
    <row r="70" spans="1:3" s="255" customFormat="1" ht="12" customHeight="1">
      <c r="A70" s="12" t="s">
        <v>272</v>
      </c>
      <c r="B70" s="257" t="s">
        <v>248</v>
      </c>
      <c r="C70" s="165"/>
    </row>
    <row r="71" spans="1:3" s="255" customFormat="1" ht="12" customHeight="1" thickBot="1">
      <c r="A71" s="14" t="s">
        <v>273</v>
      </c>
      <c r="B71" s="157" t="s">
        <v>249</v>
      </c>
      <c r="C71" s="165"/>
    </row>
    <row r="72" spans="1:3" s="255" customFormat="1" ht="12" customHeight="1" thickBot="1">
      <c r="A72" s="288" t="s">
        <v>250</v>
      </c>
      <c r="B72" s="155" t="s">
        <v>251</v>
      </c>
      <c r="C72" s="160">
        <v>34899218</v>
      </c>
    </row>
    <row r="73" spans="1:3" s="255" customFormat="1" ht="12" customHeight="1">
      <c r="A73" s="13" t="s">
        <v>274</v>
      </c>
      <c r="B73" s="256" t="s">
        <v>252</v>
      </c>
      <c r="C73" s="165">
        <v>34899218</v>
      </c>
    </row>
    <row r="74" spans="1:3" s="255" customFormat="1" ht="12" customHeight="1" thickBot="1">
      <c r="A74" s="14" t="s">
        <v>275</v>
      </c>
      <c r="B74" s="157" t="s">
        <v>253</v>
      </c>
      <c r="C74" s="165"/>
    </row>
    <row r="75" spans="1:3" s="255" customFormat="1" ht="12" customHeight="1" thickBot="1">
      <c r="A75" s="288" t="s">
        <v>254</v>
      </c>
      <c r="B75" s="155" t="s">
        <v>255</v>
      </c>
      <c r="C75" s="160">
        <f>SUM(C76:C78)</f>
        <v>0</v>
      </c>
    </row>
    <row r="76" spans="1:3" s="255" customFormat="1" ht="12" customHeight="1">
      <c r="A76" s="13" t="s">
        <v>276</v>
      </c>
      <c r="B76" s="256" t="s">
        <v>256</v>
      </c>
      <c r="C76" s="165"/>
    </row>
    <row r="77" spans="1:3" s="255" customFormat="1" ht="12" customHeight="1">
      <c r="A77" s="12" t="s">
        <v>277</v>
      </c>
      <c r="B77" s="257" t="s">
        <v>257</v>
      </c>
      <c r="C77" s="165"/>
    </row>
    <row r="78" spans="1:3" s="255" customFormat="1" ht="12" customHeight="1" thickBot="1">
      <c r="A78" s="14" t="s">
        <v>278</v>
      </c>
      <c r="B78" s="157" t="s">
        <v>258</v>
      </c>
      <c r="C78" s="165"/>
    </row>
    <row r="79" spans="1:3" s="255" customFormat="1" ht="12" customHeight="1" thickBot="1">
      <c r="A79" s="288" t="s">
        <v>259</v>
      </c>
      <c r="B79" s="155" t="s">
        <v>279</v>
      </c>
      <c r="C79" s="160">
        <f>SUM(C80:C83)</f>
        <v>0</v>
      </c>
    </row>
    <row r="80" spans="1:3" s="255" customFormat="1" ht="12" customHeight="1">
      <c r="A80" s="259" t="s">
        <v>260</v>
      </c>
      <c r="B80" s="256" t="s">
        <v>261</v>
      </c>
      <c r="C80" s="165"/>
    </row>
    <row r="81" spans="1:3" s="255" customFormat="1" ht="12" customHeight="1">
      <c r="A81" s="260" t="s">
        <v>262</v>
      </c>
      <c r="B81" s="257" t="s">
        <v>263</v>
      </c>
      <c r="C81" s="165"/>
    </row>
    <row r="82" spans="1:3" s="255" customFormat="1" ht="12" customHeight="1">
      <c r="A82" s="260" t="s">
        <v>264</v>
      </c>
      <c r="B82" s="257" t="s">
        <v>265</v>
      </c>
      <c r="C82" s="165"/>
    </row>
    <row r="83" spans="1:3" s="255" customFormat="1" ht="12" customHeight="1" thickBot="1">
      <c r="A83" s="261" t="s">
        <v>266</v>
      </c>
      <c r="B83" s="157" t="s">
        <v>267</v>
      </c>
      <c r="C83" s="165"/>
    </row>
    <row r="84" spans="1:3" s="255" customFormat="1" ht="12" customHeight="1" thickBot="1">
      <c r="A84" s="288" t="s">
        <v>268</v>
      </c>
      <c r="B84" s="155" t="s">
        <v>403</v>
      </c>
      <c r="C84" s="287"/>
    </row>
    <row r="85" spans="1:3" s="255" customFormat="1" ht="13.5" customHeight="1" thickBot="1">
      <c r="A85" s="288" t="s">
        <v>270</v>
      </c>
      <c r="B85" s="155" t="s">
        <v>269</v>
      </c>
      <c r="C85" s="287"/>
    </row>
    <row r="86" spans="1:3" s="255" customFormat="1" ht="15.75" customHeight="1" thickBot="1">
      <c r="A86" s="288" t="s">
        <v>282</v>
      </c>
      <c r="B86" s="262" t="s">
        <v>406</v>
      </c>
      <c r="C86" s="166">
        <v>34899218</v>
      </c>
    </row>
    <row r="87" spans="1:3" s="255" customFormat="1" ht="16.5" customHeight="1" thickBot="1">
      <c r="A87" s="289" t="s">
        <v>405</v>
      </c>
      <c r="B87" s="263" t="s">
        <v>407</v>
      </c>
      <c r="C87" s="166">
        <v>90750040</v>
      </c>
    </row>
    <row r="88" spans="1:3" s="255" customFormat="1" ht="83.25" customHeight="1">
      <c r="A88" s="3"/>
      <c r="B88" s="4"/>
      <c r="C88" s="167"/>
    </row>
    <row r="89" spans="1:3" ht="16.5" customHeight="1">
      <c r="A89" s="331" t="s">
        <v>41</v>
      </c>
      <c r="B89" s="331"/>
      <c r="C89" s="331"/>
    </row>
    <row r="90" spans="1:3" s="264" customFormat="1" ht="16.5" customHeight="1" thickBot="1">
      <c r="A90" s="333" t="s">
        <v>458</v>
      </c>
      <c r="B90" s="333"/>
      <c r="C90" s="98"/>
    </row>
    <row r="91" spans="1:3" ht="37.5" customHeight="1" thickBot="1">
      <c r="A91" s="21" t="s">
        <v>56</v>
      </c>
      <c r="B91" s="22" t="s">
        <v>42</v>
      </c>
      <c r="C91" s="37" t="str">
        <f>+C3</f>
        <v>2019. évi előirányzat</v>
      </c>
    </row>
    <row r="92" spans="1:3" s="254" customFormat="1" ht="12" customHeight="1" thickBot="1">
      <c r="A92" s="30"/>
      <c r="B92" s="31" t="s">
        <v>415</v>
      </c>
      <c r="C92" s="32" t="s">
        <v>416</v>
      </c>
    </row>
    <row r="93" spans="1:3" ht="12" customHeight="1" thickBot="1">
      <c r="A93" s="20" t="s">
        <v>12</v>
      </c>
      <c r="B93" s="24" t="s">
        <v>365</v>
      </c>
      <c r="C93" s="159">
        <v>81780645</v>
      </c>
    </row>
    <row r="94" spans="1:3" ht="12" customHeight="1">
      <c r="A94" s="15" t="s">
        <v>82</v>
      </c>
      <c r="B94" s="8" t="s">
        <v>43</v>
      </c>
      <c r="C94" s="161">
        <v>18766224</v>
      </c>
    </row>
    <row r="95" spans="1:3" ht="12" customHeight="1">
      <c r="A95" s="12" t="s">
        <v>83</v>
      </c>
      <c r="B95" s="6" t="s">
        <v>145</v>
      </c>
      <c r="C95" s="162">
        <v>3103594</v>
      </c>
    </row>
    <row r="96" spans="1:3" ht="12" customHeight="1">
      <c r="A96" s="12" t="s">
        <v>84</v>
      </c>
      <c r="B96" s="6" t="s">
        <v>114</v>
      </c>
      <c r="C96" s="164">
        <v>22744180</v>
      </c>
    </row>
    <row r="97" spans="1:3" ht="12" customHeight="1">
      <c r="A97" s="12" t="s">
        <v>85</v>
      </c>
      <c r="B97" s="9" t="s">
        <v>146</v>
      </c>
      <c r="C97" s="164">
        <v>6587550</v>
      </c>
    </row>
    <row r="98" spans="1:3" ht="12" customHeight="1">
      <c r="A98" s="12" t="s">
        <v>95</v>
      </c>
      <c r="B98" s="17" t="s">
        <v>147</v>
      </c>
      <c r="C98" s="164">
        <v>3527200</v>
      </c>
    </row>
    <row r="99" spans="1:3" ht="12" customHeight="1">
      <c r="A99" s="12" t="s">
        <v>86</v>
      </c>
      <c r="B99" s="6" t="s">
        <v>370</v>
      </c>
      <c r="C99" s="164"/>
    </row>
    <row r="100" spans="1:3" ht="12" customHeight="1">
      <c r="A100" s="12" t="s">
        <v>87</v>
      </c>
      <c r="B100" s="102" t="s">
        <v>369</v>
      </c>
      <c r="C100" s="164"/>
    </row>
    <row r="101" spans="1:3" ht="12" customHeight="1">
      <c r="A101" s="12" t="s">
        <v>96</v>
      </c>
      <c r="B101" s="102" t="s">
        <v>368</v>
      </c>
      <c r="C101" s="164"/>
    </row>
    <row r="102" spans="1:3" ht="12" customHeight="1">
      <c r="A102" s="12" t="s">
        <v>97</v>
      </c>
      <c r="B102" s="100" t="s">
        <v>285</v>
      </c>
      <c r="C102" s="164"/>
    </row>
    <row r="103" spans="1:3" ht="12" customHeight="1">
      <c r="A103" s="12" t="s">
        <v>98</v>
      </c>
      <c r="B103" s="101" t="s">
        <v>286</v>
      </c>
      <c r="C103" s="164"/>
    </row>
    <row r="104" spans="1:3" ht="12" customHeight="1">
      <c r="A104" s="12" t="s">
        <v>99</v>
      </c>
      <c r="B104" s="101" t="s">
        <v>485</v>
      </c>
      <c r="C104" s="164">
        <v>990400</v>
      </c>
    </row>
    <row r="105" spans="1:3" ht="12" customHeight="1">
      <c r="A105" s="12" t="s">
        <v>101</v>
      </c>
      <c r="B105" s="100" t="s">
        <v>288</v>
      </c>
      <c r="C105" s="164">
        <v>2536800</v>
      </c>
    </row>
    <row r="106" spans="1:3" ht="12" customHeight="1">
      <c r="A106" s="12" t="s">
        <v>148</v>
      </c>
      <c r="B106" s="100" t="s">
        <v>289</v>
      </c>
      <c r="C106" s="164"/>
    </row>
    <row r="107" spans="1:3" ht="12" customHeight="1">
      <c r="A107" s="12" t="s">
        <v>283</v>
      </c>
      <c r="B107" s="101" t="s">
        <v>290</v>
      </c>
      <c r="C107" s="164"/>
    </row>
    <row r="108" spans="1:3" ht="12" customHeight="1">
      <c r="A108" s="11" t="s">
        <v>284</v>
      </c>
      <c r="B108" s="102" t="s">
        <v>291</v>
      </c>
      <c r="C108" s="164"/>
    </row>
    <row r="109" spans="1:3" ht="12" customHeight="1">
      <c r="A109" s="12" t="s">
        <v>366</v>
      </c>
      <c r="B109" s="102" t="s">
        <v>292</v>
      </c>
      <c r="C109" s="164"/>
    </row>
    <row r="110" spans="1:3" ht="12" customHeight="1">
      <c r="A110" s="14" t="s">
        <v>367</v>
      </c>
      <c r="B110" s="102" t="s">
        <v>293</v>
      </c>
      <c r="C110" s="164"/>
    </row>
    <row r="111" spans="1:3" ht="12" customHeight="1">
      <c r="A111" s="12" t="s">
        <v>371</v>
      </c>
      <c r="B111" s="9" t="s">
        <v>44</v>
      </c>
      <c r="C111" s="162">
        <v>27051897</v>
      </c>
    </row>
    <row r="112" spans="1:3" ht="12" customHeight="1">
      <c r="A112" s="12" t="s">
        <v>372</v>
      </c>
      <c r="B112" s="6" t="s">
        <v>374</v>
      </c>
      <c r="C112" s="162">
        <v>27051897</v>
      </c>
    </row>
    <row r="113" spans="1:3" ht="12" customHeight="1" thickBot="1">
      <c r="A113" s="16" t="s">
        <v>373</v>
      </c>
      <c r="B113" s="295" t="s">
        <v>375</v>
      </c>
      <c r="C113" s="168"/>
    </row>
    <row r="114" spans="1:3" ht="12" customHeight="1" thickBot="1">
      <c r="A114" s="292" t="s">
        <v>13</v>
      </c>
      <c r="B114" s="293" t="s">
        <v>294</v>
      </c>
      <c r="C114" s="294">
        <f>+C115+C117+C119</f>
        <v>7744252</v>
      </c>
    </row>
    <row r="115" spans="1:3" ht="12" customHeight="1">
      <c r="A115" s="13" t="s">
        <v>88</v>
      </c>
      <c r="B115" s="6" t="s">
        <v>166</v>
      </c>
      <c r="C115" s="163">
        <v>1400000</v>
      </c>
    </row>
    <row r="116" spans="1:3" ht="12" customHeight="1">
      <c r="A116" s="13" t="s">
        <v>89</v>
      </c>
      <c r="B116" s="10" t="s">
        <v>298</v>
      </c>
      <c r="C116" s="163"/>
    </row>
    <row r="117" spans="1:3" ht="12" customHeight="1">
      <c r="A117" s="13" t="s">
        <v>90</v>
      </c>
      <c r="B117" s="10" t="s">
        <v>149</v>
      </c>
      <c r="C117" s="162">
        <v>6344252</v>
      </c>
    </row>
    <row r="118" spans="1:3" ht="12" customHeight="1">
      <c r="A118" s="13" t="s">
        <v>91</v>
      </c>
      <c r="B118" s="10" t="s">
        <v>299</v>
      </c>
      <c r="C118" s="148"/>
    </row>
    <row r="119" spans="1:3" ht="12" customHeight="1">
      <c r="A119" s="13" t="s">
        <v>92</v>
      </c>
      <c r="B119" s="157" t="s">
        <v>168</v>
      </c>
      <c r="C119" s="148"/>
    </row>
    <row r="120" spans="1:3" ht="12" customHeight="1">
      <c r="A120" s="13" t="s">
        <v>100</v>
      </c>
      <c r="B120" s="156" t="s">
        <v>359</v>
      </c>
      <c r="C120" s="148"/>
    </row>
    <row r="121" spans="1:3" ht="12" customHeight="1">
      <c r="A121" s="13" t="s">
        <v>102</v>
      </c>
      <c r="B121" s="252" t="s">
        <v>304</v>
      </c>
      <c r="C121" s="148"/>
    </row>
    <row r="122" spans="1:3" ht="15.75">
      <c r="A122" s="13" t="s">
        <v>150</v>
      </c>
      <c r="B122" s="101" t="s">
        <v>287</v>
      </c>
      <c r="C122" s="148"/>
    </row>
    <row r="123" spans="1:3" ht="12" customHeight="1">
      <c r="A123" s="13" t="s">
        <v>151</v>
      </c>
      <c r="B123" s="101" t="s">
        <v>303</v>
      </c>
      <c r="C123" s="148"/>
    </row>
    <row r="124" spans="1:3" ht="12" customHeight="1">
      <c r="A124" s="13" t="s">
        <v>152</v>
      </c>
      <c r="B124" s="101" t="s">
        <v>302</v>
      </c>
      <c r="C124" s="148"/>
    </row>
    <row r="125" spans="1:3" ht="12" customHeight="1">
      <c r="A125" s="13" t="s">
        <v>295</v>
      </c>
      <c r="B125" s="101" t="s">
        <v>290</v>
      </c>
      <c r="C125" s="148"/>
    </row>
    <row r="126" spans="1:3" ht="12" customHeight="1">
      <c r="A126" s="13" t="s">
        <v>296</v>
      </c>
      <c r="B126" s="101" t="s">
        <v>301</v>
      </c>
      <c r="C126" s="148"/>
    </row>
    <row r="127" spans="1:3" ht="16.5" thickBot="1">
      <c r="A127" s="11" t="s">
        <v>297</v>
      </c>
      <c r="B127" s="101" t="s">
        <v>300</v>
      </c>
      <c r="C127" s="149"/>
    </row>
    <row r="128" spans="1:3" ht="12" customHeight="1" thickBot="1">
      <c r="A128" s="18" t="s">
        <v>14</v>
      </c>
      <c r="B128" s="92" t="s">
        <v>376</v>
      </c>
      <c r="C128" s="160">
        <v>89524897</v>
      </c>
    </row>
    <row r="129" spans="1:3" ht="12" customHeight="1" thickBot="1">
      <c r="A129" s="18" t="s">
        <v>15</v>
      </c>
      <c r="B129" s="92" t="s">
        <v>377</v>
      </c>
      <c r="C129" s="160">
        <f>+C130+C131+C132</f>
        <v>0</v>
      </c>
    </row>
    <row r="130" spans="1:3" ht="12" customHeight="1">
      <c r="A130" s="13" t="s">
        <v>201</v>
      </c>
      <c r="B130" s="10" t="s">
        <v>384</v>
      </c>
      <c r="C130" s="148"/>
    </row>
    <row r="131" spans="1:3" ht="12" customHeight="1">
      <c r="A131" s="13" t="s">
        <v>202</v>
      </c>
      <c r="B131" s="10" t="s">
        <v>385</v>
      </c>
      <c r="C131" s="148"/>
    </row>
    <row r="132" spans="1:3" ht="12" customHeight="1" thickBot="1">
      <c r="A132" s="11" t="s">
        <v>203</v>
      </c>
      <c r="B132" s="10" t="s">
        <v>386</v>
      </c>
      <c r="C132" s="148"/>
    </row>
    <row r="133" spans="1:3" ht="12" customHeight="1" thickBot="1">
      <c r="A133" s="18" t="s">
        <v>16</v>
      </c>
      <c r="B133" s="92" t="s">
        <v>378</v>
      </c>
      <c r="C133" s="160">
        <f>SUM(C134:C139)</f>
        <v>0</v>
      </c>
    </row>
    <row r="134" spans="1:3" ht="12" customHeight="1">
      <c r="A134" s="13" t="s">
        <v>75</v>
      </c>
      <c r="B134" s="7" t="s">
        <v>387</v>
      </c>
      <c r="C134" s="148"/>
    </row>
    <row r="135" spans="1:3" ht="12" customHeight="1">
      <c r="A135" s="13" t="s">
        <v>76</v>
      </c>
      <c r="B135" s="7" t="s">
        <v>379</v>
      </c>
      <c r="C135" s="148"/>
    </row>
    <row r="136" spans="1:3" ht="12" customHeight="1">
      <c r="A136" s="13" t="s">
        <v>77</v>
      </c>
      <c r="B136" s="7" t="s">
        <v>380</v>
      </c>
      <c r="C136" s="148"/>
    </row>
    <row r="137" spans="1:3" ht="12" customHeight="1">
      <c r="A137" s="13" t="s">
        <v>137</v>
      </c>
      <c r="B137" s="7" t="s">
        <v>381</v>
      </c>
      <c r="C137" s="148"/>
    </row>
    <row r="138" spans="1:3" ht="12" customHeight="1">
      <c r="A138" s="13" t="s">
        <v>138</v>
      </c>
      <c r="B138" s="7" t="s">
        <v>382</v>
      </c>
      <c r="C138" s="148"/>
    </row>
    <row r="139" spans="1:3" ht="12" customHeight="1" thickBot="1">
      <c r="A139" s="11" t="s">
        <v>139</v>
      </c>
      <c r="B139" s="7" t="s">
        <v>383</v>
      </c>
      <c r="C139" s="148"/>
    </row>
    <row r="140" spans="1:3" ht="12" customHeight="1" thickBot="1">
      <c r="A140" s="18" t="s">
        <v>17</v>
      </c>
      <c r="B140" s="92" t="s">
        <v>391</v>
      </c>
      <c r="C140" s="166">
        <f>+C141+C142+C143+C144</f>
        <v>1225143</v>
      </c>
    </row>
    <row r="141" spans="1:3" ht="12" customHeight="1">
      <c r="A141" s="13" t="s">
        <v>78</v>
      </c>
      <c r="B141" s="7" t="s">
        <v>305</v>
      </c>
      <c r="C141" s="148"/>
    </row>
    <row r="142" spans="1:3" ht="12" customHeight="1">
      <c r="A142" s="13" t="s">
        <v>79</v>
      </c>
      <c r="B142" s="7" t="s">
        <v>306</v>
      </c>
      <c r="C142" s="148">
        <v>1225143</v>
      </c>
    </row>
    <row r="143" spans="1:3" ht="12" customHeight="1">
      <c r="A143" s="13" t="s">
        <v>221</v>
      </c>
      <c r="B143" s="7" t="s">
        <v>392</v>
      </c>
      <c r="C143" s="148"/>
    </row>
    <row r="144" spans="1:3" ht="12" customHeight="1" thickBot="1">
      <c r="A144" s="11" t="s">
        <v>222</v>
      </c>
      <c r="B144" s="5" t="s">
        <v>325</v>
      </c>
      <c r="C144" s="148"/>
    </row>
    <row r="145" spans="1:3" ht="12" customHeight="1" thickBot="1">
      <c r="A145" s="18" t="s">
        <v>18</v>
      </c>
      <c r="B145" s="92" t="s">
        <v>393</v>
      </c>
      <c r="C145" s="169">
        <f>SUM(C146:C150)</f>
        <v>0</v>
      </c>
    </row>
    <row r="146" spans="1:3" ht="12" customHeight="1">
      <c r="A146" s="13" t="s">
        <v>80</v>
      </c>
      <c r="B146" s="7" t="s">
        <v>388</v>
      </c>
      <c r="C146" s="148"/>
    </row>
    <row r="147" spans="1:3" ht="12" customHeight="1">
      <c r="A147" s="13" t="s">
        <v>81</v>
      </c>
      <c r="B147" s="7" t="s">
        <v>395</v>
      </c>
      <c r="C147" s="148"/>
    </row>
    <row r="148" spans="1:3" ht="12" customHeight="1">
      <c r="A148" s="13" t="s">
        <v>232</v>
      </c>
      <c r="B148" s="7" t="s">
        <v>390</v>
      </c>
      <c r="C148" s="148"/>
    </row>
    <row r="149" spans="1:3" ht="12" customHeight="1">
      <c r="A149" s="13" t="s">
        <v>233</v>
      </c>
      <c r="B149" s="7" t="s">
        <v>396</v>
      </c>
      <c r="C149" s="148"/>
    </row>
    <row r="150" spans="1:3" ht="12" customHeight="1" thickBot="1">
      <c r="A150" s="13" t="s">
        <v>394</v>
      </c>
      <c r="B150" s="7" t="s">
        <v>397</v>
      </c>
      <c r="C150" s="148"/>
    </row>
    <row r="151" spans="1:3" ht="12" customHeight="1" thickBot="1">
      <c r="A151" s="18" t="s">
        <v>19</v>
      </c>
      <c r="B151" s="92" t="s">
        <v>398</v>
      </c>
      <c r="C151" s="296"/>
    </row>
    <row r="152" spans="1:3" ht="12" customHeight="1" thickBot="1">
      <c r="A152" s="18" t="s">
        <v>20</v>
      </c>
      <c r="B152" s="92" t="s">
        <v>399</v>
      </c>
      <c r="C152" s="296"/>
    </row>
    <row r="153" spans="1:9" ht="15" customHeight="1" thickBot="1">
      <c r="A153" s="18" t="s">
        <v>21</v>
      </c>
      <c r="B153" s="92" t="s">
        <v>401</v>
      </c>
      <c r="C153" s="265">
        <f>+C129+C133+C140+C145+C151+C152</f>
        <v>1225143</v>
      </c>
      <c r="F153" s="266"/>
      <c r="G153" s="267"/>
      <c r="H153" s="267"/>
      <c r="I153" s="267"/>
    </row>
    <row r="154" spans="1:3" s="255" customFormat="1" ht="12.75" customHeight="1" thickBot="1">
      <c r="A154" s="158" t="s">
        <v>22</v>
      </c>
      <c r="B154" s="239" t="s">
        <v>400</v>
      </c>
      <c r="C154" s="265">
        <v>90750040</v>
      </c>
    </row>
    <row r="155" ht="7.5" customHeight="1"/>
    <row r="156" spans="1:3" ht="15.75">
      <c r="A156" s="334" t="s">
        <v>307</v>
      </c>
      <c r="B156" s="334"/>
      <c r="C156" s="334"/>
    </row>
    <row r="157" spans="1:3" ht="15" customHeight="1" thickBot="1">
      <c r="A157" s="332" t="s">
        <v>513</v>
      </c>
      <c r="B157" s="332"/>
      <c r="C157" s="170"/>
    </row>
    <row r="158" spans="1:4" ht="13.5" customHeight="1" thickBot="1">
      <c r="A158" s="18">
        <v>1</v>
      </c>
      <c r="B158" s="23" t="s">
        <v>402</v>
      </c>
      <c r="C158" s="306"/>
      <c r="D158" s="268"/>
    </row>
    <row r="159" spans="1:3" ht="27.75" customHeight="1" thickBot="1">
      <c r="A159" s="18" t="s">
        <v>13</v>
      </c>
      <c r="B159" s="23" t="s">
        <v>408</v>
      </c>
      <c r="C159" s="160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Vanyola Község Önkormányzat
2019. ÉVI KÖLTSÉGVETÉSÉNEK ÖSSZEVONT MÉRLEGE&amp;10
&amp;R&amp;"Times New Roman CE,Félkövér dőlt"&amp;11 1.1. melléklet az  1/2019.(II.25.)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521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463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880000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492</v>
      </c>
      <c r="C50" s="55">
        <v>880000</v>
      </c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880000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6">
      <selection activeCell="C61" sqref="C6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523</v>
      </c>
    </row>
    <row r="2" spans="1:3" s="281" customFormat="1" ht="38.2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464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v>4831875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>
        <v>4831875</v>
      </c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v>4831875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4831875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4844575</v>
      </c>
    </row>
    <row r="46" spans="1:3" ht="12" customHeight="1">
      <c r="A46" s="276" t="s">
        <v>82</v>
      </c>
      <c r="B46" s="7" t="s">
        <v>43</v>
      </c>
      <c r="C46" s="52">
        <v>4402620</v>
      </c>
    </row>
    <row r="47" spans="1:3" ht="12" customHeight="1">
      <c r="A47" s="276" t="s">
        <v>83</v>
      </c>
      <c r="B47" s="6" t="s">
        <v>145</v>
      </c>
      <c r="C47" s="55">
        <v>429255</v>
      </c>
    </row>
    <row r="48" spans="1:3" ht="12" customHeight="1">
      <c r="A48" s="276" t="s">
        <v>84</v>
      </c>
      <c r="B48" s="6" t="s">
        <v>114</v>
      </c>
      <c r="C48" s="55">
        <v>12700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4844575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6">
      <selection activeCell="C61" sqref="C6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524</v>
      </c>
    </row>
    <row r="2" spans="1:3" s="281" customFormat="1" ht="38.2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503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v>944340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>
        <v>944340</v>
      </c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v>944340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944340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1771760</v>
      </c>
    </row>
    <row r="46" spans="1:3" ht="12" customHeight="1">
      <c r="A46" s="276" t="s">
        <v>82</v>
      </c>
      <c r="B46" s="7" t="s">
        <v>43</v>
      </c>
      <c r="C46" s="52">
        <v>1614360</v>
      </c>
    </row>
    <row r="47" spans="1:3" ht="12" customHeight="1">
      <c r="A47" s="276" t="s">
        <v>83</v>
      </c>
      <c r="B47" s="6" t="s">
        <v>145</v>
      </c>
      <c r="C47" s="55">
        <v>157400</v>
      </c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/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1771760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525</v>
      </c>
    </row>
    <row r="2" spans="1:3" s="281" customFormat="1" ht="37.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465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1000000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>
        <v>1000000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1000000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6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526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466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/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/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/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1510000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>
        <v>1510000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1510000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7">
      <selection activeCell="C59" sqref="C5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527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467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v>5587200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>
        <v>5587200</v>
      </c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v>5587200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5587200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5583021</v>
      </c>
    </row>
    <row r="46" spans="1:3" ht="12" customHeight="1">
      <c r="A46" s="276" t="s">
        <v>82</v>
      </c>
      <c r="B46" s="7" t="s">
        <v>43</v>
      </c>
      <c r="C46" s="52">
        <v>2998344</v>
      </c>
    </row>
    <row r="47" spans="1:3" ht="12" customHeight="1">
      <c r="A47" s="276" t="s">
        <v>83</v>
      </c>
      <c r="B47" s="6" t="s">
        <v>145</v>
      </c>
      <c r="C47" s="55">
        <v>584677</v>
      </c>
    </row>
    <row r="48" spans="1:3" ht="12" customHeight="1">
      <c r="A48" s="276" t="s">
        <v>84</v>
      </c>
      <c r="B48" s="6" t="s">
        <v>114</v>
      </c>
      <c r="C48" s="55">
        <v>2000000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492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5583021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>
        <v>1</v>
      </c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6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528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468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v>110400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>
        <v>110400</v>
      </c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v>110400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110400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110400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493</v>
      </c>
      <c r="C50" s="55">
        <v>110400</v>
      </c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110400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61" sqref="C6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529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469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7325550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146</v>
      </c>
      <c r="C49" s="55">
        <v>6587550</v>
      </c>
    </row>
    <row r="50" spans="1:3" ht="12" customHeight="1" thickBot="1">
      <c r="A50" s="276" t="s">
        <v>115</v>
      </c>
      <c r="B50" s="6" t="s">
        <v>147</v>
      </c>
      <c r="C50" s="55">
        <v>738000</v>
      </c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7325550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8">
      <selection activeCell="C63" sqref="C63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530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447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v>1932700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>
        <v>1932700</v>
      </c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v>1932700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1932700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3473000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>
        <v>3473000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3473000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2">
      <selection activeCell="C61" sqref="C6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531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470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4371378</v>
      </c>
    </row>
    <row r="46" spans="1:3" ht="12" customHeight="1">
      <c r="A46" s="276" t="s">
        <v>82</v>
      </c>
      <c r="B46" s="7" t="s">
        <v>43</v>
      </c>
      <c r="C46" s="52">
        <v>2486500</v>
      </c>
    </row>
    <row r="47" spans="1:3" ht="12" customHeight="1">
      <c r="A47" s="276" t="s">
        <v>83</v>
      </c>
      <c r="B47" s="6" t="s">
        <v>145</v>
      </c>
      <c r="C47" s="55">
        <v>504878</v>
      </c>
    </row>
    <row r="48" spans="1:3" ht="12" customHeight="1">
      <c r="A48" s="276" t="s">
        <v>84</v>
      </c>
      <c r="B48" s="6" t="s">
        <v>114</v>
      </c>
      <c r="C48" s="55">
        <v>1380000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4371378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>
        <v>1</v>
      </c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E32" sqref="E32"/>
    </sheetView>
  </sheetViews>
  <sheetFormatPr defaultColWidth="9.00390625" defaultRowHeight="12.75"/>
  <cols>
    <col min="1" max="1" width="6.875" style="46" customWidth="1"/>
    <col min="2" max="2" width="55.125" style="105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9.75" customHeight="1">
      <c r="B1" s="182" t="s">
        <v>120</v>
      </c>
      <c r="C1" s="183"/>
      <c r="D1" s="183"/>
      <c r="E1" s="183"/>
      <c r="F1" s="337" t="s">
        <v>514</v>
      </c>
    </row>
    <row r="2" spans="5:6" ht="14.25" thickBot="1">
      <c r="E2" s="184"/>
      <c r="F2" s="337"/>
    </row>
    <row r="3" spans="1:6" ht="18" customHeight="1" thickBot="1">
      <c r="A3" s="335" t="s">
        <v>56</v>
      </c>
      <c r="B3" s="185" t="s">
        <v>49</v>
      </c>
      <c r="C3" s="186"/>
      <c r="D3" s="185" t="s">
        <v>50</v>
      </c>
      <c r="E3" s="187"/>
      <c r="F3" s="337"/>
    </row>
    <row r="4" spans="1:6" s="188" customFormat="1" ht="35.25" customHeight="1" thickBot="1">
      <c r="A4" s="336"/>
      <c r="B4" s="106" t="s">
        <v>54</v>
      </c>
      <c r="C4" s="107"/>
      <c r="D4" s="106" t="s">
        <v>54</v>
      </c>
      <c r="E4" s="45"/>
      <c r="F4" s="337"/>
    </row>
    <row r="5" spans="1:6" s="193" customFormat="1" ht="12" customHeight="1" thickBot="1">
      <c r="A5" s="189"/>
      <c r="B5" s="190" t="s">
        <v>415</v>
      </c>
      <c r="C5" s="191" t="s">
        <v>416</v>
      </c>
      <c r="D5" s="190" t="s">
        <v>417</v>
      </c>
      <c r="E5" s="192" t="s">
        <v>418</v>
      </c>
      <c r="F5" s="337"/>
    </row>
    <row r="6" spans="1:6" ht="12.75" customHeight="1">
      <c r="A6" s="194" t="s">
        <v>12</v>
      </c>
      <c r="B6" s="195" t="s">
        <v>308</v>
      </c>
      <c r="C6" s="171">
        <v>30628589</v>
      </c>
      <c r="D6" s="195" t="s">
        <v>55</v>
      </c>
      <c r="E6" s="177">
        <v>18766224</v>
      </c>
      <c r="F6" s="337"/>
    </row>
    <row r="7" spans="1:6" ht="12.75" customHeight="1">
      <c r="A7" s="196" t="s">
        <v>13</v>
      </c>
      <c r="B7" s="197" t="s">
        <v>309</v>
      </c>
      <c r="C7" s="172">
        <v>5956031</v>
      </c>
      <c r="D7" s="197" t="s">
        <v>145</v>
      </c>
      <c r="E7" s="178">
        <v>3103594</v>
      </c>
      <c r="F7" s="337"/>
    </row>
    <row r="8" spans="1:6" ht="12.75" customHeight="1">
      <c r="A8" s="196" t="s">
        <v>14</v>
      </c>
      <c r="B8" s="197" t="s">
        <v>329</v>
      </c>
      <c r="C8" s="172"/>
      <c r="D8" s="197" t="s">
        <v>171</v>
      </c>
      <c r="E8" s="178">
        <v>22744180</v>
      </c>
      <c r="F8" s="337"/>
    </row>
    <row r="9" spans="1:6" ht="12.75" customHeight="1">
      <c r="A9" s="196" t="s">
        <v>15</v>
      </c>
      <c r="B9" s="197" t="s">
        <v>136</v>
      </c>
      <c r="C9" s="172">
        <v>5140000</v>
      </c>
      <c r="D9" s="197" t="s">
        <v>146</v>
      </c>
      <c r="E9" s="178">
        <v>6587550</v>
      </c>
      <c r="F9" s="337"/>
    </row>
    <row r="10" spans="1:6" ht="12.75" customHeight="1">
      <c r="A10" s="196" t="s">
        <v>16</v>
      </c>
      <c r="B10" s="198" t="s">
        <v>352</v>
      </c>
      <c r="C10" s="172">
        <v>3187700</v>
      </c>
      <c r="D10" s="197" t="s">
        <v>147</v>
      </c>
      <c r="E10" s="178">
        <v>3527200</v>
      </c>
      <c r="F10" s="337"/>
    </row>
    <row r="11" spans="1:6" ht="12.75" customHeight="1">
      <c r="A11" s="196" t="s">
        <v>17</v>
      </c>
      <c r="B11" s="197" t="s">
        <v>486</v>
      </c>
      <c r="C11" s="173">
        <v>5697600</v>
      </c>
      <c r="D11" s="197" t="s">
        <v>44</v>
      </c>
      <c r="E11" s="178">
        <v>27051897</v>
      </c>
      <c r="F11" s="337"/>
    </row>
    <row r="12" spans="1:6" ht="12.75" customHeight="1">
      <c r="A12" s="196" t="s">
        <v>18</v>
      </c>
      <c r="B12" s="197" t="s">
        <v>409</v>
      </c>
      <c r="C12" s="172"/>
      <c r="D12" s="39"/>
      <c r="E12" s="178"/>
      <c r="F12" s="337"/>
    </row>
    <row r="13" spans="1:6" ht="12.75" customHeight="1">
      <c r="A13" s="196" t="s">
        <v>19</v>
      </c>
      <c r="B13" s="39"/>
      <c r="C13" s="172"/>
      <c r="D13" s="39"/>
      <c r="E13" s="178"/>
      <c r="F13" s="337"/>
    </row>
    <row r="14" spans="1:6" ht="12.75" customHeight="1">
      <c r="A14" s="196" t="s">
        <v>20</v>
      </c>
      <c r="B14" s="269"/>
      <c r="C14" s="173"/>
      <c r="D14" s="39"/>
      <c r="E14" s="178"/>
      <c r="F14" s="337"/>
    </row>
    <row r="15" spans="1:6" ht="12.75" customHeight="1">
      <c r="A15" s="196" t="s">
        <v>21</v>
      </c>
      <c r="B15" s="39"/>
      <c r="C15" s="172"/>
      <c r="D15" s="39"/>
      <c r="E15" s="178"/>
      <c r="F15" s="337"/>
    </row>
    <row r="16" spans="1:6" ht="12.75" customHeight="1">
      <c r="A16" s="196" t="s">
        <v>22</v>
      </c>
      <c r="B16" s="39"/>
      <c r="C16" s="172"/>
      <c r="D16" s="39"/>
      <c r="E16" s="178"/>
      <c r="F16" s="337"/>
    </row>
    <row r="17" spans="1:6" ht="12.75" customHeight="1" thickBot="1">
      <c r="A17" s="196" t="s">
        <v>23</v>
      </c>
      <c r="B17" s="47"/>
      <c r="C17" s="174"/>
      <c r="D17" s="39"/>
      <c r="E17" s="179"/>
      <c r="F17" s="337"/>
    </row>
    <row r="18" spans="1:6" ht="15.75" customHeight="1" thickBot="1">
      <c r="A18" s="199" t="s">
        <v>24</v>
      </c>
      <c r="B18" s="93" t="s">
        <v>410</v>
      </c>
      <c r="C18" s="175">
        <v>54148020</v>
      </c>
      <c r="D18" s="93" t="s">
        <v>316</v>
      </c>
      <c r="E18" s="180">
        <v>81780645</v>
      </c>
      <c r="F18" s="337"/>
    </row>
    <row r="19" spans="1:6" ht="12.75" customHeight="1">
      <c r="A19" s="200" t="s">
        <v>25</v>
      </c>
      <c r="B19" s="201" t="s">
        <v>313</v>
      </c>
      <c r="C19" s="298">
        <v>34899218</v>
      </c>
      <c r="D19" s="202" t="s">
        <v>153</v>
      </c>
      <c r="E19" s="181"/>
      <c r="F19" s="337"/>
    </row>
    <row r="20" spans="1:6" ht="12.75" customHeight="1">
      <c r="A20" s="203" t="s">
        <v>26</v>
      </c>
      <c r="B20" s="202" t="s">
        <v>164</v>
      </c>
      <c r="C20" s="54">
        <v>34899218</v>
      </c>
      <c r="D20" s="202" t="s">
        <v>315</v>
      </c>
      <c r="E20" s="55"/>
      <c r="F20" s="337"/>
    </row>
    <row r="21" spans="1:6" ht="12.75" customHeight="1">
      <c r="A21" s="203" t="s">
        <v>27</v>
      </c>
      <c r="B21" s="202" t="s">
        <v>165</v>
      </c>
      <c r="C21" s="54"/>
      <c r="D21" s="202" t="s">
        <v>118</v>
      </c>
      <c r="E21" s="55"/>
      <c r="F21" s="337"/>
    </row>
    <row r="22" spans="1:6" ht="12.75" customHeight="1">
      <c r="A22" s="203" t="s">
        <v>28</v>
      </c>
      <c r="B22" s="202" t="s">
        <v>169</v>
      </c>
      <c r="C22" s="54"/>
      <c r="D22" s="202" t="s">
        <v>119</v>
      </c>
      <c r="E22" s="55"/>
      <c r="F22" s="337"/>
    </row>
    <row r="23" spans="1:6" ht="12.75" customHeight="1">
      <c r="A23" s="203" t="s">
        <v>29</v>
      </c>
      <c r="B23" s="202" t="s">
        <v>170</v>
      </c>
      <c r="C23" s="54"/>
      <c r="D23" s="201" t="s">
        <v>172</v>
      </c>
      <c r="E23" s="55"/>
      <c r="F23" s="337"/>
    </row>
    <row r="24" spans="1:6" ht="12.75" customHeight="1">
      <c r="A24" s="203" t="s">
        <v>30</v>
      </c>
      <c r="B24" s="202" t="s">
        <v>314</v>
      </c>
      <c r="C24" s="204">
        <f>+C25+C26</f>
        <v>0</v>
      </c>
      <c r="D24" s="202" t="s">
        <v>154</v>
      </c>
      <c r="E24" s="55"/>
      <c r="F24" s="337"/>
    </row>
    <row r="25" spans="1:6" ht="12.75" customHeight="1">
      <c r="A25" s="200" t="s">
        <v>31</v>
      </c>
      <c r="B25" s="201" t="s">
        <v>311</v>
      </c>
      <c r="C25" s="176"/>
      <c r="D25" s="195" t="s">
        <v>392</v>
      </c>
      <c r="E25" s="181"/>
      <c r="F25" s="337"/>
    </row>
    <row r="26" spans="1:6" ht="12.75" customHeight="1">
      <c r="A26" s="203" t="s">
        <v>32</v>
      </c>
      <c r="B26" s="202" t="s">
        <v>312</v>
      </c>
      <c r="C26" s="54"/>
      <c r="D26" s="197" t="s">
        <v>398</v>
      </c>
      <c r="E26" s="55"/>
      <c r="F26" s="337"/>
    </row>
    <row r="27" spans="1:6" ht="12.75" customHeight="1">
      <c r="A27" s="196" t="s">
        <v>33</v>
      </c>
      <c r="B27" s="202" t="s">
        <v>403</v>
      </c>
      <c r="C27" s="54"/>
      <c r="D27" s="197" t="s">
        <v>399</v>
      </c>
      <c r="E27" s="55"/>
      <c r="F27" s="337"/>
    </row>
    <row r="28" spans="1:6" ht="12.75" customHeight="1" thickBot="1">
      <c r="A28" s="242" t="s">
        <v>34</v>
      </c>
      <c r="B28" s="201" t="s">
        <v>269</v>
      </c>
      <c r="C28" s="176"/>
      <c r="D28" s="271"/>
      <c r="E28" s="181"/>
      <c r="F28" s="337"/>
    </row>
    <row r="29" spans="1:6" ht="15.75" customHeight="1" thickBot="1">
      <c r="A29" s="199" t="s">
        <v>35</v>
      </c>
      <c r="B29" s="93" t="s">
        <v>411</v>
      </c>
      <c r="C29" s="175">
        <v>34899218</v>
      </c>
      <c r="D29" s="93" t="s">
        <v>413</v>
      </c>
      <c r="E29" s="180"/>
      <c r="F29" s="337"/>
    </row>
    <row r="30" spans="1:6" ht="13.5" thickBot="1">
      <c r="A30" s="199" t="s">
        <v>36</v>
      </c>
      <c r="B30" s="205" t="s">
        <v>412</v>
      </c>
      <c r="C30" s="206">
        <v>85509138</v>
      </c>
      <c r="D30" s="205" t="s">
        <v>414</v>
      </c>
      <c r="E30" s="206">
        <v>81780645</v>
      </c>
      <c r="F30" s="337"/>
    </row>
    <row r="31" spans="1:6" ht="13.5" thickBot="1">
      <c r="A31" s="199" t="s">
        <v>37</v>
      </c>
      <c r="B31" s="205" t="s">
        <v>131</v>
      </c>
      <c r="C31" s="206"/>
      <c r="D31" s="205" t="s">
        <v>132</v>
      </c>
      <c r="E31" s="206"/>
      <c r="F31" s="337"/>
    </row>
    <row r="32" spans="1:6" ht="13.5" thickBot="1">
      <c r="A32" s="199" t="s">
        <v>38</v>
      </c>
      <c r="B32" s="205" t="s">
        <v>173</v>
      </c>
      <c r="C32" s="206"/>
      <c r="D32" s="205" t="s">
        <v>174</v>
      </c>
      <c r="E32" s="206"/>
      <c r="F32" s="337"/>
    </row>
    <row r="33" spans="2:4" ht="18.75">
      <c r="B33" s="338"/>
      <c r="C33" s="338"/>
      <c r="D33" s="33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532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471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1585000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>
        <v>1585000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1585000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2">
      <selection activeCell="C62" sqref="C62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533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472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788095</v>
      </c>
    </row>
    <row r="46" spans="1:3" ht="12" customHeight="1">
      <c r="A46" s="276" t="s">
        <v>82</v>
      </c>
      <c r="B46" s="7" t="s">
        <v>43</v>
      </c>
      <c r="C46" s="52" t="s">
        <v>478</v>
      </c>
    </row>
    <row r="47" spans="1:3" ht="12" customHeight="1">
      <c r="A47" s="276" t="s">
        <v>83</v>
      </c>
      <c r="B47" s="6" t="s">
        <v>145</v>
      </c>
      <c r="C47" s="55">
        <v>89295</v>
      </c>
    </row>
    <row r="48" spans="1:3" ht="12" customHeight="1">
      <c r="A48" s="276" t="s">
        <v>84</v>
      </c>
      <c r="B48" s="6" t="s">
        <v>114</v>
      </c>
      <c r="C48" s="55">
        <v>190000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788095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6">
      <selection activeCell="C59" sqref="C5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534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473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 t="s">
        <v>479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>
        <v>50000</v>
      </c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 t="s">
        <v>479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 t="s">
        <v>479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1190000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>
        <v>1190000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1190000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535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474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786626</v>
      </c>
    </row>
    <row r="46" spans="1:3" ht="12" customHeight="1">
      <c r="A46" s="276" t="s">
        <v>82</v>
      </c>
      <c r="B46" s="7" t="s">
        <v>43</v>
      </c>
      <c r="C46" s="52" t="s">
        <v>480</v>
      </c>
    </row>
    <row r="47" spans="1:3" ht="12" customHeight="1">
      <c r="A47" s="276" t="s">
        <v>83</v>
      </c>
      <c r="B47" s="6" t="s">
        <v>145</v>
      </c>
      <c r="C47" s="55">
        <v>14426</v>
      </c>
    </row>
    <row r="48" spans="1:3" ht="12" customHeight="1">
      <c r="A48" s="276" t="s">
        <v>84</v>
      </c>
      <c r="B48" s="6" t="s">
        <v>114</v>
      </c>
      <c r="C48" s="55">
        <v>690000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500000</v>
      </c>
    </row>
    <row r="52" spans="1:3" s="285" customFormat="1" ht="12" customHeight="1">
      <c r="A52" s="276" t="s">
        <v>88</v>
      </c>
      <c r="B52" s="7" t="s">
        <v>166</v>
      </c>
      <c r="C52" s="52">
        <v>500000</v>
      </c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1286626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5">
      <selection activeCell="C60" sqref="C60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536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475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545000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>
        <v>545000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545000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537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476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494</v>
      </c>
      <c r="C35" s="221">
        <v>30628589</v>
      </c>
    </row>
    <row r="36" spans="1:3" s="230" customFormat="1" ht="12" customHeight="1" thickBot="1">
      <c r="A36" s="110" t="s">
        <v>19</v>
      </c>
      <c r="B36" s="92" t="s">
        <v>427</v>
      </c>
      <c r="C36" s="222">
        <v>30628589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30628589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1225143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481</v>
      </c>
      <c r="C50" s="55">
        <v>1225143</v>
      </c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1225143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3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88.625" style="40" customWidth="1"/>
    <col min="2" max="2" width="27.875" style="40" customWidth="1"/>
    <col min="3" max="3" width="3.50390625" style="40" customWidth="1"/>
    <col min="4" max="16384" width="9.375" style="40" customWidth="1"/>
  </cols>
  <sheetData>
    <row r="1" spans="1:2" ht="47.25" customHeight="1">
      <c r="A1" s="341" t="s">
        <v>538</v>
      </c>
      <c r="B1" s="341"/>
    </row>
    <row r="2" spans="1:2" ht="22.5" customHeight="1" thickBot="1">
      <c r="A2" s="234"/>
      <c r="B2" s="235"/>
    </row>
    <row r="3" spans="1:2" s="41" customFormat="1" ht="24" customHeight="1" thickBot="1">
      <c r="A3" s="154" t="s">
        <v>45</v>
      </c>
      <c r="B3" s="233" t="s">
        <v>540</v>
      </c>
    </row>
    <row r="4" spans="1:2" s="42" customFormat="1" ht="13.5" thickBot="1">
      <c r="A4" s="103" t="s">
        <v>415</v>
      </c>
      <c r="B4" s="104" t="s">
        <v>416</v>
      </c>
    </row>
    <row r="5" spans="1:2" ht="12.75">
      <c r="A5" s="300" t="s">
        <v>441</v>
      </c>
      <c r="B5" s="246">
        <v>2459690</v>
      </c>
    </row>
    <row r="6" spans="1:2" ht="12.75" customHeight="1">
      <c r="A6" s="301" t="s">
        <v>442</v>
      </c>
      <c r="B6" s="246">
        <v>2272000</v>
      </c>
    </row>
    <row r="7" spans="1:2" ht="12.75">
      <c r="A7" s="301" t="s">
        <v>443</v>
      </c>
      <c r="B7" s="246">
        <v>604785</v>
      </c>
    </row>
    <row r="8" spans="1:2" ht="12.75">
      <c r="A8" s="301" t="s">
        <v>444</v>
      </c>
      <c r="B8" s="246">
        <v>2020300</v>
      </c>
    </row>
    <row r="9" spans="1:2" ht="12.75">
      <c r="A9" s="301" t="s">
        <v>445</v>
      </c>
      <c r="B9" s="246">
        <v>5000000</v>
      </c>
    </row>
    <row r="10" spans="1:2" ht="12.75">
      <c r="A10" s="302" t="s">
        <v>539</v>
      </c>
      <c r="B10" s="246">
        <v>5698634</v>
      </c>
    </row>
    <row r="11" spans="1:2" ht="12.75">
      <c r="A11" s="302" t="s">
        <v>504</v>
      </c>
      <c r="B11" s="246">
        <v>1120500</v>
      </c>
    </row>
    <row r="12" spans="1:2" ht="12.75">
      <c r="A12" s="301" t="s">
        <v>446</v>
      </c>
      <c r="B12" s="246">
        <v>4725000</v>
      </c>
    </row>
    <row r="13" spans="1:3" ht="12.75">
      <c r="A13" s="301" t="s">
        <v>447</v>
      </c>
      <c r="B13" s="246">
        <v>1107200</v>
      </c>
      <c r="C13" s="303"/>
    </row>
    <row r="14" spans="1:3" ht="12.75">
      <c r="A14" s="301" t="s">
        <v>448</v>
      </c>
      <c r="B14" s="246">
        <v>3100000</v>
      </c>
      <c r="C14" s="303"/>
    </row>
    <row r="15" spans="1:3" ht="12.75">
      <c r="A15" s="302" t="s">
        <v>450</v>
      </c>
      <c r="B15" s="246">
        <v>720480</v>
      </c>
      <c r="C15" s="303"/>
    </row>
    <row r="16" spans="1:3" ht="12.75">
      <c r="A16" s="302" t="s">
        <v>449</v>
      </c>
      <c r="B16" s="246">
        <v>1800000</v>
      </c>
      <c r="C16" s="303"/>
    </row>
    <row r="17" spans="1:3" ht="12.75">
      <c r="A17" s="87"/>
      <c r="B17" s="246"/>
      <c r="C17" s="303"/>
    </row>
    <row r="18" spans="1:3" ht="12.75">
      <c r="A18" s="87"/>
      <c r="B18" s="246"/>
      <c r="C18" s="303"/>
    </row>
    <row r="19" spans="1:3" ht="12.75">
      <c r="A19" s="87"/>
      <c r="B19" s="246"/>
      <c r="C19" s="303"/>
    </row>
    <row r="20" spans="1:3" ht="12.75">
      <c r="A20" s="87"/>
      <c r="B20" s="246"/>
      <c r="C20" s="303"/>
    </row>
    <row r="21" spans="1:3" ht="12.75">
      <c r="A21" s="87"/>
      <c r="B21" s="246"/>
      <c r="C21" s="303"/>
    </row>
    <row r="22" spans="1:3" ht="13.5" thickBot="1">
      <c r="A22" s="88"/>
      <c r="B22" s="246"/>
      <c r="C22" s="303"/>
    </row>
    <row r="23" spans="1:3" s="44" customFormat="1" ht="19.5" customHeight="1" thickBot="1">
      <c r="A23" s="33" t="s">
        <v>46</v>
      </c>
      <c r="B23" s="43">
        <f>SUM(B5:B22)</f>
        <v>30628589</v>
      </c>
      <c r="C23" s="303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1/2019. (II.25.)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workbookViewId="0" topLeftCell="A1">
      <selection activeCell="A8" sqref="A8"/>
    </sheetView>
  </sheetViews>
  <sheetFormatPr defaultColWidth="9.00390625" defaultRowHeight="12.75"/>
  <cols>
    <col min="1" max="1" width="60.625" style="314" customWidth="1"/>
    <col min="2" max="2" width="15.625" style="313" customWidth="1"/>
    <col min="3" max="3" width="16.375" style="313" customWidth="1"/>
    <col min="4" max="4" width="16.625" style="313" customWidth="1"/>
    <col min="5" max="6" width="12.875" style="313" customWidth="1"/>
    <col min="7" max="7" width="13.875" style="313" customWidth="1"/>
    <col min="8" max="16384" width="9.375" style="313" customWidth="1"/>
  </cols>
  <sheetData>
    <row r="1" spans="1:4" ht="24.75" customHeight="1">
      <c r="A1" s="342" t="s">
        <v>510</v>
      </c>
      <c r="B1" s="342"/>
      <c r="C1" s="342"/>
      <c r="D1" s="342"/>
    </row>
    <row r="2" spans="1:4" ht="23.25" customHeight="1" thickBot="1">
      <c r="A2" s="105"/>
      <c r="B2" s="46"/>
      <c r="C2" s="46"/>
      <c r="D2" s="46"/>
    </row>
    <row r="3" spans="1:4" s="327" customFormat="1" ht="48.75" customHeight="1" thickBot="1">
      <c r="A3" s="106" t="s">
        <v>511</v>
      </c>
      <c r="B3" s="107" t="s">
        <v>507</v>
      </c>
      <c r="C3" s="107" t="s">
        <v>506</v>
      </c>
      <c r="D3" s="107" t="s">
        <v>512</v>
      </c>
    </row>
    <row r="4" spans="1:4" s="46" customFormat="1" ht="15" customHeight="1" thickBot="1">
      <c r="A4" s="326" t="s">
        <v>415</v>
      </c>
      <c r="B4" s="325" t="s">
        <v>416</v>
      </c>
      <c r="C4" s="325" t="s">
        <v>417</v>
      </c>
      <c r="D4" s="325" t="s">
        <v>418</v>
      </c>
    </row>
    <row r="5" spans="1:4" ht="15.75" customHeight="1">
      <c r="A5" s="324" t="s">
        <v>541</v>
      </c>
      <c r="B5" s="322">
        <v>800000</v>
      </c>
      <c r="C5" s="323" t="s">
        <v>542</v>
      </c>
      <c r="D5" s="322">
        <v>800000</v>
      </c>
    </row>
    <row r="6" spans="1:4" ht="15.75" customHeight="1">
      <c r="A6" s="324" t="s">
        <v>543</v>
      </c>
      <c r="B6" s="322">
        <v>500000</v>
      </c>
      <c r="C6" s="323" t="s">
        <v>542</v>
      </c>
      <c r="D6" s="322">
        <v>500000</v>
      </c>
    </row>
    <row r="7" spans="1:4" ht="15.75" customHeight="1">
      <c r="A7" s="324" t="s">
        <v>544</v>
      </c>
      <c r="B7" s="322">
        <v>100000</v>
      </c>
      <c r="C7" s="323" t="s">
        <v>542</v>
      </c>
      <c r="D7" s="322">
        <v>100000</v>
      </c>
    </row>
    <row r="8" spans="1:4" ht="15.75" customHeight="1">
      <c r="A8" s="324"/>
      <c r="B8" s="322"/>
      <c r="C8" s="323"/>
      <c r="D8" s="322"/>
    </row>
    <row r="9" spans="1:4" ht="15.75" customHeight="1">
      <c r="A9" s="324"/>
      <c r="B9" s="322"/>
      <c r="C9" s="323"/>
      <c r="D9" s="322"/>
    </row>
    <row r="10" spans="1:4" ht="15.75" customHeight="1">
      <c r="A10" s="324"/>
      <c r="B10" s="322"/>
      <c r="C10" s="323"/>
      <c r="D10" s="322"/>
    </row>
    <row r="11" spans="1:4" ht="15.75" customHeight="1">
      <c r="A11" s="324"/>
      <c r="B11" s="322"/>
      <c r="C11" s="323"/>
      <c r="D11" s="322"/>
    </row>
    <row r="12" spans="1:4" ht="15.75" customHeight="1" thickBot="1">
      <c r="A12" s="321"/>
      <c r="B12" s="319"/>
      <c r="C12" s="320"/>
      <c r="D12" s="319"/>
    </row>
    <row r="13" spans="1:4" s="315" customFormat="1" ht="18" customHeight="1" thickBot="1">
      <c r="A13" s="318" t="s">
        <v>505</v>
      </c>
      <c r="B13" s="316">
        <f>SUM(B5:B12)</f>
        <v>1400000</v>
      </c>
      <c r="C13" s="317"/>
      <c r="D13" s="316">
        <f>SUM(D5:D12)</f>
        <v>1400000</v>
      </c>
    </row>
  </sheetData>
  <sheetProtection/>
  <mergeCells count="1">
    <mergeCell ref="A1:D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 az 1/2019. (II.25.) önkormányzati rendelethez&amp;"Times New Roman CE,Normál"&amp;10
 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view="pageLayout" workbookViewId="0" topLeftCell="A1">
      <selection activeCell="A6" sqref="A6"/>
    </sheetView>
  </sheetViews>
  <sheetFormatPr defaultColWidth="9.00390625" defaultRowHeight="12.75"/>
  <cols>
    <col min="1" max="1" width="60.625" style="314" customWidth="1"/>
    <col min="2" max="2" width="15.625" style="313" customWidth="1"/>
    <col min="3" max="3" width="16.375" style="313" customWidth="1"/>
    <col min="4" max="4" width="16.625" style="313" customWidth="1"/>
    <col min="5" max="6" width="12.875" style="313" customWidth="1"/>
    <col min="7" max="7" width="13.875" style="313" customWidth="1"/>
    <col min="8" max="16384" width="9.375" style="313" customWidth="1"/>
  </cols>
  <sheetData>
    <row r="1" spans="1:4" ht="24.75" customHeight="1">
      <c r="A1" s="342" t="s">
        <v>509</v>
      </c>
      <c r="B1" s="342"/>
      <c r="C1" s="342"/>
      <c r="D1" s="342"/>
    </row>
    <row r="2" spans="1:4" ht="23.25" customHeight="1" thickBot="1">
      <c r="A2" s="105"/>
      <c r="B2" s="46"/>
      <c r="C2" s="46"/>
      <c r="D2" s="46"/>
    </row>
    <row r="3" spans="1:4" s="327" customFormat="1" ht="48.75" customHeight="1" thickBot="1">
      <c r="A3" s="106" t="s">
        <v>508</v>
      </c>
      <c r="B3" s="107" t="s">
        <v>507</v>
      </c>
      <c r="C3" s="107" t="s">
        <v>506</v>
      </c>
      <c r="D3" s="107" t="s">
        <v>512</v>
      </c>
    </row>
    <row r="4" spans="1:4" s="46" customFormat="1" ht="15" customHeight="1" thickBot="1">
      <c r="A4" s="326" t="s">
        <v>415</v>
      </c>
      <c r="B4" s="325" t="s">
        <v>416</v>
      </c>
      <c r="C4" s="325" t="s">
        <v>417</v>
      </c>
      <c r="D4" s="325" t="s">
        <v>418</v>
      </c>
    </row>
    <row r="5" spans="1:4" ht="15.75" customHeight="1">
      <c r="A5" s="324" t="s">
        <v>545</v>
      </c>
      <c r="B5" s="322">
        <v>6344252</v>
      </c>
      <c r="C5" s="323" t="s">
        <v>542</v>
      </c>
      <c r="D5" s="322">
        <v>6344252</v>
      </c>
    </row>
    <row r="6" spans="1:4" ht="15.75" customHeight="1">
      <c r="A6" s="324"/>
      <c r="B6" s="322"/>
      <c r="C6" s="323"/>
      <c r="D6" s="322"/>
    </row>
    <row r="7" spans="1:4" ht="15.75" customHeight="1">
      <c r="A7" s="324"/>
      <c r="B7" s="322"/>
      <c r="C7" s="323"/>
      <c r="D7" s="322"/>
    </row>
    <row r="8" spans="1:4" ht="15.75" customHeight="1">
      <c r="A8" s="324"/>
      <c r="B8" s="322"/>
      <c r="C8" s="323"/>
      <c r="D8" s="322"/>
    </row>
    <row r="9" spans="1:4" ht="15.75" customHeight="1" thickBot="1">
      <c r="A9" s="321"/>
      <c r="B9" s="319"/>
      <c r="C9" s="320"/>
      <c r="D9" s="319"/>
    </row>
    <row r="10" spans="1:4" s="315" customFormat="1" ht="18" customHeight="1" thickBot="1">
      <c r="A10" s="318" t="s">
        <v>505</v>
      </c>
      <c r="B10" s="316">
        <f>SUM(B5:B9)</f>
        <v>6344252</v>
      </c>
      <c r="C10" s="317"/>
      <c r="D10" s="316">
        <f>SUM(D5:D9)</f>
        <v>6344252</v>
      </c>
    </row>
  </sheetData>
  <sheetProtection/>
  <mergeCells count="1">
    <mergeCell ref="A1:D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 az 1/2019. (II.25.) önkormányzati rendelethez&amp;"Times New Roman CE,Normál"&amp;10
 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view="pageLayout" workbookViewId="0" topLeftCell="A1">
      <selection activeCell="C27" sqref="C27"/>
    </sheetView>
  </sheetViews>
  <sheetFormatPr defaultColWidth="9.00390625" defaultRowHeight="12.75"/>
  <cols>
    <col min="1" max="1" width="6.625" style="0" customWidth="1"/>
    <col min="2" max="2" width="46.125" style="0" customWidth="1"/>
    <col min="3" max="3" width="31.125" style="0" customWidth="1"/>
    <col min="4" max="4" width="14.875" style="0" customWidth="1"/>
  </cols>
  <sheetData>
    <row r="1" spans="1:4" ht="45" customHeight="1">
      <c r="A1" s="346" t="s">
        <v>546</v>
      </c>
      <c r="B1" s="346"/>
      <c r="C1" s="346"/>
      <c r="D1" s="346"/>
    </row>
    <row r="2" spans="1:4" ht="17.25" customHeight="1">
      <c r="A2" s="232"/>
      <c r="B2" s="232"/>
      <c r="C2" s="232"/>
      <c r="D2" s="232"/>
    </row>
    <row r="3" spans="1:4" ht="13.5" thickBot="1">
      <c r="A3" s="118"/>
      <c r="B3" s="118"/>
      <c r="C3" s="343" t="s">
        <v>495</v>
      </c>
      <c r="D3" s="343"/>
    </row>
    <row r="4" spans="1:4" ht="42.75" customHeight="1" thickBot="1">
      <c r="A4" s="236" t="s">
        <v>56</v>
      </c>
      <c r="B4" s="237" t="s">
        <v>108</v>
      </c>
      <c r="C4" s="237" t="s">
        <v>109</v>
      </c>
      <c r="D4" s="238" t="s">
        <v>8</v>
      </c>
    </row>
    <row r="5" spans="1:4" ht="15.75" customHeight="1">
      <c r="A5" s="119" t="s">
        <v>12</v>
      </c>
      <c r="B5" s="25" t="s">
        <v>496</v>
      </c>
      <c r="C5" s="25" t="s">
        <v>455</v>
      </c>
      <c r="D5" s="26">
        <v>50000</v>
      </c>
    </row>
    <row r="6" spans="1:4" ht="15.75" customHeight="1">
      <c r="A6" s="120" t="s">
        <v>13</v>
      </c>
      <c r="B6" s="27" t="s">
        <v>451</v>
      </c>
      <c r="C6" s="27" t="s">
        <v>456</v>
      </c>
      <c r="D6" s="28" t="s">
        <v>482</v>
      </c>
    </row>
    <row r="7" spans="1:4" ht="15.75" customHeight="1">
      <c r="A7" s="120" t="s">
        <v>14</v>
      </c>
      <c r="B7" s="27" t="s">
        <v>454</v>
      </c>
      <c r="C7" s="27" t="s">
        <v>455</v>
      </c>
      <c r="D7" s="28">
        <v>500000</v>
      </c>
    </row>
    <row r="8" spans="1:4" ht="15.75" customHeight="1">
      <c r="A8" s="120" t="s">
        <v>15</v>
      </c>
      <c r="B8" s="27" t="s">
        <v>452</v>
      </c>
      <c r="C8" s="27" t="s">
        <v>455</v>
      </c>
      <c r="D8" s="28">
        <v>10000</v>
      </c>
    </row>
    <row r="9" spans="1:4" ht="15.75" customHeight="1">
      <c r="A9" s="120" t="s">
        <v>16</v>
      </c>
      <c r="B9" s="27" t="s">
        <v>453</v>
      </c>
      <c r="C9" s="27" t="s">
        <v>455</v>
      </c>
      <c r="D9" s="28">
        <v>100000</v>
      </c>
    </row>
    <row r="10" spans="1:4" ht="15.75" customHeight="1">
      <c r="A10" s="120" t="s">
        <v>17</v>
      </c>
      <c r="B10" s="27" t="s">
        <v>547</v>
      </c>
      <c r="C10" s="27" t="s">
        <v>455</v>
      </c>
      <c r="D10" s="28">
        <v>20000</v>
      </c>
    </row>
    <row r="11" spans="1:4" ht="15.75" customHeight="1">
      <c r="A11" s="120" t="s">
        <v>18</v>
      </c>
      <c r="B11" s="27"/>
      <c r="C11" s="27"/>
      <c r="D11" s="28"/>
    </row>
    <row r="12" spans="1:4" ht="15.75" customHeight="1">
      <c r="A12" s="120" t="s">
        <v>19</v>
      </c>
      <c r="B12" s="27"/>
      <c r="C12" s="27"/>
      <c r="D12" s="28"/>
    </row>
    <row r="13" spans="1:4" ht="15.75" customHeight="1">
      <c r="A13" s="120" t="s">
        <v>38</v>
      </c>
      <c r="B13" s="27"/>
      <c r="C13" s="27"/>
      <c r="D13" s="28"/>
    </row>
    <row r="14" spans="1:4" ht="15.75" customHeight="1">
      <c r="A14" s="120" t="s">
        <v>39</v>
      </c>
      <c r="B14" s="27"/>
      <c r="C14" s="27"/>
      <c r="D14" s="28"/>
    </row>
    <row r="15" spans="1:4" ht="15.75" customHeight="1">
      <c r="A15" s="120" t="s">
        <v>40</v>
      </c>
      <c r="B15" s="27"/>
      <c r="C15" s="27"/>
      <c r="D15" s="28"/>
    </row>
    <row r="16" spans="1:4" ht="15.75" customHeight="1">
      <c r="A16" s="120" t="s">
        <v>110</v>
      </c>
      <c r="B16" s="27"/>
      <c r="C16" s="27"/>
      <c r="D16" s="62"/>
    </row>
    <row r="17" spans="1:4" ht="15.75" customHeight="1">
      <c r="A17" s="120" t="s">
        <v>111</v>
      </c>
      <c r="B17" s="27"/>
      <c r="C17" s="27"/>
      <c r="D17" s="62"/>
    </row>
    <row r="18" spans="1:4" ht="15.75" customHeight="1">
      <c r="A18" s="120" t="s">
        <v>112</v>
      </c>
      <c r="B18" s="27"/>
      <c r="C18" s="27"/>
      <c r="D18" s="62"/>
    </row>
    <row r="19" spans="1:4" ht="15.75" customHeight="1" thickBot="1">
      <c r="A19" s="121" t="s">
        <v>113</v>
      </c>
      <c r="B19" s="29"/>
      <c r="C19" s="29"/>
      <c r="D19" s="63"/>
    </row>
    <row r="20" spans="1:4" ht="15.75" customHeight="1" thickBot="1">
      <c r="A20" s="344" t="s">
        <v>46</v>
      </c>
      <c r="B20" s="345"/>
      <c r="C20" s="122"/>
      <c r="D20" s="123">
        <v>920000</v>
      </c>
    </row>
    <row r="21" ht="12.75">
      <c r="A21" t="s">
        <v>158</v>
      </c>
    </row>
  </sheetData>
  <sheetProtection/>
  <mergeCells count="3">
    <mergeCell ref="C3:D3"/>
    <mergeCell ref="A20:B20"/>
    <mergeCell ref="A1:D1"/>
  </mergeCells>
  <conditionalFormatting sqref="D20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1/2019. (II.25.)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34" sqref="E34"/>
    </sheetView>
  </sheetViews>
  <sheetFormatPr defaultColWidth="9.00390625" defaultRowHeight="12.75"/>
  <cols>
    <col min="1" max="1" width="6.875" style="46" customWidth="1"/>
    <col min="2" max="2" width="55.125" style="105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1.5">
      <c r="B1" s="182" t="s">
        <v>121</v>
      </c>
      <c r="C1" s="183"/>
      <c r="D1" s="183"/>
      <c r="E1" s="183"/>
      <c r="F1" s="337" t="s">
        <v>515</v>
      </c>
    </row>
    <row r="2" spans="5:6" ht="14.25" thickBot="1">
      <c r="E2" s="184"/>
      <c r="F2" s="337"/>
    </row>
    <row r="3" spans="1:6" ht="13.5" thickBot="1">
      <c r="A3" s="339" t="s">
        <v>56</v>
      </c>
      <c r="B3" s="185" t="s">
        <v>49</v>
      </c>
      <c r="C3" s="186"/>
      <c r="D3" s="185" t="s">
        <v>50</v>
      </c>
      <c r="E3" s="187"/>
      <c r="F3" s="337"/>
    </row>
    <row r="4" spans="1:6" s="188" customFormat="1" ht="13.5" thickBot="1">
      <c r="A4" s="340"/>
      <c r="B4" s="106" t="s">
        <v>54</v>
      </c>
      <c r="C4" s="107"/>
      <c r="D4" s="106" t="s">
        <v>54</v>
      </c>
      <c r="E4" s="107"/>
      <c r="F4" s="337"/>
    </row>
    <row r="5" spans="1:6" s="188" customFormat="1" ht="13.5" thickBot="1">
      <c r="A5" s="189"/>
      <c r="B5" s="190" t="s">
        <v>415</v>
      </c>
      <c r="C5" s="191" t="s">
        <v>416</v>
      </c>
      <c r="D5" s="190" t="s">
        <v>417</v>
      </c>
      <c r="E5" s="192" t="s">
        <v>418</v>
      </c>
      <c r="F5" s="337"/>
    </row>
    <row r="6" spans="1:6" ht="12.75" customHeight="1">
      <c r="A6" s="194" t="s">
        <v>12</v>
      </c>
      <c r="B6" s="195" t="s">
        <v>317</v>
      </c>
      <c r="C6" s="171"/>
      <c r="D6" s="195" t="s">
        <v>166</v>
      </c>
      <c r="E6" s="177">
        <v>1400000</v>
      </c>
      <c r="F6" s="337"/>
    </row>
    <row r="7" spans="1:6" ht="12.75">
      <c r="A7" s="196" t="s">
        <v>13</v>
      </c>
      <c r="B7" s="197" t="s">
        <v>318</v>
      </c>
      <c r="C7" s="172"/>
      <c r="D7" s="197" t="s">
        <v>323</v>
      </c>
      <c r="E7" s="178"/>
      <c r="F7" s="337"/>
    </row>
    <row r="8" spans="1:6" ht="12.75" customHeight="1">
      <c r="A8" s="196" t="s">
        <v>14</v>
      </c>
      <c r="B8" s="197" t="s">
        <v>502</v>
      </c>
      <c r="C8" s="172"/>
      <c r="D8" s="197" t="s">
        <v>149</v>
      </c>
      <c r="E8" s="178">
        <v>6344252</v>
      </c>
      <c r="F8" s="337"/>
    </row>
    <row r="9" spans="1:6" ht="12.75" customHeight="1">
      <c r="A9" s="196" t="s">
        <v>15</v>
      </c>
      <c r="B9" s="197" t="s">
        <v>319</v>
      </c>
      <c r="C9" s="172"/>
      <c r="D9" s="197" t="s">
        <v>324</v>
      </c>
      <c r="E9" s="178"/>
      <c r="F9" s="337"/>
    </row>
    <row r="10" spans="1:6" ht="12.75" customHeight="1">
      <c r="A10" s="196" t="s">
        <v>16</v>
      </c>
      <c r="B10" s="197" t="s">
        <v>320</v>
      </c>
      <c r="C10" s="172"/>
      <c r="D10" s="197" t="s">
        <v>168</v>
      </c>
      <c r="E10" s="178"/>
      <c r="F10" s="337"/>
    </row>
    <row r="11" spans="1:6" ht="12.75" customHeight="1">
      <c r="A11" s="196" t="s">
        <v>17</v>
      </c>
      <c r="B11" s="197" t="s">
        <v>321</v>
      </c>
      <c r="C11" s="173">
        <v>5240902</v>
      </c>
      <c r="D11" s="272"/>
      <c r="E11" s="178"/>
      <c r="F11" s="337"/>
    </row>
    <row r="12" spans="1:6" ht="12.75" customHeight="1">
      <c r="A12" s="196" t="s">
        <v>18</v>
      </c>
      <c r="B12" s="39"/>
      <c r="C12" s="172"/>
      <c r="D12" s="272"/>
      <c r="E12" s="178"/>
      <c r="F12" s="337"/>
    </row>
    <row r="13" spans="1:6" ht="12.75" customHeight="1">
      <c r="A13" s="196" t="s">
        <v>19</v>
      </c>
      <c r="B13" s="39"/>
      <c r="C13" s="172"/>
      <c r="D13" s="273"/>
      <c r="E13" s="178"/>
      <c r="F13" s="337"/>
    </row>
    <row r="14" spans="1:6" ht="12.75" customHeight="1">
      <c r="A14" s="196" t="s">
        <v>20</v>
      </c>
      <c r="B14" s="270"/>
      <c r="C14" s="173"/>
      <c r="D14" s="272"/>
      <c r="E14" s="178"/>
      <c r="F14" s="337"/>
    </row>
    <row r="15" spans="1:6" ht="12.75">
      <c r="A15" s="196" t="s">
        <v>21</v>
      </c>
      <c r="B15" s="39"/>
      <c r="C15" s="173"/>
      <c r="D15" s="272"/>
      <c r="E15" s="178"/>
      <c r="F15" s="337"/>
    </row>
    <row r="16" spans="1:6" ht="12.75" customHeight="1" thickBot="1">
      <c r="A16" s="242" t="s">
        <v>22</v>
      </c>
      <c r="B16" s="271"/>
      <c r="C16" s="244"/>
      <c r="D16" s="243" t="s">
        <v>44</v>
      </c>
      <c r="E16" s="220"/>
      <c r="F16" s="337"/>
    </row>
    <row r="17" spans="1:6" ht="15.75" customHeight="1" thickBot="1">
      <c r="A17" s="199" t="s">
        <v>23</v>
      </c>
      <c r="B17" s="93" t="s">
        <v>330</v>
      </c>
      <c r="C17" s="175">
        <f>+C6+C8+C9+C11+C12+C13+C14+C15+C16</f>
        <v>5240902</v>
      </c>
      <c r="D17" s="93" t="s">
        <v>331</v>
      </c>
      <c r="E17" s="180">
        <f>+E6+E8+E10+E11+E12+E13+E14+E15+E16</f>
        <v>7744252</v>
      </c>
      <c r="F17" s="337"/>
    </row>
    <row r="18" spans="1:6" ht="12.75" customHeight="1">
      <c r="A18" s="194" t="s">
        <v>24</v>
      </c>
      <c r="B18" s="209" t="s">
        <v>186</v>
      </c>
      <c r="C18" s="216">
        <f>+C19+C20+C21+C22+C23</f>
        <v>0</v>
      </c>
      <c r="D18" s="202" t="s">
        <v>153</v>
      </c>
      <c r="E18" s="52"/>
      <c r="F18" s="337"/>
    </row>
    <row r="19" spans="1:6" ht="12.75" customHeight="1">
      <c r="A19" s="196" t="s">
        <v>25</v>
      </c>
      <c r="B19" s="210" t="s">
        <v>175</v>
      </c>
      <c r="C19" s="54"/>
      <c r="D19" s="202" t="s">
        <v>156</v>
      </c>
      <c r="E19" s="55"/>
      <c r="F19" s="337"/>
    </row>
    <row r="20" spans="1:6" ht="12.75" customHeight="1">
      <c r="A20" s="194" t="s">
        <v>26</v>
      </c>
      <c r="B20" s="210" t="s">
        <v>176</v>
      </c>
      <c r="C20" s="54"/>
      <c r="D20" s="202" t="s">
        <v>118</v>
      </c>
      <c r="E20" s="55"/>
      <c r="F20" s="337"/>
    </row>
    <row r="21" spans="1:6" ht="12.75" customHeight="1">
      <c r="A21" s="196" t="s">
        <v>27</v>
      </c>
      <c r="B21" s="210" t="s">
        <v>177</v>
      </c>
      <c r="C21" s="54"/>
      <c r="D21" s="202" t="s">
        <v>119</v>
      </c>
      <c r="E21" s="55"/>
      <c r="F21" s="337"/>
    </row>
    <row r="22" spans="1:6" ht="12.75" customHeight="1">
      <c r="A22" s="194" t="s">
        <v>28</v>
      </c>
      <c r="B22" s="210" t="s">
        <v>178</v>
      </c>
      <c r="C22" s="54"/>
      <c r="D22" s="201" t="s">
        <v>172</v>
      </c>
      <c r="E22" s="55"/>
      <c r="F22" s="337"/>
    </row>
    <row r="23" spans="1:6" ht="12.75" customHeight="1">
      <c r="A23" s="196" t="s">
        <v>29</v>
      </c>
      <c r="B23" s="211" t="s">
        <v>179</v>
      </c>
      <c r="C23" s="54"/>
      <c r="D23" s="202" t="s">
        <v>157</v>
      </c>
      <c r="E23" s="55"/>
      <c r="F23" s="337"/>
    </row>
    <row r="24" spans="1:6" ht="12.75" customHeight="1">
      <c r="A24" s="194" t="s">
        <v>30</v>
      </c>
      <c r="B24" s="212" t="s">
        <v>180</v>
      </c>
      <c r="C24" s="204">
        <f>+C25+C26+C27+C28+C29</f>
        <v>0</v>
      </c>
      <c r="D24" s="213" t="s">
        <v>155</v>
      </c>
      <c r="E24" s="55"/>
      <c r="F24" s="337"/>
    </row>
    <row r="25" spans="1:6" ht="12.75" customHeight="1">
      <c r="A25" s="196" t="s">
        <v>31</v>
      </c>
      <c r="B25" s="211" t="s">
        <v>181</v>
      </c>
      <c r="C25" s="54"/>
      <c r="D25" s="213" t="s">
        <v>325</v>
      </c>
      <c r="E25" s="55"/>
      <c r="F25" s="337"/>
    </row>
    <row r="26" spans="1:6" ht="12.75" customHeight="1">
      <c r="A26" s="194" t="s">
        <v>32</v>
      </c>
      <c r="B26" s="211" t="s">
        <v>182</v>
      </c>
      <c r="C26" s="54"/>
      <c r="D26" s="208" t="s">
        <v>487</v>
      </c>
      <c r="E26" s="55">
        <v>1225143</v>
      </c>
      <c r="F26" s="337"/>
    </row>
    <row r="27" spans="1:6" ht="12.75" customHeight="1">
      <c r="A27" s="196" t="s">
        <v>33</v>
      </c>
      <c r="B27" s="210" t="s">
        <v>183</v>
      </c>
      <c r="C27" s="54"/>
      <c r="D27" s="90"/>
      <c r="E27" s="55"/>
      <c r="F27" s="337"/>
    </row>
    <row r="28" spans="1:6" ht="12.75" customHeight="1">
      <c r="A28" s="194" t="s">
        <v>34</v>
      </c>
      <c r="B28" s="214" t="s">
        <v>184</v>
      </c>
      <c r="C28" s="54"/>
      <c r="D28" s="39"/>
      <c r="E28" s="55"/>
      <c r="F28" s="337"/>
    </row>
    <row r="29" spans="1:6" ht="12.75" customHeight="1" thickBot="1">
      <c r="A29" s="196" t="s">
        <v>35</v>
      </c>
      <c r="B29" s="215" t="s">
        <v>185</v>
      </c>
      <c r="C29" s="54"/>
      <c r="D29" s="90"/>
      <c r="E29" s="55"/>
      <c r="F29" s="337"/>
    </row>
    <row r="30" spans="1:6" ht="21.75" customHeight="1" thickBot="1">
      <c r="A30" s="199" t="s">
        <v>36</v>
      </c>
      <c r="B30" s="93" t="s">
        <v>322</v>
      </c>
      <c r="C30" s="175">
        <f>+C18+C24</f>
        <v>0</v>
      </c>
      <c r="D30" s="93" t="s">
        <v>326</v>
      </c>
      <c r="E30" s="180">
        <v>1225143</v>
      </c>
      <c r="F30" s="337"/>
    </row>
    <row r="31" spans="1:6" ht="13.5" thickBot="1">
      <c r="A31" s="199" t="s">
        <v>37</v>
      </c>
      <c r="B31" s="205" t="s">
        <v>327</v>
      </c>
      <c r="C31" s="206">
        <f>+C17+C30</f>
        <v>5240902</v>
      </c>
      <c r="D31" s="205" t="s">
        <v>328</v>
      </c>
      <c r="E31" s="206">
        <f>+E17+E30</f>
        <v>8969395</v>
      </c>
      <c r="F31" s="337"/>
    </row>
    <row r="32" spans="1:6" ht="13.5" thickBot="1">
      <c r="A32" s="199" t="s">
        <v>38</v>
      </c>
      <c r="B32" s="205" t="s">
        <v>131</v>
      </c>
      <c r="C32" s="206"/>
      <c r="D32" s="205" t="s">
        <v>132</v>
      </c>
      <c r="E32" s="206"/>
      <c r="F32" s="337"/>
    </row>
    <row r="33" spans="1:6" ht="13.5" thickBot="1">
      <c r="A33" s="199" t="s">
        <v>39</v>
      </c>
      <c r="B33" s="205" t="s">
        <v>173</v>
      </c>
      <c r="C33" s="206"/>
      <c r="D33" s="205" t="s">
        <v>174</v>
      </c>
      <c r="E33" s="206"/>
      <c r="F33" s="33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33" sqref="D33"/>
    </sheetView>
  </sheetViews>
  <sheetFormatPr defaultColWidth="9.00390625" defaultRowHeight="12.75"/>
  <cols>
    <col min="1" max="1" width="5.875" style="61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48" t="s">
        <v>1</v>
      </c>
      <c r="C1" s="348"/>
      <c r="D1" s="348"/>
    </row>
    <row r="2" spans="1:4" s="49" customFormat="1" ht="16.5" thickBot="1">
      <c r="A2" s="48"/>
      <c r="B2" s="231"/>
      <c r="D2" s="38"/>
    </row>
    <row r="3" spans="1:4" s="51" customFormat="1" ht="48" customHeight="1" thickBot="1">
      <c r="A3" s="50" t="s">
        <v>10</v>
      </c>
      <c r="B3" s="108" t="s">
        <v>11</v>
      </c>
      <c r="C3" s="108" t="s">
        <v>57</v>
      </c>
      <c r="D3" s="109" t="s">
        <v>58</v>
      </c>
    </row>
    <row r="4" spans="1:4" s="51" customFormat="1" ht="13.5" customHeight="1" thickBot="1">
      <c r="A4" s="34" t="s">
        <v>415</v>
      </c>
      <c r="B4" s="111" t="s">
        <v>416</v>
      </c>
      <c r="C4" s="111" t="s">
        <v>417</v>
      </c>
      <c r="D4" s="112" t="s">
        <v>418</v>
      </c>
    </row>
    <row r="5" spans="1:4" ht="18" customHeight="1">
      <c r="A5" s="96" t="s">
        <v>12</v>
      </c>
      <c r="B5" s="113" t="s">
        <v>129</v>
      </c>
      <c r="C5" s="94"/>
      <c r="D5" s="52"/>
    </row>
    <row r="6" spans="1:4" ht="18" customHeight="1">
      <c r="A6" s="53" t="s">
        <v>13</v>
      </c>
      <c r="B6" s="114" t="s">
        <v>130</v>
      </c>
      <c r="C6" s="95"/>
      <c r="D6" s="55"/>
    </row>
    <row r="7" spans="1:4" ht="18" customHeight="1">
      <c r="A7" s="53" t="s">
        <v>14</v>
      </c>
      <c r="B7" s="114" t="s">
        <v>103</v>
      </c>
      <c r="C7" s="95"/>
      <c r="D7" s="55"/>
    </row>
    <row r="8" spans="1:4" ht="18" customHeight="1">
      <c r="A8" s="53" t="s">
        <v>15</v>
      </c>
      <c r="B8" s="114" t="s">
        <v>104</v>
      </c>
      <c r="C8" s="95"/>
      <c r="D8" s="55"/>
    </row>
    <row r="9" spans="1:4" ht="18" customHeight="1">
      <c r="A9" s="53" t="s">
        <v>16</v>
      </c>
      <c r="B9" s="114" t="s">
        <v>122</v>
      </c>
      <c r="C9" s="95"/>
      <c r="D9" s="55"/>
    </row>
    <row r="10" spans="1:4" ht="18" customHeight="1">
      <c r="A10" s="53" t="s">
        <v>17</v>
      </c>
      <c r="B10" s="114" t="s">
        <v>123</v>
      </c>
      <c r="C10" s="95"/>
      <c r="D10" s="55"/>
    </row>
    <row r="11" spans="1:4" ht="18" customHeight="1">
      <c r="A11" s="53" t="s">
        <v>18</v>
      </c>
      <c r="B11" s="115" t="s">
        <v>124</v>
      </c>
      <c r="C11" s="95"/>
      <c r="D11" s="55"/>
    </row>
    <row r="12" spans="1:4" ht="18" customHeight="1">
      <c r="A12" s="53" t="s">
        <v>20</v>
      </c>
      <c r="B12" s="115" t="s">
        <v>125</v>
      </c>
      <c r="C12" s="95"/>
      <c r="D12" s="55"/>
    </row>
    <row r="13" spans="1:4" ht="18" customHeight="1">
      <c r="A13" s="53" t="s">
        <v>21</v>
      </c>
      <c r="B13" s="115" t="s">
        <v>126</v>
      </c>
      <c r="C13" s="95"/>
      <c r="D13" s="55"/>
    </row>
    <row r="14" spans="1:4" ht="18" customHeight="1">
      <c r="A14" s="53" t="s">
        <v>22</v>
      </c>
      <c r="B14" s="115" t="s">
        <v>127</v>
      </c>
      <c r="C14" s="95"/>
      <c r="D14" s="55"/>
    </row>
    <row r="15" spans="1:4" ht="22.5" customHeight="1">
      <c r="A15" s="53" t="s">
        <v>23</v>
      </c>
      <c r="B15" s="115" t="s">
        <v>128</v>
      </c>
      <c r="C15" s="95"/>
      <c r="D15" s="55"/>
    </row>
    <row r="16" spans="1:4" ht="18" customHeight="1">
      <c r="A16" s="53" t="s">
        <v>24</v>
      </c>
      <c r="B16" s="114" t="s">
        <v>105</v>
      </c>
      <c r="C16" s="95" t="s">
        <v>483</v>
      </c>
      <c r="D16" s="55" t="s">
        <v>484</v>
      </c>
    </row>
    <row r="17" spans="1:4" ht="18" customHeight="1">
      <c r="A17" s="53" t="s">
        <v>25</v>
      </c>
      <c r="B17" s="114" t="s">
        <v>3</v>
      </c>
      <c r="C17" s="95"/>
      <c r="D17" s="55"/>
    </row>
    <row r="18" spans="1:4" ht="18" customHeight="1">
      <c r="A18" s="53" t="s">
        <v>26</v>
      </c>
      <c r="B18" s="114" t="s">
        <v>2</v>
      </c>
      <c r="C18" s="95"/>
      <c r="D18" s="55"/>
    </row>
    <row r="19" spans="1:4" ht="18" customHeight="1">
      <c r="A19" s="53" t="s">
        <v>27</v>
      </c>
      <c r="B19" s="114" t="s">
        <v>106</v>
      </c>
      <c r="C19" s="95"/>
      <c r="D19" s="55"/>
    </row>
    <row r="20" spans="1:4" ht="18" customHeight="1">
      <c r="A20" s="53" t="s">
        <v>28</v>
      </c>
      <c r="B20" s="114" t="s">
        <v>107</v>
      </c>
      <c r="C20" s="95"/>
      <c r="D20" s="55"/>
    </row>
    <row r="21" spans="1:4" ht="18" customHeight="1">
      <c r="A21" s="53" t="s">
        <v>29</v>
      </c>
      <c r="B21" s="91" t="s">
        <v>477</v>
      </c>
      <c r="C21" s="54">
        <v>3472000</v>
      </c>
      <c r="D21" s="55">
        <v>251000</v>
      </c>
    </row>
    <row r="22" spans="1:4" ht="18" customHeight="1">
      <c r="A22" s="53" t="s">
        <v>30</v>
      </c>
      <c r="B22" s="56"/>
      <c r="C22" s="54"/>
      <c r="D22" s="55"/>
    </row>
    <row r="23" spans="1:4" ht="18" customHeight="1">
      <c r="A23" s="53" t="s">
        <v>31</v>
      </c>
      <c r="B23" s="56"/>
      <c r="C23" s="54"/>
      <c r="D23" s="55"/>
    </row>
    <row r="24" spans="1:4" ht="18" customHeight="1">
      <c r="A24" s="53" t="s">
        <v>32</v>
      </c>
      <c r="B24" s="56"/>
      <c r="C24" s="54"/>
      <c r="D24" s="55"/>
    </row>
    <row r="25" spans="1:4" ht="18" customHeight="1">
      <c r="A25" s="53" t="s">
        <v>33</v>
      </c>
      <c r="B25" s="56"/>
      <c r="C25" s="54"/>
      <c r="D25" s="55"/>
    </row>
    <row r="26" spans="1:4" ht="18" customHeight="1">
      <c r="A26" s="53" t="s">
        <v>34</v>
      </c>
      <c r="B26" s="56"/>
      <c r="C26" s="54"/>
      <c r="D26" s="55"/>
    </row>
    <row r="27" spans="1:4" ht="18" customHeight="1">
      <c r="A27" s="53" t="s">
        <v>35</v>
      </c>
      <c r="B27" s="56"/>
      <c r="C27" s="54"/>
      <c r="D27" s="55"/>
    </row>
    <row r="28" spans="1:4" ht="18" customHeight="1">
      <c r="A28" s="53" t="s">
        <v>36</v>
      </c>
      <c r="B28" s="56"/>
      <c r="C28" s="54"/>
      <c r="D28" s="55"/>
    </row>
    <row r="29" spans="1:4" ht="18" customHeight="1" thickBot="1">
      <c r="A29" s="97" t="s">
        <v>37</v>
      </c>
      <c r="B29" s="57"/>
      <c r="C29" s="58"/>
      <c r="D29" s="59"/>
    </row>
    <row r="30" spans="1:4" ht="18" customHeight="1" thickBot="1">
      <c r="A30" s="35" t="s">
        <v>38</v>
      </c>
      <c r="B30" s="117" t="s">
        <v>46</v>
      </c>
      <c r="C30" s="304">
        <v>4308870</v>
      </c>
      <c r="D30" s="305">
        <v>292561</v>
      </c>
    </row>
    <row r="31" spans="1:4" ht="8.25" customHeight="1">
      <c r="A31" s="60"/>
      <c r="B31" s="347"/>
      <c r="C31" s="347"/>
      <c r="D31" s="347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8.melléklet az 1/2019. (II.25.)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tabSelected="1" view="pageLayout" workbookViewId="0" topLeftCell="A4">
      <selection activeCell="D25" sqref="D25"/>
    </sheetView>
  </sheetViews>
  <sheetFormatPr defaultColWidth="9.00390625" defaultRowHeight="12.75"/>
  <cols>
    <col min="1" max="1" width="4.875" style="67" customWidth="1"/>
    <col min="2" max="2" width="28.00390625" style="83" customWidth="1"/>
    <col min="3" max="3" width="11.125" style="83" customWidth="1"/>
    <col min="4" max="4" width="9.00390625" style="83" customWidth="1"/>
    <col min="5" max="5" width="11.00390625" style="83" customWidth="1"/>
    <col min="6" max="6" width="8.875" style="83" customWidth="1"/>
    <col min="7" max="7" width="8.625" style="83" customWidth="1"/>
    <col min="8" max="8" width="8.875" style="83" customWidth="1"/>
    <col min="9" max="9" width="8.125" style="83" customWidth="1"/>
    <col min="10" max="14" width="9.50390625" style="83" customWidth="1"/>
    <col min="15" max="15" width="12.625" style="67" customWidth="1"/>
    <col min="16" max="16384" width="9.375" style="83" customWidth="1"/>
  </cols>
  <sheetData>
    <row r="1" spans="1:15" ht="31.5" customHeight="1">
      <c r="A1" s="349" t="s">
        <v>548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ht="16.5" thickBot="1">
      <c r="O2" s="2" t="s">
        <v>497</v>
      </c>
    </row>
    <row r="3" spans="1:15" s="67" customFormat="1" ht="25.5" customHeight="1" thickBot="1">
      <c r="A3" s="64" t="s">
        <v>10</v>
      </c>
      <c r="B3" s="65" t="s">
        <v>54</v>
      </c>
      <c r="C3" s="65" t="s">
        <v>59</v>
      </c>
      <c r="D3" s="65" t="s">
        <v>60</v>
      </c>
      <c r="E3" s="65" t="s">
        <v>61</v>
      </c>
      <c r="F3" s="65" t="s">
        <v>62</v>
      </c>
      <c r="G3" s="65" t="s">
        <v>63</v>
      </c>
      <c r="H3" s="65" t="s">
        <v>64</v>
      </c>
      <c r="I3" s="65" t="s">
        <v>65</v>
      </c>
      <c r="J3" s="65" t="s">
        <v>66</v>
      </c>
      <c r="K3" s="65" t="s">
        <v>67</v>
      </c>
      <c r="L3" s="65" t="s">
        <v>68</v>
      </c>
      <c r="M3" s="65" t="s">
        <v>69</v>
      </c>
      <c r="N3" s="65" t="s">
        <v>70</v>
      </c>
      <c r="O3" s="66" t="s">
        <v>46</v>
      </c>
    </row>
    <row r="4" spans="1:15" s="69" customFormat="1" ht="15" customHeight="1" thickBot="1">
      <c r="A4" s="68" t="s">
        <v>12</v>
      </c>
      <c r="B4" s="351" t="s">
        <v>49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</row>
    <row r="5" spans="1:15" s="69" customFormat="1" ht="22.5">
      <c r="A5" s="70" t="s">
        <v>13</v>
      </c>
      <c r="B5" s="290" t="s">
        <v>308</v>
      </c>
      <c r="C5" s="71">
        <v>2552382</v>
      </c>
      <c r="D5" s="71">
        <v>2552382</v>
      </c>
      <c r="E5" s="71">
        <v>2552382</v>
      </c>
      <c r="F5" s="71">
        <v>2552382</v>
      </c>
      <c r="G5" s="328">
        <v>2552382</v>
      </c>
      <c r="H5" s="71">
        <v>2552382</v>
      </c>
      <c r="I5" s="328">
        <v>2552382</v>
      </c>
      <c r="J5" s="71">
        <v>2552382</v>
      </c>
      <c r="K5" s="71">
        <v>2552382</v>
      </c>
      <c r="L5" s="71">
        <v>2552382</v>
      </c>
      <c r="M5" s="71">
        <v>2552382</v>
      </c>
      <c r="N5" s="71">
        <v>2552387</v>
      </c>
      <c r="O5" s="72">
        <v>30628589</v>
      </c>
    </row>
    <row r="6" spans="1:15" s="76" customFormat="1" ht="22.5">
      <c r="A6" s="73" t="s">
        <v>14</v>
      </c>
      <c r="B6" s="152" t="s">
        <v>350</v>
      </c>
      <c r="C6" s="74">
        <v>496336</v>
      </c>
      <c r="D6" s="74">
        <v>496336</v>
      </c>
      <c r="E6" s="74">
        <v>496336</v>
      </c>
      <c r="F6" s="74">
        <v>496336</v>
      </c>
      <c r="G6" s="74">
        <v>496336</v>
      </c>
      <c r="H6" s="74">
        <v>496336</v>
      </c>
      <c r="I6" s="74">
        <v>496336</v>
      </c>
      <c r="J6" s="74">
        <v>496336</v>
      </c>
      <c r="K6" s="74">
        <v>496336</v>
      </c>
      <c r="L6" s="74">
        <v>496336</v>
      </c>
      <c r="M6" s="74">
        <v>496336</v>
      </c>
      <c r="N6" s="74">
        <v>496335</v>
      </c>
      <c r="O6" s="75">
        <v>5956031</v>
      </c>
    </row>
    <row r="7" spans="1:15" s="76" customFormat="1" ht="22.5">
      <c r="A7" s="73" t="s">
        <v>15</v>
      </c>
      <c r="B7" s="151" t="s">
        <v>351</v>
      </c>
      <c r="C7" s="77"/>
      <c r="D7" s="77"/>
      <c r="E7" s="77"/>
      <c r="F7" s="77">
        <v>5240902</v>
      </c>
      <c r="G7" s="77"/>
      <c r="H7" s="77"/>
      <c r="I7" s="77"/>
      <c r="J7" s="77"/>
      <c r="K7" s="77"/>
      <c r="L7" s="77"/>
      <c r="M7" s="77"/>
      <c r="N7" s="77"/>
      <c r="O7" s="78">
        <v>5240902</v>
      </c>
    </row>
    <row r="8" spans="1:15" s="76" customFormat="1" ht="13.5" customHeight="1">
      <c r="A8" s="73" t="s">
        <v>16</v>
      </c>
      <c r="B8" s="150" t="s">
        <v>136</v>
      </c>
      <c r="C8" s="74"/>
      <c r="D8" s="74"/>
      <c r="E8" s="74">
        <v>2570000</v>
      </c>
      <c r="F8" s="74"/>
      <c r="G8" s="74"/>
      <c r="H8" s="74"/>
      <c r="I8" s="74"/>
      <c r="J8" s="74"/>
      <c r="K8" s="74">
        <v>2570000</v>
      </c>
      <c r="L8" s="74"/>
      <c r="M8" s="74"/>
      <c r="N8" s="74"/>
      <c r="O8" s="75">
        <v>5140000</v>
      </c>
    </row>
    <row r="9" spans="1:15" s="76" customFormat="1" ht="13.5" customHeight="1">
      <c r="A9" s="73" t="s">
        <v>17</v>
      </c>
      <c r="B9" s="150" t="s">
        <v>352</v>
      </c>
      <c r="C9" s="74">
        <v>265642</v>
      </c>
      <c r="D9" s="74">
        <v>265642</v>
      </c>
      <c r="E9" s="74">
        <v>265642</v>
      </c>
      <c r="F9" s="74">
        <v>265642</v>
      </c>
      <c r="G9" s="74">
        <v>265642</v>
      </c>
      <c r="H9" s="74">
        <v>265642</v>
      </c>
      <c r="I9" s="74">
        <v>265642</v>
      </c>
      <c r="J9" s="74">
        <v>265642</v>
      </c>
      <c r="K9" s="74">
        <v>265642</v>
      </c>
      <c r="L9" s="74">
        <v>265642</v>
      </c>
      <c r="M9" s="74">
        <v>265642</v>
      </c>
      <c r="N9" s="74">
        <v>265638</v>
      </c>
      <c r="O9" s="75">
        <v>3187700</v>
      </c>
    </row>
    <row r="10" spans="1:15" s="76" customFormat="1" ht="13.5" customHeight="1">
      <c r="A10" s="73" t="s">
        <v>18</v>
      </c>
      <c r="B10" s="150" t="s">
        <v>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>
        <f>SUM(C10:N10)</f>
        <v>0</v>
      </c>
    </row>
    <row r="11" spans="1:15" s="76" customFormat="1" ht="13.5" customHeight="1">
      <c r="A11" s="73" t="s">
        <v>19</v>
      </c>
      <c r="B11" s="150" t="s">
        <v>310</v>
      </c>
      <c r="C11" s="74">
        <v>474800</v>
      </c>
      <c r="D11" s="74">
        <v>474800</v>
      </c>
      <c r="E11" s="74">
        <v>474800</v>
      </c>
      <c r="F11" s="74">
        <v>474800</v>
      </c>
      <c r="G11" s="74">
        <v>474800</v>
      </c>
      <c r="H11" s="74">
        <v>474800</v>
      </c>
      <c r="I11" s="74">
        <v>474800</v>
      </c>
      <c r="J11" s="74">
        <v>474800</v>
      </c>
      <c r="K11" s="74">
        <v>474800</v>
      </c>
      <c r="L11" s="74">
        <v>474800</v>
      </c>
      <c r="M11" s="74">
        <v>474800</v>
      </c>
      <c r="N11" s="74">
        <v>474800</v>
      </c>
      <c r="O11" s="75">
        <v>5697600</v>
      </c>
    </row>
    <row r="12" spans="1:15" s="76" customFormat="1" ht="15.75">
      <c r="A12" s="73" t="s">
        <v>20</v>
      </c>
      <c r="B12" s="152" t="s">
        <v>4</v>
      </c>
      <c r="C12" s="74"/>
      <c r="D12" s="74"/>
      <c r="E12" s="329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s="76" customFormat="1" ht="13.5" customHeight="1" thickBot="1">
      <c r="A13" s="73" t="s">
        <v>21</v>
      </c>
      <c r="B13" s="150" t="s">
        <v>5</v>
      </c>
      <c r="C13" s="74">
        <v>2908268</v>
      </c>
      <c r="D13" s="74">
        <v>2908268</v>
      </c>
      <c r="E13" s="74">
        <v>2908268</v>
      </c>
      <c r="F13" s="74">
        <v>2908268</v>
      </c>
      <c r="G13" s="329">
        <v>2908268</v>
      </c>
      <c r="H13" s="74">
        <v>2908268</v>
      </c>
      <c r="I13" s="329">
        <v>2908268</v>
      </c>
      <c r="J13" s="74">
        <v>2908268</v>
      </c>
      <c r="K13" s="74">
        <v>2908268</v>
      </c>
      <c r="L13" s="74">
        <v>2908268</v>
      </c>
      <c r="M13" s="74">
        <v>2908268</v>
      </c>
      <c r="N13" s="74">
        <v>2908270</v>
      </c>
      <c r="O13" s="75">
        <v>34899218</v>
      </c>
    </row>
    <row r="14" spans="1:15" s="69" customFormat="1" ht="15.75" customHeight="1" thickBot="1">
      <c r="A14" s="68" t="s">
        <v>22</v>
      </c>
      <c r="B14" s="36" t="s">
        <v>93</v>
      </c>
      <c r="C14" s="79">
        <f aca="true" t="shared" si="0" ref="C14:N14">SUM(C5:C13)</f>
        <v>6697428</v>
      </c>
      <c r="D14" s="79">
        <f t="shared" si="0"/>
        <v>6697428</v>
      </c>
      <c r="E14" s="310">
        <f t="shared" si="0"/>
        <v>9267428</v>
      </c>
      <c r="F14" s="310">
        <f t="shared" si="0"/>
        <v>11938330</v>
      </c>
      <c r="G14" s="310">
        <f>SUM(G5:G13)</f>
        <v>6697428</v>
      </c>
      <c r="H14" s="79">
        <f t="shared" si="0"/>
        <v>6697428</v>
      </c>
      <c r="I14" s="310">
        <f t="shared" si="0"/>
        <v>6697428</v>
      </c>
      <c r="J14" s="79">
        <f t="shared" si="0"/>
        <v>6697428</v>
      </c>
      <c r="K14" s="79">
        <f t="shared" si="0"/>
        <v>9267428</v>
      </c>
      <c r="L14" s="79">
        <f t="shared" si="0"/>
        <v>6697428</v>
      </c>
      <c r="M14" s="79">
        <f t="shared" si="0"/>
        <v>6697428</v>
      </c>
      <c r="N14" s="79">
        <f t="shared" si="0"/>
        <v>6697430</v>
      </c>
      <c r="O14" s="80">
        <f>SUM(C14:N14)</f>
        <v>90750040</v>
      </c>
    </row>
    <row r="15" spans="1:15" s="69" customFormat="1" ht="15" customHeight="1" thickBot="1">
      <c r="A15" s="68" t="s">
        <v>23</v>
      </c>
      <c r="B15" s="351" t="s">
        <v>50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3"/>
    </row>
    <row r="16" spans="1:15" s="76" customFormat="1" ht="13.5" customHeight="1">
      <c r="A16" s="81" t="s">
        <v>24</v>
      </c>
      <c r="B16" s="153" t="s">
        <v>55</v>
      </c>
      <c r="C16" s="77">
        <v>1563852</v>
      </c>
      <c r="D16" s="77">
        <v>1563852</v>
      </c>
      <c r="E16" s="77">
        <v>1563852</v>
      </c>
      <c r="F16" s="77">
        <v>1563852</v>
      </c>
      <c r="G16" s="330">
        <v>1563852</v>
      </c>
      <c r="H16" s="77">
        <v>1563852</v>
      </c>
      <c r="I16" s="330">
        <v>1563852</v>
      </c>
      <c r="J16" s="77">
        <v>1563852</v>
      </c>
      <c r="K16" s="77">
        <v>1563852</v>
      </c>
      <c r="L16" s="77">
        <v>1563852</v>
      </c>
      <c r="M16" s="77">
        <v>1563852</v>
      </c>
      <c r="N16" s="77">
        <v>1563852</v>
      </c>
      <c r="O16" s="78">
        <f>SUM(C16:N16)</f>
        <v>18766224</v>
      </c>
    </row>
    <row r="17" spans="1:15" s="76" customFormat="1" ht="27" customHeight="1">
      <c r="A17" s="73" t="s">
        <v>25</v>
      </c>
      <c r="B17" s="152" t="s">
        <v>145</v>
      </c>
      <c r="C17" s="74">
        <v>258633</v>
      </c>
      <c r="D17" s="74">
        <v>258633</v>
      </c>
      <c r="E17" s="74">
        <v>258633</v>
      </c>
      <c r="F17" s="74">
        <v>258633</v>
      </c>
      <c r="G17" s="74">
        <v>258633</v>
      </c>
      <c r="H17" s="74">
        <v>258633</v>
      </c>
      <c r="I17" s="74">
        <v>258633</v>
      </c>
      <c r="J17" s="74">
        <v>258633</v>
      </c>
      <c r="K17" s="74">
        <v>258633</v>
      </c>
      <c r="L17" s="74">
        <v>258633</v>
      </c>
      <c r="M17" s="74">
        <v>258633</v>
      </c>
      <c r="N17" s="74">
        <v>258631</v>
      </c>
      <c r="O17" s="75">
        <f>SUM(C17:N17)</f>
        <v>3103594</v>
      </c>
    </row>
    <row r="18" spans="1:15" s="76" customFormat="1" ht="13.5" customHeight="1">
      <c r="A18" s="73" t="s">
        <v>26</v>
      </c>
      <c r="B18" s="150" t="s">
        <v>114</v>
      </c>
      <c r="C18" s="74">
        <v>1895348</v>
      </c>
      <c r="D18" s="74">
        <v>1895348</v>
      </c>
      <c r="E18" s="74">
        <v>1895348</v>
      </c>
      <c r="F18" s="74">
        <v>1895348</v>
      </c>
      <c r="G18" s="329">
        <v>1895348</v>
      </c>
      <c r="H18" s="74">
        <v>1895348</v>
      </c>
      <c r="I18" s="329">
        <v>1895348</v>
      </c>
      <c r="J18" s="74">
        <v>1895348</v>
      </c>
      <c r="K18" s="74">
        <v>1895348</v>
      </c>
      <c r="L18" s="74">
        <v>1895348</v>
      </c>
      <c r="M18" s="74">
        <v>1895348</v>
      </c>
      <c r="N18" s="74">
        <v>1895352</v>
      </c>
      <c r="O18" s="75">
        <f>SUM(C18:N18)</f>
        <v>22744180</v>
      </c>
    </row>
    <row r="19" spans="1:15" s="76" customFormat="1" ht="13.5" customHeight="1">
      <c r="A19" s="73" t="s">
        <v>27</v>
      </c>
      <c r="B19" s="150" t="s">
        <v>146</v>
      </c>
      <c r="C19" s="74">
        <v>548962</v>
      </c>
      <c r="D19" s="74">
        <v>548962</v>
      </c>
      <c r="E19" s="74">
        <v>548962</v>
      </c>
      <c r="F19" s="74">
        <v>548962</v>
      </c>
      <c r="G19" s="74">
        <v>548962</v>
      </c>
      <c r="H19" s="74">
        <v>548962</v>
      </c>
      <c r="I19" s="74">
        <v>548962</v>
      </c>
      <c r="J19" s="74">
        <v>548962</v>
      </c>
      <c r="K19" s="74">
        <v>548962</v>
      </c>
      <c r="L19" s="74">
        <v>548962</v>
      </c>
      <c r="M19" s="74">
        <v>548962</v>
      </c>
      <c r="N19" s="74">
        <v>548968</v>
      </c>
      <c r="O19" s="75">
        <f>SUM(C19:N19)</f>
        <v>6587550</v>
      </c>
    </row>
    <row r="20" spans="1:15" s="76" customFormat="1" ht="13.5" customHeight="1">
      <c r="A20" s="73" t="s">
        <v>28</v>
      </c>
      <c r="B20" s="150" t="s">
        <v>6</v>
      </c>
      <c r="C20" s="74"/>
      <c r="D20" s="74"/>
      <c r="E20" s="74">
        <v>1175733</v>
      </c>
      <c r="F20" s="74"/>
      <c r="G20" s="74"/>
      <c r="H20" s="74">
        <v>1175733</v>
      </c>
      <c r="I20" s="74"/>
      <c r="J20" s="74"/>
      <c r="K20" s="74">
        <v>1175734</v>
      </c>
      <c r="L20" s="74"/>
      <c r="M20" s="74"/>
      <c r="N20" s="74"/>
      <c r="O20" s="75">
        <f>SUM(C20:N20)</f>
        <v>3527200</v>
      </c>
    </row>
    <row r="21" spans="1:15" s="76" customFormat="1" ht="13.5" customHeight="1">
      <c r="A21" s="73" t="s">
        <v>29</v>
      </c>
      <c r="B21" s="150" t="s">
        <v>166</v>
      </c>
      <c r="C21" s="74"/>
      <c r="D21" s="74"/>
      <c r="E21" s="74"/>
      <c r="F21" s="74"/>
      <c r="G21" s="329">
        <v>1400000</v>
      </c>
      <c r="H21" s="74"/>
      <c r="I21" s="74"/>
      <c r="J21" s="74"/>
      <c r="K21" s="74"/>
      <c r="L21" s="74"/>
      <c r="M21" s="74"/>
      <c r="N21" s="74"/>
      <c r="O21" s="75">
        <v>1400000</v>
      </c>
    </row>
    <row r="22" spans="1:15" s="76" customFormat="1" ht="15.75">
      <c r="A22" s="73" t="s">
        <v>30</v>
      </c>
      <c r="B22" s="152" t="s">
        <v>149</v>
      </c>
      <c r="C22" s="74"/>
      <c r="D22" s="74"/>
      <c r="E22" s="74"/>
      <c r="F22" s="74">
        <v>6344252</v>
      </c>
      <c r="G22" s="74"/>
      <c r="H22" s="74"/>
      <c r="I22" s="74"/>
      <c r="J22" s="74"/>
      <c r="K22" s="74"/>
      <c r="L22" s="74"/>
      <c r="M22" s="74"/>
      <c r="N22" s="74"/>
      <c r="O22" s="75">
        <v>6344252</v>
      </c>
    </row>
    <row r="23" spans="1:15" s="76" customFormat="1" ht="13.5" customHeight="1">
      <c r="A23" s="73" t="s">
        <v>31</v>
      </c>
      <c r="B23" s="150" t="s">
        <v>491</v>
      </c>
      <c r="C23" s="74">
        <v>2254325</v>
      </c>
      <c r="D23" s="74">
        <v>2254325</v>
      </c>
      <c r="E23" s="74">
        <v>2254325</v>
      </c>
      <c r="F23" s="74">
        <v>2254325</v>
      </c>
      <c r="G23" s="329">
        <v>2254325</v>
      </c>
      <c r="H23" s="74">
        <v>2254325</v>
      </c>
      <c r="I23" s="329">
        <v>2254325</v>
      </c>
      <c r="J23" s="74">
        <v>2254325</v>
      </c>
      <c r="K23" s="74">
        <v>2254325</v>
      </c>
      <c r="L23" s="74">
        <v>2254325</v>
      </c>
      <c r="M23" s="74">
        <v>2254325</v>
      </c>
      <c r="N23" s="74">
        <v>2254322</v>
      </c>
      <c r="O23" s="75">
        <f>SUM(C23:N23)</f>
        <v>27051897</v>
      </c>
    </row>
    <row r="24" spans="1:15" s="76" customFormat="1" ht="13.5" customHeight="1" thickBot="1">
      <c r="A24" s="73" t="s">
        <v>32</v>
      </c>
      <c r="B24" s="150" t="s">
        <v>7</v>
      </c>
      <c r="C24" s="74">
        <v>1225143</v>
      </c>
      <c r="D24" s="74"/>
      <c r="E24" s="74"/>
      <c r="F24" s="74">
        <v>0</v>
      </c>
      <c r="G24" s="74"/>
      <c r="H24" s="74"/>
      <c r="I24" s="74"/>
      <c r="J24" s="74"/>
      <c r="K24" s="74">
        <v>0</v>
      </c>
      <c r="L24" s="74"/>
      <c r="M24" s="74"/>
      <c r="N24" s="74"/>
      <c r="O24" s="75">
        <v>1225143</v>
      </c>
    </row>
    <row r="25" spans="1:15" s="69" customFormat="1" ht="15.75" customHeight="1" thickBot="1">
      <c r="A25" s="82" t="s">
        <v>33</v>
      </c>
      <c r="B25" s="36" t="s">
        <v>94</v>
      </c>
      <c r="C25" s="79">
        <f aca="true" t="shared" si="1" ref="C25:N25">SUM(C16:C24)</f>
        <v>7746263</v>
      </c>
      <c r="D25" s="79">
        <f t="shared" si="1"/>
        <v>6521120</v>
      </c>
      <c r="E25" s="79">
        <f t="shared" si="1"/>
        <v>7696853</v>
      </c>
      <c r="F25" s="310">
        <f t="shared" si="1"/>
        <v>12865372</v>
      </c>
      <c r="G25" s="310">
        <f t="shared" si="1"/>
        <v>7921120</v>
      </c>
      <c r="H25" s="310">
        <f t="shared" si="1"/>
        <v>7696853</v>
      </c>
      <c r="I25" s="310">
        <f t="shared" si="1"/>
        <v>6521120</v>
      </c>
      <c r="J25" s="79">
        <f t="shared" si="1"/>
        <v>6521120</v>
      </c>
      <c r="K25" s="79">
        <f t="shared" si="1"/>
        <v>7696854</v>
      </c>
      <c r="L25" s="79">
        <f t="shared" si="1"/>
        <v>6521120</v>
      </c>
      <c r="M25" s="79">
        <f t="shared" si="1"/>
        <v>6521120</v>
      </c>
      <c r="N25" s="79">
        <f t="shared" si="1"/>
        <v>6521125</v>
      </c>
      <c r="O25" s="80">
        <f>SUM(C25:N25)</f>
        <v>90750040</v>
      </c>
    </row>
    <row r="26" ht="15.75">
      <c r="A26" s="84"/>
    </row>
    <row r="27" spans="2:15" ht="15.75">
      <c r="B27" s="85"/>
      <c r="C27" s="86"/>
      <c r="D27" s="86"/>
      <c r="O27" s="83"/>
    </row>
    <row r="28" ht="15.75">
      <c r="O28" s="83"/>
    </row>
    <row r="29" ht="15.75">
      <c r="O29" s="83"/>
    </row>
    <row r="30" ht="15.75">
      <c r="O30" s="83"/>
    </row>
    <row r="31" ht="15.75">
      <c r="O31" s="83"/>
    </row>
    <row r="32" ht="15.75">
      <c r="O32" s="83"/>
    </row>
    <row r="33" ht="15.75">
      <c r="O33" s="83"/>
    </row>
    <row r="34" ht="15.75">
      <c r="O34" s="83"/>
    </row>
    <row r="35" ht="15.75">
      <c r="O35" s="83"/>
    </row>
    <row r="36" ht="15.75">
      <c r="O36" s="83"/>
    </row>
    <row r="37" ht="15.75">
      <c r="O37" s="83"/>
    </row>
    <row r="38" ht="15.75">
      <c r="O38" s="83"/>
    </row>
    <row r="39" ht="15.75">
      <c r="O39" s="83"/>
    </row>
    <row r="40" ht="15.75">
      <c r="O40" s="83"/>
    </row>
    <row r="41" ht="15.75">
      <c r="O41" s="83"/>
    </row>
    <row r="42" ht="15.75">
      <c r="O42" s="83"/>
    </row>
    <row r="43" ht="15.75">
      <c r="O43" s="83"/>
    </row>
    <row r="44" ht="15.75">
      <c r="O44" s="83"/>
    </row>
    <row r="45" ht="15.75">
      <c r="O45" s="83"/>
    </row>
    <row r="46" ht="15.75">
      <c r="O46" s="83"/>
    </row>
    <row r="47" ht="15.75">
      <c r="O47" s="83"/>
    </row>
    <row r="48" ht="15.75">
      <c r="O48" s="83"/>
    </row>
    <row r="49" ht="15.75">
      <c r="O49" s="83"/>
    </row>
    <row r="50" ht="15.75">
      <c r="O50" s="83"/>
    </row>
    <row r="51" ht="15.75">
      <c r="O51" s="83"/>
    </row>
    <row r="52" ht="15.75">
      <c r="O52" s="83"/>
    </row>
    <row r="53" ht="15.75">
      <c r="O53" s="83"/>
    </row>
    <row r="54" ht="15.75">
      <c r="O54" s="83"/>
    </row>
    <row r="55" ht="15.75">
      <c r="O55" s="83"/>
    </row>
    <row r="56" ht="15.75">
      <c r="O56" s="83"/>
    </row>
    <row r="57" ht="15.75">
      <c r="O57" s="83"/>
    </row>
    <row r="58" ht="15.75">
      <c r="O58" s="83"/>
    </row>
    <row r="59" ht="15.75">
      <c r="O59" s="83"/>
    </row>
    <row r="60" ht="15.75">
      <c r="O60" s="83"/>
    </row>
    <row r="61" ht="15.75">
      <c r="O61" s="83"/>
    </row>
    <row r="62" ht="15.75">
      <c r="O62" s="83"/>
    </row>
    <row r="63" ht="15.75">
      <c r="O63" s="83"/>
    </row>
    <row r="64" ht="15.75">
      <c r="O64" s="83"/>
    </row>
    <row r="65" ht="15.75">
      <c r="O65" s="83"/>
    </row>
    <row r="66" ht="15.75">
      <c r="O66" s="83"/>
    </row>
    <row r="67" ht="15.75">
      <c r="O67" s="83"/>
    </row>
    <row r="68" ht="15.75">
      <c r="O68" s="83"/>
    </row>
    <row r="69" ht="15.75">
      <c r="O69" s="83"/>
    </row>
    <row r="70" ht="15.75">
      <c r="O70" s="83"/>
    </row>
    <row r="71" ht="15.75">
      <c r="O71" s="83"/>
    </row>
    <row r="72" ht="15.75">
      <c r="O72" s="83"/>
    </row>
    <row r="73" ht="15.75">
      <c r="O73" s="83"/>
    </row>
    <row r="74" ht="15.75">
      <c r="O74" s="83"/>
    </row>
    <row r="75" ht="15.75">
      <c r="O75" s="83"/>
    </row>
    <row r="76" ht="15.75">
      <c r="O76" s="83"/>
    </row>
    <row r="77" ht="15.75">
      <c r="O77" s="83"/>
    </row>
    <row r="78" ht="15.75">
      <c r="O78" s="83"/>
    </row>
    <row r="79" ht="15.75">
      <c r="O79" s="83"/>
    </row>
    <row r="80" ht="15.75">
      <c r="O80" s="8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 az 1/2019. (II.25.)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view="pageLayout" zoomScale="118" zoomScalePageLayoutView="118" workbookViewId="0" topLeftCell="A4">
      <selection activeCell="O27" sqref="O27"/>
    </sheetView>
  </sheetViews>
  <sheetFormatPr defaultColWidth="9.00390625" defaultRowHeight="12.75"/>
  <cols>
    <col min="1" max="1" width="4.875" style="67" customWidth="1"/>
    <col min="2" max="2" width="29.875" style="83" customWidth="1"/>
    <col min="3" max="3" width="8.875" style="83" customWidth="1"/>
    <col min="4" max="4" width="9.00390625" style="83" customWidth="1"/>
    <col min="5" max="5" width="9.50390625" style="83" customWidth="1"/>
    <col min="6" max="6" width="8.875" style="83" customWidth="1"/>
    <col min="7" max="7" width="9.875" style="83" customWidth="1"/>
    <col min="8" max="8" width="8.875" style="83" customWidth="1"/>
    <col min="9" max="9" width="9.00390625" style="83" customWidth="1"/>
    <col min="10" max="14" width="9.50390625" style="83" customWidth="1"/>
    <col min="15" max="15" width="12.625" style="67" customWidth="1"/>
    <col min="16" max="16384" width="9.375" style="83" customWidth="1"/>
  </cols>
  <sheetData>
    <row r="1" spans="1:15" ht="31.5" customHeight="1">
      <c r="A1" s="354" t="s">
        <v>549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ht="16.5" thickBot="1">
      <c r="O2" s="307" t="s">
        <v>497</v>
      </c>
    </row>
    <row r="3" spans="1:15" s="67" customFormat="1" ht="34.5" customHeight="1" thickBot="1">
      <c r="A3" s="64" t="s">
        <v>10</v>
      </c>
      <c r="B3" s="65" t="s">
        <v>54</v>
      </c>
      <c r="C3" s="65" t="s">
        <v>59</v>
      </c>
      <c r="D3" s="65" t="s">
        <v>60</v>
      </c>
      <c r="E3" s="65" t="s">
        <v>61</v>
      </c>
      <c r="F3" s="65" t="s">
        <v>62</v>
      </c>
      <c r="G3" s="65" t="s">
        <v>63</v>
      </c>
      <c r="H3" s="65" t="s">
        <v>64</v>
      </c>
      <c r="I3" s="65" t="s">
        <v>65</v>
      </c>
      <c r="J3" s="65" t="s">
        <v>66</v>
      </c>
      <c r="K3" s="65" t="s">
        <v>67</v>
      </c>
      <c r="L3" s="65" t="s">
        <v>68</v>
      </c>
      <c r="M3" s="65" t="s">
        <v>69</v>
      </c>
      <c r="N3" s="65" t="s">
        <v>70</v>
      </c>
      <c r="O3" s="66" t="s">
        <v>46</v>
      </c>
    </row>
    <row r="4" spans="1:15" s="69" customFormat="1" ht="15" customHeight="1" thickBot="1">
      <c r="A4" s="68"/>
      <c r="B4" s="351" t="s">
        <v>49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</row>
    <row r="5" spans="1:15" s="69" customFormat="1" ht="15.75">
      <c r="A5" s="70" t="s">
        <v>12</v>
      </c>
      <c r="B5" s="290" t="s">
        <v>498</v>
      </c>
      <c r="C5" s="71">
        <v>2908268</v>
      </c>
      <c r="D5" s="308">
        <v>2908268</v>
      </c>
      <c r="E5" s="308">
        <v>2908268</v>
      </c>
      <c r="F5" s="308">
        <v>2908268</v>
      </c>
      <c r="G5" s="308">
        <v>2908268</v>
      </c>
      <c r="H5" s="308">
        <v>2908268</v>
      </c>
      <c r="I5" s="308">
        <v>2908268</v>
      </c>
      <c r="J5" s="308">
        <v>2908268</v>
      </c>
      <c r="K5" s="308">
        <v>2908268</v>
      </c>
      <c r="L5" s="308">
        <v>2908268</v>
      </c>
      <c r="M5" s="308">
        <v>2908268</v>
      </c>
      <c r="N5" s="308">
        <v>2908270</v>
      </c>
      <c r="O5" s="309">
        <v>34899218</v>
      </c>
    </row>
    <row r="6" spans="1:15" s="69" customFormat="1" ht="22.5">
      <c r="A6" s="73" t="s">
        <v>13</v>
      </c>
      <c r="B6" s="152" t="s">
        <v>308</v>
      </c>
      <c r="C6" s="74">
        <v>2552382</v>
      </c>
      <c r="D6" s="74">
        <v>2552382</v>
      </c>
      <c r="E6" s="74">
        <v>2552382</v>
      </c>
      <c r="F6" s="74">
        <v>2552382</v>
      </c>
      <c r="G6" s="311">
        <v>2552382</v>
      </c>
      <c r="H6" s="74">
        <v>2552382</v>
      </c>
      <c r="I6" s="311">
        <v>2552382</v>
      </c>
      <c r="J6" s="74">
        <v>2552382</v>
      </c>
      <c r="K6" s="74">
        <v>2552382</v>
      </c>
      <c r="L6" s="74">
        <v>2552382</v>
      </c>
      <c r="M6" s="74">
        <v>2552382</v>
      </c>
      <c r="N6" s="74">
        <v>2552387</v>
      </c>
      <c r="O6" s="312">
        <v>30628589</v>
      </c>
    </row>
    <row r="7" spans="1:15" s="76" customFormat="1" ht="22.5">
      <c r="A7" s="73" t="s">
        <v>14</v>
      </c>
      <c r="B7" s="152" t="s">
        <v>350</v>
      </c>
      <c r="C7" s="74">
        <v>496336</v>
      </c>
      <c r="D7" s="74">
        <v>496336</v>
      </c>
      <c r="E7" s="74">
        <v>496336</v>
      </c>
      <c r="F7" s="74">
        <v>496336</v>
      </c>
      <c r="G7" s="74">
        <v>496336</v>
      </c>
      <c r="H7" s="74">
        <v>496336</v>
      </c>
      <c r="I7" s="74">
        <v>496336</v>
      </c>
      <c r="J7" s="74">
        <v>496336</v>
      </c>
      <c r="K7" s="74">
        <v>496336</v>
      </c>
      <c r="L7" s="74">
        <v>496336</v>
      </c>
      <c r="M7" s="74">
        <v>496336</v>
      </c>
      <c r="N7" s="74">
        <v>496335</v>
      </c>
      <c r="O7" s="312">
        <v>5956031</v>
      </c>
    </row>
    <row r="8" spans="1:15" s="76" customFormat="1" ht="27" customHeight="1">
      <c r="A8" s="73" t="s">
        <v>15</v>
      </c>
      <c r="B8" s="151" t="s">
        <v>351</v>
      </c>
      <c r="C8" s="77"/>
      <c r="D8" s="77"/>
      <c r="E8" s="77"/>
      <c r="F8" s="77">
        <v>5240902</v>
      </c>
      <c r="G8" s="77"/>
      <c r="H8" s="77"/>
      <c r="I8" s="77"/>
      <c r="J8" s="77"/>
      <c r="K8" s="77"/>
      <c r="L8" s="77"/>
      <c r="M8" s="77"/>
      <c r="N8" s="77"/>
      <c r="O8" s="78">
        <f>SUM(C8:N8)</f>
        <v>5240902</v>
      </c>
    </row>
    <row r="9" spans="1:15" s="76" customFormat="1" ht="13.5" customHeight="1">
      <c r="A9" s="73" t="s">
        <v>16</v>
      </c>
      <c r="B9" s="150" t="s">
        <v>136</v>
      </c>
      <c r="C9" s="74"/>
      <c r="D9" s="74"/>
      <c r="E9" s="74">
        <v>2570000</v>
      </c>
      <c r="F9" s="74"/>
      <c r="G9" s="74"/>
      <c r="H9" s="74"/>
      <c r="I9" s="74"/>
      <c r="J9" s="74"/>
      <c r="K9" s="74">
        <v>2570000</v>
      </c>
      <c r="L9" s="74"/>
      <c r="M9" s="74"/>
      <c r="N9" s="74"/>
      <c r="O9" s="75">
        <v>5140000</v>
      </c>
    </row>
    <row r="10" spans="1:15" s="76" customFormat="1" ht="13.5" customHeight="1">
      <c r="A10" s="73" t="s">
        <v>17</v>
      </c>
      <c r="B10" s="150" t="s">
        <v>352</v>
      </c>
      <c r="C10" s="74">
        <v>265642</v>
      </c>
      <c r="D10" s="74">
        <v>265642</v>
      </c>
      <c r="E10" s="74">
        <v>265642</v>
      </c>
      <c r="F10" s="74">
        <v>265642</v>
      </c>
      <c r="G10" s="74">
        <v>265642</v>
      </c>
      <c r="H10" s="74">
        <v>265642</v>
      </c>
      <c r="I10" s="74">
        <v>265642</v>
      </c>
      <c r="J10" s="74">
        <v>265642</v>
      </c>
      <c r="K10" s="74">
        <v>265642</v>
      </c>
      <c r="L10" s="74">
        <v>265642</v>
      </c>
      <c r="M10" s="74">
        <v>265642</v>
      </c>
      <c r="N10" s="74">
        <v>265638</v>
      </c>
      <c r="O10" s="75">
        <v>3187700</v>
      </c>
    </row>
    <row r="11" spans="1:15" s="76" customFormat="1" ht="13.5" customHeight="1">
      <c r="A11" s="73" t="s">
        <v>18</v>
      </c>
      <c r="B11" s="150" t="s">
        <v>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>
        <f>SUM(C11:N11)</f>
        <v>0</v>
      </c>
    </row>
    <row r="12" spans="1:15" s="76" customFormat="1" ht="15.75">
      <c r="A12" s="73" t="s">
        <v>19</v>
      </c>
      <c r="B12" s="150" t="s">
        <v>310</v>
      </c>
      <c r="C12" s="74">
        <v>474800</v>
      </c>
      <c r="D12" s="74">
        <v>474800</v>
      </c>
      <c r="E12" s="74">
        <v>474800</v>
      </c>
      <c r="F12" s="74">
        <v>474800</v>
      </c>
      <c r="G12" s="74">
        <v>474800</v>
      </c>
      <c r="H12" s="74">
        <v>474800</v>
      </c>
      <c r="I12" s="74">
        <v>474800</v>
      </c>
      <c r="J12" s="74">
        <v>474800</v>
      </c>
      <c r="K12" s="74">
        <v>474800</v>
      </c>
      <c r="L12" s="74">
        <v>474800</v>
      </c>
      <c r="M12" s="74">
        <v>474800</v>
      </c>
      <c r="N12" s="74">
        <v>474800</v>
      </c>
      <c r="O12" s="75">
        <v>5697600</v>
      </c>
    </row>
    <row r="13" spans="1:15" s="76" customFormat="1" ht="27" customHeight="1">
      <c r="A13" s="73" t="s">
        <v>20</v>
      </c>
      <c r="B13" s="152" t="s">
        <v>340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>
        <f>SUM(C13:N13)</f>
        <v>0</v>
      </c>
    </row>
    <row r="14" spans="1:15" s="76" customFormat="1" ht="13.5" customHeight="1" thickBot="1">
      <c r="A14" s="73" t="s">
        <v>21</v>
      </c>
      <c r="B14" s="150" t="s">
        <v>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s="69" customFormat="1" ht="15.75" customHeight="1" thickBot="1">
      <c r="A15" s="68" t="s">
        <v>22</v>
      </c>
      <c r="B15" s="36" t="s">
        <v>93</v>
      </c>
      <c r="C15" s="79">
        <f aca="true" t="shared" si="0" ref="C15:N15">SUM(C5:C14)</f>
        <v>6697428</v>
      </c>
      <c r="D15" s="79">
        <f t="shared" si="0"/>
        <v>6697428</v>
      </c>
      <c r="E15" s="79">
        <f t="shared" si="0"/>
        <v>9267428</v>
      </c>
      <c r="F15" s="310">
        <f t="shared" si="0"/>
        <v>11938330</v>
      </c>
      <c r="G15" s="310">
        <f t="shared" si="0"/>
        <v>6697428</v>
      </c>
      <c r="H15" s="79">
        <f t="shared" si="0"/>
        <v>6697428</v>
      </c>
      <c r="I15" s="310">
        <f t="shared" si="0"/>
        <v>6697428</v>
      </c>
      <c r="J15" s="79">
        <f t="shared" si="0"/>
        <v>6697428</v>
      </c>
      <c r="K15" s="79">
        <f t="shared" si="0"/>
        <v>9267428</v>
      </c>
      <c r="L15" s="79">
        <f t="shared" si="0"/>
        <v>6697428</v>
      </c>
      <c r="M15" s="79">
        <f t="shared" si="0"/>
        <v>6697428</v>
      </c>
      <c r="N15" s="79">
        <f t="shared" si="0"/>
        <v>6697430</v>
      </c>
      <c r="O15" s="80">
        <f>SUM(C15:N15)</f>
        <v>90750040</v>
      </c>
    </row>
    <row r="16" spans="1:15" s="69" customFormat="1" ht="15" customHeight="1" thickBot="1">
      <c r="A16" s="68"/>
      <c r="B16" s="351" t="s">
        <v>50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3"/>
    </row>
    <row r="17" spans="1:15" s="76" customFormat="1" ht="13.5" customHeight="1">
      <c r="A17" s="81" t="s">
        <v>23</v>
      </c>
      <c r="B17" s="153" t="s">
        <v>55</v>
      </c>
      <c r="C17" s="77">
        <v>1563852</v>
      </c>
      <c r="D17" s="77">
        <v>1563852</v>
      </c>
      <c r="E17" s="77">
        <v>1563852</v>
      </c>
      <c r="F17" s="77">
        <v>1563852</v>
      </c>
      <c r="G17" s="77">
        <v>1563852</v>
      </c>
      <c r="H17" s="77">
        <v>1563852</v>
      </c>
      <c r="I17" s="77">
        <v>1563852</v>
      </c>
      <c r="J17" s="77">
        <v>1563852</v>
      </c>
      <c r="K17" s="77">
        <v>1563852</v>
      </c>
      <c r="L17" s="77">
        <v>1563852</v>
      </c>
      <c r="M17" s="77">
        <v>1563852</v>
      </c>
      <c r="N17" s="77">
        <v>1563852</v>
      </c>
      <c r="O17" s="78">
        <v>18766224</v>
      </c>
    </row>
    <row r="18" spans="1:15" s="76" customFormat="1" ht="27" customHeight="1">
      <c r="A18" s="73" t="s">
        <v>24</v>
      </c>
      <c r="B18" s="152" t="s">
        <v>145</v>
      </c>
      <c r="C18" s="74">
        <v>258633</v>
      </c>
      <c r="D18" s="74">
        <v>258633</v>
      </c>
      <c r="E18" s="74">
        <v>258633</v>
      </c>
      <c r="F18" s="74">
        <v>258633</v>
      </c>
      <c r="G18" s="74">
        <v>258633</v>
      </c>
      <c r="H18" s="74">
        <v>258633</v>
      </c>
      <c r="I18" s="74">
        <v>258633</v>
      </c>
      <c r="J18" s="74">
        <v>258633</v>
      </c>
      <c r="K18" s="74">
        <v>258633</v>
      </c>
      <c r="L18" s="74">
        <v>258633</v>
      </c>
      <c r="M18" s="74">
        <v>258633</v>
      </c>
      <c r="N18" s="74">
        <v>258631</v>
      </c>
      <c r="O18" s="75">
        <v>3103594</v>
      </c>
    </row>
    <row r="19" spans="1:15" s="76" customFormat="1" ht="13.5" customHeight="1">
      <c r="A19" s="73" t="s">
        <v>25</v>
      </c>
      <c r="B19" s="150" t="s">
        <v>499</v>
      </c>
      <c r="C19" s="74">
        <v>1895348</v>
      </c>
      <c r="D19" s="74">
        <v>1895348</v>
      </c>
      <c r="E19" s="74">
        <v>1895348</v>
      </c>
      <c r="F19" s="74">
        <v>1895348</v>
      </c>
      <c r="G19" s="311">
        <v>1895348</v>
      </c>
      <c r="H19" s="74">
        <v>1895348</v>
      </c>
      <c r="I19" s="311">
        <v>1895348</v>
      </c>
      <c r="J19" s="74">
        <v>1895348</v>
      </c>
      <c r="K19" s="74">
        <v>1895348</v>
      </c>
      <c r="L19" s="74">
        <v>1895348</v>
      </c>
      <c r="M19" s="74">
        <v>1895348</v>
      </c>
      <c r="N19" s="74">
        <v>1895352</v>
      </c>
      <c r="O19" s="75">
        <v>22744180</v>
      </c>
    </row>
    <row r="20" spans="1:15" s="76" customFormat="1" ht="13.5" customHeight="1">
      <c r="A20" s="73" t="s">
        <v>26</v>
      </c>
      <c r="B20" s="150" t="s">
        <v>500</v>
      </c>
      <c r="C20" s="74">
        <v>548962</v>
      </c>
      <c r="D20" s="74">
        <v>548962</v>
      </c>
      <c r="E20" s="74">
        <v>548962</v>
      </c>
      <c r="F20" s="74">
        <v>548962</v>
      </c>
      <c r="G20" s="74">
        <v>548962</v>
      </c>
      <c r="H20" s="74">
        <v>548962</v>
      </c>
      <c r="I20" s="74">
        <v>548962</v>
      </c>
      <c r="J20" s="74">
        <v>548962</v>
      </c>
      <c r="K20" s="74">
        <v>548962</v>
      </c>
      <c r="L20" s="74">
        <v>548962</v>
      </c>
      <c r="M20" s="74">
        <v>548962</v>
      </c>
      <c r="N20" s="74">
        <v>548968</v>
      </c>
      <c r="O20" s="75">
        <v>6587550</v>
      </c>
    </row>
    <row r="21" spans="1:15" s="76" customFormat="1" ht="13.5" customHeight="1">
      <c r="A21" s="73" t="s">
        <v>27</v>
      </c>
      <c r="B21" s="150" t="s">
        <v>147</v>
      </c>
      <c r="C21" s="74"/>
      <c r="D21" s="74"/>
      <c r="E21" s="74">
        <v>1175733</v>
      </c>
      <c r="F21" s="74"/>
      <c r="G21" s="74"/>
      <c r="H21" s="74">
        <v>1175733</v>
      </c>
      <c r="I21" s="74"/>
      <c r="J21" s="74"/>
      <c r="K21" s="74">
        <v>1175734</v>
      </c>
      <c r="L21" s="74"/>
      <c r="M21" s="74"/>
      <c r="N21" s="74"/>
      <c r="O21" s="75">
        <v>3527200</v>
      </c>
    </row>
    <row r="22" spans="1:15" s="76" customFormat="1" ht="13.5" customHeight="1">
      <c r="A22" s="73" t="s">
        <v>28</v>
      </c>
      <c r="B22" s="150" t="s">
        <v>166</v>
      </c>
      <c r="C22" s="74"/>
      <c r="D22" s="74"/>
      <c r="E22" s="74"/>
      <c r="F22" s="74"/>
      <c r="G22" s="74">
        <v>1400000</v>
      </c>
      <c r="H22" s="74"/>
      <c r="I22" s="74"/>
      <c r="J22" s="74"/>
      <c r="K22" s="74"/>
      <c r="L22" s="74"/>
      <c r="M22" s="74"/>
      <c r="N22" s="74"/>
      <c r="O22" s="75">
        <v>1400000</v>
      </c>
    </row>
    <row r="23" spans="1:15" s="76" customFormat="1" ht="27" customHeight="1">
      <c r="A23" s="73" t="s">
        <v>29</v>
      </c>
      <c r="B23" s="152" t="s">
        <v>149</v>
      </c>
      <c r="C23" s="74"/>
      <c r="D23" s="74"/>
      <c r="E23" s="74"/>
      <c r="F23" s="74">
        <v>6344252</v>
      </c>
      <c r="G23" s="74"/>
      <c r="H23" s="74"/>
      <c r="I23" s="74"/>
      <c r="J23" s="74"/>
      <c r="K23" s="74"/>
      <c r="L23" s="74"/>
      <c r="M23" s="74"/>
      <c r="N23" s="74"/>
      <c r="O23" s="75">
        <v>6344252</v>
      </c>
    </row>
    <row r="24" spans="1:15" s="76" customFormat="1" ht="13.5" customHeight="1">
      <c r="A24" s="73" t="s">
        <v>30</v>
      </c>
      <c r="B24" s="150" t="s">
        <v>491</v>
      </c>
      <c r="C24" s="74">
        <v>2254325</v>
      </c>
      <c r="D24" s="74">
        <v>2254325</v>
      </c>
      <c r="E24" s="74">
        <v>2254325</v>
      </c>
      <c r="F24" s="74">
        <v>2254325</v>
      </c>
      <c r="G24" s="74">
        <v>2254325</v>
      </c>
      <c r="H24" s="74">
        <v>2254325</v>
      </c>
      <c r="I24" s="74">
        <v>2254325</v>
      </c>
      <c r="J24" s="74">
        <v>2254325</v>
      </c>
      <c r="K24" s="74">
        <v>2254325</v>
      </c>
      <c r="L24" s="74">
        <v>2254325</v>
      </c>
      <c r="M24" s="74">
        <v>2254325</v>
      </c>
      <c r="N24" s="74">
        <v>2254322</v>
      </c>
      <c r="O24" s="75">
        <v>27051897</v>
      </c>
    </row>
    <row r="25" spans="1:15" s="76" customFormat="1" ht="13.5" customHeight="1" thickBot="1">
      <c r="A25" s="73" t="s">
        <v>31</v>
      </c>
      <c r="B25" s="150" t="s">
        <v>7</v>
      </c>
      <c r="C25" s="74">
        <v>1225143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>
        <v>1225143</v>
      </c>
    </row>
    <row r="26" spans="1:15" s="69" customFormat="1" ht="15.75" customHeight="1" thickBot="1">
      <c r="A26" s="82" t="s">
        <v>32</v>
      </c>
      <c r="B26" s="36" t="s">
        <v>94</v>
      </c>
      <c r="C26" s="79">
        <f aca="true" t="shared" si="1" ref="C26:N26">SUM(C17:C25)</f>
        <v>7746263</v>
      </c>
      <c r="D26" s="79">
        <f t="shared" si="1"/>
        <v>6521120</v>
      </c>
      <c r="E26" s="79">
        <f t="shared" si="1"/>
        <v>7696853</v>
      </c>
      <c r="F26" s="310">
        <f t="shared" si="1"/>
        <v>12865372</v>
      </c>
      <c r="G26" s="310">
        <f t="shared" si="1"/>
        <v>7921120</v>
      </c>
      <c r="H26" s="79">
        <f t="shared" si="1"/>
        <v>7696853</v>
      </c>
      <c r="I26" s="310">
        <f t="shared" si="1"/>
        <v>6521120</v>
      </c>
      <c r="J26" s="79">
        <f t="shared" si="1"/>
        <v>6521120</v>
      </c>
      <c r="K26" s="79">
        <f t="shared" si="1"/>
        <v>7696854</v>
      </c>
      <c r="L26" s="79">
        <f t="shared" si="1"/>
        <v>6521120</v>
      </c>
      <c r="M26" s="79">
        <f t="shared" si="1"/>
        <v>6521120</v>
      </c>
      <c r="N26" s="79">
        <f t="shared" si="1"/>
        <v>6521125</v>
      </c>
      <c r="O26" s="80">
        <f>SUM(C26:N26)</f>
        <v>90750040</v>
      </c>
    </row>
    <row r="27" ht="15.75">
      <c r="A27" s="84"/>
    </row>
    <row r="28" spans="2:4" ht="15.75">
      <c r="B28" s="85"/>
      <c r="C28" s="86"/>
      <c r="D28" s="86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10. melléklet az 1/2019. (II.25.) önkormányzati rendeletehez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25">
      <selection activeCell="C59" sqref="C5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516</v>
      </c>
    </row>
    <row r="2" spans="1:3" s="281" customFormat="1" ht="36" customHeight="1">
      <c r="A2" s="247" t="s">
        <v>160</v>
      </c>
      <c r="B2" s="217" t="s">
        <v>163</v>
      </c>
      <c r="C2" s="228" t="s">
        <v>52</v>
      </c>
    </row>
    <row r="3" spans="1:3" s="281" customFormat="1" ht="24.75" thickBot="1">
      <c r="A3" s="274" t="s">
        <v>159</v>
      </c>
      <c r="B3" s="218" t="s">
        <v>459</v>
      </c>
      <c r="C3" s="229"/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421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422</v>
      </c>
      <c r="C26" s="180">
        <f>+C27+C28+C29</f>
        <v>0</v>
      </c>
    </row>
    <row r="27" spans="1:3" s="284" customFormat="1" ht="12" customHeight="1">
      <c r="A27" s="277" t="s">
        <v>201</v>
      </c>
      <c r="B27" s="278" t="s">
        <v>197</v>
      </c>
      <c r="C27" s="52"/>
    </row>
    <row r="28" spans="1:3" s="284" customFormat="1" ht="12" customHeight="1">
      <c r="A28" s="277" t="s">
        <v>202</v>
      </c>
      <c r="B28" s="278" t="s">
        <v>335</v>
      </c>
      <c r="C28" s="178"/>
    </row>
    <row r="29" spans="1:3" s="284" customFormat="1" ht="12" customHeight="1">
      <c r="A29" s="277" t="s">
        <v>203</v>
      </c>
      <c r="B29" s="279" t="s">
        <v>338</v>
      </c>
      <c r="C29" s="178"/>
    </row>
    <row r="30" spans="1:3" s="284" customFormat="1" ht="12" customHeight="1" thickBot="1">
      <c r="A30" s="276" t="s">
        <v>204</v>
      </c>
      <c r="B30" s="99" t="s">
        <v>423</v>
      </c>
      <c r="C30" s="59"/>
    </row>
    <row r="31" spans="1:3" s="284" customFormat="1" ht="12" customHeight="1" thickBot="1">
      <c r="A31" s="116" t="s">
        <v>16</v>
      </c>
      <c r="B31" s="92" t="s">
        <v>339</v>
      </c>
      <c r="C31" s="180">
        <f>+C32+C33+C34</f>
        <v>0</v>
      </c>
    </row>
    <row r="32" spans="1:3" s="284" customFormat="1" ht="12" customHeight="1">
      <c r="A32" s="277" t="s">
        <v>75</v>
      </c>
      <c r="B32" s="278" t="s">
        <v>224</v>
      </c>
      <c r="C32" s="52"/>
    </row>
    <row r="33" spans="1:3" s="284" customFormat="1" ht="12" customHeight="1">
      <c r="A33" s="277" t="s">
        <v>76</v>
      </c>
      <c r="B33" s="279" t="s">
        <v>225</v>
      </c>
      <c r="C33" s="181"/>
    </row>
    <row r="34" spans="1:3" s="284" customFormat="1" ht="12" customHeight="1" thickBot="1">
      <c r="A34" s="276" t="s">
        <v>77</v>
      </c>
      <c r="B34" s="99" t="s">
        <v>226</v>
      </c>
      <c r="C34" s="59"/>
    </row>
    <row r="35" spans="1:3" s="230" customFormat="1" ht="12" customHeight="1" thickBot="1">
      <c r="A35" s="116" t="s">
        <v>17</v>
      </c>
      <c r="B35" s="92" t="s">
        <v>310</v>
      </c>
      <c r="C35" s="207"/>
    </row>
    <row r="36" spans="1:3" s="230" customFormat="1" ht="12" customHeight="1" thickBot="1">
      <c r="A36" s="116" t="s">
        <v>18</v>
      </c>
      <c r="B36" s="92" t="s">
        <v>340</v>
      </c>
      <c r="C36" s="221"/>
    </row>
    <row r="37" spans="1:3" s="230" customFormat="1" ht="12" customHeight="1" thickBot="1">
      <c r="A37" s="110" t="s">
        <v>19</v>
      </c>
      <c r="B37" s="92" t="s">
        <v>341</v>
      </c>
      <c r="C37" s="222">
        <f>+C8+C20+C25+C26+C31+C35+C36</f>
        <v>0</v>
      </c>
    </row>
    <row r="38" spans="1:3" s="230" customFormat="1" ht="12" customHeight="1" thickBot="1">
      <c r="A38" s="135" t="s">
        <v>20</v>
      </c>
      <c r="B38" s="92" t="s">
        <v>342</v>
      </c>
      <c r="C38" s="222">
        <f>+C39+C40+C41</f>
        <v>0</v>
      </c>
    </row>
    <row r="39" spans="1:3" s="230" customFormat="1" ht="12" customHeight="1">
      <c r="A39" s="277" t="s">
        <v>343</v>
      </c>
      <c r="B39" s="278" t="s">
        <v>175</v>
      </c>
      <c r="C39" s="52"/>
    </row>
    <row r="40" spans="1:3" s="230" customFormat="1" ht="12" customHeight="1">
      <c r="A40" s="277" t="s">
        <v>344</v>
      </c>
      <c r="B40" s="279" t="s">
        <v>0</v>
      </c>
      <c r="C40" s="181"/>
    </row>
    <row r="41" spans="1:3" s="284" customFormat="1" ht="12" customHeight="1" thickBot="1">
      <c r="A41" s="276" t="s">
        <v>345</v>
      </c>
      <c r="B41" s="99" t="s">
        <v>346</v>
      </c>
      <c r="C41" s="59"/>
    </row>
    <row r="42" spans="1:3" s="284" customFormat="1" ht="15" customHeight="1" thickBot="1">
      <c r="A42" s="135" t="s">
        <v>21</v>
      </c>
      <c r="B42" s="136" t="s">
        <v>347</v>
      </c>
      <c r="C42" s="225">
        <f>+C37+C38</f>
        <v>0</v>
      </c>
    </row>
    <row r="43" spans="1:3" s="284" customFormat="1" ht="15" customHeight="1">
      <c r="A43" s="137"/>
      <c r="B43" s="138"/>
      <c r="C43" s="223"/>
    </row>
    <row r="44" spans="1:3" ht="13.5" thickBot="1">
      <c r="A44" s="139"/>
      <c r="B44" s="140"/>
      <c r="C44" s="224"/>
    </row>
    <row r="45" spans="1:3" s="283" customFormat="1" ht="16.5" customHeight="1" thickBot="1">
      <c r="A45" s="141"/>
      <c r="B45" s="142" t="s">
        <v>50</v>
      </c>
      <c r="C45" s="225"/>
    </row>
    <row r="46" spans="1:3" s="285" customFormat="1" ht="12" customHeight="1" thickBot="1">
      <c r="A46" s="116" t="s">
        <v>12</v>
      </c>
      <c r="B46" s="92" t="s">
        <v>348</v>
      </c>
      <c r="C46" s="180">
        <v>635000</v>
      </c>
    </row>
    <row r="47" spans="1:3" ht="12" customHeight="1">
      <c r="A47" s="276" t="s">
        <v>82</v>
      </c>
      <c r="B47" s="7" t="s">
        <v>43</v>
      </c>
      <c r="C47" s="52"/>
    </row>
    <row r="48" spans="1:3" ht="12" customHeight="1">
      <c r="A48" s="276" t="s">
        <v>83</v>
      </c>
      <c r="B48" s="6" t="s">
        <v>145</v>
      </c>
      <c r="C48" s="55"/>
    </row>
    <row r="49" spans="1:3" ht="12" customHeight="1">
      <c r="A49" s="276" t="s">
        <v>84</v>
      </c>
      <c r="B49" s="6" t="s">
        <v>114</v>
      </c>
      <c r="C49" s="55">
        <v>635000</v>
      </c>
    </row>
    <row r="50" spans="1:3" ht="12" customHeight="1">
      <c r="A50" s="276" t="s">
        <v>85</v>
      </c>
      <c r="B50" s="6" t="s">
        <v>146</v>
      </c>
      <c r="C50" s="55"/>
    </row>
    <row r="51" spans="1:3" ht="12" customHeight="1" thickBot="1">
      <c r="A51" s="276" t="s">
        <v>115</v>
      </c>
      <c r="B51" s="6" t="s">
        <v>147</v>
      </c>
      <c r="C51" s="55"/>
    </row>
    <row r="52" spans="1:3" ht="12" customHeight="1" thickBot="1">
      <c r="A52" s="116" t="s">
        <v>13</v>
      </c>
      <c r="B52" s="92" t="s">
        <v>349</v>
      </c>
      <c r="C52" s="180">
        <f>SUM(C53:C55)</f>
        <v>0</v>
      </c>
    </row>
    <row r="53" spans="1:3" s="285" customFormat="1" ht="12" customHeight="1">
      <c r="A53" s="276" t="s">
        <v>88</v>
      </c>
      <c r="B53" s="7" t="s">
        <v>166</v>
      </c>
      <c r="C53" s="52"/>
    </row>
    <row r="54" spans="1:3" ht="12" customHeight="1">
      <c r="A54" s="276" t="s">
        <v>89</v>
      </c>
      <c r="B54" s="6" t="s">
        <v>149</v>
      </c>
      <c r="C54" s="55"/>
    </row>
    <row r="55" spans="1:3" ht="12" customHeight="1">
      <c r="A55" s="276" t="s">
        <v>90</v>
      </c>
      <c r="B55" s="6" t="s">
        <v>51</v>
      </c>
      <c r="C55" s="55"/>
    </row>
    <row r="56" spans="1:3" ht="12" customHeight="1" thickBot="1">
      <c r="A56" s="276" t="s">
        <v>91</v>
      </c>
      <c r="B56" s="6" t="s">
        <v>424</v>
      </c>
      <c r="C56" s="55"/>
    </row>
    <row r="57" spans="1:3" ht="12" customHeight="1" thickBot="1">
      <c r="A57" s="116" t="s">
        <v>14</v>
      </c>
      <c r="B57" s="92" t="s">
        <v>7</v>
      </c>
      <c r="C57" s="207"/>
    </row>
    <row r="58" spans="1:3" ht="15" customHeight="1" thickBot="1">
      <c r="A58" s="116" t="s">
        <v>15</v>
      </c>
      <c r="B58" s="143" t="s">
        <v>428</v>
      </c>
      <c r="C58" s="226">
        <v>635000</v>
      </c>
    </row>
    <row r="59" ht="13.5" thickBot="1">
      <c r="C59" s="227"/>
    </row>
    <row r="60" spans="1:3" ht="15" customHeight="1" thickBot="1">
      <c r="A60" s="146" t="s">
        <v>419</v>
      </c>
      <c r="B60" s="147"/>
      <c r="C60" s="89"/>
    </row>
    <row r="61" spans="1:3" ht="14.25" customHeight="1" thickBot="1">
      <c r="A61" s="146" t="s">
        <v>162</v>
      </c>
      <c r="B61" s="147"/>
      <c r="C61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9">
      <selection activeCell="C59" sqref="C5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517</v>
      </c>
    </row>
    <row r="2" spans="1:3" s="281" customFormat="1" ht="35.25" customHeight="1">
      <c r="A2" s="247" t="s">
        <v>160</v>
      </c>
      <c r="B2" s="217" t="s">
        <v>163</v>
      </c>
      <c r="C2" s="228" t="s">
        <v>52</v>
      </c>
    </row>
    <row r="3" spans="1:3" s="281" customFormat="1" ht="24.75" thickBot="1">
      <c r="A3" s="274" t="s">
        <v>159</v>
      </c>
      <c r="B3" s="218" t="s">
        <v>460</v>
      </c>
      <c r="C3" s="229" t="s">
        <v>47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/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421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422</v>
      </c>
      <c r="C26" s="180">
        <f>+C27+C28+C29</f>
        <v>0</v>
      </c>
    </row>
    <row r="27" spans="1:3" s="284" customFormat="1" ht="12" customHeight="1">
      <c r="A27" s="277" t="s">
        <v>201</v>
      </c>
      <c r="B27" s="278" t="s">
        <v>197</v>
      </c>
      <c r="C27" s="52"/>
    </row>
    <row r="28" spans="1:3" s="284" customFormat="1" ht="12" customHeight="1">
      <c r="A28" s="277" t="s">
        <v>202</v>
      </c>
      <c r="B28" s="278" t="s">
        <v>335</v>
      </c>
      <c r="C28" s="178"/>
    </row>
    <row r="29" spans="1:3" s="284" customFormat="1" ht="12" customHeight="1">
      <c r="A29" s="277" t="s">
        <v>203</v>
      </c>
      <c r="B29" s="279" t="s">
        <v>338</v>
      </c>
      <c r="C29" s="178"/>
    </row>
    <row r="30" spans="1:3" s="284" customFormat="1" ht="12" customHeight="1" thickBot="1">
      <c r="A30" s="276" t="s">
        <v>204</v>
      </c>
      <c r="B30" s="99" t="s">
        <v>423</v>
      </c>
      <c r="C30" s="59"/>
    </row>
    <row r="31" spans="1:3" s="284" customFormat="1" ht="12" customHeight="1" thickBot="1">
      <c r="A31" s="116" t="s">
        <v>16</v>
      </c>
      <c r="B31" s="92" t="s">
        <v>339</v>
      </c>
      <c r="C31" s="180">
        <f>+C32+C33+C34</f>
        <v>0</v>
      </c>
    </row>
    <row r="32" spans="1:3" s="284" customFormat="1" ht="12" customHeight="1">
      <c r="A32" s="277" t="s">
        <v>75</v>
      </c>
      <c r="B32" s="278" t="s">
        <v>224</v>
      </c>
      <c r="C32" s="52"/>
    </row>
    <row r="33" spans="1:3" s="284" customFormat="1" ht="12" customHeight="1">
      <c r="A33" s="277" t="s">
        <v>76</v>
      </c>
      <c r="B33" s="279" t="s">
        <v>225</v>
      </c>
      <c r="C33" s="181"/>
    </row>
    <row r="34" spans="1:3" s="284" customFormat="1" ht="12" customHeight="1" thickBot="1">
      <c r="A34" s="276" t="s">
        <v>77</v>
      </c>
      <c r="B34" s="99" t="s">
        <v>226</v>
      </c>
      <c r="C34" s="59"/>
    </row>
    <row r="35" spans="1:3" s="230" customFormat="1" ht="12" customHeight="1" thickBot="1">
      <c r="A35" s="116" t="s">
        <v>17</v>
      </c>
      <c r="B35" s="92" t="s">
        <v>310</v>
      </c>
      <c r="C35" s="207"/>
    </row>
    <row r="36" spans="1:3" s="230" customFormat="1" ht="12" customHeight="1" thickBot="1">
      <c r="A36" s="116" t="s">
        <v>18</v>
      </c>
      <c r="B36" s="92" t="s">
        <v>340</v>
      </c>
      <c r="C36" s="221"/>
    </row>
    <row r="37" spans="1:3" s="230" customFormat="1" ht="12" customHeight="1" thickBot="1">
      <c r="A37" s="110" t="s">
        <v>19</v>
      </c>
      <c r="B37" s="92" t="s">
        <v>341</v>
      </c>
      <c r="C37" s="222">
        <f>+C8+C20+C25+C26+C31+C35+C36</f>
        <v>0</v>
      </c>
    </row>
    <row r="38" spans="1:3" s="230" customFormat="1" ht="12" customHeight="1" thickBot="1">
      <c r="A38" s="135" t="s">
        <v>20</v>
      </c>
      <c r="B38" s="92" t="s">
        <v>342</v>
      </c>
      <c r="C38" s="222">
        <f>+C39+C40+C41</f>
        <v>0</v>
      </c>
    </row>
    <row r="39" spans="1:3" s="230" customFormat="1" ht="12" customHeight="1">
      <c r="A39" s="277" t="s">
        <v>343</v>
      </c>
      <c r="B39" s="278" t="s">
        <v>175</v>
      </c>
      <c r="C39" s="52"/>
    </row>
    <row r="40" spans="1:3" s="230" customFormat="1" ht="12" customHeight="1">
      <c r="A40" s="277" t="s">
        <v>344</v>
      </c>
      <c r="B40" s="279" t="s">
        <v>0</v>
      </c>
      <c r="C40" s="181"/>
    </row>
    <row r="41" spans="1:3" s="284" customFormat="1" ht="12" customHeight="1" thickBot="1">
      <c r="A41" s="276" t="s">
        <v>345</v>
      </c>
      <c r="B41" s="99" t="s">
        <v>346</v>
      </c>
      <c r="C41" s="59"/>
    </row>
    <row r="42" spans="1:3" s="284" customFormat="1" ht="15" customHeight="1" thickBot="1">
      <c r="A42" s="135" t="s">
        <v>21</v>
      </c>
      <c r="B42" s="136" t="s">
        <v>347</v>
      </c>
      <c r="C42" s="225">
        <f>+C37+C38</f>
        <v>0</v>
      </c>
    </row>
    <row r="43" spans="1:3" s="284" customFormat="1" ht="15" customHeight="1">
      <c r="A43" s="137"/>
      <c r="B43" s="138"/>
      <c r="C43" s="223"/>
    </row>
    <row r="44" spans="1:3" ht="13.5" thickBot="1">
      <c r="A44" s="139"/>
      <c r="B44" s="140"/>
      <c r="C44" s="224"/>
    </row>
    <row r="45" spans="1:3" s="283" customFormat="1" ht="16.5" customHeight="1" thickBot="1">
      <c r="A45" s="141"/>
      <c r="B45" s="142" t="s">
        <v>50</v>
      </c>
      <c r="C45" s="225"/>
    </row>
    <row r="46" spans="1:3" s="285" customFormat="1" ht="12" customHeight="1" thickBot="1">
      <c r="A46" s="116" t="s">
        <v>12</v>
      </c>
      <c r="B46" s="92" t="s">
        <v>348</v>
      </c>
      <c r="C46" s="180">
        <v>1300000</v>
      </c>
    </row>
    <row r="47" spans="1:3" ht="12" customHeight="1">
      <c r="A47" s="276" t="s">
        <v>82</v>
      </c>
      <c r="B47" s="7" t="s">
        <v>43</v>
      </c>
      <c r="C47" s="52"/>
    </row>
    <row r="48" spans="1:3" ht="12" customHeight="1">
      <c r="A48" s="276" t="s">
        <v>83</v>
      </c>
      <c r="B48" s="6" t="s">
        <v>145</v>
      </c>
      <c r="C48" s="55"/>
    </row>
    <row r="49" spans="1:3" ht="12" customHeight="1">
      <c r="A49" s="276" t="s">
        <v>84</v>
      </c>
      <c r="B49" s="6" t="s">
        <v>114</v>
      </c>
      <c r="C49" s="55">
        <v>1300000</v>
      </c>
    </row>
    <row r="50" spans="1:3" ht="12" customHeight="1">
      <c r="A50" s="276" t="s">
        <v>85</v>
      </c>
      <c r="B50" s="6" t="s">
        <v>146</v>
      </c>
      <c r="C50" s="55"/>
    </row>
    <row r="51" spans="1:3" ht="12" customHeight="1" thickBot="1">
      <c r="A51" s="276" t="s">
        <v>115</v>
      </c>
      <c r="B51" s="6" t="s">
        <v>147</v>
      </c>
      <c r="C51" s="55"/>
    </row>
    <row r="52" spans="1:3" ht="12" customHeight="1" thickBot="1">
      <c r="A52" s="116" t="s">
        <v>13</v>
      </c>
      <c r="B52" s="92" t="s">
        <v>349</v>
      </c>
      <c r="C52" s="180">
        <f>SUM(C53:C55)</f>
        <v>100000</v>
      </c>
    </row>
    <row r="53" spans="1:3" s="285" customFormat="1" ht="12" customHeight="1">
      <c r="A53" s="276" t="s">
        <v>88</v>
      </c>
      <c r="B53" s="7" t="s">
        <v>166</v>
      </c>
      <c r="C53" s="52">
        <v>100000</v>
      </c>
    </row>
    <row r="54" spans="1:3" ht="12" customHeight="1">
      <c r="A54" s="276" t="s">
        <v>89</v>
      </c>
      <c r="B54" s="6" t="s">
        <v>149</v>
      </c>
      <c r="C54" s="55"/>
    </row>
    <row r="55" spans="1:3" ht="12" customHeight="1">
      <c r="A55" s="276" t="s">
        <v>90</v>
      </c>
      <c r="B55" s="6" t="s">
        <v>51</v>
      </c>
      <c r="C55" s="55"/>
    </row>
    <row r="56" spans="1:3" ht="12" customHeight="1" thickBot="1">
      <c r="A56" s="276" t="s">
        <v>91</v>
      </c>
      <c r="B56" s="6" t="s">
        <v>424</v>
      </c>
      <c r="C56" s="55"/>
    </row>
    <row r="57" spans="1:3" ht="15" customHeight="1" thickBot="1">
      <c r="A57" s="116" t="s">
        <v>14</v>
      </c>
      <c r="B57" s="92" t="s">
        <v>7</v>
      </c>
      <c r="C57" s="207"/>
    </row>
    <row r="58" spans="1:3" ht="13.5" thickBot="1">
      <c r="A58" s="116" t="s">
        <v>15</v>
      </c>
      <c r="B58" s="143" t="s">
        <v>428</v>
      </c>
      <c r="C58" s="226">
        <v>1400000</v>
      </c>
    </row>
    <row r="59" ht="15" customHeight="1" thickBot="1">
      <c r="C59" s="227"/>
    </row>
    <row r="60" spans="1:3" ht="14.25" customHeight="1" thickBot="1">
      <c r="A60" s="146" t="s">
        <v>419</v>
      </c>
      <c r="B60" s="147"/>
      <c r="C60" s="89"/>
    </row>
    <row r="61" spans="1:3" ht="13.5" thickBot="1">
      <c r="A61" s="146" t="s">
        <v>162</v>
      </c>
      <c r="B61" s="147"/>
      <c r="C61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8">
      <selection activeCell="C58" sqref="C5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518</v>
      </c>
    </row>
    <row r="2" spans="1:3" s="281" customFormat="1" ht="35.25" customHeight="1">
      <c r="A2" s="247" t="s">
        <v>160</v>
      </c>
      <c r="B2" s="217" t="s">
        <v>163</v>
      </c>
      <c r="C2" s="228" t="s">
        <v>52</v>
      </c>
    </row>
    <row r="3" spans="1:3" s="281" customFormat="1" ht="24.75" thickBot="1">
      <c r="A3" s="274" t="s">
        <v>159</v>
      </c>
      <c r="B3" s="218" t="s">
        <v>461</v>
      </c>
      <c r="C3" s="229" t="s">
        <v>52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650000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>
        <v>650000</v>
      </c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421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422</v>
      </c>
      <c r="C26" s="180">
        <f>+C27+C28+C29</f>
        <v>5240902</v>
      </c>
    </row>
    <row r="27" spans="1:3" s="284" customFormat="1" ht="12" customHeight="1">
      <c r="A27" s="277" t="s">
        <v>201</v>
      </c>
      <c r="B27" s="278" t="s">
        <v>197</v>
      </c>
      <c r="C27" s="52"/>
    </row>
    <row r="28" spans="1:3" s="284" customFormat="1" ht="12" customHeight="1">
      <c r="A28" s="277" t="s">
        <v>202</v>
      </c>
      <c r="B28" s="278" t="s">
        <v>335</v>
      </c>
      <c r="C28" s="178"/>
    </row>
    <row r="29" spans="1:3" s="284" customFormat="1" ht="12" customHeight="1">
      <c r="A29" s="277" t="s">
        <v>203</v>
      </c>
      <c r="B29" s="279" t="s">
        <v>338</v>
      </c>
      <c r="C29" s="178">
        <v>5240902</v>
      </c>
    </row>
    <row r="30" spans="1:3" s="284" customFormat="1" ht="12" customHeight="1" thickBot="1">
      <c r="A30" s="276" t="s">
        <v>204</v>
      </c>
      <c r="B30" s="99" t="s">
        <v>423</v>
      </c>
      <c r="C30" s="59"/>
    </row>
    <row r="31" spans="1:3" s="284" customFormat="1" ht="12" customHeight="1" thickBot="1">
      <c r="A31" s="116" t="s">
        <v>16</v>
      </c>
      <c r="B31" s="92" t="s">
        <v>339</v>
      </c>
      <c r="C31" s="180">
        <f>+C32+C33+C34</f>
        <v>0</v>
      </c>
    </row>
    <row r="32" spans="1:3" s="284" customFormat="1" ht="12" customHeight="1">
      <c r="A32" s="277" t="s">
        <v>75</v>
      </c>
      <c r="B32" s="278" t="s">
        <v>224</v>
      </c>
      <c r="C32" s="52"/>
    </row>
    <row r="33" spans="1:3" s="284" customFormat="1" ht="12" customHeight="1">
      <c r="A33" s="277" t="s">
        <v>76</v>
      </c>
      <c r="B33" s="279" t="s">
        <v>225</v>
      </c>
      <c r="C33" s="181"/>
    </row>
    <row r="34" spans="1:3" s="284" customFormat="1" ht="12" customHeight="1" thickBot="1">
      <c r="A34" s="276" t="s">
        <v>77</v>
      </c>
      <c r="B34" s="99" t="s">
        <v>226</v>
      </c>
      <c r="C34" s="59"/>
    </row>
    <row r="35" spans="1:3" s="230" customFormat="1" ht="12" customHeight="1" thickBot="1">
      <c r="A35" s="116" t="s">
        <v>17</v>
      </c>
      <c r="B35" s="92" t="s">
        <v>310</v>
      </c>
      <c r="C35" s="207"/>
    </row>
    <row r="36" spans="1:3" s="230" customFormat="1" ht="12" customHeight="1" thickBot="1">
      <c r="A36" s="116" t="s">
        <v>18</v>
      </c>
      <c r="B36" s="92" t="s">
        <v>340</v>
      </c>
      <c r="C36" s="221"/>
    </row>
    <row r="37" spans="1:3" s="230" customFormat="1" ht="12" customHeight="1" thickBot="1">
      <c r="A37" s="110" t="s">
        <v>19</v>
      </c>
      <c r="B37" s="92" t="s">
        <v>341</v>
      </c>
      <c r="C37" s="222">
        <f>+C8+C20+C25+C26+C31+C35+C36</f>
        <v>5890902</v>
      </c>
    </row>
    <row r="38" spans="1:3" s="230" customFormat="1" ht="12" customHeight="1" thickBot="1">
      <c r="A38" s="135" t="s">
        <v>20</v>
      </c>
      <c r="B38" s="92" t="s">
        <v>342</v>
      </c>
      <c r="C38" s="222">
        <f>+C39+C40+C41</f>
        <v>0</v>
      </c>
    </row>
    <row r="39" spans="1:3" s="230" customFormat="1" ht="12" customHeight="1">
      <c r="A39" s="277" t="s">
        <v>343</v>
      </c>
      <c r="B39" s="278" t="s">
        <v>175</v>
      </c>
      <c r="C39" s="52"/>
    </row>
    <row r="40" spans="1:3" s="230" customFormat="1" ht="12" customHeight="1">
      <c r="A40" s="277" t="s">
        <v>344</v>
      </c>
      <c r="B40" s="279" t="s">
        <v>0</v>
      </c>
      <c r="C40" s="181"/>
    </row>
    <row r="41" spans="1:3" s="284" customFormat="1" ht="12" customHeight="1" thickBot="1">
      <c r="A41" s="276" t="s">
        <v>345</v>
      </c>
      <c r="B41" s="99" t="s">
        <v>346</v>
      </c>
      <c r="C41" s="59"/>
    </row>
    <row r="42" spans="1:3" s="284" customFormat="1" ht="15" customHeight="1" thickBot="1">
      <c r="A42" s="135" t="s">
        <v>21</v>
      </c>
      <c r="B42" s="136" t="s">
        <v>347</v>
      </c>
      <c r="C42" s="225">
        <f>+C37+C38</f>
        <v>5890902</v>
      </c>
    </row>
    <row r="43" spans="1:3" s="284" customFormat="1" ht="15" customHeight="1">
      <c r="A43" s="137"/>
      <c r="B43" s="138"/>
      <c r="C43" s="223"/>
    </row>
    <row r="44" spans="1:3" ht="13.5" thickBot="1">
      <c r="A44" s="139"/>
      <c r="B44" s="140"/>
      <c r="C44" s="224"/>
    </row>
    <row r="45" spans="1:3" s="283" customFormat="1" ht="16.5" customHeight="1" thickBot="1">
      <c r="A45" s="141"/>
      <c r="B45" s="142" t="s">
        <v>50</v>
      </c>
      <c r="C45" s="225"/>
    </row>
    <row r="46" spans="1:3" s="285" customFormat="1" ht="12" customHeight="1" thickBot="1">
      <c r="A46" s="116" t="s">
        <v>12</v>
      </c>
      <c r="B46" s="92" t="s">
        <v>348</v>
      </c>
      <c r="C46" s="180">
        <v>1013000</v>
      </c>
    </row>
    <row r="47" spans="1:3" ht="12" customHeight="1">
      <c r="A47" s="276" t="s">
        <v>82</v>
      </c>
      <c r="B47" s="7" t="s">
        <v>43</v>
      </c>
      <c r="C47" s="52"/>
    </row>
    <row r="48" spans="1:3" ht="12" customHeight="1">
      <c r="A48" s="276" t="s">
        <v>83</v>
      </c>
      <c r="B48" s="6" t="s">
        <v>145</v>
      </c>
      <c r="C48" s="55"/>
    </row>
    <row r="49" spans="1:3" ht="12" customHeight="1">
      <c r="A49" s="276" t="s">
        <v>84</v>
      </c>
      <c r="B49" s="6" t="s">
        <v>114</v>
      </c>
      <c r="C49" s="55">
        <v>1013000</v>
      </c>
    </row>
    <row r="50" spans="1:3" ht="12" customHeight="1">
      <c r="A50" s="276" t="s">
        <v>85</v>
      </c>
      <c r="B50" s="6" t="s">
        <v>146</v>
      </c>
      <c r="C50" s="55"/>
    </row>
    <row r="51" spans="1:3" ht="12" customHeight="1" thickBot="1">
      <c r="A51" s="276" t="s">
        <v>115</v>
      </c>
      <c r="B51" s="6" t="s">
        <v>147</v>
      </c>
      <c r="C51" s="55"/>
    </row>
    <row r="52" spans="1:3" ht="12" customHeight="1" thickBot="1">
      <c r="A52" s="116" t="s">
        <v>13</v>
      </c>
      <c r="B52" s="92" t="s">
        <v>349</v>
      </c>
      <c r="C52" s="180">
        <f>SUM(C53:C55)</f>
        <v>7144252</v>
      </c>
    </row>
    <row r="53" spans="1:3" s="285" customFormat="1" ht="12" customHeight="1">
      <c r="A53" s="276" t="s">
        <v>88</v>
      </c>
      <c r="B53" s="7" t="s">
        <v>166</v>
      </c>
      <c r="C53" s="52">
        <v>800000</v>
      </c>
    </row>
    <row r="54" spans="1:3" ht="12" customHeight="1">
      <c r="A54" s="276" t="s">
        <v>89</v>
      </c>
      <c r="B54" s="6" t="s">
        <v>149</v>
      </c>
      <c r="C54" s="55">
        <v>6344252</v>
      </c>
    </row>
    <row r="55" spans="1:3" ht="12" customHeight="1">
      <c r="A55" s="276" t="s">
        <v>90</v>
      </c>
      <c r="B55" s="6" t="s">
        <v>51</v>
      </c>
      <c r="C55" s="55"/>
    </row>
    <row r="56" spans="1:3" ht="12" customHeight="1" thickBot="1">
      <c r="A56" s="276" t="s">
        <v>91</v>
      </c>
      <c r="B56" s="6" t="s">
        <v>424</v>
      </c>
      <c r="C56" s="55"/>
    </row>
    <row r="57" spans="1:3" ht="15" customHeight="1" thickBot="1">
      <c r="A57" s="116" t="s">
        <v>14</v>
      </c>
      <c r="B57" s="92" t="s">
        <v>7</v>
      </c>
      <c r="C57" s="207"/>
    </row>
    <row r="58" spans="1:3" ht="13.5" thickBot="1">
      <c r="A58" s="116" t="s">
        <v>15</v>
      </c>
      <c r="B58" s="143" t="s">
        <v>428</v>
      </c>
      <c r="C58" s="226">
        <v>1525000</v>
      </c>
    </row>
    <row r="59" ht="15" customHeight="1" thickBot="1">
      <c r="C59" s="227"/>
    </row>
    <row r="60" spans="1:3" ht="14.25" customHeight="1" thickBot="1">
      <c r="A60" s="146" t="s">
        <v>419</v>
      </c>
      <c r="B60" s="147"/>
      <c r="C60" s="89"/>
    </row>
    <row r="61" spans="1:3" ht="13.5" thickBot="1">
      <c r="A61" s="146" t="s">
        <v>162</v>
      </c>
      <c r="B61" s="147"/>
      <c r="C61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64" sqref="C64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519</v>
      </c>
    </row>
    <row r="2" spans="1:3" s="281" customFormat="1" ht="39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462</v>
      </c>
      <c r="C3" s="229"/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v>555000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>
        <v>420000</v>
      </c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>
        <v>135000</v>
      </c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179816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>
        <v>179816</v>
      </c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>
        <v>0</v>
      </c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v>734816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734816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v>15295863</v>
      </c>
    </row>
    <row r="46" spans="1:3" ht="12" customHeight="1">
      <c r="A46" s="276" t="s">
        <v>82</v>
      </c>
      <c r="B46" s="7" t="s">
        <v>43</v>
      </c>
      <c r="C46" s="52">
        <v>6673400</v>
      </c>
    </row>
    <row r="47" spans="1:3" ht="12" customHeight="1">
      <c r="A47" s="276" t="s">
        <v>83</v>
      </c>
      <c r="B47" s="6" t="s">
        <v>145</v>
      </c>
      <c r="C47" s="55">
        <v>1323663</v>
      </c>
    </row>
    <row r="48" spans="1:3" ht="12" customHeight="1">
      <c r="A48" s="276" t="s">
        <v>84</v>
      </c>
      <c r="B48" s="6" t="s">
        <v>114</v>
      </c>
      <c r="C48" s="55">
        <v>5500000</v>
      </c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488</v>
      </c>
      <c r="C50" s="55">
        <v>1798800</v>
      </c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v>15295863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3">
      <selection activeCell="C62" sqref="C62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520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24.75" thickBot="1">
      <c r="A3" s="274" t="s">
        <v>159</v>
      </c>
      <c r="B3" s="218" t="s">
        <v>490</v>
      </c>
      <c r="C3" s="229" t="s">
        <v>52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/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/>
    </row>
    <row r="37" spans="1:3" s="230" customFormat="1" ht="12" customHeight="1" thickBot="1">
      <c r="A37" s="135" t="s">
        <v>20</v>
      </c>
      <c r="B37" s="92" t="s">
        <v>342</v>
      </c>
      <c r="C37" s="222">
        <v>34899218</v>
      </c>
    </row>
    <row r="38" spans="1:3" s="230" customFormat="1" ht="12" customHeight="1">
      <c r="A38" s="277" t="s">
        <v>343</v>
      </c>
      <c r="B38" s="278" t="s">
        <v>175</v>
      </c>
      <c r="C38" s="52">
        <v>34899218</v>
      </c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34899218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f>SUM(C46:C50)</f>
        <v>27051897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491</v>
      </c>
      <c r="C50" s="55">
        <v>27051897</v>
      </c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f>+C45+C51+C56</f>
        <v>27051897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15" sqref="C15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522</v>
      </c>
    </row>
    <row r="2" spans="1:3" s="281" customFormat="1" ht="36.75" customHeight="1">
      <c r="A2" s="247" t="s">
        <v>160</v>
      </c>
      <c r="B2" s="217" t="s">
        <v>163</v>
      </c>
      <c r="C2" s="228" t="s">
        <v>53</v>
      </c>
    </row>
    <row r="3" spans="1:3" s="281" customFormat="1" ht="16.5" thickBot="1">
      <c r="A3" s="274"/>
      <c r="B3" s="218" t="s">
        <v>489</v>
      </c>
      <c r="C3" s="229" t="s">
        <v>52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161</v>
      </c>
      <c r="B5" s="129" t="s">
        <v>439</v>
      </c>
      <c r="C5" s="130" t="s">
        <v>48</v>
      </c>
    </row>
    <row r="6" spans="1:3" s="283" customFormat="1" ht="12.75" customHeight="1" thickBot="1">
      <c r="A6" s="110"/>
      <c r="B6" s="111" t="s">
        <v>415</v>
      </c>
      <c r="C6" s="112" t="s">
        <v>416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420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210</v>
      </c>
      <c r="C9" s="219"/>
    </row>
    <row r="10" spans="1:3" s="230" customFormat="1" ht="12" customHeight="1">
      <c r="A10" s="276" t="s">
        <v>83</v>
      </c>
      <c r="B10" s="6" t="s">
        <v>211</v>
      </c>
      <c r="C10" s="178"/>
    </row>
    <row r="11" spans="1:3" s="230" customFormat="1" ht="12" customHeight="1">
      <c r="A11" s="276" t="s">
        <v>84</v>
      </c>
      <c r="B11" s="6" t="s">
        <v>212</v>
      </c>
      <c r="C11" s="178"/>
    </row>
    <row r="12" spans="1:3" s="230" customFormat="1" ht="12" customHeight="1">
      <c r="A12" s="276" t="s">
        <v>85</v>
      </c>
      <c r="B12" s="6" t="s">
        <v>213</v>
      </c>
      <c r="C12" s="178"/>
    </row>
    <row r="13" spans="1:3" s="230" customFormat="1" ht="12" customHeight="1">
      <c r="A13" s="276" t="s">
        <v>115</v>
      </c>
      <c r="B13" s="6" t="s">
        <v>214</v>
      </c>
      <c r="C13" s="178"/>
    </row>
    <row r="14" spans="1:3" s="230" customFormat="1" ht="12" customHeight="1">
      <c r="A14" s="276" t="s">
        <v>86</v>
      </c>
      <c r="B14" s="6" t="s">
        <v>332</v>
      </c>
      <c r="C14" s="178"/>
    </row>
    <row r="15" spans="1:3" s="230" customFormat="1" ht="12" customHeight="1">
      <c r="A15" s="276" t="s">
        <v>87</v>
      </c>
      <c r="B15" s="5" t="s">
        <v>333</v>
      </c>
      <c r="C15" s="178"/>
    </row>
    <row r="16" spans="1:3" s="230" customFormat="1" ht="12" customHeight="1">
      <c r="A16" s="276" t="s">
        <v>96</v>
      </c>
      <c r="B16" s="6" t="s">
        <v>217</v>
      </c>
      <c r="C16" s="220"/>
    </row>
    <row r="17" spans="1:3" s="284" customFormat="1" ht="12" customHeight="1">
      <c r="A17" s="276" t="s">
        <v>97</v>
      </c>
      <c r="B17" s="6" t="s">
        <v>218</v>
      </c>
      <c r="C17" s="178"/>
    </row>
    <row r="18" spans="1:3" s="284" customFormat="1" ht="12" customHeight="1">
      <c r="A18" s="276" t="s">
        <v>98</v>
      </c>
      <c r="B18" s="6" t="s">
        <v>364</v>
      </c>
      <c r="C18" s="179"/>
    </row>
    <row r="19" spans="1:3" s="284" customFormat="1" ht="12" customHeight="1" thickBot="1">
      <c r="A19" s="276" t="s">
        <v>99</v>
      </c>
      <c r="B19" s="5" t="s">
        <v>219</v>
      </c>
      <c r="C19" s="179"/>
    </row>
    <row r="20" spans="1:3" s="230" customFormat="1" ht="12" customHeight="1" thickBot="1">
      <c r="A20" s="110" t="s">
        <v>13</v>
      </c>
      <c r="B20" s="134" t="s">
        <v>334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192</v>
      </c>
      <c r="C21" s="178"/>
    </row>
    <row r="22" spans="1:3" s="284" customFormat="1" ht="12" customHeight="1">
      <c r="A22" s="276" t="s">
        <v>89</v>
      </c>
      <c r="B22" s="6" t="s">
        <v>335</v>
      </c>
      <c r="C22" s="178"/>
    </row>
    <row r="23" spans="1:3" s="284" customFormat="1" ht="12" customHeight="1">
      <c r="A23" s="276" t="s">
        <v>90</v>
      </c>
      <c r="B23" s="6" t="s">
        <v>336</v>
      </c>
      <c r="C23" s="178"/>
    </row>
    <row r="24" spans="1:3" s="284" customFormat="1" ht="12" customHeight="1" thickBot="1">
      <c r="A24" s="276" t="s">
        <v>91</v>
      </c>
      <c r="B24" s="6" t="s">
        <v>425</v>
      </c>
      <c r="C24" s="178"/>
    </row>
    <row r="25" spans="1:3" s="284" customFormat="1" ht="12" customHeight="1" thickBot="1">
      <c r="A25" s="116" t="s">
        <v>14</v>
      </c>
      <c r="B25" s="92" t="s">
        <v>136</v>
      </c>
      <c r="C25" s="207">
        <v>5140000</v>
      </c>
    </row>
    <row r="26" spans="1:3" s="284" customFormat="1" ht="12" customHeight="1" thickBot="1">
      <c r="A26" s="116" t="s">
        <v>15</v>
      </c>
      <c r="B26" s="92" t="s">
        <v>337</v>
      </c>
      <c r="C26" s="180">
        <f>+C27+C28</f>
        <v>0</v>
      </c>
    </row>
    <row r="27" spans="1:3" s="284" customFormat="1" ht="12" customHeight="1">
      <c r="A27" s="277" t="s">
        <v>201</v>
      </c>
      <c r="B27" s="278" t="s">
        <v>335</v>
      </c>
      <c r="C27" s="52"/>
    </row>
    <row r="28" spans="1:3" s="284" customFormat="1" ht="12" customHeight="1">
      <c r="A28" s="277" t="s">
        <v>202</v>
      </c>
      <c r="B28" s="279" t="s">
        <v>338</v>
      </c>
      <c r="C28" s="181"/>
    </row>
    <row r="29" spans="1:3" s="284" customFormat="1" ht="12" customHeight="1" thickBot="1">
      <c r="A29" s="276" t="s">
        <v>203</v>
      </c>
      <c r="B29" s="99" t="s">
        <v>426</v>
      </c>
      <c r="C29" s="59"/>
    </row>
    <row r="30" spans="1:3" s="284" customFormat="1" ht="12" customHeight="1" thickBot="1">
      <c r="A30" s="116" t="s">
        <v>16</v>
      </c>
      <c r="B30" s="92" t="s">
        <v>339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224</v>
      </c>
      <c r="C31" s="52"/>
    </row>
    <row r="32" spans="1:3" s="284" customFormat="1" ht="12" customHeight="1">
      <c r="A32" s="277" t="s">
        <v>76</v>
      </c>
      <c r="B32" s="279" t="s">
        <v>225</v>
      </c>
      <c r="C32" s="181"/>
    </row>
    <row r="33" spans="1:3" s="284" customFormat="1" ht="12" customHeight="1" thickBot="1">
      <c r="A33" s="276" t="s">
        <v>77</v>
      </c>
      <c r="B33" s="99" t="s">
        <v>226</v>
      </c>
      <c r="C33" s="59"/>
    </row>
    <row r="34" spans="1:3" s="230" customFormat="1" ht="12" customHeight="1" thickBot="1">
      <c r="A34" s="116" t="s">
        <v>17</v>
      </c>
      <c r="B34" s="92" t="s">
        <v>310</v>
      </c>
      <c r="C34" s="207"/>
    </row>
    <row r="35" spans="1:3" s="230" customFormat="1" ht="12" customHeight="1" thickBot="1">
      <c r="A35" s="116" t="s">
        <v>18</v>
      </c>
      <c r="B35" s="92" t="s">
        <v>340</v>
      </c>
      <c r="C35" s="221"/>
    </row>
    <row r="36" spans="1:3" s="230" customFormat="1" ht="12" customHeight="1" thickBot="1">
      <c r="A36" s="110" t="s">
        <v>19</v>
      </c>
      <c r="B36" s="92" t="s">
        <v>427</v>
      </c>
      <c r="C36" s="222">
        <v>5140000</v>
      </c>
    </row>
    <row r="37" spans="1:3" s="230" customFormat="1" ht="12" customHeight="1" thickBot="1">
      <c r="A37" s="135" t="s">
        <v>20</v>
      </c>
      <c r="B37" s="92" t="s">
        <v>342</v>
      </c>
      <c r="C37" s="222">
        <f>+C38+C39+C40</f>
        <v>0</v>
      </c>
    </row>
    <row r="38" spans="1:3" s="230" customFormat="1" ht="12" customHeight="1">
      <c r="A38" s="277" t="s">
        <v>343</v>
      </c>
      <c r="B38" s="278" t="s">
        <v>175</v>
      </c>
      <c r="C38" s="52"/>
    </row>
    <row r="39" spans="1:3" s="230" customFormat="1" ht="12" customHeight="1">
      <c r="A39" s="277" t="s">
        <v>344</v>
      </c>
      <c r="B39" s="279" t="s">
        <v>0</v>
      </c>
      <c r="C39" s="181"/>
    </row>
    <row r="40" spans="1:3" s="284" customFormat="1" ht="12" customHeight="1" thickBot="1">
      <c r="A40" s="276" t="s">
        <v>345</v>
      </c>
      <c r="B40" s="99" t="s">
        <v>346</v>
      </c>
      <c r="C40" s="59"/>
    </row>
    <row r="41" spans="1:3" s="284" customFormat="1" ht="15" customHeight="1" thickBot="1">
      <c r="A41" s="135" t="s">
        <v>21</v>
      </c>
      <c r="B41" s="136" t="s">
        <v>347</v>
      </c>
      <c r="C41" s="225">
        <v>5140000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348</v>
      </c>
      <c r="C45" s="180">
        <f>SUM(C46:C50)</f>
        <v>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145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146</v>
      </c>
      <c r="C49" s="55"/>
    </row>
    <row r="50" spans="1:3" ht="12" customHeight="1" thickBot="1">
      <c r="A50" s="276" t="s">
        <v>115</v>
      </c>
      <c r="B50" s="6" t="s">
        <v>147</v>
      </c>
      <c r="C50" s="55"/>
    </row>
    <row r="51" spans="1:3" ht="12" customHeight="1" thickBot="1">
      <c r="A51" s="116" t="s">
        <v>13</v>
      </c>
      <c r="B51" s="92" t="s">
        <v>349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166</v>
      </c>
      <c r="C52" s="52"/>
    </row>
    <row r="53" spans="1:3" ht="12" customHeight="1">
      <c r="A53" s="276" t="s">
        <v>89</v>
      </c>
      <c r="B53" s="6" t="s">
        <v>149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424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428</v>
      </c>
      <c r="C57" s="226">
        <f>+C45+C51+C56</f>
        <v>0</v>
      </c>
    </row>
    <row r="58" ht="15" customHeight="1" thickBot="1">
      <c r="C58" s="227"/>
    </row>
    <row r="59" spans="1:3" ht="14.25" customHeight="1" thickBot="1">
      <c r="A59" s="146" t="s">
        <v>419</v>
      </c>
      <c r="B59" s="147"/>
      <c r="C59" s="89"/>
    </row>
    <row r="60" spans="1:3" ht="13.5" thickBot="1">
      <c r="A60" s="146" t="s">
        <v>162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Klári</cp:lastModifiedBy>
  <cp:lastPrinted>2019-02-20T14:09:52Z</cp:lastPrinted>
  <dcterms:created xsi:type="dcterms:W3CDTF">1999-10-30T10:30:45Z</dcterms:created>
  <dcterms:modified xsi:type="dcterms:W3CDTF">2019-02-20T14:17:16Z</dcterms:modified>
  <cp:category/>
  <cp:version/>
  <cp:contentType/>
  <cp:contentStatus/>
</cp:coreProperties>
</file>