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Hosszúvíz\zárszám 2020\"/>
    </mc:Choice>
  </mc:AlternateContent>
  <xr:revisionPtr revIDLastSave="0" documentId="13_ncr:1_{072138CC-B807-40D3-BFD8-BC2A00AD583A}" xr6:coauthVersionLast="45" xr6:coauthVersionMax="45" xr10:uidLastSave="{00000000-0000-0000-0000-000000000000}"/>
  <bookViews>
    <workbookView xWindow="-108" yWindow="-108" windowWidth="23256" windowHeight="12576" xr2:uid="{A6EBD92C-1489-43F2-881C-F43D470ECAF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F16" i="1"/>
  <c r="F20" i="1"/>
  <c r="G20" i="1"/>
  <c r="F26" i="1"/>
  <c r="G26" i="1"/>
  <c r="F28" i="1"/>
  <c r="G29" i="1"/>
  <c r="F29" i="1"/>
  <c r="F37" i="1"/>
  <c r="G37" i="1"/>
  <c r="F40" i="1"/>
  <c r="G40" i="1"/>
  <c r="F46" i="1"/>
  <c r="G46" i="1"/>
  <c r="F56" i="1"/>
  <c r="G56" i="1"/>
  <c r="F61" i="1"/>
  <c r="F73" i="1" s="1"/>
  <c r="G61" i="1"/>
  <c r="G73" i="1" s="1"/>
  <c r="F81" i="1"/>
  <c r="G81" i="1"/>
  <c r="F86" i="1"/>
  <c r="G86" i="1"/>
  <c r="F96" i="1"/>
  <c r="G96" i="1"/>
  <c r="G21" i="1" l="1"/>
  <c r="F21" i="1"/>
  <c r="F47" i="1"/>
  <c r="G47" i="1"/>
  <c r="G97" i="1" s="1"/>
  <c r="E31" i="1"/>
  <c r="E33" i="1"/>
  <c r="E65" i="1"/>
  <c r="E41" i="1"/>
  <c r="E36" i="1"/>
  <c r="E30" i="1"/>
  <c r="E28" i="1"/>
  <c r="E27" i="1"/>
  <c r="E24" i="1"/>
  <c r="E22" i="1"/>
  <c r="E9" i="1"/>
  <c r="E3" i="1"/>
  <c r="F97" i="1" l="1"/>
  <c r="E96" i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<sst xmlns="http://schemas.openxmlformats.org/spreadsheetml/2006/main" count="252" uniqueCount="252">
  <si>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</si>
  <si>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</si>
  <si>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</si>
  <si>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</si>
  <si>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</si>
  <si>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</si>
  <si>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</si>
  <si>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</si>
  <si>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</si>
  <si>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</si>
  <si>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</si>
  <si>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</si>
  <si>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</si>
  <si>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</si>
  <si>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</si>
  <si>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</si>
  <si>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</si>
  <si>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</si>
  <si>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</si>
  <si>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</si>
  <si>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</si>
  <si>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</si>
  <si>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</si>
  <si>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</si>
  <si>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</si>
  <si>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</si>
  <si>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</si>
  <si>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</si>
  <si>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</si>
  <si>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</si>
  <si>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</si>
  <si>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</si>
  <si>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</si>
  <si>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</si>
  <si>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</si>
  <si>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</si>
  <si>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</si>
  <si>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</si>
  <si>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</si>
  <si>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</si>
  <si>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</si>
  <si>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</si>
  <si>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</si>
  <si>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</si>
  <si>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</si>
  <si>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</si>
  <si>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</si>
  <si>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</si>
  <si>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</si>
  <si>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</si>
  <si>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</si>
  <si>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</si>
  <si>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</si>
  <si>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</si>
  <si>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</si>
  <si>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</si>
  <si>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</si>
  <si>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</si>
  <si>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</si>
  <si>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</si>
  <si>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</si>
  <si>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</si>
  <si>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</si>
  <si>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</si>
  <si>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</si>
  <si>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</si>
  <si>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</si>
  <si>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</si>
  <si>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</si>
  <si>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</si>
  <si>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</si>
  <si>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</si>
  <si>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</si>
  <si>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</si>
  <si>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</si>
  <si>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</si>
  <si>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</si>
  <si>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</si>
  <si>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</si>
  <si>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</si>
  <si>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</si>
  <si>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</si>
  <si>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</si>
  <si>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</si>
  <si>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</si>
  <si>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</si>
  <si>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</si>
  <si>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</si>
  <si>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</si>
  <si>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</si>
  <si>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</si>
  <si>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</si>
  <si>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</si>
  <si>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</si>
  <si>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</si>
  <si>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</si>
  <si>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</si>
  <si>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</si>
  <si>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</si>
  <si>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</si>
  <si>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</si>
  <si>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</si>
  <si>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</si>
  <si>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</si>
  <si>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</si>
  <si>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</si>
  <si>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</si>
  <si>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</si>
  <si>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</si>
  <si>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</si>
  <si>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</si>
  <si>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</si>
  <si>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</si>
  <si>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</si>
  <si>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</si>
  <si>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</si>
  <si>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</si>
  <si>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</si>
  <si>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</si>
  <si>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</si>
  <si>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</si>
  <si>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</si>
  <si>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</si>
  <si>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</si>
  <si>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</si>
  <si>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</si>
  <si>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</si>
  <si>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</si>
  <si>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</si>
  <si>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</si>
  <si>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</si>
  <si>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</si>
  <si>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</si>
  <si>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</si>
  <si>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</si>
  <si>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</si>
  <si>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</si>
  <si>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</si>
  <si>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</si>
  <si>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</si>
  <si>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</si>
  <si>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</si>
  <si>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</si>
  <si>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</si>
  <si>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</si>
  <si>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</si>
  <si>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</si>
  <si>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</si>
  <si>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</si>
  <si>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</si>
  <si>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</si>
  <si>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</si>
  <si>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</si>
  <si>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</si>
  <si>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</si>
  <si>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</si>
  <si>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</si>
  <si>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</si>
  <si>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</si>
  <si>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</si>
  <si>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</si>
  <si>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</si>
  <si>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</si>
  <si>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</si>
  <si>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</si>
  <si>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</si>
  <si>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</si>
  <si>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</si>
  <si>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</si>
  <si>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</si>
  <si>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</si>
  <si>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</si>
  <si>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</si>
  <si>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</si>
  <si>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</si>
  <si>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</si>
  <si>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</si>
  <si>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</si>
  <si>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</si>
  <si>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</si>
  <si>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</si>
  <si>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</si>
  <si>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</si>
  <si>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</si>
  <si>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</si>
  <si>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</si>
  <si>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</si>
  <si>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</si>
  <si>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</si>
  <si>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</si>
  <si>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</si>
  <si>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</si>
  <si>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</si>
  <si>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</si>
  <si>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</si>
  <si>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</si>
  <si>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</si>
  <si>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</si>
  <si>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</si>
  <si>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</si>
  <si>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</si>
  <si>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</si>
  <si>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</si>
  <si>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</si>
  <si>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</si>
  <si>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</si>
  <si>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</si>
  <si>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</si>
  <si>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</si>
  <si>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</si>
  <si>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</si>
  <si>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</si>
  <si>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</si>
  <si>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</si>
  <si>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</si>
  <si>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</si>
  <si>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</si>
  <si>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</si>
  <si>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</si>
  <si>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</si>
  <si>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</si>
  <si>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</si>
  <si>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</si>
  <si>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</si>
  <si>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</si>
  <si>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</si>
  <si>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</si>
  <si>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</si>
  <si>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</si>
  <si>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</si>
  <si>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</si>
  <si>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</si>
  <si>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</si>
  <si>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</si>
  <si>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</si>
  <si>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</si>
  <si>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</si>
  <si>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</si>
  <si>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</si>
  <si>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</si>
  <si>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</si>
  <si>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</si>
  <si>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</si>
  <si>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</si>
  <si>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</si>
  <si>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</si>
  <si>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</si>
  <si>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</si>
  <si>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</si>
  <si>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</si>
  <si>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Módosított előirányzat</t>
  </si>
  <si>
    <t>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</si>
</sst>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center"/>
    </xf>
  </cellXfs>
  <cellStyles count="3">
    <cellStyle name="Normál" xfId="0" builtinId="0"/>
    <cellStyle name="Normál 2" xfId="1" xr:uid="{A88C95C8-51B4-4A85-9A4A-6EBCB5A04761}"/>
    <cellStyle name="Normál_12dmelléklet" xfId="2" xr:uid="{C02FF33F-18EA-4598-A40C-CAB87EF9D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EE2B-5F92-4F37-AB5D-6E5E8F9D0679}">
  <sheetPr>
    <pageSetUpPr fitToPage="1"/>
  </sheetPr>
  <dimension ref="B1:G97"/>
  <sheetViews>
    <sheetView tabSelected="1" topLeftCell="A30" zoomScaleNormal="100" zoomScaleSheetLayoutView="100" workbookViewId="0">
      <selection activeCell="G97" sqref="G97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7" width="11.44140625" style="10" bestFit="1" customWidth="1"/>
    <col min="8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7" ht="15.9" customHeight="1" x14ac:dyDescent="0.3">
      <c r="B1" s="31" t="s">
        <v>0</v>
      </c>
      <c r="C1" s="31"/>
      <c r="D1" s="31"/>
      <c r="E1" s="31"/>
      <c r="F1" s="31"/>
      <c r="G1" s="31"/>
    </row>
    <row r="2" spans="2:7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250</v>
      </c>
      <c r="G2" s="16" t="s">
        <v>251</v>
      </c>
    </row>
    <row r="3" spans="2:7" x14ac:dyDescent="0.3">
      <c r="B3" s="3" t="s">
        <v>4</v>
      </c>
      <c r="C3" s="5" t="s">
        <v>5</v>
      </c>
      <c r="D3" s="2" t="s">
        <v>6</v>
      </c>
      <c r="E3" s="17">
        <f>1964895+2531408</f>
        <v>4496303</v>
      </c>
      <c r="F3" s="17">
        <v>10123303</v>
      </c>
      <c r="G3" s="17">
        <v>10122594</v>
      </c>
    </row>
    <row r="4" spans="2:7" hidden="1" x14ac:dyDescent="0.3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  <c r="G4" s="17">
        <v>0</v>
      </c>
    </row>
    <row r="5" spans="2:7" x14ac:dyDescent="0.3">
      <c r="B5" s="3" t="s">
        <v>10</v>
      </c>
      <c r="C5" s="5" t="s">
        <v>11</v>
      </c>
      <c r="D5" s="18" t="s">
        <v>12</v>
      </c>
      <c r="E5" s="17">
        <v>0</v>
      </c>
      <c r="F5" s="17">
        <v>76000</v>
      </c>
      <c r="G5" s="17">
        <v>75570</v>
      </c>
    </row>
    <row r="6" spans="2:7" hidden="1" x14ac:dyDescent="0.3">
      <c r="B6" s="3" t="s">
        <v>13</v>
      </c>
      <c r="C6" s="4" t="s">
        <v>14</v>
      </c>
      <c r="D6" s="18" t="s">
        <v>15</v>
      </c>
      <c r="E6" s="17">
        <v>0</v>
      </c>
      <c r="F6" s="17">
        <v>0</v>
      </c>
      <c r="G6" s="17">
        <v>0</v>
      </c>
    </row>
    <row r="7" spans="2:7" hidden="1" x14ac:dyDescent="0.3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  <c r="G7" s="17">
        <v>0</v>
      </c>
    </row>
    <row r="8" spans="2:7" hidden="1" x14ac:dyDescent="0.3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  <c r="G8" s="17">
        <v>0</v>
      </c>
    </row>
    <row r="9" spans="2:7" x14ac:dyDescent="0.3">
      <c r="B9" s="3" t="s">
        <v>22</v>
      </c>
      <c r="C9" s="4" t="s">
        <v>23</v>
      </c>
      <c r="D9" s="18" t="s">
        <v>24</v>
      </c>
      <c r="E9" s="17">
        <f>100000</f>
        <v>100000</v>
      </c>
      <c r="F9" s="17">
        <v>150000</v>
      </c>
      <c r="G9" s="17">
        <v>149830</v>
      </c>
    </row>
    <row r="10" spans="2:7" x14ac:dyDescent="0.3">
      <c r="B10" s="3" t="s">
        <v>25</v>
      </c>
      <c r="C10" s="4" t="s">
        <v>26</v>
      </c>
      <c r="D10" s="18" t="s">
        <v>27</v>
      </c>
      <c r="E10" s="17">
        <v>50000</v>
      </c>
      <c r="F10" s="17">
        <v>50000</v>
      </c>
      <c r="G10" s="17">
        <v>0</v>
      </c>
    </row>
    <row r="11" spans="2:7" x14ac:dyDescent="0.3">
      <c r="B11" s="3" t="s">
        <v>28</v>
      </c>
      <c r="C11" s="4" t="s">
        <v>29</v>
      </c>
      <c r="D11" s="18" t="s">
        <v>30</v>
      </c>
      <c r="E11" s="17">
        <v>0</v>
      </c>
      <c r="F11" s="17">
        <v>0</v>
      </c>
      <c r="G11" s="17">
        <v>0</v>
      </c>
    </row>
    <row r="12" spans="2:7" hidden="1" x14ac:dyDescent="0.3">
      <c r="B12" s="3" t="s">
        <v>31</v>
      </c>
      <c r="C12" s="4" t="s">
        <v>32</v>
      </c>
      <c r="D12" s="18" t="s">
        <v>33</v>
      </c>
      <c r="E12" s="17">
        <v>0</v>
      </c>
      <c r="F12" s="17">
        <v>0</v>
      </c>
      <c r="G12" s="17">
        <v>0</v>
      </c>
    </row>
    <row r="13" spans="2:7" hidden="1" x14ac:dyDescent="0.3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  <c r="G13" s="17">
        <v>0</v>
      </c>
    </row>
    <row r="14" spans="2:7" hidden="1" x14ac:dyDescent="0.3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  <c r="G14" s="17">
        <v>0</v>
      </c>
    </row>
    <row r="15" spans="2:7" x14ac:dyDescent="0.3">
      <c r="B15" s="3" t="s">
        <v>40</v>
      </c>
      <c r="C15" s="4" t="s">
        <v>41</v>
      </c>
      <c r="D15" s="18" t="s">
        <v>42</v>
      </c>
      <c r="E15" s="17">
        <v>11800</v>
      </c>
      <c r="F15" s="17">
        <v>1913096</v>
      </c>
      <c r="G15" s="17">
        <v>539551</v>
      </c>
    </row>
    <row r="16" spans="2:7" ht="16.2" x14ac:dyDescent="0.3">
      <c r="B16" s="19" t="s">
        <v>43</v>
      </c>
      <c r="C16" s="20" t="s">
        <v>44</v>
      </c>
      <c r="D16" s="21" t="s">
        <v>45</v>
      </c>
      <c r="E16" s="22">
        <f>SUM(E3:E15)</f>
        <v>4658103</v>
      </c>
      <c r="F16" s="22">
        <f t="shared" ref="F16:G16" si="0">SUM(F3:F15)</f>
        <v>12312399</v>
      </c>
      <c r="G16" s="22">
        <f t="shared" si="0"/>
        <v>10887545</v>
      </c>
    </row>
    <row r="17" spans="2:7" x14ac:dyDescent="0.3">
      <c r="B17" s="3" t="s">
        <v>46</v>
      </c>
      <c r="C17" s="4" t="s">
        <v>47</v>
      </c>
      <c r="D17" s="18" t="s">
        <v>48</v>
      </c>
      <c r="E17" s="17">
        <v>5598019</v>
      </c>
      <c r="F17" s="17">
        <v>6957019</v>
      </c>
      <c r="G17" s="17">
        <v>6956324</v>
      </c>
    </row>
    <row r="18" spans="2:7" ht="31.2" x14ac:dyDescent="0.3">
      <c r="B18" s="3" t="s">
        <v>49</v>
      </c>
      <c r="C18" s="4" t="s">
        <v>50</v>
      </c>
      <c r="D18" s="18" t="s">
        <v>51</v>
      </c>
      <c r="E18" s="17">
        <v>330000</v>
      </c>
      <c r="F18" s="17">
        <v>330000</v>
      </c>
      <c r="G18" s="17">
        <v>0</v>
      </c>
    </row>
    <row r="19" spans="2:7" x14ac:dyDescent="0.3">
      <c r="B19" s="3" t="s">
        <v>52</v>
      </c>
      <c r="C19" s="5" t="s">
        <v>53</v>
      </c>
      <c r="D19" s="18" t="s">
        <v>54</v>
      </c>
      <c r="E19" s="17">
        <v>0</v>
      </c>
      <c r="F19" s="17">
        <v>97000</v>
      </c>
      <c r="G19" s="17">
        <v>96040</v>
      </c>
    </row>
    <row r="20" spans="2:7" ht="16.2" x14ac:dyDescent="0.3">
      <c r="B20" s="19" t="s">
        <v>55</v>
      </c>
      <c r="C20" s="20" t="s">
        <v>56</v>
      </c>
      <c r="D20" s="21" t="s">
        <v>57</v>
      </c>
      <c r="E20" s="22">
        <f>SUM(E17:E19)</f>
        <v>5928019</v>
      </c>
      <c r="F20" s="22">
        <f t="shared" ref="F20:G20" si="1">SUM(F17:F19)</f>
        <v>7384019</v>
      </c>
      <c r="G20" s="22">
        <f t="shared" si="1"/>
        <v>7052364</v>
      </c>
    </row>
    <row r="21" spans="2:7" x14ac:dyDescent="0.3">
      <c r="B21" s="23" t="s">
        <v>58</v>
      </c>
      <c r="C21" s="24" t="s">
        <v>59</v>
      </c>
      <c r="D21" s="25" t="s">
        <v>60</v>
      </c>
      <c r="E21" s="26">
        <f>E16+E20</f>
        <v>10586122</v>
      </c>
      <c r="F21" s="26">
        <f t="shared" ref="F21:G21" si="2">F16+F20</f>
        <v>19696418</v>
      </c>
      <c r="G21" s="26">
        <f t="shared" si="2"/>
        <v>17939909</v>
      </c>
    </row>
    <row r="22" spans="2:7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f>1105741+191573+57915+547676</f>
        <v>1902905</v>
      </c>
      <c r="F22" s="27">
        <v>2655905</v>
      </c>
      <c r="G22" s="27">
        <v>2654940</v>
      </c>
    </row>
    <row r="23" spans="2:7" hidden="1" x14ac:dyDescent="0.3">
      <c r="B23" s="3" t="s">
        <v>64</v>
      </c>
      <c r="C23" s="4" t="s">
        <v>65</v>
      </c>
      <c r="D23" s="18" t="s">
        <v>66</v>
      </c>
      <c r="E23" s="17">
        <v>0</v>
      </c>
      <c r="F23" s="17">
        <v>0</v>
      </c>
      <c r="G23" s="17">
        <v>0</v>
      </c>
    </row>
    <row r="24" spans="2:7" x14ac:dyDescent="0.3">
      <c r="B24" s="3" t="s">
        <v>67</v>
      </c>
      <c r="C24" s="4" t="s">
        <v>68</v>
      </c>
      <c r="D24" s="18" t="s">
        <v>69</v>
      </c>
      <c r="E24" s="17">
        <f>100000+90000+83000+800000+300000+50000+50000+370000+75591</f>
        <v>1918591</v>
      </c>
      <c r="F24" s="17">
        <v>5395715</v>
      </c>
      <c r="G24" s="17">
        <v>5383124</v>
      </c>
    </row>
    <row r="25" spans="2:7" hidden="1" x14ac:dyDescent="0.3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  <c r="G25" s="17">
        <v>0</v>
      </c>
    </row>
    <row r="26" spans="2:7" ht="16.2" x14ac:dyDescent="0.3">
      <c r="B26" s="19" t="s">
        <v>73</v>
      </c>
      <c r="C26" s="20" t="s">
        <v>74</v>
      </c>
      <c r="D26" s="21" t="s">
        <v>75</v>
      </c>
      <c r="E26" s="22">
        <f>SUM(E23:E25)</f>
        <v>1918591</v>
      </c>
      <c r="F26" s="22">
        <f t="shared" ref="F26:G26" si="3">SUM(F23:F25)</f>
        <v>5395715</v>
      </c>
      <c r="G26" s="22">
        <f t="shared" si="3"/>
        <v>5383124</v>
      </c>
    </row>
    <row r="27" spans="2:7" x14ac:dyDescent="0.3">
      <c r="B27" s="3" t="s">
        <v>76</v>
      </c>
      <c r="C27" s="4" t="s">
        <v>77</v>
      </c>
      <c r="D27" s="18" t="s">
        <v>78</v>
      </c>
      <c r="E27" s="17">
        <f>30000</f>
        <v>30000</v>
      </c>
      <c r="F27" s="17">
        <v>117000</v>
      </c>
      <c r="G27" s="17">
        <v>117000</v>
      </c>
    </row>
    <row r="28" spans="2:7" x14ac:dyDescent="0.3">
      <c r="B28" s="3" t="s">
        <v>79</v>
      </c>
      <c r="C28" s="4" t="s">
        <v>80</v>
      </c>
      <c r="D28" s="18" t="s">
        <v>81</v>
      </c>
      <c r="E28" s="17">
        <f>30000</f>
        <v>30000</v>
      </c>
      <c r="F28" s="17">
        <f>30000</f>
        <v>30000</v>
      </c>
      <c r="G28" s="17">
        <v>0</v>
      </c>
    </row>
    <row r="29" spans="2:7" ht="16.2" x14ac:dyDescent="0.3">
      <c r="B29" s="19" t="s">
        <v>82</v>
      </c>
      <c r="C29" s="20" t="s">
        <v>83</v>
      </c>
      <c r="D29" s="21" t="s">
        <v>84</v>
      </c>
      <c r="E29" s="22">
        <f>SUM(E27:E28)</f>
        <v>60000</v>
      </c>
      <c r="F29" s="22">
        <f t="shared" ref="F29:G29" si="4">SUM(F27:F28)</f>
        <v>147000</v>
      </c>
      <c r="G29" s="22">
        <f t="shared" si="4"/>
        <v>117000</v>
      </c>
    </row>
    <row r="30" spans="2:7" x14ac:dyDescent="0.3">
      <c r="B30" s="3" t="s">
        <v>85</v>
      </c>
      <c r="C30" s="4" t="s">
        <v>86</v>
      </c>
      <c r="D30" s="18" t="s">
        <v>87</v>
      </c>
      <c r="E30" s="17">
        <f>200000+20000+10000+262000+179000+27000+250000+20000</f>
        <v>968000</v>
      </c>
      <c r="F30" s="17">
        <v>1267540</v>
      </c>
      <c r="G30" s="17">
        <v>1267540</v>
      </c>
    </row>
    <row r="31" spans="2:7" x14ac:dyDescent="0.3">
      <c r="B31" s="3" t="s">
        <v>88</v>
      </c>
      <c r="C31" s="4" t="s">
        <v>89</v>
      </c>
      <c r="D31" s="18" t="s">
        <v>90</v>
      </c>
      <c r="E31" s="17">
        <f>100000+169000</f>
        <v>269000</v>
      </c>
      <c r="F31" s="17">
        <v>563028</v>
      </c>
      <c r="G31" s="17">
        <v>417455</v>
      </c>
    </row>
    <row r="32" spans="2:7" x14ac:dyDescent="0.3">
      <c r="B32" s="3" t="s">
        <v>91</v>
      </c>
      <c r="C32" s="4" t="s">
        <v>92</v>
      </c>
      <c r="D32" s="18" t="s">
        <v>93</v>
      </c>
      <c r="E32" s="17">
        <v>0</v>
      </c>
      <c r="F32" s="17">
        <v>20000</v>
      </c>
      <c r="G32" s="17">
        <v>15748</v>
      </c>
    </row>
    <row r="33" spans="2:7" x14ac:dyDescent="0.3">
      <c r="B33" s="3" t="s">
        <v>94</v>
      </c>
      <c r="C33" s="4" t="s">
        <v>95</v>
      </c>
      <c r="D33" s="18" t="s">
        <v>96</v>
      </c>
      <c r="E33" s="17">
        <f>60000+10000+100000</f>
        <v>170000</v>
      </c>
      <c r="F33" s="17">
        <v>200000</v>
      </c>
      <c r="G33" s="17">
        <v>192263</v>
      </c>
    </row>
    <row r="34" spans="2:7" hidden="1" x14ac:dyDescent="0.3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  <c r="G34" s="17">
        <v>0</v>
      </c>
    </row>
    <row r="35" spans="2:7" x14ac:dyDescent="0.3">
      <c r="B35" s="3" t="s">
        <v>100</v>
      </c>
      <c r="C35" s="5" t="s">
        <v>101</v>
      </c>
      <c r="D35" s="18" t="s">
        <v>102</v>
      </c>
      <c r="E35" s="17">
        <v>0</v>
      </c>
      <c r="F35" s="17">
        <v>250000</v>
      </c>
      <c r="G35" s="17">
        <v>250000</v>
      </c>
    </row>
    <row r="36" spans="2:7" x14ac:dyDescent="0.3">
      <c r="B36" s="3" t="s">
        <v>103</v>
      </c>
      <c r="C36" s="4" t="s">
        <v>104</v>
      </c>
      <c r="D36" s="18" t="s">
        <v>105</v>
      </c>
      <c r="E36" s="17">
        <f>30000+600000+15000+50000+20000+2495000+130000</f>
        <v>3340000</v>
      </c>
      <c r="F36" s="17">
        <v>3458043</v>
      </c>
      <c r="G36" s="17">
        <v>3457123</v>
      </c>
    </row>
    <row r="37" spans="2:7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4747000</v>
      </c>
      <c r="F37" s="22">
        <f t="shared" ref="F37:G37" si="5">SUM(F30:F36)</f>
        <v>5758611</v>
      </c>
      <c r="G37" s="22">
        <f t="shared" si="5"/>
        <v>5600129</v>
      </c>
    </row>
    <row r="38" spans="2:7" hidden="1" x14ac:dyDescent="0.3">
      <c r="B38" s="3" t="s">
        <v>109</v>
      </c>
      <c r="C38" s="4" t="s">
        <v>110</v>
      </c>
      <c r="D38" s="18" t="s">
        <v>111</v>
      </c>
      <c r="E38" s="17">
        <v>0</v>
      </c>
      <c r="F38" s="17">
        <v>0</v>
      </c>
      <c r="G38" s="17">
        <v>0</v>
      </c>
    </row>
    <row r="39" spans="2:7" hidden="1" x14ac:dyDescent="0.3">
      <c r="B39" s="3" t="s">
        <v>112</v>
      </c>
      <c r="C39" s="4" t="s">
        <v>113</v>
      </c>
      <c r="D39" s="18" t="s">
        <v>114</v>
      </c>
      <c r="E39" s="17">
        <v>0</v>
      </c>
      <c r="F39" s="17">
        <v>0</v>
      </c>
      <c r="G39" s="17">
        <v>0</v>
      </c>
    </row>
    <row r="40" spans="2:7" ht="16.2" x14ac:dyDescent="0.3">
      <c r="B40" s="19" t="s">
        <v>115</v>
      </c>
      <c r="C40" s="20" t="s">
        <v>116</v>
      </c>
      <c r="D40" s="21" t="s">
        <v>117</v>
      </c>
      <c r="E40" s="22">
        <f>E38+E39</f>
        <v>0</v>
      </c>
      <c r="F40" s="22">
        <f t="shared" ref="F40:G40" si="6">F38+F39</f>
        <v>0</v>
      </c>
      <c r="G40" s="22">
        <f t="shared" si="6"/>
        <v>0</v>
      </c>
    </row>
    <row r="41" spans="2:7" x14ac:dyDescent="0.3">
      <c r="B41" s="3" t="s">
        <v>118</v>
      </c>
      <c r="C41" s="4" t="s">
        <v>119</v>
      </c>
      <c r="D41" s="18" t="s">
        <v>120</v>
      </c>
      <c r="E41" s="17">
        <f>259200+36450+149000+83700+229500+781650+13500+46000+140400+20409</f>
        <v>1759809</v>
      </c>
      <c r="F41" s="17">
        <v>2239805</v>
      </c>
      <c r="G41" s="17">
        <v>2229424</v>
      </c>
    </row>
    <row r="42" spans="2:7" x14ac:dyDescent="0.3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  <c r="G42" s="17">
        <v>0</v>
      </c>
    </row>
    <row r="43" spans="2:7" x14ac:dyDescent="0.3">
      <c r="B43" s="3" t="s">
        <v>124</v>
      </c>
      <c r="C43" s="4" t="s">
        <v>125</v>
      </c>
      <c r="D43" s="18" t="s">
        <v>126</v>
      </c>
      <c r="E43" s="17">
        <v>0</v>
      </c>
      <c r="F43" s="17">
        <v>8126</v>
      </c>
      <c r="G43" s="17">
        <v>8126</v>
      </c>
    </row>
    <row r="44" spans="2:7" x14ac:dyDescent="0.3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  <c r="G44" s="17">
        <v>0</v>
      </c>
    </row>
    <row r="45" spans="2:7" x14ac:dyDescent="0.3">
      <c r="B45" s="3" t="s">
        <v>130</v>
      </c>
      <c r="C45" s="4" t="s">
        <v>131</v>
      </c>
      <c r="D45" s="18" t="s">
        <v>132</v>
      </c>
      <c r="E45" s="17">
        <v>0</v>
      </c>
      <c r="F45" s="17">
        <v>1001</v>
      </c>
      <c r="G45" s="17">
        <v>7</v>
      </c>
    </row>
    <row r="46" spans="2:7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1759809</v>
      </c>
      <c r="F46" s="22">
        <f t="shared" ref="F46:G46" si="7">SUM(F41:F45)</f>
        <v>2248932</v>
      </c>
      <c r="G46" s="22">
        <f t="shared" si="7"/>
        <v>2237557</v>
      </c>
    </row>
    <row r="47" spans="2:7" x14ac:dyDescent="0.3">
      <c r="B47" s="23" t="s">
        <v>136</v>
      </c>
      <c r="C47" s="24" t="s">
        <v>137</v>
      </c>
      <c r="D47" s="25" t="s">
        <v>138</v>
      </c>
      <c r="E47" s="26">
        <f>E26+E29+E37+E40+E46</f>
        <v>8485400</v>
      </c>
      <c r="F47" s="26">
        <f t="shared" ref="F47:G47" si="8">F26+F29+F37+F40+F46</f>
        <v>13550258</v>
      </c>
      <c r="G47" s="26">
        <f t="shared" si="8"/>
        <v>13337810</v>
      </c>
    </row>
    <row r="48" spans="2:7" hidden="1" x14ac:dyDescent="0.3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  <c r="G48" s="17">
        <v>0</v>
      </c>
    </row>
    <row r="49" spans="2:7" hidden="1" x14ac:dyDescent="0.3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  <c r="G49" s="17">
        <v>0</v>
      </c>
    </row>
    <row r="50" spans="2:7" hidden="1" x14ac:dyDescent="0.3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  <c r="G50" s="17">
        <v>0</v>
      </c>
    </row>
    <row r="51" spans="2:7" hidden="1" x14ac:dyDescent="0.3">
      <c r="B51" s="3" t="s">
        <v>148</v>
      </c>
      <c r="C51" s="8" t="s">
        <v>149</v>
      </c>
      <c r="D51" s="18" t="s">
        <v>150</v>
      </c>
      <c r="E51" s="17">
        <v>0</v>
      </c>
      <c r="F51" s="17">
        <v>0</v>
      </c>
      <c r="G51" s="17">
        <v>0</v>
      </c>
    </row>
    <row r="52" spans="2:7" hidden="1" x14ac:dyDescent="0.3">
      <c r="B52" s="3" t="s">
        <v>151</v>
      </c>
      <c r="C52" s="8" t="s">
        <v>152</v>
      </c>
      <c r="D52" s="18" t="s">
        <v>153</v>
      </c>
      <c r="E52" s="17">
        <v>0</v>
      </c>
      <c r="F52" s="17">
        <v>0</v>
      </c>
      <c r="G52" s="17">
        <v>0</v>
      </c>
    </row>
    <row r="53" spans="2:7" hidden="1" x14ac:dyDescent="0.3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  <c r="G53" s="17">
        <v>0</v>
      </c>
    </row>
    <row r="54" spans="2:7" hidden="1" x14ac:dyDescent="0.3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  <c r="G54" s="17">
        <v>0</v>
      </c>
    </row>
    <row r="55" spans="2:7" x14ac:dyDescent="0.3">
      <c r="B55" s="3" t="s">
        <v>160</v>
      </c>
      <c r="C55" s="7" t="s">
        <v>161</v>
      </c>
      <c r="D55" s="18" t="s">
        <v>162</v>
      </c>
      <c r="E55" s="17">
        <v>310000</v>
      </c>
      <c r="F55" s="17">
        <v>200000</v>
      </c>
      <c r="G55" s="17">
        <v>0</v>
      </c>
    </row>
    <row r="56" spans="2:7" x14ac:dyDescent="0.3">
      <c r="B56" s="23" t="s">
        <v>163</v>
      </c>
      <c r="C56" s="28" t="s">
        <v>164</v>
      </c>
      <c r="D56" s="25" t="s">
        <v>165</v>
      </c>
      <c r="E56" s="26">
        <f>SUM(E48:E55)</f>
        <v>310000</v>
      </c>
      <c r="F56" s="26">
        <f t="shared" ref="F56:G56" si="9">SUM(F48:F55)</f>
        <v>200000</v>
      </c>
      <c r="G56" s="26">
        <f t="shared" si="9"/>
        <v>0</v>
      </c>
    </row>
    <row r="57" spans="2:7" hidden="1" x14ac:dyDescent="0.3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  <c r="G57" s="17">
        <v>0</v>
      </c>
    </row>
    <row r="58" spans="2:7" ht="31.2" hidden="1" x14ac:dyDescent="0.3">
      <c r="B58" s="3">
        <v>56</v>
      </c>
      <c r="C58" s="7" t="s">
        <v>169</v>
      </c>
      <c r="D58" s="18" t="s">
        <v>170</v>
      </c>
      <c r="E58" s="17">
        <v>0</v>
      </c>
      <c r="F58" s="17">
        <v>0</v>
      </c>
      <c r="G58" s="17">
        <v>0</v>
      </c>
    </row>
    <row r="59" spans="2:7" hidden="1" x14ac:dyDescent="0.3">
      <c r="B59" s="3">
        <v>57</v>
      </c>
      <c r="C59" s="7" t="s">
        <v>171</v>
      </c>
      <c r="D59" s="18" t="s">
        <v>172</v>
      </c>
      <c r="E59" s="17">
        <v>0</v>
      </c>
      <c r="F59" s="17">
        <v>0</v>
      </c>
      <c r="G59" s="17">
        <v>0</v>
      </c>
    </row>
    <row r="60" spans="2:7" hidden="1" x14ac:dyDescent="0.3">
      <c r="B60" s="3">
        <v>58</v>
      </c>
      <c r="C60" s="7" t="s">
        <v>173</v>
      </c>
      <c r="D60" s="18" t="s">
        <v>174</v>
      </c>
      <c r="E60" s="17">
        <v>0</v>
      </c>
      <c r="F60" s="17">
        <v>0</v>
      </c>
      <c r="G60" s="17">
        <v>0</v>
      </c>
    </row>
    <row r="61" spans="2:7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  <c r="F61" s="22">
        <f t="shared" ref="F61:G61" si="10">SUM(F58:F60)</f>
        <v>0</v>
      </c>
      <c r="G61" s="22">
        <f t="shared" si="10"/>
        <v>0</v>
      </c>
    </row>
    <row r="62" spans="2:7" ht="31.2" hidden="1" x14ac:dyDescent="0.3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  <c r="G62" s="17">
        <v>0</v>
      </c>
    </row>
    <row r="63" spans="2:7" ht="31.2" hidden="1" x14ac:dyDescent="0.3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  <c r="G63" s="17">
        <v>0</v>
      </c>
    </row>
    <row r="64" spans="2:7" ht="31.2" hidden="1" x14ac:dyDescent="0.3">
      <c r="B64" s="3">
        <v>62</v>
      </c>
      <c r="C64" s="7" t="s">
        <v>181</v>
      </c>
      <c r="D64" s="18" t="s">
        <v>182</v>
      </c>
      <c r="E64" s="17">
        <v>0</v>
      </c>
      <c r="F64" s="17">
        <v>0</v>
      </c>
      <c r="G64" s="17">
        <v>0</v>
      </c>
    </row>
    <row r="65" spans="2:7" x14ac:dyDescent="0.3">
      <c r="B65" s="3">
        <v>63</v>
      </c>
      <c r="C65" s="7" t="s">
        <v>183</v>
      </c>
      <c r="D65" s="18" t="s">
        <v>184</v>
      </c>
      <c r="E65" s="17">
        <f>116594+308373</f>
        <v>424967</v>
      </c>
      <c r="F65" s="17">
        <v>494509</v>
      </c>
      <c r="G65" s="17">
        <v>490622</v>
      </c>
    </row>
    <row r="66" spans="2:7" ht="31.2" hidden="1" x14ac:dyDescent="0.3">
      <c r="B66" s="3">
        <v>64</v>
      </c>
      <c r="C66" s="7" t="s">
        <v>185</v>
      </c>
      <c r="D66" s="18" t="s">
        <v>186</v>
      </c>
      <c r="E66" s="17">
        <v>0</v>
      </c>
      <c r="F66" s="17">
        <v>0</v>
      </c>
      <c r="G66" s="17">
        <v>0</v>
      </c>
    </row>
    <row r="67" spans="2:7" ht="31.2" hidden="1" x14ac:dyDescent="0.3">
      <c r="B67" s="3">
        <v>65</v>
      </c>
      <c r="C67" s="7" t="s">
        <v>187</v>
      </c>
      <c r="D67" s="18" t="s">
        <v>188</v>
      </c>
      <c r="E67" s="17">
        <v>0</v>
      </c>
      <c r="F67" s="17">
        <v>0</v>
      </c>
      <c r="G67" s="17">
        <v>0</v>
      </c>
    </row>
    <row r="68" spans="2:7" hidden="1" x14ac:dyDescent="0.3">
      <c r="B68" s="3">
        <v>66</v>
      </c>
      <c r="C68" s="7" t="s">
        <v>189</v>
      </c>
      <c r="D68" s="18" t="s">
        <v>190</v>
      </c>
      <c r="E68" s="17">
        <v>0</v>
      </c>
      <c r="F68" s="17">
        <v>0</v>
      </c>
      <c r="G68" s="17">
        <v>0</v>
      </c>
    </row>
    <row r="69" spans="2:7" hidden="1" x14ac:dyDescent="0.3">
      <c r="B69" s="3">
        <v>67</v>
      </c>
      <c r="C69" s="30" t="s">
        <v>191</v>
      </c>
      <c r="D69" s="18" t="s">
        <v>192</v>
      </c>
      <c r="E69" s="17">
        <v>0</v>
      </c>
      <c r="F69" s="17">
        <v>0</v>
      </c>
      <c r="G69" s="17">
        <v>0</v>
      </c>
    </row>
    <row r="70" spans="2:7" hidden="1" x14ac:dyDescent="0.3">
      <c r="B70" s="3">
        <v>68</v>
      </c>
      <c r="C70" s="7" t="s">
        <v>193</v>
      </c>
      <c r="D70" s="18" t="s">
        <v>194</v>
      </c>
      <c r="E70" s="17">
        <v>0</v>
      </c>
      <c r="F70" s="17">
        <v>0</v>
      </c>
      <c r="G70" s="17">
        <v>0</v>
      </c>
    </row>
    <row r="71" spans="2:7" x14ac:dyDescent="0.3">
      <c r="B71" s="3">
        <v>69</v>
      </c>
      <c r="C71" s="7" t="s">
        <v>195</v>
      </c>
      <c r="D71" s="18" t="s">
        <v>196</v>
      </c>
      <c r="E71" s="17">
        <v>50000</v>
      </c>
      <c r="F71" s="17">
        <v>50000</v>
      </c>
      <c r="G71" s="17">
        <v>3000</v>
      </c>
    </row>
    <row r="72" spans="2:7" x14ac:dyDescent="0.3">
      <c r="B72" s="3">
        <v>70</v>
      </c>
      <c r="C72" s="30" t="s">
        <v>197</v>
      </c>
      <c r="D72" s="18" t="s">
        <v>198</v>
      </c>
      <c r="E72" s="17">
        <v>50000</v>
      </c>
      <c r="F72" s="17">
        <v>50000</v>
      </c>
      <c r="G72" s="17">
        <v>0</v>
      </c>
    </row>
    <row r="73" spans="2:7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524967</v>
      </c>
      <c r="F73" s="26">
        <f t="shared" ref="F73:G73" si="11">F57+F61+F62+F63+F64+F65+F66+F67+F68+F69+F70+F71+F72</f>
        <v>594509</v>
      </c>
      <c r="G73" s="26">
        <f t="shared" si="11"/>
        <v>493622</v>
      </c>
    </row>
    <row r="74" spans="2:7" x14ac:dyDescent="0.3">
      <c r="B74" s="3">
        <v>72</v>
      </c>
      <c r="C74" s="9" t="s">
        <v>201</v>
      </c>
      <c r="D74" s="18" t="s">
        <v>202</v>
      </c>
      <c r="E74" s="17">
        <v>0</v>
      </c>
      <c r="F74" s="17">
        <v>0</v>
      </c>
      <c r="G74" s="17">
        <v>0</v>
      </c>
    </row>
    <row r="75" spans="2:7" x14ac:dyDescent="0.3">
      <c r="B75" s="3">
        <v>73</v>
      </c>
      <c r="C75" s="9" t="s">
        <v>203</v>
      </c>
      <c r="D75" s="18" t="s">
        <v>204</v>
      </c>
      <c r="E75" s="17">
        <v>0</v>
      </c>
      <c r="F75" s="17">
        <v>0</v>
      </c>
      <c r="G75" s="17">
        <v>0</v>
      </c>
    </row>
    <row r="76" spans="2:7" x14ac:dyDescent="0.3">
      <c r="B76" s="3">
        <v>74</v>
      </c>
      <c r="C76" s="9" t="s">
        <v>205</v>
      </c>
      <c r="D76" s="18" t="s">
        <v>206</v>
      </c>
      <c r="E76" s="17">
        <v>0</v>
      </c>
      <c r="F76" s="17">
        <v>0</v>
      </c>
      <c r="G76" s="17">
        <v>0</v>
      </c>
    </row>
    <row r="77" spans="2:7" x14ac:dyDescent="0.3">
      <c r="B77" s="3">
        <v>75</v>
      </c>
      <c r="C77" s="9" t="s">
        <v>207</v>
      </c>
      <c r="D77" s="18" t="s">
        <v>208</v>
      </c>
      <c r="E77" s="17">
        <v>0</v>
      </c>
      <c r="F77" s="17">
        <v>2840180</v>
      </c>
      <c r="G77" s="17">
        <v>2732118</v>
      </c>
    </row>
    <row r="78" spans="2:7" x14ac:dyDescent="0.3">
      <c r="B78" s="3">
        <v>76</v>
      </c>
      <c r="C78" s="5" t="s">
        <v>209</v>
      </c>
      <c r="D78" s="18" t="s">
        <v>210</v>
      </c>
      <c r="E78" s="17">
        <v>0</v>
      </c>
      <c r="F78" s="17">
        <v>0</v>
      </c>
      <c r="G78" s="17">
        <v>0</v>
      </c>
    </row>
    <row r="79" spans="2:7" x14ac:dyDescent="0.3">
      <c r="B79" s="3">
        <v>77</v>
      </c>
      <c r="C79" s="5" t="s">
        <v>211</v>
      </c>
      <c r="D79" s="18" t="s">
        <v>212</v>
      </c>
      <c r="E79" s="17">
        <v>0</v>
      </c>
      <c r="F79" s="17">
        <v>0</v>
      </c>
      <c r="G79" s="17">
        <v>0</v>
      </c>
    </row>
    <row r="80" spans="2:7" x14ac:dyDescent="0.3">
      <c r="B80" s="3">
        <v>78</v>
      </c>
      <c r="C80" s="5" t="s">
        <v>213</v>
      </c>
      <c r="D80" s="18" t="s">
        <v>214</v>
      </c>
      <c r="E80" s="17">
        <v>0</v>
      </c>
      <c r="F80" s="17">
        <v>730168</v>
      </c>
      <c r="G80" s="17">
        <v>700991</v>
      </c>
    </row>
    <row r="81" spans="2:7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0</v>
      </c>
      <c r="F81" s="26">
        <f t="shared" ref="F81:G81" si="12">SUM(F74:F80)</f>
        <v>3570348</v>
      </c>
      <c r="G81" s="26">
        <f t="shared" si="12"/>
        <v>3433109</v>
      </c>
    </row>
    <row r="82" spans="2:7" x14ac:dyDescent="0.3">
      <c r="B82" s="3">
        <v>80</v>
      </c>
      <c r="C82" s="7" t="s">
        <v>217</v>
      </c>
      <c r="D82" s="18" t="s">
        <v>218</v>
      </c>
      <c r="E82" s="17">
        <v>14131891</v>
      </c>
      <c r="F82" s="17">
        <v>17131891</v>
      </c>
      <c r="G82" s="17">
        <v>16399017</v>
      </c>
    </row>
    <row r="83" spans="2:7" x14ac:dyDescent="0.3">
      <c r="B83" s="3">
        <v>81</v>
      </c>
      <c r="C83" s="7" t="s">
        <v>219</v>
      </c>
      <c r="D83" s="18" t="s">
        <v>220</v>
      </c>
      <c r="E83" s="17">
        <v>0</v>
      </c>
      <c r="F83" s="17">
        <v>0</v>
      </c>
      <c r="G83" s="17">
        <v>0</v>
      </c>
    </row>
    <row r="84" spans="2:7" x14ac:dyDescent="0.3">
      <c r="B84" s="3">
        <v>82</v>
      </c>
      <c r="C84" s="7" t="s">
        <v>221</v>
      </c>
      <c r="D84" s="18" t="s">
        <v>222</v>
      </c>
      <c r="E84" s="17">
        <v>0</v>
      </c>
      <c r="F84" s="17">
        <v>0</v>
      </c>
      <c r="G84" s="17">
        <v>0</v>
      </c>
    </row>
    <row r="85" spans="2:7" x14ac:dyDescent="0.3">
      <c r="B85" s="3">
        <v>83</v>
      </c>
      <c r="C85" s="7" t="s">
        <v>223</v>
      </c>
      <c r="D85" s="18" t="s">
        <v>224</v>
      </c>
      <c r="E85" s="17">
        <v>3815610</v>
      </c>
      <c r="F85" s="17">
        <v>4615610</v>
      </c>
      <c r="G85" s="17">
        <v>4388854</v>
      </c>
    </row>
    <row r="86" spans="2:7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17947501</v>
      </c>
      <c r="F86" s="26">
        <f t="shared" ref="F86:G86" si="13">SUM(F82:F85)</f>
        <v>21747501</v>
      </c>
      <c r="G86" s="26">
        <f t="shared" si="13"/>
        <v>20787871</v>
      </c>
    </row>
    <row r="87" spans="2:7" ht="31.2" hidden="1" x14ac:dyDescent="0.3">
      <c r="B87" s="3">
        <v>85</v>
      </c>
      <c r="C87" s="7" t="s">
        <v>227</v>
      </c>
      <c r="D87" s="18" t="s">
        <v>228</v>
      </c>
      <c r="E87" s="17">
        <v>0</v>
      </c>
      <c r="F87" s="17">
        <v>0</v>
      </c>
      <c r="G87" s="17">
        <v>0</v>
      </c>
    </row>
    <row r="88" spans="2:7" ht="31.2" hidden="1" x14ac:dyDescent="0.3">
      <c r="B88" s="3">
        <v>86</v>
      </c>
      <c r="C88" s="7" t="s">
        <v>229</v>
      </c>
      <c r="D88" s="18" t="s">
        <v>230</v>
      </c>
      <c r="E88" s="17">
        <v>0</v>
      </c>
      <c r="F88" s="17">
        <v>0</v>
      </c>
      <c r="G88" s="17">
        <v>0</v>
      </c>
    </row>
    <row r="89" spans="2:7" ht="31.2" hidden="1" x14ac:dyDescent="0.3">
      <c r="B89" s="3">
        <v>87</v>
      </c>
      <c r="C89" s="7" t="s">
        <v>231</v>
      </c>
      <c r="D89" s="18" t="s">
        <v>232</v>
      </c>
      <c r="E89" s="17">
        <v>0</v>
      </c>
      <c r="F89" s="17">
        <v>0</v>
      </c>
      <c r="G89" s="17">
        <v>0</v>
      </c>
    </row>
    <row r="90" spans="2:7" hidden="1" x14ac:dyDescent="0.3">
      <c r="B90" s="3">
        <v>88</v>
      </c>
      <c r="C90" s="7" t="s">
        <v>233</v>
      </c>
      <c r="D90" s="18" t="s">
        <v>234</v>
      </c>
      <c r="E90" s="17">
        <v>0</v>
      </c>
      <c r="F90" s="17">
        <v>0</v>
      </c>
      <c r="G90" s="17">
        <v>0</v>
      </c>
    </row>
    <row r="91" spans="2:7" ht="31.2" hidden="1" x14ac:dyDescent="0.3">
      <c r="B91" s="3">
        <v>89</v>
      </c>
      <c r="C91" s="7" t="s">
        <v>235</v>
      </c>
      <c r="D91" s="18" t="s">
        <v>236</v>
      </c>
      <c r="E91" s="17">
        <v>0</v>
      </c>
      <c r="F91" s="17">
        <v>0</v>
      </c>
      <c r="G91" s="17">
        <v>0</v>
      </c>
    </row>
    <row r="92" spans="2:7" ht="31.2" hidden="1" x14ac:dyDescent="0.3">
      <c r="B92" s="3">
        <v>90</v>
      </c>
      <c r="C92" s="7" t="s">
        <v>237</v>
      </c>
      <c r="D92" s="18" t="s">
        <v>238</v>
      </c>
      <c r="E92" s="17">
        <v>0</v>
      </c>
      <c r="F92" s="17">
        <v>0</v>
      </c>
      <c r="G92" s="17">
        <v>0</v>
      </c>
    </row>
    <row r="93" spans="2:7" hidden="1" x14ac:dyDescent="0.3">
      <c r="B93" s="3">
        <v>91</v>
      </c>
      <c r="C93" s="7" t="s">
        <v>239</v>
      </c>
      <c r="D93" s="18" t="s">
        <v>240</v>
      </c>
      <c r="E93" s="17">
        <v>0</v>
      </c>
      <c r="F93" s="17">
        <v>0</v>
      </c>
      <c r="G93" s="17">
        <v>0</v>
      </c>
    </row>
    <row r="94" spans="2:7" hidden="1" x14ac:dyDescent="0.3">
      <c r="B94" s="3">
        <v>92</v>
      </c>
      <c r="C94" s="7" t="s">
        <v>241</v>
      </c>
      <c r="D94" s="18" t="s">
        <v>242</v>
      </c>
      <c r="E94" s="17">
        <v>0</v>
      </c>
      <c r="F94" s="17">
        <v>0</v>
      </c>
      <c r="G94" s="17">
        <v>0</v>
      </c>
    </row>
    <row r="95" spans="2:7" x14ac:dyDescent="0.3">
      <c r="B95" s="3">
        <v>93</v>
      </c>
      <c r="C95" s="7" t="s">
        <v>243</v>
      </c>
      <c r="D95" s="18" t="s">
        <v>244</v>
      </c>
      <c r="E95" s="17">
        <v>0</v>
      </c>
      <c r="F95" s="17">
        <v>0</v>
      </c>
      <c r="G95" s="17">
        <v>0</v>
      </c>
    </row>
    <row r="96" spans="2:7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  <c r="F96" s="26">
        <f t="shared" ref="F96:G96" si="14">SUM(F87:F95)</f>
        <v>0</v>
      </c>
      <c r="G96" s="26">
        <f t="shared" si="14"/>
        <v>0</v>
      </c>
    </row>
    <row r="97" spans="2:7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39756895</v>
      </c>
      <c r="F97" s="26">
        <f t="shared" ref="F97:G97" si="15">F21+F22+F47+F56+F73+F81+F86+F96</f>
        <v>62014939</v>
      </c>
      <c r="G97" s="26">
        <f t="shared" si="15"/>
        <v>58647261</v>
      </c>
    </row>
  </sheetData>
  <mergeCells count="1">
    <mergeCell ref="B1:G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87" fitToHeight="0" orientation="portrait" r:id="rId1"/>
  <headerFooter alignWithMargins="0">
    <oddHeader>&amp;C&amp;"Times New Roman,Normál"&amp;13 1. melléklet
a 3/2020. (VII.09.) önkormányzati rendelethez
2019. évi költségvetési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2020-07-10T14:15:31Z</cp:lastPrinted>
  <dcterms:created xsi:type="dcterms:W3CDTF">2019-02-06T16:32:14Z</dcterms:created>
  <dcterms:modified xsi:type="dcterms:W3CDTF">2020-07-10T14:15:31Z</dcterms:modified>
</cp:coreProperties>
</file>