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8100" tabRatio="782" firstSheet="1" activeTab="7"/>
  </bookViews>
  <sheets>
    <sheet name="Önk. összesen" sheetId="1" state="hidden" r:id="rId1"/>
    <sheet name="összesen" sheetId="2" r:id="rId2"/>
    <sheet name="Működési mérleg" sheetId="3" r:id="rId3"/>
    <sheet name="Felhalmozási mérleg" sheetId="4" r:id="rId4"/>
    <sheet name="Hivatal" sheetId="5" r:id="rId5"/>
    <sheet name="Önk.szakf." sheetId="6" r:id="rId6"/>
    <sheet name="Óvoda" sheetId="7" r:id="rId7"/>
    <sheet name="Műv.Ház" sheetId="8" r:id="rId8"/>
  </sheets>
  <definedNames/>
  <calcPr fullCalcOnLoad="1"/>
</workbook>
</file>

<file path=xl/sharedStrings.xml><?xml version="1.0" encoding="utf-8"?>
<sst xmlns="http://schemas.openxmlformats.org/spreadsheetml/2006/main" count="1060" uniqueCount="371">
  <si>
    <t>Költségvetési szerv megnevezése</t>
  </si>
  <si>
    <t>Költségvetési szerv I.</t>
  </si>
  <si>
    <t>04</t>
  </si>
  <si>
    <t>Feladat megnevezése</t>
  </si>
  <si>
    <t>Művelődési Ház Iskolai és községi Könyvtár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</si>
  <si>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</si>
  <si>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</si>
  <si>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</si>
  <si>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</si>
  <si>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</si>
  <si>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</si>
  <si>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</si>
  <si>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</si>
  <si>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</si>
  <si>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</si>
  <si>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</si>
  <si>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</si>
  <si>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</si>
  <si>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</si>
  <si>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</si>
  <si>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</si>
  <si>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</si>
  <si>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</si>
  <si>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</si>
  <si>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</si>
  <si>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</si>
  <si>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</si>
  <si>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</si>
  <si>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2.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</si>
  <si>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</si>
  <si>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</si>
  <si>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</si>
  <si>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</si>
  <si>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</si>
  <si>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</si>
  <si>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</si>
  <si>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</si>
  <si>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</si>
  <si>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3.</t>
  </si>
  <si>
    <t>III. Felhalmozási célú egyéb bevételek</t>
  </si>
  <si>
    <t>4.</t>
  </si>
  <si>
    <t>IV. Kölcsön</t>
  </si>
  <si>
    <t>5.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</si>
  <si>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</si>
  <si>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</si>
  <si>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</si>
  <si>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</si>
  <si>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</si>
  <si>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6.</t>
  </si>
  <si>
    <t>VI. Önkormányzati támogatás</t>
  </si>
  <si>
    <t>7.</t>
  </si>
  <si>
    <t>BEVÉTELEK ÖSSZESEN (1+2+3+4+5+6)</t>
  </si>
  <si>
    <t>Kiadások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</si>
  <si>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</si>
  <si>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</si>
  <si>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</si>
  <si>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</si>
  <si>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</si>
  <si>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</si>
  <si>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</si>
  <si>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</si>
  <si>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</si>
  <si>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</si>
  <si>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</si>
  <si>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</si>
  <si>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</si>
  <si>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</si>
  <si>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</si>
  <si>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KIADÁSOK ÖSSZESEN: (1+2+3)</t>
  </si>
  <si>
    <t>Éves engedélyezett létszám előirányzat (fő)</t>
  </si>
  <si>
    <t>Közfoglalkoztatottak létszáma (fő)</t>
  </si>
  <si>
    <t>V. Kölcsön</t>
  </si>
  <si>
    <t>6.1.</t>
  </si>
  <si>
    <t>6.2.</t>
  </si>
  <si>
    <t>VII. Önkormányzati támogatás</t>
  </si>
  <si>
    <t>8.</t>
  </si>
  <si>
    <t>Pátyolgató Óvoda</t>
  </si>
  <si>
    <t>megnevezése</t>
  </si>
  <si>
    <t>Önkormányzat</t>
  </si>
  <si>
    <t>01</t>
  </si>
  <si>
    <t xml:space="preserve">  ………...…………        </t>
  </si>
  <si>
    <t>--------</t>
  </si>
  <si>
    <t>I. Önkormányzatok működési bevételei</t>
  </si>
  <si>
    <t>I/1. Önkormányzatok sajátos működési bevételei (2.1.+…+.2.6.)</t>
  </si>
  <si>
    <t>Helyi adók</t>
  </si>
  <si>
    <t>Illetékek</t>
  </si>
  <si>
    <t>Átengedett központi adók</t>
  </si>
  <si>
    <t>Bírságok, díjak, pótlékok</t>
  </si>
  <si>
    <t>Kezességvállalással kapcsolatos megtérülés</t>
  </si>
  <si>
    <t>2.6.</t>
  </si>
  <si>
    <t>Egyéb fizetési kötelezettségből származó bevételek</t>
  </si>
  <si>
    <t>I/2. Intézményi működési bevételek (3.1.+…+3.8.)</t>
  </si>
  <si>
    <t>3.1.</t>
  </si>
  <si>
    <t>3.2.</t>
  </si>
  <si>
    <t>3.3.</t>
  </si>
  <si>
    <t>3.4.</t>
  </si>
  <si>
    <t>3.5.</t>
  </si>
  <si>
    <t>3.6.</t>
  </si>
  <si>
    <t>3.7.</t>
  </si>
  <si>
    <t>Működési célú hozam- és kamatbevételek</t>
  </si>
  <si>
    <t>3.8.</t>
  </si>
  <si>
    <t>Egyéb működési célú bevétel</t>
  </si>
  <si>
    <t>II. Közhatalmi bevételek</t>
  </si>
  <si>
    <t>III. Támogatások,  kiegészítések (5.1.+…+5.8.)</t>
  </si>
  <si>
    <t>Normatív hozzájárulások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</si>
  <si>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</si>
  <si>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</si>
  <si>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</si>
  <si>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</si>
  <si>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</si>
  <si>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</si>
  <si>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</si>
  <si>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</si>
  <si>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</si>
  <si>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</si>
  <si>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Megyei önkormányzatok működésének támogatása</t>
  </si>
  <si>
    <t>5.8.</t>
  </si>
  <si>
    <t>Egyéb támogatás, kiegészítés</t>
  </si>
  <si>
    <t>IV. Támogatásértékű bevételek (6.1+6.2)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</si>
  <si>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</si>
  <si>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</si>
  <si>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</si>
  <si>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</si>
  <si>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</si>
  <si>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</si>
  <si>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kist. társulástól, jogi szem. társulástól átvett pénzeszköz</t>
  </si>
  <si>
    <t>6.1.4.</t>
  </si>
  <si>
    <t>EU támogatás</t>
  </si>
  <si>
    <t>6.1.5.</t>
  </si>
  <si>
    <t>Egyéb működési célú támogatásértékű bevétel</t>
  </si>
  <si>
    <t>Felhalmozási célú támogatásértékű bevétel (6.2.1.+…+6.2.5.)</t>
  </si>
  <si>
    <t>6.2.1.</t>
  </si>
  <si>
    <t>6.2.2.</t>
  </si>
  <si>
    <t>6.2.3.</t>
  </si>
  <si>
    <t>Többcélú kistérségi társulástól, jogi személyiségű társulástól átvett pénzeszköz</t>
  </si>
  <si>
    <t>6.2.4.</t>
  </si>
  <si>
    <t>6.2.5.</t>
  </si>
  <si>
    <t>Egyéb felhalmozási célú támogatásértékű bevétel</t>
  </si>
  <si>
    <t>V. Felhalmozási célú bevételek (7.1.+…+.7.3.)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</si>
  <si>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</si>
  <si>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</si>
  <si>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</si>
  <si>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</si>
  <si>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</si>
  <si>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</si>
  <si>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VI. Átvett pénzeszközök (8.1.+8.2.)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</si>
  <si>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</si>
  <si>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</si>
  <si>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</si>
  <si>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</si>
  <si>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>9.</t>
  </si>
  <si>
    <t>VII. Kölcsön (munkavállalónak adott kölcsön visszatérülése)</t>
  </si>
  <si>
    <t>10.</t>
  </si>
  <si>
    <t>KÖLTSÉGVETÉSI BEVÉTELEK ÖSSZESEN (2+3+4+5+6+7+8+9)</t>
  </si>
  <si>
    <t>11.</t>
  </si>
  <si>
    <t>VIII. Pénzmaradvány, vállalk. tev. maradványa (11.1.+11.2.)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</si>
  <si>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</si>
  <si>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</si>
  <si>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</si>
  <si>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</si>
  <si>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12.</t>
  </si>
  <si>
    <t>IX. Finanszírozási célú pénzügyi műv. bevételei (12.1.+.12.2.)</t>
  </si>
  <si>
    <t>12.1.</t>
  </si>
  <si>
    <t>Működési célú pénzügyi műveletek bevételei</t>
  </si>
  <si>
    <t>12.2.</t>
  </si>
  <si>
    <t>Felhalmozási célú pénzügyi műveletek bevételei</t>
  </si>
  <si>
    <t>13.</t>
  </si>
  <si>
    <t>BEVÉTELEK ÖSSZESEN (10+11+12)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</si>
  <si>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</si>
  <si>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</si>
  <si>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</si>
  <si>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</si>
  <si>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</si>
  <si>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</si>
  <si>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</si>
  <si>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</si>
  <si>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</si>
  <si>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</si>
  <si>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</si>
  <si>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</si>
  <si>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</si>
  <si>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</si>
  <si>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Lakástámogatás</t>
  </si>
  <si>
    <t>Lakásépítés</t>
  </si>
  <si>
    <t>EU-s forrásból finansz. támogatással megv. pr., projektek önk. hozzájárulásának kiadásai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</si>
  <si>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</si>
  <si>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</si>
  <si>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</si>
  <si>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</si>
  <si>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</si>
  <si>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</si>
  <si>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</si>
  <si>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</si>
  <si>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</si>
  <si>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</si>
  <si>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</si>
  <si>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4.1.</t>
  </si>
  <si>
    <t>Általános tartalék</t>
  </si>
  <si>
    <t>4.2.</t>
  </si>
  <si>
    <t>Céltartalék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</si>
  <si>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</si>
  <si>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</si>
  <si>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</si>
  <si>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</si>
  <si>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</si>
  <si>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</si>
  <si>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KIADÁSOK ÖSSZESEN: (6+7)</t>
  </si>
  <si>
    <t>Sor-
szám</t>
  </si>
  <si>
    <t>Bevételi jogcím</t>
  </si>
  <si>
    <t>I. Önkormányzat működési bevételei (2+3+4)</t>
  </si>
  <si>
    <t>Egyéb sajátos bevételek</t>
  </si>
  <si>
    <t xml:space="preserve">4. </t>
  </si>
  <si>
    <t>Egyéb támogatás</t>
  </si>
  <si>
    <t xml:space="preserve">7. 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</si>
  <si>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</si>
  <si>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</si>
  <si>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</si>
  <si>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(12.1.+12.2.)</t>
  </si>
  <si>
    <t>IX. Finanszírozási célú pénzügyi műveletek bevételei (10.1+10.2.)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</si>
  <si>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</si>
  <si>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</si>
  <si>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</si>
  <si>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</si>
  <si>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</si>
  <si>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</si>
  <si>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</si>
  <si>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</si>
  <si>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</si>
  <si>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</si>
  <si>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</si>
  <si>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</si>
  <si>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</si>
  <si>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</si>
  <si>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</si>
  <si>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</si>
  <si>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</si>
  <si>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</si>
  <si>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</si>
  <si>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</si>
  <si>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</si>
  <si>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</si>
  <si>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</si>
  <si>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</si>
  <si>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</si>
  <si>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BEVÉTELEK ÖSSZESEN: (10+11+12)</t>
  </si>
  <si>
    <t>K I A D Á S O K</t>
  </si>
  <si>
    <t>Sor-szám</t>
  </si>
  <si>
    <t>Kiadási jogcímek</t>
  </si>
  <si>
    <t>EU-s forrásból finanszírozott támogatással megvalósuló programok, projektek önkormányzati hozzájárulásának kiadásai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</si>
  <si>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</si>
  <si>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</si>
  <si>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</si>
  <si>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</si>
  <si>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</si>
  <si>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</si>
  <si>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</si>
  <si>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</si>
  <si>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</si>
  <si>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</si>
  <si>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</si>
  <si>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</si>
  <si>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</si>
  <si>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</si>
  <si>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</si>
  <si>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</si>
  <si>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</si>
  <si>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</si>
  <si>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</si>
  <si>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</si>
  <si>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</si>
  <si>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 KIADÁSOK ÖSSZESEN: (5+6)</t>
  </si>
  <si>
    <t>I. Működési célú bevételek és kiadások mérlege
(Önkormányzati szinten)</t>
  </si>
  <si>
    <t xml:space="preserve"> Ezer forintban !</t>
  </si>
  <si>
    <t>Megnevezés</t>
  </si>
  <si>
    <t>Önkormányzatok sajátos működési bevételei</t>
  </si>
  <si>
    <t>Személyi juttatások</t>
  </si>
  <si>
    <t>Munkaadókat terhelő járulék</t>
  </si>
  <si>
    <t>Közhatalmi bevételek</t>
  </si>
  <si>
    <t>Dologi kiadások</t>
  </si>
  <si>
    <t>Támogatások, kiegészítések</t>
  </si>
  <si>
    <t>Támogatásértékű bevételek</t>
  </si>
  <si>
    <t>Tartalékok</t>
  </si>
  <si>
    <t>Működési célú kölcsön visszatérítése, igénybevétele</t>
  </si>
  <si>
    <t>Költségvetési bevételek összesen:</t>
  </si>
  <si>
    <t>Költségvetési kiadások összesen:</t>
  </si>
  <si>
    <t>14.</t>
  </si>
  <si>
    <t>Előző évi műk. célú pénzm. igénybev.</t>
  </si>
  <si>
    <t>15.</t>
  </si>
  <si>
    <t>Előző évi váll. maradv. igénybev.</t>
  </si>
  <si>
    <t>16.</t>
  </si>
  <si>
    <t>Rövid lejáratú hitelek tölresztése</t>
  </si>
  <si>
    <t>17.</t>
  </si>
  <si>
    <t>18.</t>
  </si>
  <si>
    <t>Kapott kölcsön, nyújtott kölcsön visszatér.</t>
  </si>
  <si>
    <t>19.</t>
  </si>
  <si>
    <t>Forgatási célú belf., külf. értékpapírok kibocsátása, értékesítése</t>
  </si>
  <si>
    <t>Befektetési célú belf., külf. értékpapírok vásárlása</t>
  </si>
  <si>
    <t>20.</t>
  </si>
  <si>
    <t>21.</t>
  </si>
  <si>
    <t>Egyéb működési finanszírozási célú bevétel</t>
  </si>
  <si>
    <t>22.</t>
  </si>
  <si>
    <t xml:space="preserve">Egyéb </t>
  </si>
  <si>
    <t>23.</t>
  </si>
  <si>
    <t>24.</t>
  </si>
  <si>
    <t>25.</t>
  </si>
  <si>
    <t>Finanszírozási célú bevételek (16+…+24)</t>
  </si>
  <si>
    <t>Finanszírozási célú kiadások (14+…+24)</t>
  </si>
  <si>
    <t>26.</t>
  </si>
  <si>
    <t>BEVÉTELEK ÖSSZESEN (13+14+15+25)</t>
  </si>
  <si>
    <t>KIADÁSOK ÖSSZESEN (13+25)</t>
  </si>
  <si>
    <t>27.</t>
  </si>
  <si>
    <t>Költségvetési hiány:</t>
  </si>
  <si>
    <t>Költségvetési többlet:</t>
  </si>
  <si>
    <t>II. Felhalmozási célú bevételek és kiadások mérlege
(Önkormányzati szinten)</t>
  </si>
  <si>
    <t>Tárgyi eszközök, immateriális javak értékesítése</t>
  </si>
  <si>
    <t>Vagyoni értékű jogok értékesítése, hasznosítása</t>
  </si>
  <si>
    <t>Egyéb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</si>
  <si>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</si>
  <si>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</si>
  <si>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</si>
  <si>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Átvett pénzeszközök államháztartáson kívülről</t>
  </si>
  <si>
    <t>EU-s támogatásból származó forrás</t>
  </si>
  <si>
    <t>Előző évi felh. célú pénzm. igénybev.</t>
  </si>
  <si>
    <t>Befektetési célú belföldi, külföldi értékpapírok kibocsátása, érték.</t>
  </si>
  <si>
    <t>Finansírozási célú bev. (13+…+21)</t>
  </si>
  <si>
    <t>Finansírozási célú kiad. (12+...+21)</t>
  </si>
  <si>
    <t>BEVÉTELEK ÖSSZESEN (11+12+22)</t>
  </si>
  <si>
    <t>KIADÁSOK ÖSSZESEN (11+22)</t>
  </si>
  <si>
    <t xml:space="preserve"> - Felhalmozási célú pénzeszközátadás államháztartáson     kívülre</t>
  </si>
  <si>
    <t>2012. évi  eredeti előirányzat</t>
  </si>
  <si>
    <t>2012. évi módosított előirányzat</t>
  </si>
  <si>
    <t>Teljesítés (%)</t>
  </si>
  <si>
    <t>2012. évi eredeti előirányzat</t>
  </si>
  <si>
    <r>
      <t xml:space="preserve">I/1. Önkormányzat sajátos működési bevételei </t>
    </r>
    <r>
      <rPr>
        <sz val="11"/>
        <rFont val="Times New Roman CE"/>
        <family val="1"/>
      </rPr>
      <t>(2.1+…+2.6)</t>
    </r>
  </si>
  <si>
    <r>
      <t xml:space="preserve">III. Támogatások, kiegészítések </t>
    </r>
    <r>
      <rPr>
        <sz val="11"/>
        <rFont val="Times New Roman CE"/>
        <family val="1"/>
      </rPr>
      <t>(5.1+…+5.8.)</t>
    </r>
  </si>
  <si>
    <r>
      <t xml:space="preserve">IV. Támogatásértékű bevételek </t>
    </r>
    <r>
      <rPr>
        <sz val="11"/>
        <rFont val="Times New Roman CE"/>
        <family val="1"/>
      </rPr>
      <t>(6.1+6.2)</t>
    </r>
  </si>
  <si>
    <r>
      <t xml:space="preserve">V. Felhalmozási célú bevételek </t>
    </r>
    <r>
      <rPr>
        <sz val="11"/>
        <rFont val="Times New Roman CE"/>
        <family val="1"/>
      </rPr>
      <t>(7.1+…+7.3)</t>
    </r>
  </si>
  <si>
    <r>
      <t xml:space="preserve">VI. Átvett pénzeszközök </t>
    </r>
    <r>
      <rPr>
        <sz val="11"/>
        <rFont val="Times New Roman CE"/>
        <family val="1"/>
      </rPr>
      <t>(8.1+8.2.)</t>
    </r>
  </si>
  <si>
    <r>
      <t xml:space="preserve">I. Működési költségvetés kiadásai </t>
    </r>
    <r>
      <rPr>
        <sz val="11"/>
        <rFont val="Times New Roman CE"/>
        <family val="1"/>
      </rPr>
      <t>(1.1+…+1.5.)</t>
    </r>
  </si>
  <si>
    <r>
      <t xml:space="preserve">II. Felhalmozási költségvetés kiadásai </t>
    </r>
    <r>
      <rPr>
        <sz val="11"/>
        <rFont val="Times New Roman CE"/>
        <family val="1"/>
      </rPr>
      <t>(2.1+…+2.7)</t>
    </r>
  </si>
  <si>
    <r>
      <t xml:space="preserve">IV. Tartalékok </t>
    </r>
    <r>
      <rPr>
        <sz val="11"/>
        <rFont val="Times New Roman CE"/>
        <family val="1"/>
      </rPr>
      <t>(4.1.+4.2.)</t>
    </r>
  </si>
  <si>
    <t xml:space="preserve">B E V É T E L E K </t>
  </si>
  <si>
    <t>(Önkormányzat összesen)</t>
  </si>
  <si>
    <t>Önkormányzati egyéb sajátos folyó bevétel</t>
  </si>
  <si>
    <t>Önkormányzati finanszírozásból eredő korrekció</t>
  </si>
  <si>
    <t>BEVÉTELEK MINDÖSSZESEN</t>
  </si>
  <si>
    <t>KIADÁSOK MINDÖSSZESEN</t>
  </si>
  <si>
    <t>Ellátottak pénzbeni juttatásai</t>
  </si>
  <si>
    <t>Önkormányzatok egyéb sajátos folyó bevételei</t>
  </si>
  <si>
    <t>Önkormányzati hivatal</t>
  </si>
  <si>
    <t>Egyéb bevétel</t>
  </si>
  <si>
    <t>02</t>
  </si>
  <si>
    <t>IV. Közhatalmi bevétel</t>
  </si>
  <si>
    <t>VI. Pénzmaradvány, vállalk. tev. maradványa (5.1.+5.2.)</t>
  </si>
  <si>
    <t>6.1</t>
  </si>
  <si>
    <t>6.2</t>
  </si>
  <si>
    <t>1,14</t>
  </si>
  <si>
    <t>Rgyéb működési célú kiadások (tartalékok)</t>
  </si>
  <si>
    <t xml:space="preserve">   1.14.</t>
  </si>
  <si>
    <t xml:space="preserve">                    - egyéb működési célú kiadások</t>
  </si>
  <si>
    <t>Önkormányzat egyéb szakfeladat</t>
  </si>
  <si>
    <t xml:space="preserve">Működési célú pénzeszköz átvétel    </t>
  </si>
  <si>
    <t>76.75</t>
  </si>
  <si>
    <t>2013. évi előirányzat</t>
  </si>
  <si>
    <t>1. melléklet a    7/2014. (V.5.) önkormányzati rendelethez (alaprendelet 1. melléklete)</t>
  </si>
  <si>
    <t xml:space="preserve">2. melléklet a   7/2014. (V.5.) önkormányzati rendelethez (alaprendelet 2.1. melléklete)     </t>
  </si>
  <si>
    <t xml:space="preserve">3. melléklet a  7/2014. (V.5.) önkormányzati rendelethez (alaprendelet 2.2. melléklete)     </t>
  </si>
  <si>
    <t>4. melléklet a 7/2014.(V.5.) önkormányzati rendelethez (alaprendelet 9. melléklete)</t>
  </si>
  <si>
    <t>5. melléklet a 7/2014. (V.5.) önkormányzati rendelethez (alaprendelet 13. melléklete)</t>
  </si>
  <si>
    <t>6. melléklet a 7/2014. (V.5.) önkormányzati rendelethez (alaprendelet 11. melléklete)</t>
  </si>
  <si>
    <t>7. melléklet a 7/2014. (V.5.) önkormányzati rendelethez (alaprendelet 12. melléklete)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</si>
</sst>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 CE"/>
      <family val="0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2"/>
      <color indexed="10"/>
      <name val="Times New Roman CE"/>
      <family val="1"/>
    </font>
    <font>
      <b/>
      <sz val="11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"/>
      <family val="1"/>
    </font>
    <font>
      <i/>
      <sz val="9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418">
    <xf numFmtId="0" fontId="0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>
      <alignment vertical="center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164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vertical="center" wrapText="1" indent="1"/>
      <protection/>
    </xf>
    <xf numFmtId="164" fontId="9" fillId="0" borderId="20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49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54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12" fillId="0" borderId="25" xfId="54" applyFont="1" applyFill="1" applyBorder="1" applyAlignment="1" applyProtection="1">
      <alignment horizontal="left" vertical="center" wrapText="1" inden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0" fontId="12" fillId="0" borderId="28" xfId="54" applyFont="1" applyFill="1" applyBorder="1" applyAlignment="1" applyProtection="1">
      <alignment horizontal="left" vertical="center" wrapText="1" inden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vertical="center" wrapText="1"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49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vertical="center" wrapText="1"/>
      <protection locked="0"/>
    </xf>
    <xf numFmtId="0" fontId="12" fillId="0" borderId="34" xfId="54" applyFont="1" applyFill="1" applyBorder="1" applyAlignment="1" applyProtection="1">
      <alignment horizontal="left" vertical="center" wrapText="1" inden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9" xfId="54" applyFont="1" applyFill="1" applyBorder="1" applyAlignment="1" applyProtection="1">
      <alignment horizontal="left" vertical="center" wrapText="1" indent="1"/>
      <protection/>
    </xf>
    <xf numFmtId="164" fontId="9" fillId="0" borderId="20" xfId="0" applyNumberFormat="1" applyFont="1" applyFill="1" applyBorder="1" applyAlignment="1" applyProtection="1">
      <alignment vertical="center" wrapText="1"/>
      <protection locked="0"/>
    </xf>
    <xf numFmtId="49" fontId="9" fillId="0" borderId="19" xfId="54" applyNumberFormat="1" applyFont="1" applyFill="1" applyBorder="1" applyAlignment="1" applyProtection="1">
      <alignment horizontal="left" vertical="center" wrapText="1" indent="1"/>
      <protection/>
    </xf>
    <xf numFmtId="164" fontId="9" fillId="0" borderId="35" xfId="0" applyNumberFormat="1" applyFont="1" applyFill="1" applyBorder="1" applyAlignment="1" applyProtection="1">
      <alignment vertical="center" wrapText="1"/>
      <protection/>
    </xf>
    <xf numFmtId="49" fontId="12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12" fillId="0" borderId="10" xfId="54" applyFont="1" applyFill="1" applyBorder="1" applyAlignment="1" applyProtection="1">
      <alignment horizontal="left" vertical="center" wrapText="1" indent="1"/>
      <protection/>
    </xf>
    <xf numFmtId="164" fontId="9" fillId="0" borderId="36" xfId="0" applyNumberFormat="1" applyFont="1" applyFill="1" applyBorder="1" applyAlignment="1" applyProtection="1">
      <alignment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49" fontId="12" fillId="0" borderId="14" xfId="54" applyNumberFormat="1" applyFont="1" applyFill="1" applyBorder="1" applyAlignment="1" applyProtection="1">
      <alignment horizontal="left" vertical="center" wrapText="1" indent="1"/>
      <protection/>
    </xf>
    <xf numFmtId="0" fontId="12" fillId="0" borderId="38" xfId="54" applyFont="1" applyFill="1" applyBorder="1" applyAlignment="1" applyProtection="1">
      <alignment horizontal="left" vertical="center" wrapText="1" indent="1"/>
      <protection/>
    </xf>
    <xf numFmtId="164" fontId="9" fillId="0" borderId="39" xfId="0" applyNumberFormat="1" applyFont="1" applyFill="1" applyBorder="1" applyAlignment="1" applyProtection="1">
      <alignment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40" xfId="0" applyFont="1" applyBorder="1" applyAlignment="1" applyProtection="1">
      <alignment horizontal="center" wrapText="1"/>
      <protection/>
    </xf>
    <xf numFmtId="0" fontId="17" fillId="0" borderId="40" xfId="0" applyFont="1" applyBorder="1" applyAlignment="1" applyProtection="1">
      <alignment horizontal="left" wrapText="1" inden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164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54" applyFont="1" applyFill="1" applyBorder="1" applyAlignment="1" applyProtection="1">
      <alignment horizontal="left" vertical="center" wrapText="1" indent="1"/>
      <protection/>
    </xf>
    <xf numFmtId="0" fontId="9" fillId="0" borderId="19" xfId="54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 vertical="center" wrapText="1"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49" fontId="12" fillId="0" borderId="34" xfId="54" applyNumberFormat="1" applyFont="1" applyFill="1" applyBorder="1" applyAlignment="1" applyProtection="1">
      <alignment horizontal="left" vertical="center" wrapText="1" indent="1"/>
      <protection/>
    </xf>
    <xf numFmtId="164" fontId="12" fillId="0" borderId="44" xfId="0" applyNumberFormat="1" applyFont="1" applyFill="1" applyBorder="1" applyAlignment="1" applyProtection="1">
      <alignment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49" fontId="12" fillId="0" borderId="25" xfId="54" applyNumberFormat="1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19" fillId="0" borderId="42" xfId="0" applyFont="1" applyFill="1" applyBorder="1" applyAlignment="1" applyProtection="1">
      <alignment vertical="center" wrapText="1"/>
      <protection/>
    </xf>
    <xf numFmtId="0" fontId="8" fillId="0" borderId="40" xfId="0" applyFont="1" applyFill="1" applyBorder="1" applyAlignment="1" applyProtection="1">
      <alignment vertical="center" wrapText="1"/>
      <protection/>
    </xf>
    <xf numFmtId="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164" fontId="12" fillId="0" borderId="30" xfId="0" applyNumberFormat="1" applyFont="1" applyFill="1" applyBorder="1" applyAlignment="1" applyProtection="1">
      <alignment vertical="center" wrapText="1"/>
      <protection locked="0"/>
    </xf>
    <xf numFmtId="164" fontId="12" fillId="0" borderId="33" xfId="0" applyNumberFormat="1" applyFont="1" applyFill="1" applyBorder="1" applyAlignment="1" applyProtection="1">
      <alignment vertical="center" wrapText="1"/>
      <protection locked="0"/>
    </xf>
    <xf numFmtId="164" fontId="12" fillId="0" borderId="36" xfId="0" applyNumberFormat="1" applyFont="1" applyFill="1" applyBorder="1" applyAlignment="1" applyProtection="1">
      <alignment vertical="center" wrapText="1"/>
      <protection locked="0"/>
    </xf>
    <xf numFmtId="164" fontId="12" fillId="0" borderId="39" xfId="0" applyNumberFormat="1" applyFont="1" applyFill="1" applyBorder="1" applyAlignment="1" applyProtection="1">
      <alignment vertical="center" wrapText="1"/>
      <protection locked="0"/>
    </xf>
    <xf numFmtId="164" fontId="9" fillId="0" borderId="35" xfId="0" applyNumberFormat="1" applyFont="1" applyFill="1" applyBorder="1" applyAlignment="1" applyProtection="1">
      <alignment vertical="center" wrapText="1"/>
      <protection/>
    </xf>
    <xf numFmtId="164" fontId="9" fillId="0" borderId="2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0" fontId="5" fillId="0" borderId="11" xfId="0" applyFont="1" applyFill="1" applyBorder="1" applyAlignment="1" applyProtection="1" quotePrefix="1">
      <alignment horizontal="right" vertical="center"/>
      <protection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49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54" applyFont="1" applyFill="1" applyBorder="1" applyAlignment="1" applyProtection="1">
      <alignment horizontal="left" vertical="center" wrapText="1" indent="1"/>
      <protection/>
    </xf>
    <xf numFmtId="0" fontId="20" fillId="0" borderId="10" xfId="54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0" fontId="12" fillId="0" borderId="25" xfId="54" applyFont="1" applyFill="1" applyBorder="1" applyAlignment="1" applyProtection="1">
      <alignment horizontal="left" vertical="center" wrapText="1" indent="2"/>
      <protection/>
    </xf>
    <xf numFmtId="0" fontId="20" fillId="0" borderId="25" xfId="54" applyFont="1" applyFill="1" applyBorder="1" applyAlignment="1" applyProtection="1">
      <alignment horizontal="left" vertical="center" wrapText="1" inden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0" fontId="12" fillId="0" borderId="14" xfId="54" applyFont="1" applyFill="1" applyBorder="1" applyAlignment="1" applyProtection="1">
      <alignment horizontal="left" vertical="center" wrapText="1" indent="2"/>
      <protection/>
    </xf>
    <xf numFmtId="164" fontId="12" fillId="0" borderId="39" xfId="0" applyNumberFormat="1" applyFont="1" applyFill="1" applyBorder="1" applyAlignment="1" applyProtection="1">
      <alignment vertical="center" wrapText="1"/>
      <protection locked="0"/>
    </xf>
    <xf numFmtId="0" fontId="12" fillId="0" borderId="0" xfId="54" applyFont="1" applyFill="1" applyAlignment="1" applyProtection="1">
      <alignment horizontal="left" inden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vertical="center" wrapText="1"/>
      <protection locked="0"/>
    </xf>
    <xf numFmtId="0" fontId="14" fillId="0" borderId="40" xfId="0" applyFont="1" applyBorder="1" applyAlignment="1" applyProtection="1">
      <alignment horizontal="left" wrapText="1" indent="1"/>
      <protection/>
    </xf>
    <xf numFmtId="164" fontId="9" fillId="0" borderId="35" xfId="0" applyNumberFormat="1" applyFont="1" applyFill="1" applyBorder="1" applyAlignment="1" applyProtection="1">
      <alignment vertical="center" wrapText="1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left" wrapText="1" indent="1"/>
      <protection/>
    </xf>
    <xf numFmtId="164" fontId="10" fillId="0" borderId="36" xfId="0" applyNumberFormat="1" applyFont="1" applyFill="1" applyBorder="1" applyAlignment="1" applyProtection="1">
      <alignment vertical="center" wrapText="1"/>
      <protection/>
    </xf>
    <xf numFmtId="0" fontId="22" fillId="0" borderId="43" xfId="0" applyFont="1" applyBorder="1" applyAlignment="1" applyProtection="1">
      <alignment horizontal="center" wrapText="1"/>
      <protection/>
    </xf>
    <xf numFmtId="49" fontId="12" fillId="0" borderId="16" xfId="54" applyNumberFormat="1" applyFont="1" applyFill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2" fillId="0" borderId="32" xfId="54" applyNumberFormat="1" applyFont="1" applyFill="1" applyBorder="1" applyAlignment="1" applyProtection="1">
      <alignment horizontal="left" vertical="center" wrapText="1" indent="1"/>
      <protection/>
    </xf>
    <xf numFmtId="0" fontId="12" fillId="0" borderId="32" xfId="0" applyFont="1" applyFill="1" applyBorder="1" applyAlignment="1" applyProtection="1">
      <alignment horizontal="left" vertical="center" wrapText="1" indent="1"/>
      <protection/>
    </xf>
    <xf numFmtId="0" fontId="12" fillId="0" borderId="25" xfId="54" applyFont="1" applyFill="1" applyBorder="1" applyAlignment="1" applyProtection="1">
      <alignment horizontal="left" indent="6"/>
      <protection/>
    </xf>
    <xf numFmtId="0" fontId="12" fillId="0" borderId="25" xfId="54" applyFont="1" applyFill="1" applyBorder="1" applyAlignment="1" applyProtection="1">
      <alignment horizontal="left" vertical="center" wrapText="1" indent="6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12" fillId="0" borderId="32" xfId="54" applyFont="1" applyFill="1" applyBorder="1" applyAlignment="1" applyProtection="1">
      <alignment horizontal="left" vertical="center" wrapText="1" indent="6"/>
      <protection/>
    </xf>
    <xf numFmtId="16" fontId="0" fillId="0" borderId="0" xfId="0" applyNumberFormat="1" applyFill="1" applyAlignment="1">
      <alignment vertical="center" wrapText="1"/>
    </xf>
    <xf numFmtId="0" fontId="12" fillId="0" borderId="32" xfId="54" applyFont="1" applyFill="1" applyBorder="1" applyAlignment="1" applyProtection="1">
      <alignment horizontal="left" indent="6"/>
      <protection/>
    </xf>
    <xf numFmtId="49" fontId="12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9" xfId="54" applyFont="1" applyFill="1" applyBorder="1" applyAlignment="1" applyProtection="1">
      <alignment horizontal="left" vertical="center" wrapText="1" indent="1"/>
      <protection/>
    </xf>
    <xf numFmtId="164" fontId="10" fillId="0" borderId="20" xfId="0" applyNumberFormat="1" applyFont="1" applyFill="1" applyBorder="1" applyAlignment="1" applyProtection="1">
      <alignment vertical="center" wrapText="1"/>
      <protection/>
    </xf>
    <xf numFmtId="0" fontId="2" fillId="0" borderId="0" xfId="54" applyFill="1">
      <alignment/>
      <protection/>
    </xf>
    <xf numFmtId="0" fontId="12" fillId="0" borderId="0" xfId="54" applyFont="1" applyFill="1">
      <alignment/>
      <protection/>
    </xf>
    <xf numFmtId="0" fontId="19" fillId="0" borderId="0" xfId="54" applyFont="1" applyFill="1">
      <alignment/>
      <protection/>
    </xf>
    <xf numFmtId="0" fontId="23" fillId="0" borderId="0" xfId="54" applyFont="1" applyFill="1">
      <alignment/>
      <protection/>
    </xf>
    <xf numFmtId="0" fontId="6" fillId="0" borderId="0" xfId="54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Border="1" applyAlignment="1" applyProtection="1">
      <alignment vertical="center" wrapText="1"/>
      <protection/>
    </xf>
    <xf numFmtId="164" fontId="6" fillId="0" borderId="0" xfId="54" applyNumberFormat="1" applyFont="1" applyFill="1" applyBorder="1" applyAlignment="1" applyProtection="1">
      <alignment vertical="center" wrapText="1"/>
      <protection/>
    </xf>
    <xf numFmtId="0" fontId="6" fillId="0" borderId="0" xfId="54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right" vertical="center"/>
    </xf>
    <xf numFmtId="164" fontId="5" fillId="0" borderId="18" xfId="0" applyNumberFormat="1" applyFont="1" applyFill="1" applyBorder="1" applyAlignment="1">
      <alignment horizontal="centerContinuous" vertical="center" wrapText="1"/>
    </xf>
    <xf numFmtId="164" fontId="5" fillId="0" borderId="19" xfId="0" applyNumberFormat="1" applyFont="1" applyFill="1" applyBorder="1" applyAlignment="1">
      <alignment horizontal="centerContinuous" vertical="center" wrapText="1"/>
    </xf>
    <xf numFmtId="164" fontId="5" fillId="0" borderId="20" xfId="0" applyNumberFormat="1" applyFont="1" applyFill="1" applyBorder="1" applyAlignment="1">
      <alignment horizontal="centerContinuous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9" fillId="0" borderId="47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0" fillId="0" borderId="48" xfId="0" applyNumberFormat="1" applyFill="1" applyBorder="1" applyAlignment="1">
      <alignment horizontal="left" vertical="center" wrapText="1" indent="1"/>
    </xf>
    <xf numFmtId="164" fontId="0" fillId="0" borderId="49" xfId="0" applyNumberFormat="1" applyFill="1" applyBorder="1" applyAlignment="1">
      <alignment horizontal="left" vertical="center" wrapText="1" indent="1"/>
    </xf>
    <xf numFmtId="164" fontId="8" fillId="0" borderId="47" xfId="0" applyNumberFormat="1" applyFont="1" applyFill="1" applyBorder="1" applyAlignment="1">
      <alignment horizontal="left" vertical="center" wrapText="1" indent="1"/>
    </xf>
    <xf numFmtId="164" fontId="0" fillId="0" borderId="50" xfId="0" applyNumberFormat="1" applyFill="1" applyBorder="1" applyAlignment="1">
      <alignment horizontal="left" vertical="center" wrapText="1" indent="1"/>
    </xf>
    <xf numFmtId="164" fontId="23" fillId="0" borderId="0" xfId="0" applyNumberFormat="1" applyFont="1" applyFill="1" applyAlignment="1">
      <alignment vertical="center" wrapText="1"/>
    </xf>
    <xf numFmtId="164" fontId="8" fillId="0" borderId="48" xfId="0" applyNumberFormat="1" applyFont="1" applyFill="1" applyBorder="1" applyAlignment="1">
      <alignment horizontal="left" vertical="center" wrapText="1" indent="1"/>
    </xf>
    <xf numFmtId="164" fontId="9" fillId="0" borderId="51" xfId="0" applyNumberFormat="1" applyFont="1" applyFill="1" applyBorder="1" applyAlignment="1">
      <alignment horizontal="left" vertical="center" wrapText="1" indent="1"/>
    </xf>
    <xf numFmtId="164" fontId="9" fillId="0" borderId="38" xfId="0" applyNumberFormat="1" applyFont="1" applyFill="1" applyBorder="1" applyAlignment="1" applyProtection="1">
      <alignment horizontal="right" vertical="center" wrapText="1"/>
      <protection/>
    </xf>
    <xf numFmtId="164" fontId="9" fillId="0" borderId="52" xfId="0" applyNumberFormat="1" applyFont="1" applyFill="1" applyBorder="1" applyAlignment="1" applyProtection="1">
      <alignment horizontal="right" vertical="center" wrapText="1"/>
      <protection/>
    </xf>
    <xf numFmtId="164" fontId="18" fillId="0" borderId="0" xfId="0" applyNumberFormat="1" applyFont="1" applyFill="1" applyAlignment="1">
      <alignment textRotation="180" wrapText="1"/>
    </xf>
    <xf numFmtId="0" fontId="6" fillId="0" borderId="18" xfId="54" applyFont="1" applyFill="1" applyBorder="1" applyAlignment="1" applyProtection="1">
      <alignment horizontal="center" vertical="center" wrapText="1"/>
      <protection/>
    </xf>
    <xf numFmtId="0" fontId="6" fillId="0" borderId="19" xfId="54" applyFont="1" applyFill="1" applyBorder="1" applyAlignment="1" applyProtection="1">
      <alignment horizontal="center" vertical="center" wrapText="1"/>
      <protection/>
    </xf>
    <xf numFmtId="0" fontId="19" fillId="0" borderId="27" xfId="54" applyFont="1" applyFill="1" applyBorder="1">
      <alignment/>
      <protection/>
    </xf>
    <xf numFmtId="0" fontId="6" fillId="0" borderId="53" xfId="54" applyFont="1" applyFill="1" applyBorder="1" applyAlignment="1" applyProtection="1">
      <alignment horizontal="center" vertical="center" wrapText="1"/>
      <protection/>
    </xf>
    <xf numFmtId="0" fontId="19" fillId="0" borderId="25" xfId="54" applyFont="1" applyFill="1" applyBorder="1">
      <alignment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19" fillId="0" borderId="32" xfId="54" applyFont="1" applyFill="1" applyBorder="1">
      <alignment/>
      <protection/>
    </xf>
    <xf numFmtId="0" fontId="19" fillId="0" borderId="33" xfId="54" applyFont="1" applyFill="1" applyBorder="1">
      <alignment/>
      <protection/>
    </xf>
    <xf numFmtId="0" fontId="19" fillId="0" borderId="34" xfId="54" applyFont="1" applyFill="1" applyBorder="1">
      <alignment/>
      <protection/>
    </xf>
    <xf numFmtId="0" fontId="19" fillId="0" borderId="44" xfId="54" applyFont="1" applyFill="1" applyBorder="1">
      <alignment/>
      <protection/>
    </xf>
    <xf numFmtId="0" fontId="2" fillId="0" borderId="0" xfId="54" applyFill="1" applyBorder="1">
      <alignment/>
      <protection/>
    </xf>
    <xf numFmtId="0" fontId="8" fillId="0" borderId="18" xfId="54" applyFont="1" applyFill="1" applyBorder="1" applyAlignment="1" applyProtection="1">
      <alignment horizontal="center" vertical="center" wrapText="1"/>
      <protection/>
    </xf>
    <xf numFmtId="0" fontId="8" fillId="0" borderId="19" xfId="54" applyFont="1" applyFill="1" applyBorder="1" applyAlignment="1" applyProtection="1">
      <alignment horizontal="center" vertical="center" wrapText="1"/>
      <protection/>
    </xf>
    <xf numFmtId="0" fontId="8" fillId="0" borderId="53" xfId="54" applyFont="1" applyFill="1" applyBorder="1" applyAlignment="1" applyProtection="1">
      <alignment horizontal="center" vertical="center" wrapText="1"/>
      <protection/>
    </xf>
    <xf numFmtId="49" fontId="19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19" fillId="0" borderId="25" xfId="54" applyFont="1" applyFill="1" applyBorder="1" applyAlignment="1" applyProtection="1">
      <alignment horizontal="left" vertical="center" wrapText="1" indent="1"/>
      <protection/>
    </xf>
    <xf numFmtId="164" fontId="19" fillId="0" borderId="54" xfId="54" applyNumberFormat="1" applyFont="1" applyFill="1" applyBorder="1" applyAlignment="1" applyProtection="1">
      <alignment horizontal="right" vertical="center" wrapText="1"/>
      <protection locked="0"/>
    </xf>
    <xf numFmtId="49" fontId="19" fillId="0" borderId="24" xfId="54" applyNumberFormat="1" applyFont="1" applyFill="1" applyBorder="1" applyAlignment="1" applyProtection="1">
      <alignment horizontal="left" vertical="center" wrapText="1" indent="1"/>
      <protection/>
    </xf>
    <xf numFmtId="0" fontId="19" fillId="0" borderId="10" xfId="54" applyFont="1" applyFill="1" applyBorder="1" applyAlignment="1" applyProtection="1">
      <alignment horizontal="left" vertical="center" wrapText="1" indent="1"/>
      <protection/>
    </xf>
    <xf numFmtId="164" fontId="19" fillId="0" borderId="55" xfId="54" applyNumberFormat="1" applyFont="1" applyFill="1" applyBorder="1" applyAlignment="1" applyProtection="1">
      <alignment horizontal="right" vertical="center" wrapText="1"/>
      <protection locked="0"/>
    </xf>
    <xf numFmtId="49" fontId="19" fillId="0" borderId="29" xfId="54" applyNumberFormat="1" applyFont="1" applyFill="1" applyBorder="1" applyAlignment="1" applyProtection="1">
      <alignment horizontal="left" vertical="center" wrapText="1" indent="1"/>
      <protection/>
    </xf>
    <xf numFmtId="0" fontId="19" fillId="0" borderId="28" xfId="54" applyFont="1" applyFill="1" applyBorder="1" applyAlignment="1" applyProtection="1">
      <alignment horizontal="left" vertical="center" wrapText="1" indent="1"/>
      <protection/>
    </xf>
    <xf numFmtId="164" fontId="19" fillId="0" borderId="56" xfId="54" applyNumberFormat="1" applyFont="1" applyFill="1" applyBorder="1" applyAlignment="1" applyProtection="1">
      <alignment horizontal="right" vertical="center" wrapText="1"/>
      <protection locked="0"/>
    </xf>
    <xf numFmtId="49" fontId="19" fillId="0" borderId="51" xfId="54" applyNumberFormat="1" applyFont="1" applyFill="1" applyBorder="1" applyAlignment="1" applyProtection="1">
      <alignment horizontal="left" vertical="center" wrapText="1" indent="1"/>
      <protection/>
    </xf>
    <xf numFmtId="0" fontId="19" fillId="0" borderId="38" xfId="54" applyFont="1" applyFill="1" applyBorder="1" applyAlignment="1" applyProtection="1">
      <alignment horizontal="left" vertical="center" wrapText="1" indent="1"/>
      <protection/>
    </xf>
    <xf numFmtId="164" fontId="19" fillId="0" borderId="57" xfId="54" applyNumberFormat="1" applyFont="1" applyFill="1" applyBorder="1" applyAlignment="1" applyProtection="1">
      <alignment horizontal="right" vertical="center" wrapText="1"/>
      <protection locked="0"/>
    </xf>
    <xf numFmtId="49" fontId="19" fillId="0" borderId="43" xfId="54" applyNumberFormat="1" applyFont="1" applyFill="1" applyBorder="1" applyAlignment="1" applyProtection="1">
      <alignment horizontal="left" vertical="center" wrapText="1" indent="1"/>
      <protection/>
    </xf>
    <xf numFmtId="0" fontId="19" fillId="0" borderId="34" xfId="54" applyFont="1" applyFill="1" applyBorder="1" applyAlignment="1" applyProtection="1">
      <alignment horizontal="left" vertical="center" wrapText="1" indent="1"/>
      <protection/>
    </xf>
    <xf numFmtId="164" fontId="19" fillId="0" borderId="58" xfId="54" applyNumberFormat="1" applyFont="1" applyFill="1" applyBorder="1" applyAlignment="1" applyProtection="1">
      <alignment horizontal="right" vertical="center" wrapText="1"/>
      <protection locked="0"/>
    </xf>
    <xf numFmtId="49" fontId="19" fillId="0" borderId="31" xfId="54" applyNumberFormat="1" applyFont="1" applyFill="1" applyBorder="1" applyAlignment="1" applyProtection="1">
      <alignment horizontal="left" vertical="center" wrapText="1" indent="1"/>
      <protection/>
    </xf>
    <xf numFmtId="164" fontId="19" fillId="0" borderId="59" xfId="54" applyNumberFormat="1" applyFont="1" applyFill="1" applyBorder="1" applyAlignment="1" applyProtection="1">
      <alignment horizontal="right" vertical="center" wrapText="1"/>
      <protection locked="0"/>
    </xf>
    <xf numFmtId="0" fontId="18" fillId="0" borderId="34" xfId="54" applyFont="1" applyFill="1" applyBorder="1" applyAlignment="1" applyProtection="1">
      <alignment horizontal="left" vertical="center" wrapText="1" indent="1"/>
      <protection/>
    </xf>
    <xf numFmtId="0" fontId="19" fillId="0" borderId="25" xfId="54" applyFont="1" applyFill="1" applyBorder="1" applyAlignment="1" applyProtection="1">
      <alignment horizontal="left" vertical="center" wrapText="1" indent="2"/>
      <protection/>
    </xf>
    <xf numFmtId="0" fontId="19" fillId="0" borderId="32" xfId="54" applyFont="1" applyFill="1" applyBorder="1" applyAlignment="1" applyProtection="1">
      <alignment horizontal="left" vertical="center" wrapText="1" indent="2"/>
      <protection/>
    </xf>
    <xf numFmtId="0" fontId="19" fillId="0" borderId="0" xfId="54" applyFont="1" applyFill="1" applyAlignment="1" applyProtection="1">
      <alignment horizontal="left" indent="1"/>
      <protection/>
    </xf>
    <xf numFmtId="164" fontId="18" fillId="0" borderId="56" xfId="54" applyNumberFormat="1" applyFont="1" applyFill="1" applyBorder="1" applyAlignment="1" applyProtection="1">
      <alignment horizontal="right" vertical="center" wrapText="1"/>
      <protection/>
    </xf>
    <xf numFmtId="0" fontId="19" fillId="0" borderId="34" xfId="54" applyFont="1" applyFill="1" applyBorder="1" applyAlignment="1" applyProtection="1">
      <alignment horizontal="left" vertical="center" wrapText="1" indent="2"/>
      <protection/>
    </xf>
    <xf numFmtId="164" fontId="18" fillId="0" borderId="59" xfId="54" applyNumberFormat="1" applyFont="1" applyFill="1" applyBorder="1" applyAlignment="1" applyProtection="1">
      <alignment horizontal="right" vertical="center" wrapText="1"/>
      <protection/>
    </xf>
    <xf numFmtId="0" fontId="24" fillId="0" borderId="18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53" xfId="54" applyFont="1" applyFill="1" applyBorder="1" applyAlignment="1" applyProtection="1">
      <alignment horizontal="center" vertical="center" wrapText="1"/>
      <protection/>
    </xf>
    <xf numFmtId="0" fontId="13" fillId="0" borderId="20" xfId="54" applyFont="1" applyFill="1" applyBorder="1">
      <alignment/>
      <protection/>
    </xf>
    <xf numFmtId="0" fontId="24" fillId="0" borderId="45" xfId="54" applyFont="1" applyFill="1" applyBorder="1" applyAlignment="1" applyProtection="1">
      <alignment horizontal="left" vertical="center" wrapText="1" indent="1"/>
      <protection/>
    </xf>
    <xf numFmtId="0" fontId="24" fillId="0" borderId="16" xfId="54" applyFont="1" applyFill="1" applyBorder="1" applyAlignment="1" applyProtection="1">
      <alignment horizontal="left" vertical="center" wrapText="1" indent="1"/>
      <protection/>
    </xf>
    <xf numFmtId="164" fontId="24" fillId="0" borderId="60" xfId="54" applyNumberFormat="1" applyFont="1" applyFill="1" applyBorder="1" applyAlignment="1" applyProtection="1">
      <alignment horizontal="right" vertical="center" wrapText="1"/>
      <protection/>
    </xf>
    <xf numFmtId="0" fontId="24" fillId="0" borderId="18" xfId="54" applyFont="1" applyFill="1" applyBorder="1" applyAlignment="1" applyProtection="1">
      <alignment horizontal="left" vertical="center" wrapText="1" indent="1"/>
      <protection/>
    </xf>
    <xf numFmtId="0" fontId="24" fillId="0" borderId="19" xfId="54" applyFont="1" applyFill="1" applyBorder="1" applyAlignment="1" applyProtection="1">
      <alignment horizontal="left" vertical="center" wrapText="1" indent="1"/>
      <protection/>
    </xf>
    <xf numFmtId="164" fontId="24" fillId="0" borderId="53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2" xfId="54" applyFont="1" applyFill="1" applyBorder="1">
      <alignment/>
      <protection/>
    </xf>
    <xf numFmtId="164" fontId="24" fillId="0" borderId="53" xfId="54" applyNumberFormat="1" applyFont="1" applyFill="1" applyBorder="1" applyAlignment="1" applyProtection="1">
      <alignment horizontal="right" vertical="center" wrapText="1"/>
      <protection/>
    </xf>
    <xf numFmtId="164" fontId="24" fillId="0" borderId="57" xfId="54" applyNumberFormat="1" applyFont="1" applyFill="1" applyBorder="1" applyAlignment="1" applyProtection="1">
      <alignment horizontal="right" vertical="center" wrapText="1"/>
      <protection locked="0"/>
    </xf>
    <xf numFmtId="0" fontId="27" fillId="0" borderId="33" xfId="54" applyFont="1" applyFill="1" applyBorder="1">
      <alignment/>
      <protection/>
    </xf>
    <xf numFmtId="0" fontId="25" fillId="0" borderId="19" xfId="54" applyFont="1" applyFill="1" applyBorder="1" applyAlignment="1" applyProtection="1">
      <alignment horizontal="left" vertical="center" wrapText="1" indent="1"/>
      <protection/>
    </xf>
    <xf numFmtId="164" fontId="25" fillId="0" borderId="53" xfId="54" applyNumberFormat="1" applyFont="1" applyFill="1" applyBorder="1" applyAlignment="1" applyProtection="1">
      <alignment horizontal="right" vertical="center" wrapText="1"/>
      <protection/>
    </xf>
    <xf numFmtId="49" fontId="24" fillId="0" borderId="18" xfId="54" applyNumberFormat="1" applyFont="1" applyFill="1" applyBorder="1" applyAlignment="1" applyProtection="1">
      <alignment horizontal="left" vertical="center" wrapText="1" indent="1"/>
      <protection/>
    </xf>
    <xf numFmtId="0" fontId="24" fillId="0" borderId="16" xfId="54" applyFont="1" applyFill="1" applyBorder="1" applyAlignment="1" applyProtection="1">
      <alignment vertical="center" wrapText="1"/>
      <protection/>
    </xf>
    <xf numFmtId="164" fontId="24" fillId="0" borderId="60" xfId="54" applyNumberFormat="1" applyFont="1" applyFill="1" applyBorder="1" applyAlignment="1" applyProtection="1">
      <alignment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24" fillId="0" borderId="19" xfId="54" applyFont="1" applyFill="1" applyBorder="1" applyAlignment="1">
      <alignment horizontal="center"/>
      <protection/>
    </xf>
    <xf numFmtId="0" fontId="24" fillId="0" borderId="17" xfId="54" applyFont="1" applyFill="1" applyBorder="1" applyAlignment="1">
      <alignment horizontal="center"/>
      <protection/>
    </xf>
    <xf numFmtId="0" fontId="8" fillId="0" borderId="19" xfId="54" applyFont="1" applyFill="1" applyBorder="1" applyAlignment="1">
      <alignment horizontal="center"/>
      <protection/>
    </xf>
    <xf numFmtId="0" fontId="8" fillId="0" borderId="20" xfId="54" applyFont="1" applyFill="1" applyBorder="1" applyAlignment="1">
      <alignment horizontal="center"/>
      <protection/>
    </xf>
    <xf numFmtId="164" fontId="19" fillId="0" borderId="55" xfId="54" applyNumberFormat="1" applyFont="1" applyFill="1" applyBorder="1" applyAlignment="1" applyProtection="1">
      <alignment vertical="center" wrapText="1"/>
      <protection locked="0"/>
    </xf>
    <xf numFmtId="164" fontId="19" fillId="0" borderId="54" xfId="54" applyNumberFormat="1" applyFont="1" applyFill="1" applyBorder="1" applyAlignment="1" applyProtection="1">
      <alignment vertical="center" wrapText="1"/>
      <protection locked="0"/>
    </xf>
    <xf numFmtId="164" fontId="19" fillId="0" borderId="59" xfId="54" applyNumberFormat="1" applyFont="1" applyFill="1" applyBorder="1" applyAlignment="1" applyProtection="1">
      <alignment vertical="center" wrapText="1"/>
      <protection locked="0"/>
    </xf>
    <xf numFmtId="0" fontId="19" fillId="0" borderId="61" xfId="54" applyFont="1" applyFill="1" applyBorder="1" applyAlignment="1" applyProtection="1">
      <alignment horizontal="left" vertical="center" wrapText="1" indent="1"/>
      <protection/>
    </xf>
    <xf numFmtId="0" fontId="19" fillId="0" borderId="0" xfId="54" applyFont="1" applyFill="1" applyBorder="1" applyAlignment="1" applyProtection="1">
      <alignment horizontal="left" vertical="center" wrapText="1" indent="1"/>
      <protection/>
    </xf>
    <xf numFmtId="0" fontId="19" fillId="0" borderId="25" xfId="54" applyFont="1" applyFill="1" applyBorder="1" applyAlignment="1" applyProtection="1">
      <alignment horizontal="left" indent="6"/>
      <protection/>
    </xf>
    <xf numFmtId="0" fontId="19" fillId="0" borderId="25" xfId="54" applyFont="1" applyFill="1" applyBorder="1" applyAlignment="1" applyProtection="1">
      <alignment horizontal="left" vertical="center" wrapText="1" indent="6"/>
      <protection/>
    </xf>
    <xf numFmtId="0" fontId="19" fillId="0" borderId="32" xfId="54" applyFont="1" applyFill="1" applyBorder="1" applyAlignment="1" applyProtection="1">
      <alignment horizontal="left" vertical="center" wrapText="1" indent="6"/>
      <protection/>
    </xf>
    <xf numFmtId="0" fontId="24" fillId="0" borderId="19" xfId="54" applyFont="1" applyFill="1" applyBorder="1" applyAlignment="1" applyProtection="1">
      <alignment vertical="center" wrapText="1"/>
      <protection/>
    </xf>
    <xf numFmtId="164" fontId="24" fillId="0" borderId="53" xfId="54" applyNumberFormat="1" applyFont="1" applyFill="1" applyBorder="1" applyAlignment="1" applyProtection="1">
      <alignment vertical="center" wrapText="1"/>
      <protection/>
    </xf>
    <xf numFmtId="164" fontId="19" fillId="0" borderId="58" xfId="54" applyNumberFormat="1" applyFont="1" applyFill="1" applyBorder="1" applyAlignment="1" applyProtection="1">
      <alignment vertical="center" wrapText="1"/>
      <protection locked="0"/>
    </xf>
    <xf numFmtId="0" fontId="19" fillId="0" borderId="25" xfId="54" applyFont="1" applyFill="1" applyBorder="1" applyAlignment="1" applyProtection="1">
      <alignment horizontal="left" wrapText="1" indent="6"/>
      <protection/>
    </xf>
    <xf numFmtId="164" fontId="19" fillId="0" borderId="54" xfId="54" applyNumberFormat="1" applyFont="1" applyFill="1" applyBorder="1" applyAlignment="1" applyProtection="1">
      <alignment vertical="center" wrapText="1"/>
      <protection/>
    </xf>
    <xf numFmtId="164" fontId="19" fillId="0" borderId="56" xfId="54" applyNumberFormat="1" applyFont="1" applyFill="1" applyBorder="1" applyAlignment="1" applyProtection="1">
      <alignment vertical="center" wrapText="1"/>
      <protection locked="0"/>
    </xf>
    <xf numFmtId="164" fontId="19" fillId="33" borderId="62" xfId="54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ont="1" applyFill="1" applyAlignment="1">
      <alignment vertical="center" wrapText="1"/>
    </xf>
    <xf numFmtId="164" fontId="24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horizontal="center" vertical="center" wrapText="1"/>
    </xf>
    <xf numFmtId="164" fontId="25" fillId="0" borderId="0" xfId="0" applyNumberFormat="1" applyFont="1" applyFill="1" applyAlignment="1">
      <alignment horizontal="right" vertical="center"/>
    </xf>
    <xf numFmtId="164" fontId="24" fillId="0" borderId="18" xfId="0" applyNumberFormat="1" applyFont="1" applyFill="1" applyBorder="1" applyAlignment="1">
      <alignment horizontal="centerContinuous" vertical="center" wrapText="1"/>
    </xf>
    <xf numFmtId="164" fontId="24" fillId="0" borderId="19" xfId="0" applyNumberFormat="1" applyFont="1" applyFill="1" applyBorder="1" applyAlignment="1">
      <alignment horizontal="centerContinuous" vertical="center" wrapText="1"/>
    </xf>
    <xf numFmtId="164" fontId="24" fillId="0" borderId="20" xfId="0" applyNumberFormat="1" applyFont="1" applyFill="1" applyBorder="1" applyAlignment="1">
      <alignment horizontal="centerContinuous" vertical="center" wrapText="1"/>
    </xf>
    <xf numFmtId="164" fontId="24" fillId="0" borderId="18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164" fontId="24" fillId="0" borderId="20" xfId="0" applyNumberFormat="1" applyFont="1" applyFill="1" applyBorder="1" applyAlignment="1">
      <alignment horizontal="center" vertical="center" wrapText="1"/>
    </xf>
    <xf numFmtId="164" fontId="24" fillId="0" borderId="47" xfId="0" applyNumberFormat="1" applyFont="1" applyFill="1" applyBorder="1" applyAlignment="1">
      <alignment horizontal="center" vertical="center" wrapText="1"/>
    </xf>
    <xf numFmtId="164" fontId="24" fillId="0" borderId="18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164" fontId="24" fillId="0" borderId="20" xfId="0" applyNumberFormat="1" applyFont="1" applyFill="1" applyBorder="1" applyAlignment="1">
      <alignment horizontal="center" vertical="center" wrapText="1"/>
    </xf>
    <xf numFmtId="164" fontId="0" fillId="0" borderId="48" xfId="0" applyNumberFormat="1" applyFont="1" applyFill="1" applyBorder="1" applyAlignment="1">
      <alignment horizontal="left" vertical="center" wrapText="1" indent="1"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vertical="center" wrapText="1"/>
      <protection locked="0"/>
    </xf>
    <xf numFmtId="164" fontId="0" fillId="0" borderId="49" xfId="0" applyNumberFormat="1" applyFont="1" applyFill="1" applyBorder="1" applyAlignment="1">
      <alignment horizontal="left" vertical="center" wrapText="1" indent="1"/>
    </xf>
    <xf numFmtId="164" fontId="1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3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 locked="0"/>
    </xf>
    <xf numFmtId="164" fontId="24" fillId="0" borderId="47" xfId="0" applyNumberFormat="1" applyFont="1" applyFill="1" applyBorder="1" applyAlignment="1">
      <alignment horizontal="left" vertical="center" wrapText="1" indent="1"/>
    </xf>
    <xf numFmtId="164" fontId="2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/>
    </xf>
    <xf numFmtId="164" fontId="2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0" xfId="0" applyNumberFormat="1" applyFont="1" applyFill="1" applyBorder="1" applyAlignment="1" applyProtection="1">
      <alignment vertical="center" wrapText="1"/>
      <protection/>
    </xf>
    <xf numFmtId="164" fontId="24" fillId="0" borderId="64" xfId="0" applyNumberFormat="1" applyFont="1" applyFill="1" applyBorder="1" applyAlignment="1">
      <alignment horizontal="left" vertical="center" wrapText="1" indent="1"/>
    </xf>
    <xf numFmtId="164" fontId="24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49" xfId="0" applyNumberFormat="1" applyFont="1" applyFill="1" applyBorder="1" applyAlignment="1">
      <alignment horizontal="left" vertical="center" wrapText="1" indent="1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49" xfId="0" applyNumberFormat="1" applyFont="1" applyFill="1" applyBorder="1" applyAlignment="1">
      <alignment horizontal="left" vertical="center" wrapText="1" indent="1"/>
    </xf>
    <xf numFmtId="164" fontId="13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4" xfId="0" applyNumberFormat="1" applyFont="1" applyFill="1" applyBorder="1" applyAlignment="1">
      <alignment horizontal="left" vertical="center" wrapText="1" indent="1"/>
    </xf>
    <xf numFmtId="164" fontId="13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0" xfId="0" applyNumberFormat="1" applyFont="1" applyFill="1" applyBorder="1" applyAlignment="1">
      <alignment horizontal="left" vertical="center" wrapText="1" indent="1"/>
    </xf>
    <xf numFmtId="164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65" xfId="0" applyNumberFormat="1" applyFont="1" applyFill="1" applyBorder="1" applyAlignment="1">
      <alignment horizontal="left" vertical="center" wrapText="1" indent="1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33" borderId="14" xfId="0" applyNumberFormat="1" applyFont="1" applyFill="1" applyBorder="1" applyAlignment="1" applyProtection="1">
      <alignment horizontal="right" vertical="center" wrapText="1"/>
      <protection locked="0"/>
    </xf>
    <xf numFmtId="164" fontId="13" fillId="33" borderId="39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8" xfId="0" applyNumberFormat="1" applyFont="1" applyFill="1" applyBorder="1" applyAlignment="1">
      <alignment horizontal="lef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/>
      <protection/>
    </xf>
    <xf numFmtId="164" fontId="24" fillId="0" borderId="20" xfId="0" applyNumberFormat="1" applyFont="1" applyFill="1" applyBorder="1" applyAlignment="1" applyProtection="1">
      <alignment horizontal="right" vertical="center" wrapText="1"/>
      <protection/>
    </xf>
    <xf numFmtId="164" fontId="19" fillId="0" borderId="54" xfId="0" applyNumberFormat="1" applyFont="1" applyFill="1" applyBorder="1" applyAlignment="1" applyProtection="1">
      <alignment vertical="center" wrapText="1"/>
      <protection locked="0"/>
    </xf>
    <xf numFmtId="164" fontId="19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4" xfId="0" applyNumberFormat="1" applyFont="1" applyFill="1" applyBorder="1" applyAlignment="1" applyProtection="1">
      <alignment vertical="center" wrapText="1"/>
      <protection locked="0"/>
    </xf>
    <xf numFmtId="164" fontId="19" fillId="0" borderId="44" xfId="0" applyNumberFormat="1" applyFont="1" applyFill="1" applyBorder="1" applyAlignment="1" applyProtection="1">
      <alignment vertical="center" wrapText="1"/>
      <protection locked="0"/>
    </xf>
    <xf numFmtId="164" fontId="1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5" xfId="0" applyNumberFormat="1" applyFont="1" applyFill="1" applyBorder="1" applyAlignment="1" applyProtection="1">
      <alignment vertical="center" wrapText="1"/>
      <protection locked="0"/>
    </xf>
    <xf numFmtId="164" fontId="19" fillId="0" borderId="27" xfId="0" applyNumberFormat="1" applyFont="1" applyFill="1" applyBorder="1" applyAlignment="1" applyProtection="1">
      <alignment vertical="center" wrapTex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vertical="center" wrapText="1"/>
      <protection/>
    </xf>
    <xf numFmtId="164" fontId="8" fillId="0" borderId="20" xfId="0" applyNumberFormat="1" applyFont="1" applyFill="1" applyBorder="1" applyAlignment="1" applyProtection="1">
      <alignment vertical="center" wrapText="1"/>
      <protection/>
    </xf>
    <xf numFmtId="164" fontId="8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  <protection/>
    </xf>
    <xf numFmtId="164" fontId="8" fillId="0" borderId="18" xfId="0" applyNumberFormat="1" applyFont="1" applyFill="1" applyBorder="1" applyAlignment="1">
      <alignment horizontal="left" vertical="center" wrapText="1" indent="1"/>
    </xf>
    <xf numFmtId="164" fontId="8" fillId="0" borderId="19" xfId="0" applyNumberFormat="1" applyFont="1" applyFill="1" applyBorder="1" applyAlignment="1">
      <alignment vertical="center" wrapText="1"/>
    </xf>
    <xf numFmtId="164" fontId="8" fillId="0" borderId="20" xfId="0" applyNumberFormat="1" applyFont="1" applyFill="1" applyBorder="1" applyAlignment="1">
      <alignment vertical="center" wrapText="1"/>
    </xf>
    <xf numFmtId="0" fontId="24" fillId="0" borderId="19" xfId="54" applyFont="1" applyFill="1" applyBorder="1">
      <alignment/>
      <protection/>
    </xf>
    <xf numFmtId="164" fontId="18" fillId="0" borderId="58" xfId="54" applyNumberFormat="1" applyFont="1" applyFill="1" applyBorder="1" applyAlignment="1" applyProtection="1">
      <alignment horizontal="right" vertical="center" wrapText="1"/>
      <protection/>
    </xf>
    <xf numFmtId="0" fontId="18" fillId="0" borderId="34" xfId="54" applyFont="1" applyFill="1" applyBorder="1">
      <alignment/>
      <protection/>
    </xf>
    <xf numFmtId="164" fontId="18" fillId="0" borderId="54" xfId="54" applyNumberFormat="1" applyFont="1" applyFill="1" applyBorder="1" applyAlignment="1" applyProtection="1">
      <alignment horizontal="right" vertical="center" wrapText="1"/>
      <protection/>
    </xf>
    <xf numFmtId="0" fontId="18" fillId="0" borderId="25" xfId="54" applyFont="1" applyFill="1" applyBorder="1">
      <alignment/>
      <protection/>
    </xf>
    <xf numFmtId="164" fontId="6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 applyBorder="1">
      <alignment/>
      <protection/>
    </xf>
    <xf numFmtId="0" fontId="6" fillId="0" borderId="0" xfId="54" applyFont="1" applyFill="1" applyBorder="1" applyAlignment="1" applyProtection="1">
      <alignment horizontal="left" vertical="center" wrapText="1" indent="1"/>
      <protection/>
    </xf>
    <xf numFmtId="0" fontId="19" fillId="0" borderId="36" xfId="54" applyFont="1" applyFill="1" applyBorder="1">
      <alignment/>
      <protection/>
    </xf>
    <xf numFmtId="0" fontId="6" fillId="0" borderId="47" xfId="54" applyFont="1" applyFill="1" applyBorder="1" applyAlignment="1" applyProtection="1">
      <alignment horizontal="left" vertical="center" wrapText="1" indent="1"/>
      <protection/>
    </xf>
    <xf numFmtId="164" fontId="6" fillId="0" borderId="47" xfId="54" applyNumberFormat="1" applyFont="1" applyFill="1" applyBorder="1" applyAlignment="1" applyProtection="1">
      <alignment horizontal="right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164" fontId="24" fillId="0" borderId="19" xfId="54" applyNumberFormat="1" applyFont="1" applyFill="1" applyBorder="1">
      <alignment/>
      <protection/>
    </xf>
    <xf numFmtId="3" fontId="24" fillId="0" borderId="19" xfId="54" applyNumberFormat="1" applyFont="1" applyFill="1" applyBorder="1">
      <alignment/>
      <protection/>
    </xf>
    <xf numFmtId="0" fontId="19" fillId="0" borderId="30" xfId="54" applyFont="1" applyFill="1" applyBorder="1">
      <alignment/>
      <protection/>
    </xf>
    <xf numFmtId="49" fontId="19" fillId="0" borderId="25" xfId="54" applyNumberFormat="1" applyFont="1" applyFill="1" applyBorder="1" applyAlignment="1" applyProtection="1">
      <alignment horizontal="left" vertical="center" wrapText="1" indent="1"/>
      <protection/>
    </xf>
    <xf numFmtId="164" fontId="19" fillId="0" borderId="25" xfId="54" applyNumberFormat="1" applyFont="1" applyFill="1" applyBorder="1" applyAlignment="1" applyProtection="1">
      <alignment vertical="center" wrapText="1"/>
      <protection locked="0"/>
    </xf>
    <xf numFmtId="0" fontId="13" fillId="0" borderId="35" xfId="54" applyFont="1" applyFill="1" applyBorder="1">
      <alignment/>
      <protection/>
    </xf>
    <xf numFmtId="49" fontId="19" fillId="0" borderId="32" xfId="54" applyNumberFormat="1" applyFont="1" applyFill="1" applyBorder="1" applyAlignment="1" applyProtection="1">
      <alignment horizontal="left" vertical="center" wrapText="1" indent="1"/>
      <protection/>
    </xf>
    <xf numFmtId="164" fontId="19" fillId="0" borderId="32" xfId="54" applyNumberFormat="1" applyFont="1" applyFill="1" applyBorder="1" applyAlignment="1" applyProtection="1">
      <alignment vertical="center" wrapText="1"/>
      <protection locked="0"/>
    </xf>
    <xf numFmtId="3" fontId="19" fillId="0" borderId="32" xfId="54" applyNumberFormat="1" applyFont="1" applyFill="1" applyBorder="1">
      <alignment/>
      <protection/>
    </xf>
    <xf numFmtId="0" fontId="24" fillId="0" borderId="47" xfId="54" applyFont="1" applyFill="1" applyBorder="1" applyAlignment="1" applyProtection="1">
      <alignment horizontal="left" vertical="center" wrapText="1" indent="1"/>
      <protection/>
    </xf>
    <xf numFmtId="0" fontId="24" fillId="0" borderId="47" xfId="54" applyFont="1" applyFill="1" applyBorder="1" applyAlignment="1" applyProtection="1">
      <alignment vertical="center" wrapText="1"/>
      <protection/>
    </xf>
    <xf numFmtId="0" fontId="2" fillId="0" borderId="35" xfId="54" applyFill="1" applyBorder="1">
      <alignment/>
      <protection/>
    </xf>
    <xf numFmtId="0" fontId="6" fillId="0" borderId="47" xfId="54" applyFont="1" applyFill="1" applyBorder="1" applyAlignment="1" applyProtection="1">
      <alignment vertical="center" wrapText="1"/>
      <protection/>
    </xf>
    <xf numFmtId="164" fontId="24" fillId="0" borderId="60" xfId="54" applyNumberFormat="1" applyFont="1" applyFill="1" applyBorder="1" applyAlignment="1" applyProtection="1">
      <alignment vertical="center" wrapText="1"/>
      <protection locked="0"/>
    </xf>
    <xf numFmtId="0" fontId="13" fillId="0" borderId="16" xfId="54" applyFont="1" applyFill="1" applyBorder="1">
      <alignment/>
      <protection/>
    </xf>
    <xf numFmtId="0" fontId="24" fillId="0" borderId="41" xfId="54" applyFont="1" applyFill="1" applyBorder="1" applyAlignment="1" applyProtection="1">
      <alignment horizontal="left" vertical="center" wrapText="1" indent="1"/>
      <protection/>
    </xf>
    <xf numFmtId="0" fontId="13" fillId="0" borderId="66" xfId="54" applyFont="1" applyFill="1" applyBorder="1">
      <alignment/>
      <protection/>
    </xf>
    <xf numFmtId="164" fontId="24" fillId="0" borderId="20" xfId="54" applyNumberFormat="1" applyFont="1" applyFill="1" applyBorder="1" applyAlignment="1" applyProtection="1">
      <alignment vertical="center" wrapText="1"/>
      <protection/>
    </xf>
    <xf numFmtId="164" fontId="24" fillId="0" borderId="18" xfId="54" applyNumberFormat="1" applyFont="1" applyFill="1" applyBorder="1" applyAlignment="1" applyProtection="1">
      <alignment vertical="center" wrapText="1"/>
      <protection/>
    </xf>
    <xf numFmtId="164" fontId="6" fillId="0" borderId="41" xfId="54" applyNumberFormat="1" applyFont="1" applyFill="1" applyBorder="1" applyAlignment="1" applyProtection="1">
      <alignment vertical="center" wrapText="1"/>
      <protection/>
    </xf>
    <xf numFmtId="164" fontId="6" fillId="0" borderId="41" xfId="54" applyNumberFormat="1" applyFont="1" applyFill="1" applyBorder="1" applyAlignment="1" applyProtection="1">
      <alignment horizontal="right" vertical="center" wrapText="1"/>
      <protection/>
    </xf>
    <xf numFmtId="164" fontId="6" fillId="0" borderId="20" xfId="54" applyNumberFormat="1" applyFont="1" applyFill="1" applyBorder="1" applyAlignment="1" applyProtection="1">
      <alignment vertical="center" wrapText="1"/>
      <protection/>
    </xf>
    <xf numFmtId="164" fontId="6" fillId="0" borderId="20" xfId="54" applyNumberFormat="1" applyFont="1" applyFill="1" applyBorder="1" applyAlignment="1" applyProtection="1">
      <alignment horizontal="right" vertical="center" wrapText="1"/>
      <protection/>
    </xf>
    <xf numFmtId="3" fontId="19" fillId="0" borderId="34" xfId="54" applyNumberFormat="1" applyFont="1" applyFill="1" applyBorder="1">
      <alignment/>
      <protection/>
    </xf>
    <xf numFmtId="3" fontId="19" fillId="0" borderId="25" xfId="54" applyNumberFormat="1" applyFont="1" applyFill="1" applyBorder="1">
      <alignment/>
      <protection/>
    </xf>
    <xf numFmtId="0" fontId="14" fillId="0" borderId="37" xfId="0" applyFont="1" applyFill="1" applyBorder="1" applyAlignment="1" applyProtection="1">
      <alignment horizontal="center" vertical="center" wrapText="1"/>
      <protection/>
    </xf>
    <xf numFmtId="16" fontId="65" fillId="0" borderId="14" xfId="0" applyNumberFormat="1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vertical="center" wrapText="1"/>
    </xf>
    <xf numFmtId="3" fontId="65" fillId="0" borderId="39" xfId="0" applyNumberFormat="1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67" xfId="0" applyFont="1" applyFill="1" applyBorder="1" applyAlignment="1" applyProtection="1">
      <alignment horizontal="right"/>
      <protection/>
    </xf>
    <xf numFmtId="0" fontId="12" fillId="0" borderId="63" xfId="0" applyFont="1" applyFill="1" applyBorder="1" applyAlignment="1" applyProtection="1">
      <alignment horizontal="center" vertical="center" wrapText="1"/>
      <protection/>
    </xf>
    <xf numFmtId="164" fontId="9" fillId="0" borderId="67" xfId="0" applyNumberFormat="1" applyFont="1" applyFill="1" applyBorder="1" applyAlignment="1" applyProtection="1">
      <alignment vertical="center" wrapText="1"/>
      <protection/>
    </xf>
    <xf numFmtId="0" fontId="12" fillId="0" borderId="63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67" xfId="0" applyFont="1" applyFill="1" applyBorder="1" applyAlignment="1" applyProtection="1">
      <alignment vertical="center" wrapText="1"/>
      <protection/>
    </xf>
    <xf numFmtId="0" fontId="0" fillId="0" borderId="63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67" xfId="0" applyFill="1" applyBorder="1" applyAlignment="1" applyProtection="1">
      <alignment vertical="center" wrapText="1"/>
      <protection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164" fontId="29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44" xfId="0" applyNumberFormat="1" applyFont="1" applyFill="1" applyBorder="1" applyAlignment="1" applyProtection="1">
      <alignment vertical="center" wrapText="1"/>
      <protection locked="0"/>
    </xf>
    <xf numFmtId="164" fontId="2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7" xfId="0" applyNumberFormat="1" applyFont="1" applyFill="1" applyBorder="1" applyAlignment="1" applyProtection="1">
      <alignment vertical="center" wrapText="1"/>
      <protection locked="0"/>
    </xf>
    <xf numFmtId="164" fontId="29" fillId="0" borderId="33" xfId="0" applyNumberFormat="1" applyFont="1" applyFill="1" applyBorder="1" applyAlignment="1" applyProtection="1">
      <alignment vertical="center" wrapText="1"/>
      <protection locked="0"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0" borderId="27" xfId="0" applyNumberFormat="1" applyFont="1" applyFill="1" applyBorder="1" applyAlignment="1" applyProtection="1">
      <alignment vertical="center" wrapText="1"/>
      <protection/>
    </xf>
    <xf numFmtId="164" fontId="28" fillId="0" borderId="0" xfId="54" applyNumberFormat="1" applyFont="1" applyFill="1" applyBorder="1" applyAlignment="1" applyProtection="1">
      <alignment horizontal="center" vertical="center"/>
      <protection/>
    </xf>
    <xf numFmtId="164" fontId="6" fillId="0" borderId="0" xfId="54" applyNumberFormat="1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164" fontId="7" fillId="0" borderId="68" xfId="54" applyNumberFormat="1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horizontal="center" vertical="center" wrapText="1"/>
      <protection/>
    </xf>
    <xf numFmtId="0" fontId="5" fillId="0" borderId="7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164" fontId="3" fillId="0" borderId="68" xfId="0" applyNumberFormat="1" applyFont="1" applyFill="1" applyBorder="1" applyAlignment="1" applyProtection="1">
      <alignment horizontal="right" vertical="center" wrapText="1"/>
      <protection/>
    </xf>
    <xf numFmtId="164" fontId="11" fillId="0" borderId="0" xfId="0" applyNumberFormat="1" applyFont="1" applyFill="1" applyAlignment="1">
      <alignment horizontal="center" textRotation="180" wrapText="1"/>
    </xf>
    <xf numFmtId="164" fontId="24" fillId="0" borderId="71" xfId="0" applyNumberFormat="1" applyFont="1" applyFill="1" applyBorder="1" applyAlignment="1">
      <alignment horizontal="center" vertical="center" wrapText="1"/>
    </xf>
    <xf numFmtId="164" fontId="24" fillId="0" borderId="72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textRotation="180" wrapText="1"/>
    </xf>
    <xf numFmtId="164" fontId="5" fillId="0" borderId="73" xfId="0" applyNumberFormat="1" applyFont="1" applyFill="1" applyBorder="1" applyAlignment="1">
      <alignment horizontal="center" vertical="center" wrapText="1"/>
    </xf>
    <xf numFmtId="164" fontId="5" fillId="0" borderId="65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164" fontId="3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68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selection activeCell="D136" sqref="D136"/>
    </sheetView>
  </sheetViews>
  <sheetFormatPr defaultColWidth="9.140625" defaultRowHeight="15"/>
  <cols>
    <col min="1" max="1" width="6.421875" style="131" customWidth="1"/>
    <col min="2" max="2" width="58.8515625" style="131" customWidth="1"/>
    <col min="3" max="3" width="11.8515625" style="131" customWidth="1"/>
    <col min="4" max="4" width="12.421875" style="131" customWidth="1"/>
    <col min="5" max="5" width="11.00390625" style="131" hidden="1" customWidth="1"/>
    <col min="6" max="16384" width="9.140625" style="131" customWidth="1"/>
  </cols>
  <sheetData>
    <row r="1" spans="1:5" ht="15.75" customHeight="1">
      <c r="A1" s="400" t="s">
        <v>341</v>
      </c>
      <c r="B1" s="400"/>
      <c r="C1" s="400"/>
      <c r="D1" s="400"/>
      <c r="E1" s="400"/>
    </row>
    <row r="2" spans="1:5" ht="15.75" customHeight="1" thickBot="1">
      <c r="A2" s="403" t="s">
        <v>342</v>
      </c>
      <c r="B2" s="403"/>
      <c r="C2" s="403"/>
      <c r="D2" s="403"/>
      <c r="E2" s="403"/>
    </row>
    <row r="3" spans="1:5" ht="48.75" customHeight="1" thickBot="1">
      <c r="A3" s="166" t="s">
        <v>207</v>
      </c>
      <c r="B3" s="167" t="s">
        <v>208</v>
      </c>
      <c r="C3" s="169" t="s">
        <v>329</v>
      </c>
      <c r="D3" s="171" t="s">
        <v>330</v>
      </c>
      <c r="E3" s="172" t="s">
        <v>331</v>
      </c>
    </row>
    <row r="4" spans="1:5" s="132" customFormat="1" ht="16.5" customHeight="1" thickBot="1">
      <c r="A4" s="178">
        <v>1</v>
      </c>
      <c r="B4" s="179">
        <v>2</v>
      </c>
      <c r="C4" s="180">
        <v>3</v>
      </c>
      <c r="D4" s="227">
        <v>4</v>
      </c>
      <c r="E4" s="228">
        <v>5</v>
      </c>
    </row>
    <row r="5" spans="1:5" s="133" customFormat="1" ht="15.75" customHeight="1" thickBot="1">
      <c r="A5" s="209" t="s">
        <v>10</v>
      </c>
      <c r="B5" s="210" t="s">
        <v>209</v>
      </c>
      <c r="C5" s="211">
        <f>+C6+C13+C22</f>
        <v>733438</v>
      </c>
      <c r="D5" s="339">
        <v>733438</v>
      </c>
      <c r="E5" s="208"/>
    </row>
    <row r="6" spans="1:5" s="133" customFormat="1" ht="16.5" customHeight="1" thickBot="1">
      <c r="A6" s="212" t="s">
        <v>28</v>
      </c>
      <c r="B6" s="213" t="s">
        <v>333</v>
      </c>
      <c r="C6" s="214">
        <f>C9+C7</f>
        <v>671688</v>
      </c>
      <c r="D6" s="325">
        <f>D7+D9+D12</f>
        <v>671910</v>
      </c>
      <c r="E6" s="208"/>
    </row>
    <row r="7" spans="1:5" s="133" customFormat="1" ht="15" customHeight="1">
      <c r="A7" s="181" t="s">
        <v>30</v>
      </c>
      <c r="B7" s="182" t="s">
        <v>84</v>
      </c>
      <c r="C7" s="183">
        <v>498000</v>
      </c>
      <c r="D7" s="175">
        <v>498000</v>
      </c>
      <c r="E7" s="176"/>
    </row>
    <row r="8" spans="1:5" s="133" customFormat="1" ht="16.5" customHeight="1">
      <c r="A8" s="181" t="s">
        <v>32</v>
      </c>
      <c r="B8" s="182" t="s">
        <v>85</v>
      </c>
      <c r="C8" s="183"/>
      <c r="D8" s="170"/>
      <c r="E8" s="168"/>
    </row>
    <row r="9" spans="1:5" s="133" customFormat="1" ht="14.25" customHeight="1">
      <c r="A9" s="181" t="s">
        <v>34</v>
      </c>
      <c r="B9" s="182" t="s">
        <v>86</v>
      </c>
      <c r="C9" s="183">
        <v>173688</v>
      </c>
      <c r="D9" s="170">
        <v>173688</v>
      </c>
      <c r="E9" s="168"/>
    </row>
    <row r="10" spans="1:5" s="133" customFormat="1" ht="15" customHeight="1">
      <c r="A10" s="181" t="s">
        <v>36</v>
      </c>
      <c r="B10" s="182" t="s">
        <v>87</v>
      </c>
      <c r="C10" s="183"/>
      <c r="D10" s="170"/>
      <c r="E10" s="168"/>
    </row>
    <row r="11" spans="1:5" s="133" customFormat="1" ht="15.75" customHeight="1">
      <c r="A11" s="181" t="s">
        <v>63</v>
      </c>
      <c r="B11" s="182" t="s">
        <v>210</v>
      </c>
      <c r="C11" s="183"/>
      <c r="D11" s="170"/>
      <c r="E11" s="168"/>
    </row>
    <row r="12" spans="1:5" s="133" customFormat="1" ht="15.75" customHeight="1" thickBot="1">
      <c r="A12" s="181" t="s">
        <v>89</v>
      </c>
      <c r="B12" s="182" t="s">
        <v>343</v>
      </c>
      <c r="C12" s="183"/>
      <c r="D12" s="173">
        <v>222</v>
      </c>
      <c r="E12" s="174"/>
    </row>
    <row r="13" spans="1:5" s="133" customFormat="1" ht="18" customHeight="1" thickBot="1">
      <c r="A13" s="212" t="s">
        <v>38</v>
      </c>
      <c r="B13" s="213" t="s">
        <v>91</v>
      </c>
      <c r="C13" s="216">
        <f>SUM(C14:C21)</f>
        <v>60950</v>
      </c>
      <c r="D13" s="325">
        <f>D15+D16+D17+D18+D19+D20+D21</f>
        <v>60728</v>
      </c>
      <c r="E13" s="208"/>
    </row>
    <row r="14" spans="1:5" s="133" customFormat="1" ht="16.5" customHeight="1">
      <c r="A14" s="184" t="s">
        <v>92</v>
      </c>
      <c r="B14" s="185" t="s">
        <v>13</v>
      </c>
      <c r="C14" s="186"/>
      <c r="D14" s="175"/>
      <c r="E14" s="176"/>
    </row>
    <row r="15" spans="1:5" s="133" customFormat="1" ht="18" customHeight="1">
      <c r="A15" s="181" t="s">
        <v>93</v>
      </c>
      <c r="B15" s="182" t="s">
        <v>15</v>
      </c>
      <c r="C15" s="183">
        <v>90</v>
      </c>
      <c r="D15" s="170">
        <v>90</v>
      </c>
      <c r="E15" s="168"/>
    </row>
    <row r="16" spans="1:5" s="133" customFormat="1" ht="18" customHeight="1">
      <c r="A16" s="181" t="s">
        <v>94</v>
      </c>
      <c r="B16" s="182" t="s">
        <v>17</v>
      </c>
      <c r="C16" s="183">
        <v>5882</v>
      </c>
      <c r="D16" s="170">
        <v>5882</v>
      </c>
      <c r="E16" s="168"/>
    </row>
    <row r="17" spans="1:5" s="133" customFormat="1" ht="15.75" customHeight="1">
      <c r="A17" s="181" t="s">
        <v>95</v>
      </c>
      <c r="B17" s="182" t="s">
        <v>19</v>
      </c>
      <c r="C17" s="183">
        <v>17155</v>
      </c>
      <c r="D17" s="170">
        <v>16761</v>
      </c>
      <c r="E17" s="168"/>
    </row>
    <row r="18" spans="1:5" s="133" customFormat="1" ht="16.5" customHeight="1">
      <c r="A18" s="187" t="s">
        <v>96</v>
      </c>
      <c r="B18" s="188" t="s">
        <v>21</v>
      </c>
      <c r="C18" s="189">
        <v>235</v>
      </c>
      <c r="D18" s="170">
        <v>13</v>
      </c>
      <c r="E18" s="168"/>
    </row>
    <row r="19" spans="1:5" s="133" customFormat="1" ht="15.75" customHeight="1">
      <c r="A19" s="181" t="s">
        <v>97</v>
      </c>
      <c r="B19" s="182" t="s">
        <v>23</v>
      </c>
      <c r="C19" s="183">
        <v>27388</v>
      </c>
      <c r="D19" s="170">
        <v>27388</v>
      </c>
      <c r="E19" s="168"/>
    </row>
    <row r="20" spans="1:5" s="133" customFormat="1" ht="15.75" customHeight="1">
      <c r="A20" s="181" t="s">
        <v>98</v>
      </c>
      <c r="B20" s="182" t="s">
        <v>99</v>
      </c>
      <c r="C20" s="183">
        <v>9000</v>
      </c>
      <c r="D20" s="170">
        <v>9000</v>
      </c>
      <c r="E20" s="168"/>
    </row>
    <row r="21" spans="1:5" s="133" customFormat="1" ht="18" customHeight="1" thickBot="1">
      <c r="A21" s="190" t="s">
        <v>100</v>
      </c>
      <c r="B21" s="191" t="s">
        <v>101</v>
      </c>
      <c r="C21" s="192">
        <v>1200</v>
      </c>
      <c r="D21" s="173">
        <v>1594</v>
      </c>
      <c r="E21" s="174"/>
    </row>
    <row r="22" spans="1:5" s="133" customFormat="1" ht="16.5" customHeight="1" thickBot="1">
      <c r="A22" s="212" t="s">
        <v>211</v>
      </c>
      <c r="B22" s="213" t="s">
        <v>102</v>
      </c>
      <c r="C22" s="217">
        <v>800</v>
      </c>
      <c r="D22" s="325">
        <v>800</v>
      </c>
      <c r="E22" s="208"/>
    </row>
    <row r="23" spans="1:5" s="133" customFormat="1" ht="16.5" customHeight="1" thickBot="1">
      <c r="A23" s="212" t="s">
        <v>42</v>
      </c>
      <c r="B23" s="213" t="s">
        <v>334</v>
      </c>
      <c r="C23" s="216">
        <f>SUM(C24:C31)</f>
        <v>210855</v>
      </c>
      <c r="D23" s="325">
        <f>D24</f>
        <v>266990</v>
      </c>
      <c r="E23" s="208"/>
    </row>
    <row r="24" spans="1:5" s="133" customFormat="1" ht="18" customHeight="1">
      <c r="A24" s="193" t="s">
        <v>44</v>
      </c>
      <c r="B24" s="194" t="s">
        <v>104</v>
      </c>
      <c r="C24" s="195">
        <v>210855</v>
      </c>
      <c r="D24" s="175">
        <v>266990</v>
      </c>
      <c r="E24" s="176"/>
    </row>
    <row r="25" spans="1:5" s="133" customFormat="1" ht="15.75" customHeight="1">
      <c r="A25" s="181" t="s">
        <v>46</v>
      </c>
      <c r="B25" s="182" t="s">
        <v>105</v>
      </c>
      <c r="C25" s="183"/>
      <c r="D25" s="170"/>
      <c r="E25" s="168"/>
    </row>
    <row r="26" spans="1:5" s="133" customFormat="1" ht="15.75" customHeight="1">
      <c r="A26" s="181" t="s">
        <v>106</v>
      </c>
      <c r="B26" s="182" t="s">
        <v>107</v>
      </c>
      <c r="C26" s="183"/>
      <c r="D26" s="170"/>
      <c r="E26" s="168"/>
    </row>
    <row r="27" spans="1:5" s="133" customFormat="1" ht="16.5" customHeight="1">
      <c r="A27" s="196" t="s">
        <v>108</v>
      </c>
      <c r="B27" s="182" t="s">
        <v>109</v>
      </c>
      <c r="C27" s="197"/>
      <c r="D27" s="170"/>
      <c r="E27" s="168"/>
    </row>
    <row r="28" spans="1:5" s="133" customFormat="1" ht="16.5" customHeight="1">
      <c r="A28" s="196" t="s">
        <v>110</v>
      </c>
      <c r="B28" s="182" t="s">
        <v>111</v>
      </c>
      <c r="C28" s="197"/>
      <c r="D28" s="170"/>
      <c r="E28" s="168"/>
    </row>
    <row r="29" spans="1:5" s="133" customFormat="1" ht="16.5" customHeight="1">
      <c r="A29" s="181" t="s">
        <v>112</v>
      </c>
      <c r="B29" s="182" t="s">
        <v>113</v>
      </c>
      <c r="C29" s="183"/>
      <c r="D29" s="170"/>
      <c r="E29" s="168"/>
    </row>
    <row r="30" spans="1:5" s="133" customFormat="1" ht="15" customHeight="1">
      <c r="A30" s="181" t="s">
        <v>114</v>
      </c>
      <c r="B30" s="182" t="s">
        <v>115</v>
      </c>
      <c r="C30" s="183"/>
      <c r="D30" s="170"/>
      <c r="E30" s="168"/>
    </row>
    <row r="31" spans="1:5" s="133" customFormat="1" ht="12" customHeight="1" thickBot="1">
      <c r="A31" s="181" t="s">
        <v>116</v>
      </c>
      <c r="B31" s="182" t="s">
        <v>212</v>
      </c>
      <c r="C31" s="183"/>
      <c r="D31" s="173"/>
      <c r="E31" s="174"/>
    </row>
    <row r="32" spans="1:5" s="133" customFormat="1" ht="18.75" customHeight="1" thickBot="1">
      <c r="A32" s="212" t="s">
        <v>48</v>
      </c>
      <c r="B32" s="213" t="s">
        <v>335</v>
      </c>
      <c r="C32" s="216">
        <f>+C33+C39</f>
        <v>654915</v>
      </c>
      <c r="D32" s="338">
        <f>D33+D39</f>
        <v>600659</v>
      </c>
      <c r="E32" s="208"/>
    </row>
    <row r="33" spans="1:5" s="133" customFormat="1" ht="17.25" customHeight="1">
      <c r="A33" s="193" t="s">
        <v>72</v>
      </c>
      <c r="B33" s="198" t="s">
        <v>119</v>
      </c>
      <c r="C33" s="326">
        <f>SUM(C34:C38)</f>
        <v>569000</v>
      </c>
      <c r="D33" s="326">
        <f>SUM(D34:D38)</f>
        <v>596391</v>
      </c>
      <c r="E33" s="176"/>
    </row>
    <row r="34" spans="1:5" s="133" customFormat="1" ht="15.75" customHeight="1">
      <c r="A34" s="181" t="s">
        <v>120</v>
      </c>
      <c r="B34" s="199" t="s">
        <v>121</v>
      </c>
      <c r="C34" s="183">
        <v>12687</v>
      </c>
      <c r="D34" s="170">
        <v>12687</v>
      </c>
      <c r="E34" s="168"/>
    </row>
    <row r="35" spans="1:5" s="133" customFormat="1" ht="15" customHeight="1">
      <c r="A35" s="181" t="s">
        <v>122</v>
      </c>
      <c r="B35" s="199" t="s">
        <v>123</v>
      </c>
      <c r="C35" s="183"/>
      <c r="D35" s="170"/>
      <c r="E35" s="168"/>
    </row>
    <row r="36" spans="1:5" s="133" customFormat="1" ht="15.75" customHeight="1">
      <c r="A36" s="181" t="s">
        <v>124</v>
      </c>
      <c r="B36" s="199" t="s">
        <v>134</v>
      </c>
      <c r="C36" s="183"/>
      <c r="D36" s="170"/>
      <c r="E36" s="168"/>
    </row>
    <row r="37" spans="1:5" s="133" customFormat="1" ht="17.25" customHeight="1">
      <c r="A37" s="181" t="s">
        <v>126</v>
      </c>
      <c r="B37" s="199" t="s">
        <v>127</v>
      </c>
      <c r="C37" s="183"/>
      <c r="D37" s="170"/>
      <c r="E37" s="168"/>
    </row>
    <row r="38" spans="1:5" s="133" customFormat="1" ht="15.75" customHeight="1">
      <c r="A38" s="181" t="s">
        <v>128</v>
      </c>
      <c r="B38" s="199" t="s">
        <v>129</v>
      </c>
      <c r="C38" s="183">
        <v>556313</v>
      </c>
      <c r="D38" s="170">
        <v>583704</v>
      </c>
      <c r="E38" s="168"/>
    </row>
    <row r="39" spans="1:5" s="133" customFormat="1" ht="15.75" customHeight="1">
      <c r="A39" s="181" t="s">
        <v>73</v>
      </c>
      <c r="B39" s="198" t="s">
        <v>130</v>
      </c>
      <c r="C39" s="328">
        <v>85915</v>
      </c>
      <c r="D39" s="329">
        <v>4268</v>
      </c>
      <c r="E39" s="168"/>
    </row>
    <row r="40" spans="1:5" s="133" customFormat="1" ht="15.75" customHeight="1">
      <c r="A40" s="181" t="s">
        <v>131</v>
      </c>
      <c r="B40" s="199" t="s">
        <v>121</v>
      </c>
      <c r="C40" s="183"/>
      <c r="D40" s="170"/>
      <c r="E40" s="168"/>
    </row>
    <row r="41" spans="1:5" s="133" customFormat="1" ht="15.75" customHeight="1">
      <c r="A41" s="181" t="s">
        <v>132</v>
      </c>
      <c r="B41" s="199" t="s">
        <v>123</v>
      </c>
      <c r="C41" s="183"/>
      <c r="D41" s="170"/>
      <c r="E41" s="168"/>
    </row>
    <row r="42" spans="1:5" s="133" customFormat="1" ht="16.5" customHeight="1">
      <c r="A42" s="181" t="s">
        <v>133</v>
      </c>
      <c r="B42" s="199" t="s">
        <v>134</v>
      </c>
      <c r="C42" s="183"/>
      <c r="D42" s="170"/>
      <c r="E42" s="168"/>
    </row>
    <row r="43" spans="1:5" s="133" customFormat="1" ht="14.25" customHeight="1">
      <c r="A43" s="181" t="s">
        <v>135</v>
      </c>
      <c r="B43" s="199" t="s">
        <v>127</v>
      </c>
      <c r="C43" s="183"/>
      <c r="D43" s="170"/>
      <c r="E43" s="168"/>
    </row>
    <row r="44" spans="1:5" s="133" customFormat="1" ht="16.5" customHeight="1" thickBot="1">
      <c r="A44" s="196" t="s">
        <v>136</v>
      </c>
      <c r="B44" s="200" t="s">
        <v>137</v>
      </c>
      <c r="C44" s="197">
        <v>85915</v>
      </c>
      <c r="D44" s="173">
        <v>4268</v>
      </c>
      <c r="E44" s="174"/>
    </row>
    <row r="45" spans="1:5" s="133" customFormat="1" ht="19.5" customHeight="1" thickBot="1">
      <c r="A45" s="212" t="s">
        <v>213</v>
      </c>
      <c r="B45" s="213" t="s">
        <v>336</v>
      </c>
      <c r="C45" s="216">
        <f>SUM(C46:C48)</f>
        <v>70000</v>
      </c>
      <c r="D45" s="325">
        <v>70000</v>
      </c>
      <c r="E45" s="208"/>
    </row>
    <row r="46" spans="1:5" s="133" customFormat="1" ht="15" customHeight="1">
      <c r="A46" s="193" t="s">
        <v>139</v>
      </c>
      <c r="B46" s="194" t="s">
        <v>140</v>
      </c>
      <c r="C46" s="195"/>
      <c r="D46" s="175"/>
      <c r="E46" s="176"/>
    </row>
    <row r="47" spans="1:5" s="133" customFormat="1" ht="15" customHeight="1">
      <c r="A47" s="187" t="s">
        <v>141</v>
      </c>
      <c r="B47" s="182" t="s">
        <v>142</v>
      </c>
      <c r="C47" s="189">
        <v>70000</v>
      </c>
      <c r="D47" s="170">
        <v>70000</v>
      </c>
      <c r="E47" s="168"/>
    </row>
    <row r="48" spans="1:5" s="133" customFormat="1" ht="18.75" customHeight="1" thickBot="1">
      <c r="A48" s="196" t="s">
        <v>143</v>
      </c>
      <c r="B48" s="201" t="s">
        <v>144</v>
      </c>
      <c r="C48" s="197"/>
      <c r="D48" s="173"/>
      <c r="E48" s="174"/>
    </row>
    <row r="49" spans="1:5" s="133" customFormat="1" ht="17.25" customHeight="1" thickBot="1">
      <c r="A49" s="212" t="s">
        <v>75</v>
      </c>
      <c r="B49" s="213" t="s">
        <v>337</v>
      </c>
      <c r="C49" s="216">
        <f>+C50+C51</f>
        <v>0</v>
      </c>
      <c r="D49" s="325"/>
      <c r="E49" s="208"/>
    </row>
    <row r="50" spans="1:5" s="133" customFormat="1" ht="15.75" customHeight="1">
      <c r="A50" s="193" t="s">
        <v>146</v>
      </c>
      <c r="B50" s="182" t="s">
        <v>147</v>
      </c>
      <c r="C50" s="195"/>
      <c r="D50" s="175"/>
      <c r="E50" s="176"/>
    </row>
    <row r="51" spans="1:5" s="133" customFormat="1" ht="17.25" customHeight="1" thickBot="1">
      <c r="A51" s="187" t="s">
        <v>148</v>
      </c>
      <c r="B51" s="182" t="s">
        <v>149</v>
      </c>
      <c r="C51" s="189"/>
      <c r="D51" s="170"/>
      <c r="E51" s="168"/>
    </row>
    <row r="52" spans="1:5" s="133" customFormat="1" ht="17.25" customHeight="1" thickBot="1">
      <c r="A52" s="212" t="s">
        <v>214</v>
      </c>
      <c r="B52" s="213" t="s">
        <v>215</v>
      </c>
      <c r="C52" s="214"/>
      <c r="D52" s="215"/>
      <c r="E52" s="218"/>
    </row>
    <row r="53" spans="1:5" s="133" customFormat="1" ht="16.5" customHeight="1" thickBot="1">
      <c r="A53" s="212" t="s">
        <v>152</v>
      </c>
      <c r="B53" s="219" t="s">
        <v>216</v>
      </c>
      <c r="C53" s="220">
        <f>+C5+C23+C32+C45+C49+C52</f>
        <v>1669208</v>
      </c>
      <c r="D53" s="220">
        <f>+D5+D23+D32+D45+D49+D52</f>
        <v>1671087</v>
      </c>
      <c r="E53" s="208"/>
    </row>
    <row r="54" spans="1:5" s="133" customFormat="1" ht="15.75" customHeight="1" thickBot="1">
      <c r="A54" s="221" t="s">
        <v>154</v>
      </c>
      <c r="B54" s="213" t="s">
        <v>217</v>
      </c>
      <c r="C54" s="216">
        <v>82000</v>
      </c>
      <c r="D54" s="339">
        <v>277828</v>
      </c>
      <c r="E54" s="208"/>
    </row>
    <row r="55" spans="1:5" s="133" customFormat="1" ht="17.25" customHeight="1">
      <c r="A55" s="184" t="s">
        <v>156</v>
      </c>
      <c r="B55" s="185" t="s">
        <v>157</v>
      </c>
      <c r="C55" s="186"/>
      <c r="D55" s="175"/>
      <c r="E55" s="176"/>
    </row>
    <row r="56" spans="1:5" s="133" customFormat="1" ht="18.75" customHeight="1" thickBot="1">
      <c r="A56" s="190" t="s">
        <v>158</v>
      </c>
      <c r="B56" s="191" t="s">
        <v>159</v>
      </c>
      <c r="C56" s="192">
        <v>82000</v>
      </c>
      <c r="D56" s="173">
        <v>277828</v>
      </c>
      <c r="E56" s="174"/>
    </row>
    <row r="57" spans="1:5" s="133" customFormat="1" ht="18.75" customHeight="1" thickBot="1">
      <c r="A57" s="221" t="s">
        <v>160</v>
      </c>
      <c r="B57" s="213" t="s">
        <v>218</v>
      </c>
      <c r="C57" s="216">
        <f>SUM(C58,C65)</f>
        <v>12000</v>
      </c>
      <c r="D57" s="339">
        <v>12000</v>
      </c>
      <c r="E57" s="208"/>
    </row>
    <row r="58" spans="1:5" s="133" customFormat="1" ht="17.25" customHeight="1">
      <c r="A58" s="184" t="s">
        <v>162</v>
      </c>
      <c r="B58" s="198" t="s">
        <v>219</v>
      </c>
      <c r="C58" s="202">
        <f>SUM(C59:C64)</f>
        <v>12000</v>
      </c>
      <c r="D58" s="327">
        <v>12000</v>
      </c>
      <c r="E58" s="176"/>
    </row>
    <row r="59" spans="1:5" s="133" customFormat="1" ht="15.75" customHeight="1">
      <c r="A59" s="193" t="s">
        <v>220</v>
      </c>
      <c r="B59" s="203" t="s">
        <v>221</v>
      </c>
      <c r="C59" s="183"/>
      <c r="D59" s="170"/>
      <c r="E59" s="168"/>
    </row>
    <row r="60" spans="1:5" s="133" customFormat="1" ht="16.5" customHeight="1">
      <c r="A60" s="193" t="s">
        <v>222</v>
      </c>
      <c r="B60" s="203" t="s">
        <v>223</v>
      </c>
      <c r="C60" s="183"/>
      <c r="D60" s="170"/>
      <c r="E60" s="168"/>
    </row>
    <row r="61" spans="1:5" s="133" customFormat="1" ht="16.5" customHeight="1">
      <c r="A61" s="193" t="s">
        <v>224</v>
      </c>
      <c r="B61" s="203" t="s">
        <v>225</v>
      </c>
      <c r="C61" s="189">
        <v>12000</v>
      </c>
      <c r="D61" s="170">
        <v>12000</v>
      </c>
      <c r="E61" s="168"/>
    </row>
    <row r="62" spans="1:5" s="133" customFormat="1" ht="15.75" customHeight="1">
      <c r="A62" s="193" t="s">
        <v>226</v>
      </c>
      <c r="B62" s="203" t="s">
        <v>227</v>
      </c>
      <c r="C62" s="197"/>
      <c r="D62" s="170"/>
      <c r="E62" s="168"/>
    </row>
    <row r="63" spans="1:5" s="133" customFormat="1" ht="15" customHeight="1">
      <c r="A63" s="193" t="s">
        <v>228</v>
      </c>
      <c r="B63" s="203" t="s">
        <v>229</v>
      </c>
      <c r="C63" s="197"/>
      <c r="D63" s="170"/>
      <c r="E63" s="168"/>
    </row>
    <row r="64" spans="1:5" s="133" customFormat="1" ht="17.25" customHeight="1">
      <c r="A64" s="193" t="s">
        <v>230</v>
      </c>
      <c r="B64" s="203" t="s">
        <v>231</v>
      </c>
      <c r="C64" s="197"/>
      <c r="D64" s="170"/>
      <c r="E64" s="168"/>
    </row>
    <row r="65" spans="1:5" s="133" customFormat="1" ht="17.25" customHeight="1">
      <c r="A65" s="193" t="s">
        <v>164</v>
      </c>
      <c r="B65" s="198" t="s">
        <v>232</v>
      </c>
      <c r="C65" s="204">
        <f>SUM(C66:C72)</f>
        <v>0</v>
      </c>
      <c r="D65" s="170"/>
      <c r="E65" s="168"/>
    </row>
    <row r="66" spans="1:5" s="133" customFormat="1" ht="15.75" customHeight="1">
      <c r="A66" s="193" t="s">
        <v>233</v>
      </c>
      <c r="B66" s="203" t="s">
        <v>221</v>
      </c>
      <c r="C66" s="183"/>
      <c r="D66" s="170"/>
      <c r="E66" s="168"/>
    </row>
    <row r="67" spans="1:5" s="133" customFormat="1" ht="16.5" customHeight="1">
      <c r="A67" s="193" t="s">
        <v>234</v>
      </c>
      <c r="B67" s="203" t="s">
        <v>235</v>
      </c>
      <c r="C67" s="183"/>
      <c r="D67" s="170"/>
      <c r="E67" s="168"/>
    </row>
    <row r="68" spans="1:5" s="133" customFormat="1" ht="18" customHeight="1">
      <c r="A68" s="193" t="s">
        <v>236</v>
      </c>
      <c r="B68" s="203" t="s">
        <v>237</v>
      </c>
      <c r="C68" s="189"/>
      <c r="D68" s="170"/>
      <c r="E68" s="168"/>
    </row>
    <row r="69" spans="1:5" s="133" customFormat="1" ht="15.75" customHeight="1">
      <c r="A69" s="193" t="s">
        <v>238</v>
      </c>
      <c r="B69" s="203" t="s">
        <v>225</v>
      </c>
      <c r="C69" s="183"/>
      <c r="D69" s="170"/>
      <c r="E69" s="168"/>
    </row>
    <row r="70" spans="1:5" s="133" customFormat="1" ht="16.5" customHeight="1">
      <c r="A70" s="187" t="s">
        <v>239</v>
      </c>
      <c r="B70" s="200" t="s">
        <v>240</v>
      </c>
      <c r="C70" s="189"/>
      <c r="D70" s="170"/>
      <c r="E70" s="168"/>
    </row>
    <row r="71" spans="1:5" s="133" customFormat="1" ht="16.5" customHeight="1">
      <c r="A71" s="181" t="s">
        <v>241</v>
      </c>
      <c r="B71" s="200" t="s">
        <v>229</v>
      </c>
      <c r="C71" s="183"/>
      <c r="D71" s="170"/>
      <c r="E71" s="168"/>
    </row>
    <row r="72" spans="1:5" s="133" customFormat="1" ht="17.25" customHeight="1" thickBot="1">
      <c r="A72" s="196" t="s">
        <v>242</v>
      </c>
      <c r="B72" s="200" t="s">
        <v>243</v>
      </c>
      <c r="C72" s="197"/>
      <c r="D72" s="173"/>
      <c r="E72" s="174"/>
    </row>
    <row r="73" spans="1:5" s="133" customFormat="1" ht="20.25" customHeight="1" thickBot="1">
      <c r="A73" s="334" t="s">
        <v>166</v>
      </c>
      <c r="B73" s="334" t="s">
        <v>244</v>
      </c>
      <c r="C73" s="335">
        <f>+C53+C54+C57</f>
        <v>1763208</v>
      </c>
      <c r="D73" s="335">
        <f>+D53+D54+D57</f>
        <v>1960915</v>
      </c>
      <c r="E73" s="333"/>
    </row>
    <row r="74" spans="1:6" s="133" customFormat="1" ht="20.25" customHeight="1" thickBot="1">
      <c r="A74" s="334" t="s">
        <v>285</v>
      </c>
      <c r="B74" s="334" t="s">
        <v>344</v>
      </c>
      <c r="C74" s="335">
        <v>-642228</v>
      </c>
      <c r="D74" s="335">
        <v>-587811</v>
      </c>
      <c r="E74" s="331"/>
      <c r="F74" s="331"/>
    </row>
    <row r="75" spans="1:6" s="133" customFormat="1" ht="20.25" customHeight="1" thickBot="1">
      <c r="A75" s="334">
        <v>15</v>
      </c>
      <c r="B75" s="334" t="s">
        <v>345</v>
      </c>
      <c r="C75" s="335">
        <f>SUM(C73:C74)</f>
        <v>1120980</v>
      </c>
      <c r="D75" s="335">
        <f>SUM(D73:D74)</f>
        <v>1373104</v>
      </c>
      <c r="E75" s="331"/>
      <c r="F75" s="331"/>
    </row>
    <row r="76" spans="1:6" s="133" customFormat="1" ht="20.25" customHeight="1">
      <c r="A76" s="332"/>
      <c r="B76" s="332"/>
      <c r="C76" s="330"/>
      <c r="D76" s="330"/>
      <c r="E76" s="331"/>
      <c r="F76" s="331"/>
    </row>
    <row r="77" spans="1:3" s="133" customFormat="1" ht="14.25" customHeight="1">
      <c r="A77" s="402"/>
      <c r="B77" s="402"/>
      <c r="C77" s="402"/>
    </row>
    <row r="78" spans="1:3" s="133" customFormat="1" ht="0.75" customHeight="1">
      <c r="A78" s="135"/>
      <c r="B78" s="136"/>
      <c r="C78" s="137"/>
    </row>
    <row r="79" spans="1:5" ht="16.5" customHeight="1">
      <c r="A79" s="401" t="s">
        <v>245</v>
      </c>
      <c r="B79" s="401"/>
      <c r="C79" s="401"/>
      <c r="D79" s="401"/>
      <c r="E79" s="401"/>
    </row>
    <row r="80" spans="1:5" ht="16.5" customHeight="1" thickBot="1">
      <c r="A80" s="403" t="s">
        <v>342</v>
      </c>
      <c r="B80" s="403"/>
      <c r="C80" s="403"/>
      <c r="D80" s="403"/>
      <c r="E80" s="403"/>
    </row>
    <row r="81" spans="1:5" ht="48.75" customHeight="1" thickBot="1">
      <c r="A81" s="166" t="s">
        <v>246</v>
      </c>
      <c r="B81" s="167" t="s">
        <v>247</v>
      </c>
      <c r="C81" s="169" t="s">
        <v>332</v>
      </c>
      <c r="D81" s="224" t="s">
        <v>330</v>
      </c>
      <c r="E81" s="172" t="s">
        <v>331</v>
      </c>
    </row>
    <row r="82" spans="1:5" s="132" customFormat="1" ht="17.25" customHeight="1" thickBot="1">
      <c r="A82" s="205">
        <v>1</v>
      </c>
      <c r="B82" s="206">
        <v>2</v>
      </c>
      <c r="C82" s="207">
        <v>3</v>
      </c>
      <c r="D82" s="225">
        <v>4</v>
      </c>
      <c r="E82" s="226">
        <v>5</v>
      </c>
    </row>
    <row r="83" spans="1:5" ht="18" customHeight="1" thickBot="1">
      <c r="A83" s="209" t="s">
        <v>10</v>
      </c>
      <c r="B83" s="222" t="s">
        <v>338</v>
      </c>
      <c r="C83" s="223">
        <f>SUM(C84:C88)</f>
        <v>1453923</v>
      </c>
      <c r="D83" s="355">
        <f>SUM(D84:D88)</f>
        <v>1571248</v>
      </c>
      <c r="E83" s="343"/>
    </row>
    <row r="84" spans="1:5" ht="18" customHeight="1">
      <c r="A84" s="184" t="s">
        <v>12</v>
      </c>
      <c r="B84" s="185" t="s">
        <v>54</v>
      </c>
      <c r="C84" s="229">
        <v>322784</v>
      </c>
      <c r="D84" s="175">
        <v>348409</v>
      </c>
      <c r="E84" s="176"/>
    </row>
    <row r="85" spans="1:5" ht="16.5" customHeight="1">
      <c r="A85" s="181" t="s">
        <v>14</v>
      </c>
      <c r="B85" s="182" t="s">
        <v>55</v>
      </c>
      <c r="C85" s="230">
        <v>81470</v>
      </c>
      <c r="D85" s="170">
        <v>88970</v>
      </c>
      <c r="E85" s="168"/>
    </row>
    <row r="86" spans="1:5" ht="18" customHeight="1">
      <c r="A86" s="181" t="s">
        <v>16</v>
      </c>
      <c r="B86" s="182" t="s">
        <v>56</v>
      </c>
      <c r="C86" s="231">
        <v>328563</v>
      </c>
      <c r="D86" s="170">
        <v>410579</v>
      </c>
      <c r="E86" s="168"/>
    </row>
    <row r="87" spans="1:5" ht="17.25" customHeight="1">
      <c r="A87" s="181" t="s">
        <v>18</v>
      </c>
      <c r="B87" s="232" t="s">
        <v>57</v>
      </c>
      <c r="C87" s="231">
        <v>39330</v>
      </c>
      <c r="D87" s="170">
        <v>41330</v>
      </c>
      <c r="E87" s="168"/>
    </row>
    <row r="88" spans="1:5" ht="18.75" customHeight="1">
      <c r="A88" s="181" t="s">
        <v>58</v>
      </c>
      <c r="B88" s="233" t="s">
        <v>59</v>
      </c>
      <c r="C88" s="231">
        <v>681776</v>
      </c>
      <c r="D88" s="170">
        <v>681960</v>
      </c>
      <c r="E88" s="168"/>
    </row>
    <row r="89" spans="1:5" ht="17.25" customHeight="1">
      <c r="A89" s="181" t="s">
        <v>22</v>
      </c>
      <c r="B89" s="182" t="s">
        <v>168</v>
      </c>
      <c r="C89" s="231"/>
      <c r="D89" s="170"/>
      <c r="E89" s="168"/>
    </row>
    <row r="90" spans="1:5" ht="18.75" customHeight="1">
      <c r="A90" s="181" t="s">
        <v>24</v>
      </c>
      <c r="B90" s="234" t="s">
        <v>169</v>
      </c>
      <c r="C90" s="231"/>
      <c r="D90" s="170"/>
      <c r="E90" s="168"/>
    </row>
    <row r="91" spans="1:5" ht="18" customHeight="1">
      <c r="A91" s="181" t="s">
        <v>26</v>
      </c>
      <c r="B91" s="234" t="s">
        <v>170</v>
      </c>
      <c r="C91" s="231"/>
      <c r="D91" s="170"/>
      <c r="E91" s="168"/>
    </row>
    <row r="92" spans="1:5" ht="17.25" customHeight="1">
      <c r="A92" s="181" t="s">
        <v>171</v>
      </c>
      <c r="B92" s="235" t="s">
        <v>172</v>
      </c>
      <c r="C92" s="231">
        <v>9000</v>
      </c>
      <c r="D92" s="170">
        <v>63601</v>
      </c>
      <c r="E92" s="168"/>
    </row>
    <row r="93" spans="1:5" ht="18.75" customHeight="1">
      <c r="A93" s="181" t="s">
        <v>173</v>
      </c>
      <c r="B93" s="235" t="s">
        <v>174</v>
      </c>
      <c r="C93" s="231">
        <v>642228</v>
      </c>
      <c r="D93" s="170">
        <v>587811</v>
      </c>
      <c r="E93" s="168"/>
    </row>
    <row r="94" spans="1:5" ht="18" customHeight="1">
      <c r="A94" s="187" t="s">
        <v>175</v>
      </c>
      <c r="B94" s="236" t="s">
        <v>176</v>
      </c>
      <c r="C94" s="231"/>
      <c r="D94" s="170"/>
      <c r="E94" s="168"/>
    </row>
    <row r="95" spans="1:5" ht="18.75" customHeight="1">
      <c r="A95" s="181" t="s">
        <v>177</v>
      </c>
      <c r="B95" s="236" t="s">
        <v>178</v>
      </c>
      <c r="C95" s="231"/>
      <c r="D95" s="170"/>
      <c r="E95" s="168"/>
    </row>
    <row r="96" spans="1:5" ht="17.25" customHeight="1">
      <c r="A96" s="341" t="s">
        <v>179</v>
      </c>
      <c r="B96" s="235" t="s">
        <v>180</v>
      </c>
      <c r="C96" s="342"/>
      <c r="D96" s="170"/>
      <c r="E96" s="174"/>
    </row>
    <row r="97" spans="1:5" ht="17.25" customHeight="1" thickBot="1">
      <c r="A97" s="344" t="s">
        <v>356</v>
      </c>
      <c r="B97" s="236" t="s">
        <v>357</v>
      </c>
      <c r="C97" s="345">
        <v>30548</v>
      </c>
      <c r="D97" s="346">
        <v>30548</v>
      </c>
      <c r="E97" s="340"/>
    </row>
    <row r="98" spans="1:5" ht="18.75" customHeight="1" thickBot="1">
      <c r="A98" s="347" t="s">
        <v>28</v>
      </c>
      <c r="B98" s="348" t="s">
        <v>339</v>
      </c>
      <c r="C98" s="356">
        <f>SUM(C99:C105)</f>
        <v>203136</v>
      </c>
      <c r="D98" s="355">
        <f>SUM(D99:D105)</f>
        <v>298909</v>
      </c>
      <c r="E98" s="343"/>
    </row>
    <row r="99" spans="1:5" ht="16.5" customHeight="1">
      <c r="A99" s="193" t="s">
        <v>30</v>
      </c>
      <c r="B99" s="194" t="s">
        <v>61</v>
      </c>
      <c r="C99" s="239">
        <v>152844</v>
      </c>
      <c r="D99" s="361">
        <v>255245</v>
      </c>
      <c r="E99" s="176"/>
    </row>
    <row r="100" spans="1:5" ht="18.75" customHeight="1">
      <c r="A100" s="193" t="s">
        <v>32</v>
      </c>
      <c r="B100" s="182" t="s">
        <v>62</v>
      </c>
      <c r="C100" s="230">
        <v>50292</v>
      </c>
      <c r="D100" s="362">
        <v>43664</v>
      </c>
      <c r="E100" s="168"/>
    </row>
    <row r="101" spans="1:5" ht="18" customHeight="1">
      <c r="A101" s="193" t="s">
        <v>34</v>
      </c>
      <c r="B101" s="182" t="s">
        <v>182</v>
      </c>
      <c r="C101" s="230"/>
      <c r="D101" s="170"/>
      <c r="E101" s="168"/>
    </row>
    <row r="102" spans="1:5" ht="18" customHeight="1">
      <c r="A102" s="193" t="s">
        <v>36</v>
      </c>
      <c r="B102" s="182" t="s">
        <v>183</v>
      </c>
      <c r="C102" s="230"/>
      <c r="D102" s="170"/>
      <c r="E102" s="168"/>
    </row>
    <row r="103" spans="1:5" ht="30.75" customHeight="1">
      <c r="A103" s="193" t="s">
        <v>63</v>
      </c>
      <c r="B103" s="182" t="s">
        <v>64</v>
      </c>
      <c r="C103" s="230"/>
      <c r="D103" s="170"/>
      <c r="E103" s="168"/>
    </row>
    <row r="104" spans="1:5" ht="35.25" customHeight="1">
      <c r="A104" s="193" t="s">
        <v>89</v>
      </c>
      <c r="B104" s="182" t="s">
        <v>248</v>
      </c>
      <c r="C104" s="230"/>
      <c r="D104" s="170"/>
      <c r="E104" s="168"/>
    </row>
    <row r="105" spans="1:5" ht="16.5" customHeight="1">
      <c r="A105" s="193" t="s">
        <v>65</v>
      </c>
      <c r="B105" s="182" t="s">
        <v>185</v>
      </c>
      <c r="C105" s="230"/>
      <c r="D105" s="170"/>
      <c r="E105" s="168"/>
    </row>
    <row r="106" spans="1:5" ht="17.25" customHeight="1">
      <c r="A106" s="193" t="s">
        <v>186</v>
      </c>
      <c r="B106" s="182" t="s">
        <v>187</v>
      </c>
      <c r="C106" s="230"/>
      <c r="D106" s="170"/>
      <c r="E106" s="168"/>
    </row>
    <row r="107" spans="1:5" ht="20.25" customHeight="1">
      <c r="A107" s="193" t="s">
        <v>188</v>
      </c>
      <c r="B107" s="240" t="s">
        <v>328</v>
      </c>
      <c r="C107" s="230"/>
      <c r="D107" s="170"/>
      <c r="E107" s="168"/>
    </row>
    <row r="108" spans="1:5" ht="16.5" customHeight="1">
      <c r="A108" s="187" t="s">
        <v>190</v>
      </c>
      <c r="B108" s="234" t="s">
        <v>191</v>
      </c>
      <c r="C108" s="231"/>
      <c r="D108" s="170"/>
      <c r="E108" s="168"/>
    </row>
    <row r="109" spans="1:5" ht="19.5" customHeight="1" thickBot="1">
      <c r="A109" s="196" t="s">
        <v>192</v>
      </c>
      <c r="B109" s="234" t="s">
        <v>193</v>
      </c>
      <c r="C109" s="231"/>
      <c r="D109" s="173"/>
      <c r="E109" s="174"/>
    </row>
    <row r="110" spans="1:5" ht="17.25" customHeight="1" thickBot="1">
      <c r="A110" s="212" t="s">
        <v>38</v>
      </c>
      <c r="B110" s="222" t="s">
        <v>194</v>
      </c>
      <c r="C110" s="351"/>
      <c r="D110" s="352"/>
      <c r="E110" s="208"/>
    </row>
    <row r="111" spans="1:5" ht="15.75" customHeight="1" thickBot="1">
      <c r="A111" s="353" t="s">
        <v>40</v>
      </c>
      <c r="B111" s="348" t="s">
        <v>340</v>
      </c>
      <c r="C111" s="356">
        <f>SUM(C112:C113)</f>
        <v>27400</v>
      </c>
      <c r="D111" s="355">
        <f>SUM(D112:D113)</f>
        <v>12009</v>
      </c>
      <c r="E111" s="354"/>
    </row>
    <row r="112" spans="1:5" ht="16.5" customHeight="1">
      <c r="A112" s="193" t="s">
        <v>196</v>
      </c>
      <c r="B112" s="194" t="s">
        <v>197</v>
      </c>
      <c r="C112" s="239">
        <v>7400</v>
      </c>
      <c r="D112" s="175">
        <v>12009</v>
      </c>
      <c r="E112" s="168"/>
    </row>
    <row r="113" spans="1:5" ht="15" customHeight="1" thickBot="1">
      <c r="A113" s="181" t="s">
        <v>198</v>
      </c>
      <c r="B113" s="182" t="s">
        <v>199</v>
      </c>
      <c r="C113" s="230">
        <v>20000</v>
      </c>
      <c r="D113" s="173">
        <v>0</v>
      </c>
      <c r="E113" s="174"/>
    </row>
    <row r="114" spans="1:5" ht="18" customHeight="1" thickBot="1">
      <c r="A114" s="212" t="s">
        <v>42</v>
      </c>
      <c r="B114" s="219" t="s">
        <v>249</v>
      </c>
      <c r="C114" s="238">
        <f>+C83+C98+C110+C111</f>
        <v>1684459</v>
      </c>
      <c r="D114" s="355">
        <f>+D83+D98+D110+D111</f>
        <v>1882166</v>
      </c>
      <c r="E114" s="343"/>
    </row>
    <row r="115" spans="1:5" ht="19.5" customHeight="1" thickBot="1">
      <c r="A115" s="212" t="s">
        <v>48</v>
      </c>
      <c r="B115" s="237" t="s">
        <v>250</v>
      </c>
      <c r="C115" s="238">
        <f>SUM(C116,C125)</f>
        <v>78749</v>
      </c>
      <c r="D115" s="355">
        <f>SUM(D116,D125)</f>
        <v>78749</v>
      </c>
      <c r="E115" s="343"/>
    </row>
    <row r="116" spans="1:5" ht="18.75" customHeight="1">
      <c r="A116" s="193" t="s">
        <v>72</v>
      </c>
      <c r="B116" s="198" t="s">
        <v>251</v>
      </c>
      <c r="C116" s="241">
        <f>SUM(C117:C124)</f>
        <v>0</v>
      </c>
      <c r="D116" s="175"/>
      <c r="E116" s="176"/>
    </row>
    <row r="117" spans="1:5" ht="18.75" customHeight="1">
      <c r="A117" s="193" t="s">
        <v>120</v>
      </c>
      <c r="B117" s="203" t="s">
        <v>252</v>
      </c>
      <c r="C117" s="230"/>
      <c r="D117" s="170"/>
      <c r="E117" s="168"/>
    </row>
    <row r="118" spans="1:5" ht="17.25" customHeight="1">
      <c r="A118" s="193" t="s">
        <v>122</v>
      </c>
      <c r="B118" s="203" t="s">
        <v>253</v>
      </c>
      <c r="C118" s="230"/>
      <c r="D118" s="170"/>
      <c r="E118" s="168"/>
    </row>
    <row r="119" spans="1:5" ht="17.25" customHeight="1">
      <c r="A119" s="193" t="s">
        <v>124</v>
      </c>
      <c r="B119" s="203" t="s">
        <v>254</v>
      </c>
      <c r="C119" s="230"/>
      <c r="D119" s="170"/>
      <c r="E119" s="168"/>
    </row>
    <row r="120" spans="1:5" ht="17.25" customHeight="1">
      <c r="A120" s="193" t="s">
        <v>126</v>
      </c>
      <c r="B120" s="203" t="s">
        <v>255</v>
      </c>
      <c r="C120" s="230"/>
      <c r="D120" s="170"/>
      <c r="E120" s="168"/>
    </row>
    <row r="121" spans="1:5" ht="15.75" customHeight="1">
      <c r="A121" s="193" t="s">
        <v>128</v>
      </c>
      <c r="B121" s="203" t="s">
        <v>256</v>
      </c>
      <c r="C121" s="230"/>
      <c r="D121" s="170"/>
      <c r="E121" s="168"/>
    </row>
    <row r="122" spans="1:5" ht="15.75" customHeight="1">
      <c r="A122" s="193" t="s">
        <v>257</v>
      </c>
      <c r="B122" s="203" t="s">
        <v>258</v>
      </c>
      <c r="C122" s="230"/>
      <c r="D122" s="170"/>
      <c r="E122" s="168"/>
    </row>
    <row r="123" spans="1:5" ht="15.75" customHeight="1">
      <c r="A123" s="193" t="s">
        <v>259</v>
      </c>
      <c r="B123" s="203" t="s">
        <v>260</v>
      </c>
      <c r="C123" s="230"/>
      <c r="D123" s="170"/>
      <c r="E123" s="168"/>
    </row>
    <row r="124" spans="1:5" ht="15.75" customHeight="1">
      <c r="A124" s="193" t="s">
        <v>261</v>
      </c>
      <c r="B124" s="203" t="s">
        <v>262</v>
      </c>
      <c r="C124" s="230"/>
      <c r="D124" s="170"/>
      <c r="E124" s="168"/>
    </row>
    <row r="125" spans="1:5" ht="17.25" customHeight="1">
      <c r="A125" s="193" t="s">
        <v>73</v>
      </c>
      <c r="B125" s="198" t="s">
        <v>263</v>
      </c>
      <c r="C125" s="241">
        <f>SUM(C126:C133)</f>
        <v>78749</v>
      </c>
      <c r="D125" s="170">
        <v>78749</v>
      </c>
      <c r="E125" s="168"/>
    </row>
    <row r="126" spans="1:5" ht="16.5" customHeight="1">
      <c r="A126" s="193" t="s">
        <v>131</v>
      </c>
      <c r="B126" s="203" t="s">
        <v>252</v>
      </c>
      <c r="C126" s="230"/>
      <c r="D126" s="170"/>
      <c r="E126" s="168"/>
    </row>
    <row r="127" spans="1:5" ht="14.25" customHeight="1">
      <c r="A127" s="193" t="s">
        <v>132</v>
      </c>
      <c r="B127" s="203" t="s">
        <v>264</v>
      </c>
      <c r="C127" s="230"/>
      <c r="D127" s="170"/>
      <c r="E127" s="168"/>
    </row>
    <row r="128" spans="1:5" ht="15.75" customHeight="1">
      <c r="A128" s="193" t="s">
        <v>133</v>
      </c>
      <c r="B128" s="203" t="s">
        <v>254</v>
      </c>
      <c r="C128" s="230"/>
      <c r="D128" s="170"/>
      <c r="E128" s="168"/>
    </row>
    <row r="129" spans="1:5" ht="17.25" customHeight="1">
      <c r="A129" s="193" t="s">
        <v>135</v>
      </c>
      <c r="B129" s="203" t="s">
        <v>255</v>
      </c>
      <c r="C129" s="242">
        <v>78749</v>
      </c>
      <c r="D129" s="170">
        <v>78749</v>
      </c>
      <c r="E129" s="168"/>
    </row>
    <row r="130" spans="1:5" ht="15" customHeight="1">
      <c r="A130" s="193" t="s">
        <v>136</v>
      </c>
      <c r="B130" s="203" t="s">
        <v>256</v>
      </c>
      <c r="C130" s="230"/>
      <c r="D130" s="170"/>
      <c r="E130" s="168"/>
    </row>
    <row r="131" spans="1:5" ht="18" customHeight="1">
      <c r="A131" s="193" t="s">
        <v>265</v>
      </c>
      <c r="B131" s="203" t="s">
        <v>266</v>
      </c>
      <c r="C131" s="231"/>
      <c r="D131" s="170"/>
      <c r="E131" s="168"/>
    </row>
    <row r="132" spans="1:5" ht="15" customHeight="1">
      <c r="A132" s="193" t="s">
        <v>267</v>
      </c>
      <c r="B132" s="203" t="s">
        <v>260</v>
      </c>
      <c r="C132" s="231"/>
      <c r="D132" s="170"/>
      <c r="E132" s="168"/>
    </row>
    <row r="133" spans="1:5" ht="17.25" customHeight="1" thickBot="1">
      <c r="A133" s="193" t="s">
        <v>268</v>
      </c>
      <c r="B133" s="203" t="s">
        <v>269</v>
      </c>
      <c r="C133" s="243"/>
      <c r="D133" s="173"/>
      <c r="E133" s="174"/>
    </row>
    <row r="134" spans="1:9" ht="15" customHeight="1" thickBot="1">
      <c r="A134" s="334" t="s">
        <v>50</v>
      </c>
      <c r="B134" s="350" t="s">
        <v>270</v>
      </c>
      <c r="C134" s="357">
        <f>SUM(C114,C115)</f>
        <v>1763208</v>
      </c>
      <c r="D134" s="359">
        <f>SUM(D114,D115)</f>
        <v>1960915</v>
      </c>
      <c r="E134" s="349"/>
      <c r="F134" s="134"/>
      <c r="G134" s="138"/>
      <c r="H134" s="138"/>
      <c r="I134" s="138"/>
    </row>
    <row r="135" spans="1:6" s="133" customFormat="1" ht="20.25" customHeight="1" thickBot="1">
      <c r="A135" s="334" t="s">
        <v>285</v>
      </c>
      <c r="B135" s="334" t="s">
        <v>344</v>
      </c>
      <c r="C135" s="358">
        <v>-642228</v>
      </c>
      <c r="D135" s="360">
        <v>-587811</v>
      </c>
      <c r="E135" s="331"/>
      <c r="F135" s="331"/>
    </row>
    <row r="136" spans="1:6" s="133" customFormat="1" ht="20.25" customHeight="1" thickBot="1">
      <c r="A136" s="334">
        <v>15</v>
      </c>
      <c r="B136" s="334" t="s">
        <v>346</v>
      </c>
      <c r="C136" s="358">
        <f>SUM(C134:C135)</f>
        <v>1120980</v>
      </c>
      <c r="D136" s="360">
        <f>SUM(D134:D135)</f>
        <v>1373104</v>
      </c>
      <c r="E136" s="331"/>
      <c r="F136" s="331"/>
    </row>
    <row r="139" ht="37.5" customHeight="1">
      <c r="D139" s="177"/>
    </row>
    <row r="141" ht="33" customHeight="1"/>
    <row r="143" ht="21" customHeight="1"/>
    <row r="144" ht="12.75" customHeight="1"/>
    <row r="145" ht="12.75" customHeight="1"/>
    <row r="146" ht="12.75" customHeight="1"/>
    <row r="147" ht="12.75" customHeight="1"/>
  </sheetData>
  <sheetProtection/>
  <mergeCells count="5">
    <mergeCell ref="A1:E1"/>
    <mergeCell ref="A79:E79"/>
    <mergeCell ref="A77:C77"/>
    <mergeCell ref="A2:E2"/>
    <mergeCell ref="A80:E80"/>
  </mergeCells>
  <printOptions/>
  <pageMargins left="0.56" right="0.1968503937007874" top="0.21" bottom="0.15748031496062992" header="0.15748031496062992" footer="0.31496062992125984"/>
  <pageSetup horizontalDpi="600" verticalDpi="600" orientation="portrait" paperSize="9" r:id="rId1"/>
  <headerFooter>
    <oddHeader>&amp;R&amp;8 1.melléklet a ...../2012. (......)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8.28125" style="86" customWidth="1"/>
    <col min="2" max="2" width="8.28125" style="17" customWidth="1"/>
    <col min="3" max="3" width="61.7109375" style="17" customWidth="1"/>
    <col min="4" max="4" width="21.421875" style="17" customWidth="1"/>
    <col min="5" max="16384" width="9.140625" style="17" customWidth="1"/>
  </cols>
  <sheetData>
    <row r="1" spans="1:4" s="4" customFormat="1" ht="21" customHeight="1" thickBot="1">
      <c r="A1" s="1"/>
      <c r="B1" s="2"/>
      <c r="C1" s="408" t="s">
        <v>364</v>
      </c>
      <c r="D1" s="408"/>
    </row>
    <row r="2" spans="1:4" s="7" customFormat="1" ht="25.5" customHeight="1">
      <c r="A2" s="404" t="s">
        <v>77</v>
      </c>
      <c r="B2" s="405"/>
      <c r="C2" s="5" t="s">
        <v>78</v>
      </c>
      <c r="D2" s="96" t="s">
        <v>79</v>
      </c>
    </row>
    <row r="3" spans="1:4" s="7" customFormat="1" ht="16.5" thickBot="1">
      <c r="A3" s="8" t="s">
        <v>3</v>
      </c>
      <c r="B3" s="9"/>
      <c r="C3" s="10"/>
      <c r="D3" s="97"/>
    </row>
    <row r="4" spans="1:4" s="14" customFormat="1" ht="15.75" customHeight="1" thickBot="1">
      <c r="A4" s="12"/>
      <c r="B4" s="12"/>
      <c r="C4" s="12"/>
      <c r="D4" s="13" t="s">
        <v>5</v>
      </c>
    </row>
    <row r="5" spans="1:4" ht="15.75" thickBot="1">
      <c r="A5" s="406" t="s">
        <v>6</v>
      </c>
      <c r="B5" s="407"/>
      <c r="C5" s="15" t="s">
        <v>7</v>
      </c>
      <c r="D5" s="16" t="s">
        <v>8</v>
      </c>
    </row>
    <row r="6" spans="1:4" s="21" customFormat="1" ht="12.75" customHeight="1" thickBot="1">
      <c r="A6" s="18">
        <v>1</v>
      </c>
      <c r="B6" s="19">
        <v>2</v>
      </c>
      <c r="C6" s="19">
        <v>3</v>
      </c>
      <c r="D6" s="20">
        <v>4</v>
      </c>
    </row>
    <row r="7" spans="1:4" s="21" customFormat="1" ht="15.75" customHeight="1" thickBot="1">
      <c r="A7" s="22"/>
      <c r="B7" s="23"/>
      <c r="C7" s="23" t="s">
        <v>9</v>
      </c>
      <c r="D7" s="24"/>
    </row>
    <row r="8" spans="1:4" s="21" customFormat="1" ht="12" customHeight="1" thickBot="1">
      <c r="A8" s="18" t="s">
        <v>10</v>
      </c>
      <c r="B8" s="25"/>
      <c r="C8" s="26" t="s">
        <v>82</v>
      </c>
      <c r="D8" s="27">
        <f>+D9+D16</f>
        <v>820265</v>
      </c>
    </row>
    <row r="9" spans="1:4" s="28" customFormat="1" ht="12" customHeight="1" thickBot="1">
      <c r="A9" s="18" t="s">
        <v>28</v>
      </c>
      <c r="B9" s="25"/>
      <c r="C9" s="26" t="s">
        <v>83</v>
      </c>
      <c r="D9" s="27">
        <f>SUM(D10:D15)+D25</f>
        <v>562922</v>
      </c>
    </row>
    <row r="10" spans="1:4" s="39" customFormat="1" ht="12" customHeight="1">
      <c r="A10" s="33"/>
      <c r="B10" s="30" t="s">
        <v>30</v>
      </c>
      <c r="C10" s="98" t="s">
        <v>84</v>
      </c>
      <c r="D10" s="88">
        <v>539186</v>
      </c>
    </row>
    <row r="11" spans="1:4" s="39" customFormat="1" ht="12" customHeight="1">
      <c r="A11" s="33"/>
      <c r="B11" s="30" t="s">
        <v>32</v>
      </c>
      <c r="C11" s="98" t="s">
        <v>85</v>
      </c>
      <c r="D11" s="88"/>
    </row>
    <row r="12" spans="1:4" s="39" customFormat="1" ht="12" customHeight="1">
      <c r="A12" s="33"/>
      <c r="B12" s="30" t="s">
        <v>34</v>
      </c>
      <c r="C12" s="98" t="s">
        <v>86</v>
      </c>
      <c r="D12" s="88">
        <v>23736</v>
      </c>
    </row>
    <row r="13" spans="1:4" s="39" customFormat="1" ht="12" customHeight="1">
      <c r="A13" s="33"/>
      <c r="B13" s="30" t="s">
        <v>36</v>
      </c>
      <c r="C13" s="98" t="s">
        <v>87</v>
      </c>
      <c r="D13" s="88"/>
    </row>
    <row r="14" spans="1:12" s="39" customFormat="1" ht="12" customHeight="1">
      <c r="A14" s="33"/>
      <c r="B14" s="30" t="s">
        <v>63</v>
      </c>
      <c r="C14" s="98" t="s">
        <v>88</v>
      </c>
      <c r="D14" s="88"/>
      <c r="K14" s="95"/>
      <c r="L14" s="3"/>
    </row>
    <row r="15" spans="1:4" s="39" customFormat="1" ht="12" customHeight="1" thickBot="1">
      <c r="A15" s="33"/>
      <c r="B15" s="30" t="s">
        <v>89</v>
      </c>
      <c r="C15" s="98" t="s">
        <v>348</v>
      </c>
      <c r="D15" s="88">
        <f>'Önk.szakf.'!D15</f>
        <v>0</v>
      </c>
    </row>
    <row r="16" spans="1:4" s="28" customFormat="1" ht="12" customHeight="1" thickBot="1">
      <c r="A16" s="18" t="s">
        <v>38</v>
      </c>
      <c r="B16" s="25"/>
      <c r="C16" s="26" t="s">
        <v>91</v>
      </c>
      <c r="D16" s="27">
        <f>SUM(D17:D24)</f>
        <v>257343</v>
      </c>
    </row>
    <row r="17" spans="1:4" s="28" customFormat="1" ht="12" customHeight="1">
      <c r="A17" s="29"/>
      <c r="B17" s="30" t="s">
        <v>92</v>
      </c>
      <c r="C17" s="31" t="s">
        <v>13</v>
      </c>
      <c r="D17" s="87"/>
    </row>
    <row r="18" spans="1:4" s="28" customFormat="1" ht="12" customHeight="1">
      <c r="A18" s="33"/>
      <c r="B18" s="30" t="s">
        <v>93</v>
      </c>
      <c r="C18" s="34" t="s">
        <v>15</v>
      </c>
      <c r="D18" s="88">
        <v>186228</v>
      </c>
    </row>
    <row r="19" spans="1:4" s="28" customFormat="1" ht="12" customHeight="1">
      <c r="A19" s="33"/>
      <c r="B19" s="30" t="s">
        <v>94</v>
      </c>
      <c r="C19" s="34" t="s">
        <v>17</v>
      </c>
      <c r="D19" s="88">
        <v>7288</v>
      </c>
    </row>
    <row r="20" spans="1:4" s="28" customFormat="1" ht="12" customHeight="1">
      <c r="A20" s="33"/>
      <c r="B20" s="30" t="s">
        <v>95</v>
      </c>
      <c r="C20" s="34" t="s">
        <v>19</v>
      </c>
      <c r="D20" s="88">
        <v>23237</v>
      </c>
    </row>
    <row r="21" spans="1:4" s="28" customFormat="1" ht="12" customHeight="1">
      <c r="A21" s="33"/>
      <c r="B21" s="30" t="s">
        <v>96</v>
      </c>
      <c r="C21" s="36" t="s">
        <v>21</v>
      </c>
      <c r="D21" s="88"/>
    </row>
    <row r="22" spans="1:4" s="28" customFormat="1" ht="12" customHeight="1">
      <c r="A22" s="37"/>
      <c r="B22" s="30" t="s">
        <v>97</v>
      </c>
      <c r="C22" s="34" t="s">
        <v>23</v>
      </c>
      <c r="D22" s="89">
        <v>15329</v>
      </c>
    </row>
    <row r="23" spans="1:4" s="39" customFormat="1" ht="12" customHeight="1">
      <c r="A23" s="33"/>
      <c r="B23" s="30" t="s">
        <v>98</v>
      </c>
      <c r="C23" s="34" t="s">
        <v>99</v>
      </c>
      <c r="D23" s="88">
        <v>14670</v>
      </c>
    </row>
    <row r="24" spans="1:4" s="39" customFormat="1" ht="12" customHeight="1" thickBot="1">
      <c r="A24" s="40"/>
      <c r="B24" s="41" t="s">
        <v>100</v>
      </c>
      <c r="C24" s="36" t="s">
        <v>101</v>
      </c>
      <c r="D24" s="90">
        <v>10591</v>
      </c>
    </row>
    <row r="25" spans="1:4" s="39" customFormat="1" ht="12" customHeight="1" thickBot="1">
      <c r="A25" s="18" t="s">
        <v>40</v>
      </c>
      <c r="B25" s="99"/>
      <c r="C25" s="26" t="s">
        <v>102</v>
      </c>
      <c r="D25" s="46"/>
    </row>
    <row r="26" spans="1:4" s="28" customFormat="1" ht="12" customHeight="1" thickBot="1">
      <c r="A26" s="18" t="s">
        <v>42</v>
      </c>
      <c r="B26" s="25"/>
      <c r="C26" s="26" t="s">
        <v>103</v>
      </c>
      <c r="D26" s="27">
        <f>SUM(D27:D34)</f>
        <v>250993</v>
      </c>
    </row>
    <row r="27" spans="1:4" s="39" customFormat="1" ht="12" customHeight="1">
      <c r="A27" s="33"/>
      <c r="B27" s="30" t="s">
        <v>44</v>
      </c>
      <c r="C27" s="43" t="s">
        <v>104</v>
      </c>
      <c r="D27" s="35">
        <f>'Önk.szakf.'!D27</f>
        <v>250993</v>
      </c>
    </row>
    <row r="28" spans="1:4" s="39" customFormat="1" ht="12" customHeight="1">
      <c r="A28" s="33"/>
      <c r="B28" s="30" t="s">
        <v>46</v>
      </c>
      <c r="C28" s="34" t="s">
        <v>105</v>
      </c>
      <c r="D28" s="35"/>
    </row>
    <row r="29" spans="1:4" s="39" customFormat="1" ht="12" customHeight="1">
      <c r="A29" s="33"/>
      <c r="B29" s="30" t="s">
        <v>106</v>
      </c>
      <c r="C29" s="34" t="s">
        <v>107</v>
      </c>
      <c r="D29" s="35"/>
    </row>
    <row r="30" spans="1:4" s="39" customFormat="1" ht="12" customHeight="1">
      <c r="A30" s="33"/>
      <c r="B30" s="30" t="s">
        <v>108</v>
      </c>
      <c r="C30" s="34" t="s">
        <v>109</v>
      </c>
      <c r="D30" s="35"/>
    </row>
    <row r="31" spans="1:4" s="39" customFormat="1" ht="12" customHeight="1">
      <c r="A31" s="33"/>
      <c r="B31" s="30" t="s">
        <v>110</v>
      </c>
      <c r="C31" s="34" t="s">
        <v>111</v>
      </c>
      <c r="D31" s="35"/>
    </row>
    <row r="32" spans="1:4" s="39" customFormat="1" ht="12" customHeight="1">
      <c r="A32" s="33"/>
      <c r="B32" s="30" t="s">
        <v>112</v>
      </c>
      <c r="C32" s="34" t="s">
        <v>113</v>
      </c>
      <c r="D32" s="35"/>
    </row>
    <row r="33" spans="1:4" s="39" customFormat="1" ht="12" customHeight="1">
      <c r="A33" s="33"/>
      <c r="B33" s="30" t="s">
        <v>114</v>
      </c>
      <c r="C33" s="34" t="s">
        <v>115</v>
      </c>
      <c r="D33" s="35"/>
    </row>
    <row r="34" spans="1:4" s="39" customFormat="1" ht="12" customHeight="1" thickBot="1">
      <c r="A34" s="40"/>
      <c r="B34" s="41" t="s">
        <v>116</v>
      </c>
      <c r="C34" s="100" t="s">
        <v>117</v>
      </c>
      <c r="D34" s="42"/>
    </row>
    <row r="35" spans="1:4" s="39" customFormat="1" ht="12" customHeight="1" thickBot="1">
      <c r="A35" s="44" t="s">
        <v>48</v>
      </c>
      <c r="B35" s="45"/>
      <c r="C35" s="45" t="s">
        <v>118</v>
      </c>
      <c r="D35" s="27">
        <f>SUM(D36,D42)</f>
        <v>22806</v>
      </c>
    </row>
    <row r="36" spans="1:4" s="39" customFormat="1" ht="12" customHeight="1">
      <c r="A36" s="29"/>
      <c r="B36" s="49" t="s">
        <v>72</v>
      </c>
      <c r="C36" s="101" t="s">
        <v>119</v>
      </c>
      <c r="D36" s="398">
        <v>22806</v>
      </c>
    </row>
    <row r="37" spans="1:4" s="39" customFormat="1" ht="12" customHeight="1">
      <c r="A37" s="33"/>
      <c r="B37" s="76" t="s">
        <v>120</v>
      </c>
      <c r="C37" s="103" t="s">
        <v>121</v>
      </c>
      <c r="D37" s="88">
        <v>22806</v>
      </c>
    </row>
    <row r="38" spans="1:4" s="39" customFormat="1" ht="12" customHeight="1">
      <c r="A38" s="33"/>
      <c r="B38" s="76" t="s">
        <v>122</v>
      </c>
      <c r="C38" s="103" t="s">
        <v>123</v>
      </c>
      <c r="D38" s="88"/>
    </row>
    <row r="39" spans="1:4" s="39" customFormat="1" ht="12" customHeight="1">
      <c r="A39" s="33"/>
      <c r="B39" s="76" t="s">
        <v>124</v>
      </c>
      <c r="C39" s="103" t="s">
        <v>125</v>
      </c>
      <c r="D39" s="88"/>
    </row>
    <row r="40" spans="1:4" s="39" customFormat="1" ht="12" customHeight="1">
      <c r="A40" s="33"/>
      <c r="B40" s="76" t="s">
        <v>126</v>
      </c>
      <c r="C40" s="103" t="s">
        <v>127</v>
      </c>
      <c r="D40" s="88"/>
    </row>
    <row r="41" spans="1:4" s="39" customFormat="1" ht="12" customHeight="1">
      <c r="A41" s="33"/>
      <c r="B41" s="76" t="s">
        <v>128</v>
      </c>
      <c r="C41" s="103" t="s">
        <v>129</v>
      </c>
      <c r="D41" s="88"/>
    </row>
    <row r="42" spans="1:4" s="39" customFormat="1" ht="12" customHeight="1">
      <c r="A42" s="33"/>
      <c r="B42" s="76" t="s">
        <v>73</v>
      </c>
      <c r="C42" s="104" t="s">
        <v>130</v>
      </c>
      <c r="D42" s="399"/>
    </row>
    <row r="43" spans="1:4" s="39" customFormat="1" ht="12" customHeight="1">
      <c r="A43" s="33"/>
      <c r="B43" s="76" t="s">
        <v>131</v>
      </c>
      <c r="C43" s="103" t="s">
        <v>121</v>
      </c>
      <c r="D43" s="88"/>
    </row>
    <row r="44" spans="1:4" s="39" customFormat="1" ht="12" customHeight="1">
      <c r="A44" s="33"/>
      <c r="B44" s="76" t="s">
        <v>132</v>
      </c>
      <c r="C44" s="103" t="s">
        <v>361</v>
      </c>
      <c r="D44" s="88"/>
    </row>
    <row r="45" spans="1:4" s="39" customFormat="1" ht="12" customHeight="1">
      <c r="A45" s="33"/>
      <c r="B45" s="76" t="s">
        <v>133</v>
      </c>
      <c r="C45" s="103" t="s">
        <v>134</v>
      </c>
      <c r="D45" s="88"/>
    </row>
    <row r="46" spans="1:4" s="39" customFormat="1" ht="12" customHeight="1">
      <c r="A46" s="33"/>
      <c r="B46" s="76" t="s">
        <v>135</v>
      </c>
      <c r="C46" s="103" t="s">
        <v>127</v>
      </c>
      <c r="D46" s="88"/>
    </row>
    <row r="47" spans="1:4" s="39" customFormat="1" ht="12" customHeight="1" thickBot="1">
      <c r="A47" s="52"/>
      <c r="B47" s="53" t="s">
        <v>136</v>
      </c>
      <c r="C47" s="106" t="s">
        <v>137</v>
      </c>
      <c r="D47" s="107"/>
    </row>
    <row r="48" spans="1:4" s="28" customFormat="1" ht="12" customHeight="1" thickBot="1">
      <c r="A48" s="44" t="s">
        <v>50</v>
      </c>
      <c r="B48" s="25"/>
      <c r="C48" s="45" t="s">
        <v>138</v>
      </c>
      <c r="D48" s="27">
        <f>D50</f>
        <v>48528</v>
      </c>
    </row>
    <row r="49" spans="1:4" s="39" customFormat="1" ht="12" customHeight="1">
      <c r="A49" s="33"/>
      <c r="B49" s="76" t="s">
        <v>139</v>
      </c>
      <c r="C49" s="43" t="s">
        <v>140</v>
      </c>
      <c r="D49" s="88"/>
    </row>
    <row r="50" spans="1:4" s="39" customFormat="1" ht="12" customHeight="1">
      <c r="A50" s="33"/>
      <c r="B50" s="76" t="s">
        <v>141</v>
      </c>
      <c r="C50" s="34" t="s">
        <v>142</v>
      </c>
      <c r="D50" s="88">
        <v>48528</v>
      </c>
    </row>
    <row r="51" spans="1:4" s="39" customFormat="1" ht="12" customHeight="1" thickBot="1">
      <c r="A51" s="33"/>
      <c r="B51" s="76" t="s">
        <v>143</v>
      </c>
      <c r="C51" s="108" t="s">
        <v>144</v>
      </c>
      <c r="D51" s="88"/>
    </row>
    <row r="52" spans="1:4" s="39" customFormat="1" ht="12" customHeight="1" thickBot="1">
      <c r="A52" s="18" t="s">
        <v>75</v>
      </c>
      <c r="B52" s="25"/>
      <c r="C52" s="45" t="s">
        <v>145</v>
      </c>
      <c r="D52" s="27">
        <v>383759</v>
      </c>
    </row>
    <row r="53" spans="1:4" s="39" customFormat="1" ht="12" customHeight="1">
      <c r="A53" s="109"/>
      <c r="B53" s="76" t="s">
        <v>146</v>
      </c>
      <c r="C53" s="34" t="s">
        <v>147</v>
      </c>
      <c r="D53" s="110">
        <v>381959</v>
      </c>
    </row>
    <row r="54" spans="1:4" s="39" customFormat="1" ht="12" customHeight="1" thickBot="1">
      <c r="A54" s="33"/>
      <c r="B54" s="76" t="s">
        <v>148</v>
      </c>
      <c r="C54" s="34" t="s">
        <v>149</v>
      </c>
      <c r="D54" s="88">
        <v>1800</v>
      </c>
    </row>
    <row r="55" spans="1:4" s="39" customFormat="1" ht="12" customHeight="1" thickBot="1">
      <c r="A55" s="44" t="s">
        <v>150</v>
      </c>
      <c r="B55" s="77"/>
      <c r="C55" s="111" t="s">
        <v>151</v>
      </c>
      <c r="D55" s="112"/>
    </row>
    <row r="56" spans="1:4" s="28" customFormat="1" ht="15" customHeight="1" thickBot="1">
      <c r="A56" s="113" t="s">
        <v>152</v>
      </c>
      <c r="B56" s="114"/>
      <c r="C56" s="115" t="s">
        <v>153</v>
      </c>
      <c r="D56" s="116">
        <f>+D9+D16+D26+D35+D48+D52+D55</f>
        <v>1526351</v>
      </c>
    </row>
    <row r="57" spans="1:4" s="28" customFormat="1" ht="14.25" customHeight="1" thickBot="1">
      <c r="A57" s="18" t="s">
        <v>154</v>
      </c>
      <c r="B57" s="47"/>
      <c r="C57" s="45" t="s">
        <v>155</v>
      </c>
      <c r="D57" s="48">
        <f>+D58+D59</f>
        <v>367019</v>
      </c>
    </row>
    <row r="58" spans="1:4" s="28" customFormat="1" ht="12" customHeight="1">
      <c r="A58" s="29"/>
      <c r="B58" s="49" t="s">
        <v>156</v>
      </c>
      <c r="C58" s="50" t="s">
        <v>157</v>
      </c>
      <c r="D58" s="91"/>
    </row>
    <row r="59" spans="1:4" s="28" customFormat="1" ht="12" customHeight="1" thickBot="1">
      <c r="A59" s="52"/>
      <c r="B59" s="53" t="s">
        <v>158</v>
      </c>
      <c r="C59" s="54" t="s">
        <v>159</v>
      </c>
      <c r="D59" s="92">
        <v>367019</v>
      </c>
    </row>
    <row r="60" spans="1:4" s="39" customFormat="1" ht="12" customHeight="1" thickBot="1">
      <c r="A60" s="56" t="s">
        <v>160</v>
      </c>
      <c r="B60" s="57"/>
      <c r="C60" s="45" t="s">
        <v>161</v>
      </c>
      <c r="D60" s="27">
        <f>+D61+D62</f>
        <v>17524</v>
      </c>
    </row>
    <row r="61" spans="1:4" s="39" customFormat="1" ht="12" customHeight="1">
      <c r="A61" s="117"/>
      <c r="B61" s="118" t="s">
        <v>162</v>
      </c>
      <c r="C61" s="98" t="s">
        <v>163</v>
      </c>
      <c r="D61" s="74">
        <v>17524</v>
      </c>
    </row>
    <row r="62" spans="1:4" s="39" customFormat="1" ht="12" customHeight="1" thickBot="1">
      <c r="A62" s="119"/>
      <c r="B62" s="120" t="s">
        <v>164</v>
      </c>
      <c r="C62" s="121" t="s">
        <v>165</v>
      </c>
      <c r="D62" s="42"/>
    </row>
    <row r="63" spans="1:4" s="39" customFormat="1" ht="15" customHeight="1" thickBot="1">
      <c r="A63" s="56" t="s">
        <v>166</v>
      </c>
      <c r="B63" s="58"/>
      <c r="C63" s="59" t="s">
        <v>167</v>
      </c>
      <c r="D63" s="93">
        <f>+D56+D57+D60</f>
        <v>1910894</v>
      </c>
    </row>
    <row r="64" spans="1:4" s="39" customFormat="1" ht="15" customHeight="1" thickBot="1">
      <c r="A64" s="63"/>
      <c r="B64" s="64"/>
      <c r="C64" s="64"/>
      <c r="D64" s="64"/>
    </row>
    <row r="65" spans="1:4" s="39" customFormat="1" ht="15" customHeight="1" thickBot="1">
      <c r="A65" s="65"/>
      <c r="B65" s="66"/>
      <c r="C65" s="67" t="s">
        <v>52</v>
      </c>
      <c r="D65" s="68"/>
    </row>
    <row r="66" spans="1:4" ht="15.75" thickBot="1">
      <c r="A66" s="44" t="s">
        <v>10</v>
      </c>
      <c r="B66" s="69"/>
      <c r="C66" s="70" t="s">
        <v>53</v>
      </c>
      <c r="D66" s="27">
        <f>SUM(D67:D71)</f>
        <v>1130900</v>
      </c>
    </row>
    <row r="67" spans="1:4" s="21" customFormat="1" ht="16.5" customHeight="1">
      <c r="A67" s="72"/>
      <c r="B67" s="73" t="s">
        <v>12</v>
      </c>
      <c r="C67" s="43" t="s">
        <v>54</v>
      </c>
      <c r="D67" s="110">
        <v>272265</v>
      </c>
    </row>
    <row r="68" spans="1:4" s="71" customFormat="1" ht="12" customHeight="1">
      <c r="A68" s="75"/>
      <c r="B68" s="76" t="s">
        <v>14</v>
      </c>
      <c r="C68" s="34" t="s">
        <v>55</v>
      </c>
      <c r="D68" s="35">
        <v>75788</v>
      </c>
    </row>
    <row r="69" spans="1:4" ht="12" customHeight="1">
      <c r="A69" s="75"/>
      <c r="B69" s="76" t="s">
        <v>16</v>
      </c>
      <c r="C69" s="34" t="s">
        <v>56</v>
      </c>
      <c r="D69" s="88">
        <v>393887</v>
      </c>
    </row>
    <row r="70" spans="1:4" ht="12" customHeight="1">
      <c r="A70" s="75"/>
      <c r="B70" s="76" t="s">
        <v>18</v>
      </c>
      <c r="C70" s="34" t="s">
        <v>57</v>
      </c>
      <c r="D70" s="88">
        <v>37627</v>
      </c>
    </row>
    <row r="71" spans="1:4" ht="12" customHeight="1">
      <c r="A71" s="75"/>
      <c r="B71" s="76" t="s">
        <v>58</v>
      </c>
      <c r="C71" s="34" t="s">
        <v>59</v>
      </c>
      <c r="D71" s="88">
        <v>351333</v>
      </c>
    </row>
    <row r="72" spans="1:4" ht="12" customHeight="1">
      <c r="A72" s="75"/>
      <c r="B72" s="76" t="s">
        <v>22</v>
      </c>
      <c r="C72" s="34" t="s">
        <v>168</v>
      </c>
      <c r="D72" s="35"/>
    </row>
    <row r="73" spans="1:4" ht="12" customHeight="1">
      <c r="A73" s="75"/>
      <c r="B73" s="76" t="s">
        <v>24</v>
      </c>
      <c r="C73" s="122" t="s">
        <v>169</v>
      </c>
      <c r="D73" s="88"/>
    </row>
    <row r="74" spans="1:4" ht="12" customHeight="1">
      <c r="A74" s="75"/>
      <c r="B74" s="76" t="s">
        <v>26</v>
      </c>
      <c r="C74" s="122" t="s">
        <v>170</v>
      </c>
      <c r="D74" s="88"/>
    </row>
    <row r="75" spans="1:4" ht="12" customHeight="1">
      <c r="A75" s="75"/>
      <c r="B75" s="76" t="s">
        <v>171</v>
      </c>
      <c r="C75" s="123" t="s">
        <v>172</v>
      </c>
      <c r="D75" s="88">
        <f>'Önk.szakf.'!D76</f>
        <v>79270</v>
      </c>
    </row>
    <row r="76" spans="1:4" ht="12" customHeight="1">
      <c r="A76" s="75"/>
      <c r="B76" s="76" t="s">
        <v>173</v>
      </c>
      <c r="C76" s="123" t="s">
        <v>174</v>
      </c>
      <c r="D76" s="88"/>
    </row>
    <row r="77" spans="1:4" ht="12" customHeight="1">
      <c r="A77" s="75"/>
      <c r="B77" s="76" t="s">
        <v>175</v>
      </c>
      <c r="C77" s="123" t="s">
        <v>176</v>
      </c>
      <c r="D77" s="88"/>
    </row>
    <row r="78" spans="1:4" ht="12" customHeight="1">
      <c r="A78" s="75"/>
      <c r="B78" s="76" t="s">
        <v>177</v>
      </c>
      <c r="C78" s="123" t="s">
        <v>178</v>
      </c>
      <c r="D78" s="88"/>
    </row>
    <row r="79" spans="1:4" ht="12" customHeight="1">
      <c r="A79" s="124"/>
      <c r="B79" s="120" t="s">
        <v>179</v>
      </c>
      <c r="C79" s="125" t="s">
        <v>180</v>
      </c>
      <c r="D79" s="90"/>
    </row>
    <row r="80" spans="1:4" ht="12" customHeight="1" thickBot="1">
      <c r="A80" s="363"/>
      <c r="B80" s="364" t="s">
        <v>358</v>
      </c>
      <c r="C80" s="365" t="s">
        <v>359</v>
      </c>
      <c r="D80" s="366"/>
    </row>
    <row r="81" spans="1:4" ht="12" customHeight="1" thickBot="1">
      <c r="A81" s="44" t="s">
        <v>28</v>
      </c>
      <c r="B81" s="69"/>
      <c r="C81" s="70" t="s">
        <v>181</v>
      </c>
      <c r="D81" s="27">
        <f>D82+D83+D84+D85+D86+D87+D88+D89+D90+D91+D92</f>
        <v>121346</v>
      </c>
    </row>
    <row r="82" spans="1:4" ht="12" customHeight="1">
      <c r="A82" s="72"/>
      <c r="B82" s="73" t="s">
        <v>30</v>
      </c>
      <c r="C82" s="43" t="s">
        <v>61</v>
      </c>
      <c r="D82" s="74">
        <v>73930</v>
      </c>
    </row>
    <row r="83" spans="1:4" ht="12" customHeight="1">
      <c r="A83" s="75"/>
      <c r="B83" s="76" t="s">
        <v>32</v>
      </c>
      <c r="C83" s="34" t="s">
        <v>62</v>
      </c>
      <c r="D83" s="35">
        <v>47416</v>
      </c>
    </row>
    <row r="84" spans="1:4" s="71" customFormat="1" ht="12" customHeight="1">
      <c r="A84" s="75"/>
      <c r="B84" s="76" t="s">
        <v>34</v>
      </c>
      <c r="C84" s="34" t="s">
        <v>182</v>
      </c>
      <c r="D84" s="35"/>
    </row>
    <row r="85" spans="1:4" ht="12" customHeight="1">
      <c r="A85" s="75"/>
      <c r="B85" s="76" t="s">
        <v>36</v>
      </c>
      <c r="C85" s="34" t="s">
        <v>183</v>
      </c>
      <c r="D85" s="35"/>
    </row>
    <row r="86" spans="1:4" ht="12" customHeight="1">
      <c r="A86" s="75"/>
      <c r="B86" s="76" t="s">
        <v>63</v>
      </c>
      <c r="C86" s="34" t="s">
        <v>64</v>
      </c>
      <c r="D86" s="35"/>
    </row>
    <row r="87" spans="1:4" ht="12" customHeight="1">
      <c r="A87" s="75"/>
      <c r="B87" s="76" t="s">
        <v>89</v>
      </c>
      <c r="C87" s="34" t="s">
        <v>184</v>
      </c>
      <c r="D87" s="35"/>
    </row>
    <row r="88" spans="1:4" ht="12" customHeight="1">
      <c r="A88" s="75"/>
      <c r="B88" s="76" t="s">
        <v>65</v>
      </c>
      <c r="C88" s="34" t="s">
        <v>185</v>
      </c>
      <c r="D88" s="35"/>
    </row>
    <row r="89" spans="1:4" ht="12" customHeight="1">
      <c r="A89" s="75"/>
      <c r="B89" s="76" t="s">
        <v>186</v>
      </c>
      <c r="C89" s="34" t="s">
        <v>187</v>
      </c>
      <c r="D89" s="35"/>
    </row>
    <row r="90" spans="1:4" ht="12" customHeight="1">
      <c r="A90" s="75"/>
      <c r="B90" s="76" t="s">
        <v>188</v>
      </c>
      <c r="C90" s="122" t="s">
        <v>189</v>
      </c>
      <c r="D90" s="35"/>
    </row>
    <row r="91" spans="1:4" s="71" customFormat="1" ht="12" customHeight="1">
      <c r="A91" s="75"/>
      <c r="B91" s="76" t="s">
        <v>190</v>
      </c>
      <c r="C91" s="122" t="s">
        <v>191</v>
      </c>
      <c r="D91" s="35"/>
    </row>
    <row r="92" spans="1:12" ht="12" customHeight="1" thickBot="1">
      <c r="A92" s="124"/>
      <c r="B92" s="120" t="s">
        <v>192</v>
      </c>
      <c r="C92" s="127" t="s">
        <v>193</v>
      </c>
      <c r="D92" s="42"/>
      <c r="L92" s="126"/>
    </row>
    <row r="93" spans="1:4" ht="12" customHeight="1" thickBot="1">
      <c r="A93" s="44" t="s">
        <v>38</v>
      </c>
      <c r="B93" s="69"/>
      <c r="C93" s="70" t="s">
        <v>194</v>
      </c>
      <c r="D93" s="46"/>
    </row>
    <row r="94" spans="1:4" ht="12" customHeight="1" thickBot="1">
      <c r="A94" s="44" t="s">
        <v>40</v>
      </c>
      <c r="B94" s="69"/>
      <c r="C94" s="70" t="s">
        <v>195</v>
      </c>
      <c r="D94" s="27">
        <f>+D95+D96</f>
        <v>592361</v>
      </c>
    </row>
    <row r="95" spans="1:4" ht="12" customHeight="1">
      <c r="A95" s="72"/>
      <c r="B95" s="73" t="s">
        <v>196</v>
      </c>
      <c r="C95" s="43" t="s">
        <v>197</v>
      </c>
      <c r="D95" s="110">
        <v>592361</v>
      </c>
    </row>
    <row r="96" spans="1:4" s="71" customFormat="1" ht="12" customHeight="1" thickBot="1">
      <c r="A96" s="124"/>
      <c r="B96" s="120" t="s">
        <v>198</v>
      </c>
      <c r="C96" s="100" t="s">
        <v>199</v>
      </c>
      <c r="D96" s="90">
        <v>0</v>
      </c>
    </row>
    <row r="97" spans="1:4" s="71" customFormat="1" ht="12" customHeight="1" thickBot="1">
      <c r="A97" s="44" t="s">
        <v>42</v>
      </c>
      <c r="B97" s="128"/>
      <c r="C97" s="70" t="s">
        <v>200</v>
      </c>
      <c r="D97" s="46">
        <f>'Önk.szakf.'!D97</f>
        <v>0</v>
      </c>
    </row>
    <row r="98" spans="1:4" s="71" customFormat="1" ht="12" customHeight="1" thickBot="1">
      <c r="A98" s="44" t="s">
        <v>48</v>
      </c>
      <c r="B98" s="69"/>
      <c r="C98" s="129" t="s">
        <v>201</v>
      </c>
      <c r="D98" s="130">
        <f>D66+D81+D94</f>
        <v>1844607</v>
      </c>
    </row>
    <row r="99" spans="1:4" s="71" customFormat="1" ht="14.25" customHeight="1" thickBot="1">
      <c r="A99" s="44" t="s">
        <v>50</v>
      </c>
      <c r="B99" s="69"/>
      <c r="C99" s="70" t="s">
        <v>202</v>
      </c>
      <c r="D99" s="27">
        <f>+D100+D101</f>
        <v>66287</v>
      </c>
    </row>
    <row r="100" spans="1:4" s="71" customFormat="1" ht="12" customHeight="1">
      <c r="A100" s="72"/>
      <c r="B100" s="76" t="s">
        <v>203</v>
      </c>
      <c r="C100" s="43" t="s">
        <v>204</v>
      </c>
      <c r="D100" s="110">
        <v>10000</v>
      </c>
    </row>
    <row r="101" spans="1:4" s="71" customFormat="1" ht="12" customHeight="1" thickBot="1">
      <c r="A101" s="124"/>
      <c r="B101" s="120" t="s">
        <v>141</v>
      </c>
      <c r="C101" s="100" t="s">
        <v>205</v>
      </c>
      <c r="D101" s="90">
        <v>56287</v>
      </c>
    </row>
    <row r="102" spans="1:4" ht="18" customHeight="1" thickBot="1">
      <c r="A102" s="44" t="s">
        <v>75</v>
      </c>
      <c r="B102" s="77"/>
      <c r="C102" s="78" t="s">
        <v>206</v>
      </c>
      <c r="D102" s="94">
        <f>+D98+D99</f>
        <v>1910894</v>
      </c>
    </row>
    <row r="103" spans="1:4" ht="12" customHeight="1" thickBot="1">
      <c r="A103" s="79"/>
      <c r="B103" s="80"/>
      <c r="C103" s="80"/>
      <c r="D103" s="80"/>
    </row>
    <row r="104" spans="1:4" ht="15" customHeight="1" thickBot="1">
      <c r="A104" s="81" t="s">
        <v>69</v>
      </c>
      <c r="B104" s="82"/>
      <c r="C104" s="83"/>
      <c r="D104" s="84" t="s">
        <v>362</v>
      </c>
    </row>
    <row r="105" spans="1:4" ht="15" customHeight="1" thickBot="1">
      <c r="A105" s="81" t="s">
        <v>70</v>
      </c>
      <c r="B105" s="82"/>
      <c r="C105" s="83"/>
      <c r="D105" s="85">
        <v>24</v>
      </c>
    </row>
    <row r="106" ht="15" customHeight="1"/>
    <row r="108" ht="15" customHeight="1"/>
    <row r="109" ht="14.25" customHeight="1"/>
  </sheetData>
  <sheetProtection selectLockedCells="1" selectUnlockedCells="1"/>
  <mergeCells count="3">
    <mergeCell ref="A2:B2"/>
    <mergeCell ref="A5:B5"/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3">
      <selection activeCell="F32" sqref="F32"/>
    </sheetView>
  </sheetViews>
  <sheetFormatPr defaultColWidth="9.140625" defaultRowHeight="15"/>
  <cols>
    <col min="1" max="1" width="5.8515625" style="139" customWidth="1"/>
    <col min="2" max="2" width="45.00390625" style="142" customWidth="1"/>
    <col min="3" max="3" width="14.28125" style="139" customWidth="1"/>
    <col min="4" max="4" width="45.00390625" style="139" customWidth="1"/>
    <col min="5" max="5" width="14.28125" style="139" customWidth="1"/>
    <col min="6" max="16384" width="9.140625" style="139" customWidth="1"/>
  </cols>
  <sheetData>
    <row r="1" spans="1:6" ht="34.5" customHeight="1">
      <c r="A1" s="244"/>
      <c r="B1" s="245" t="s">
        <v>271</v>
      </c>
      <c r="C1" s="246"/>
      <c r="D1" s="246"/>
      <c r="E1" s="246"/>
      <c r="F1" s="409" t="s">
        <v>365</v>
      </c>
    </row>
    <row r="2" spans="1:6" ht="15.75" thickBot="1">
      <c r="A2" s="244"/>
      <c r="B2" s="247"/>
      <c r="C2" s="244"/>
      <c r="D2" s="244"/>
      <c r="E2" s="248" t="s">
        <v>272</v>
      </c>
      <c r="F2" s="409"/>
    </row>
    <row r="3" spans="1:6" ht="18" customHeight="1" thickBot="1">
      <c r="A3" s="410" t="s">
        <v>207</v>
      </c>
      <c r="B3" s="249" t="s">
        <v>9</v>
      </c>
      <c r="C3" s="250"/>
      <c r="D3" s="249" t="s">
        <v>52</v>
      </c>
      <c r="E3" s="251"/>
      <c r="F3" s="409"/>
    </row>
    <row r="4" spans="1:6" s="150" customFormat="1" ht="35.25" customHeight="1" thickBot="1">
      <c r="A4" s="411"/>
      <c r="B4" s="252" t="s">
        <v>273</v>
      </c>
      <c r="C4" s="253" t="s">
        <v>363</v>
      </c>
      <c r="D4" s="252" t="s">
        <v>273</v>
      </c>
      <c r="E4" s="254" t="s">
        <v>363</v>
      </c>
      <c r="F4" s="409"/>
    </row>
    <row r="5" spans="1:6" s="155" customFormat="1" ht="13.5" customHeight="1" thickBot="1">
      <c r="A5" s="255">
        <v>1</v>
      </c>
      <c r="B5" s="256">
        <v>2</v>
      </c>
      <c r="C5" s="257" t="s">
        <v>38</v>
      </c>
      <c r="D5" s="256" t="s">
        <v>40</v>
      </c>
      <c r="E5" s="258" t="s">
        <v>42</v>
      </c>
      <c r="F5" s="409"/>
    </row>
    <row r="6" spans="1:6" ht="15" customHeight="1">
      <c r="A6" s="259" t="s">
        <v>10</v>
      </c>
      <c r="B6" s="260" t="s">
        <v>274</v>
      </c>
      <c r="C6" s="261">
        <v>238304</v>
      </c>
      <c r="D6" s="393" t="s">
        <v>275</v>
      </c>
      <c r="E6" s="394">
        <v>42452</v>
      </c>
      <c r="F6" s="409"/>
    </row>
    <row r="7" spans="1:6" ht="12.75" customHeight="1">
      <c r="A7" s="262" t="s">
        <v>28</v>
      </c>
      <c r="B7" s="263" t="s">
        <v>142</v>
      </c>
      <c r="C7" s="264"/>
      <c r="D7" s="395" t="s">
        <v>276</v>
      </c>
      <c r="E7" s="396">
        <v>18513</v>
      </c>
      <c r="F7" s="409"/>
    </row>
    <row r="8" spans="1:6" ht="16.5" customHeight="1">
      <c r="A8" s="262" t="s">
        <v>38</v>
      </c>
      <c r="B8" s="263" t="s">
        <v>277</v>
      </c>
      <c r="C8" s="264">
        <v>562922</v>
      </c>
      <c r="D8" s="395" t="s">
        <v>278</v>
      </c>
      <c r="E8" s="396">
        <v>307110</v>
      </c>
      <c r="F8" s="409"/>
    </row>
    <row r="9" spans="1:6" ht="16.5" customHeight="1">
      <c r="A9" s="262" t="s">
        <v>40</v>
      </c>
      <c r="B9" s="265" t="s">
        <v>279</v>
      </c>
      <c r="C9" s="264">
        <v>250993</v>
      </c>
      <c r="D9" s="395" t="s">
        <v>347</v>
      </c>
      <c r="E9" s="396">
        <v>29881</v>
      </c>
      <c r="F9" s="409"/>
    </row>
    <row r="10" spans="1:6" ht="17.25" customHeight="1">
      <c r="A10" s="262" t="s">
        <v>42</v>
      </c>
      <c r="B10" s="263" t="s">
        <v>280</v>
      </c>
      <c r="C10" s="264">
        <v>22806</v>
      </c>
      <c r="D10" s="395" t="s">
        <v>59</v>
      </c>
      <c r="E10" s="396">
        <v>339747</v>
      </c>
      <c r="F10" s="409"/>
    </row>
    <row r="11" spans="1:6" ht="16.5" customHeight="1">
      <c r="A11" s="262" t="s">
        <v>48</v>
      </c>
      <c r="B11" s="263" t="s">
        <v>127</v>
      </c>
      <c r="C11" s="266"/>
      <c r="D11" s="395" t="s">
        <v>281</v>
      </c>
      <c r="E11" s="396">
        <v>595987</v>
      </c>
      <c r="F11" s="409"/>
    </row>
    <row r="12" spans="1:6" ht="15.75" customHeight="1">
      <c r="A12" s="262" t="s">
        <v>50</v>
      </c>
      <c r="B12" s="263" t="s">
        <v>37</v>
      </c>
      <c r="C12" s="264">
        <v>4995</v>
      </c>
      <c r="D12" s="395"/>
      <c r="E12" s="396"/>
      <c r="F12" s="409"/>
    </row>
    <row r="13" spans="1:6" ht="17.25" customHeight="1">
      <c r="A13" s="262" t="s">
        <v>75</v>
      </c>
      <c r="B13" s="263" t="s">
        <v>282</v>
      </c>
      <c r="C13" s="264"/>
      <c r="D13" s="395"/>
      <c r="E13" s="396"/>
      <c r="F13" s="409"/>
    </row>
    <row r="14" spans="1:6" ht="12.75" customHeight="1">
      <c r="A14" s="262" t="s">
        <v>150</v>
      </c>
      <c r="B14" s="267"/>
      <c r="C14" s="266"/>
      <c r="D14" s="395"/>
      <c r="E14" s="396"/>
      <c r="F14" s="409"/>
    </row>
    <row r="15" spans="1:6" ht="15" customHeight="1">
      <c r="A15" s="157" t="s">
        <v>152</v>
      </c>
      <c r="B15" s="263"/>
      <c r="C15" s="264"/>
      <c r="D15" s="395"/>
      <c r="E15" s="396"/>
      <c r="F15" s="409"/>
    </row>
    <row r="16" spans="1:6" ht="15" customHeight="1" thickBot="1">
      <c r="A16" s="157" t="s">
        <v>154</v>
      </c>
      <c r="B16" s="268"/>
      <c r="C16" s="269"/>
      <c r="D16" s="395"/>
      <c r="E16" s="397"/>
      <c r="F16" s="409"/>
    </row>
    <row r="17" spans="1:6" ht="15.75" customHeight="1" thickBot="1">
      <c r="A17" s="270" t="s">
        <v>166</v>
      </c>
      <c r="B17" s="271" t="s">
        <v>283</v>
      </c>
      <c r="C17" s="272">
        <f>SUM(C6:C16)</f>
        <v>1080020</v>
      </c>
      <c r="D17" s="273" t="s">
        <v>284</v>
      </c>
      <c r="E17" s="274">
        <f>SUM(E6:E16)</f>
        <v>1333690</v>
      </c>
      <c r="F17" s="409"/>
    </row>
    <row r="18" spans="1:6" ht="16.5" customHeight="1">
      <c r="A18" s="275" t="s">
        <v>285</v>
      </c>
      <c r="B18" s="276" t="s">
        <v>286</v>
      </c>
      <c r="C18" s="277"/>
      <c r="D18" s="278" t="s">
        <v>252</v>
      </c>
      <c r="E18" s="279"/>
      <c r="F18" s="409"/>
    </row>
    <row r="19" spans="1:6" ht="14.25" customHeight="1">
      <c r="A19" s="280" t="s">
        <v>287</v>
      </c>
      <c r="B19" s="281" t="s">
        <v>288</v>
      </c>
      <c r="C19" s="282"/>
      <c r="D19" s="278" t="s">
        <v>253</v>
      </c>
      <c r="E19" s="283"/>
      <c r="F19" s="409"/>
    </row>
    <row r="20" spans="1:6" ht="12.75" customHeight="1">
      <c r="A20" s="284" t="s">
        <v>289</v>
      </c>
      <c r="B20" s="278" t="s">
        <v>221</v>
      </c>
      <c r="C20" s="285"/>
      <c r="D20" s="278" t="s">
        <v>290</v>
      </c>
      <c r="E20" s="283"/>
      <c r="F20" s="409"/>
    </row>
    <row r="21" spans="1:6" ht="12.75" customHeight="1">
      <c r="A21" s="284" t="s">
        <v>291</v>
      </c>
      <c r="B21" s="278" t="s">
        <v>223</v>
      </c>
      <c r="C21" s="285"/>
      <c r="D21" s="278" t="s">
        <v>255</v>
      </c>
      <c r="E21" s="283"/>
      <c r="F21" s="409"/>
    </row>
    <row r="22" spans="1:6" ht="12.75" customHeight="1">
      <c r="A22" s="284" t="s">
        <v>292</v>
      </c>
      <c r="B22" s="278" t="s">
        <v>293</v>
      </c>
      <c r="C22" s="285"/>
      <c r="D22" s="286" t="s">
        <v>256</v>
      </c>
      <c r="E22" s="283">
        <v>10000</v>
      </c>
      <c r="F22" s="409"/>
    </row>
    <row r="23" spans="1:6" ht="12.75" customHeight="1">
      <c r="A23" s="284" t="s">
        <v>294</v>
      </c>
      <c r="B23" s="278" t="s">
        <v>295</v>
      </c>
      <c r="C23" s="285"/>
      <c r="D23" s="278" t="s">
        <v>296</v>
      </c>
      <c r="E23" s="283"/>
      <c r="F23" s="409"/>
    </row>
    <row r="24" spans="1:6" ht="12.75" customHeight="1">
      <c r="A24" s="287" t="s">
        <v>297</v>
      </c>
      <c r="B24" s="286" t="s">
        <v>229</v>
      </c>
      <c r="C24" s="288"/>
      <c r="D24" s="260" t="s">
        <v>258</v>
      </c>
      <c r="E24" s="279"/>
      <c r="F24" s="409"/>
    </row>
    <row r="25" spans="1:6" ht="12.75" customHeight="1">
      <c r="A25" s="284" t="s">
        <v>298</v>
      </c>
      <c r="B25" s="278" t="s">
        <v>299</v>
      </c>
      <c r="C25" s="285">
        <v>17524</v>
      </c>
      <c r="D25" s="263" t="s">
        <v>260</v>
      </c>
      <c r="E25" s="283"/>
      <c r="F25" s="409"/>
    </row>
    <row r="26" spans="1:6" ht="12.75" customHeight="1">
      <c r="A26" s="259"/>
      <c r="B26" s="260"/>
      <c r="C26" s="289"/>
      <c r="D26" s="260" t="s">
        <v>301</v>
      </c>
      <c r="E26" s="290"/>
      <c r="F26" s="409"/>
    </row>
    <row r="27" spans="1:6" ht="12.75" customHeight="1">
      <c r="A27" s="291" t="s">
        <v>302</v>
      </c>
      <c r="B27" s="268"/>
      <c r="C27" s="292"/>
      <c r="D27" s="268"/>
      <c r="E27" s="293"/>
      <c r="F27" s="409"/>
    </row>
    <row r="28" spans="1:6" ht="12.75" customHeight="1" thickBot="1">
      <c r="A28" s="294" t="s">
        <v>303</v>
      </c>
      <c r="B28" s="295"/>
      <c r="C28" s="296"/>
      <c r="D28" s="295"/>
      <c r="E28" s="297"/>
      <c r="F28" s="409"/>
    </row>
    <row r="29" spans="1:6" ht="15.75" customHeight="1" thickBot="1">
      <c r="A29" s="270" t="s">
        <v>304</v>
      </c>
      <c r="B29" s="271" t="s">
        <v>305</v>
      </c>
      <c r="C29" s="272">
        <v>17524</v>
      </c>
      <c r="D29" s="271" t="s">
        <v>306</v>
      </c>
      <c r="E29" s="274">
        <f>SUM(E18:E28)</f>
        <v>10000</v>
      </c>
      <c r="F29" s="409"/>
    </row>
    <row r="30" spans="1:6" ht="18" customHeight="1" thickBot="1">
      <c r="A30" s="270" t="s">
        <v>307</v>
      </c>
      <c r="B30" s="298" t="s">
        <v>308</v>
      </c>
      <c r="C30" s="272">
        <f>+C17+C18+C19+C29</f>
        <v>1097544</v>
      </c>
      <c r="D30" s="298" t="s">
        <v>309</v>
      </c>
      <c r="E30" s="274">
        <f>+E17+E29</f>
        <v>1343690</v>
      </c>
      <c r="F30" s="409"/>
    </row>
    <row r="31" spans="1:6" ht="18" customHeight="1" thickBot="1">
      <c r="A31" s="270" t="s">
        <v>310</v>
      </c>
      <c r="B31" s="298" t="s">
        <v>311</v>
      </c>
      <c r="C31" s="299">
        <v>246146</v>
      </c>
      <c r="D31" s="298" t="s">
        <v>312</v>
      </c>
      <c r="E31" s="300"/>
      <c r="F31" s="409"/>
    </row>
    <row r="34" ht="15.75">
      <c r="B34" s="160"/>
    </row>
  </sheetData>
  <sheetProtection/>
  <mergeCells count="2">
    <mergeCell ref="F1:F31"/>
    <mergeCell ref="A3:A4"/>
  </mergeCells>
  <printOptions/>
  <pageMargins left="0.61" right="0.3" top="0.7480314960629921" bottom="0.7480314960629921" header="0.31496062992125984" footer="0.31496062992125984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5.8515625" style="139" customWidth="1"/>
    <col min="2" max="2" width="45.00390625" style="142" customWidth="1"/>
    <col min="3" max="3" width="14.28125" style="139" customWidth="1"/>
    <col min="4" max="4" width="45.00390625" style="139" customWidth="1"/>
    <col min="5" max="5" width="14.28125" style="139" customWidth="1"/>
    <col min="6" max="16384" width="9.140625" style="139" customWidth="1"/>
  </cols>
  <sheetData>
    <row r="1" spans="2:6" ht="39.75" customHeight="1">
      <c r="B1" s="140" t="s">
        <v>313</v>
      </c>
      <c r="C1" s="141"/>
      <c r="D1" s="141"/>
      <c r="E1" s="141"/>
      <c r="F1" s="412" t="s">
        <v>366</v>
      </c>
    </row>
    <row r="2" spans="5:6" ht="15.75" thickBot="1">
      <c r="E2" s="143" t="s">
        <v>272</v>
      </c>
      <c r="F2" s="412"/>
    </row>
    <row r="3" spans="1:6" ht="24" customHeight="1" thickBot="1">
      <c r="A3" s="413" t="s">
        <v>207</v>
      </c>
      <c r="B3" s="144" t="s">
        <v>9</v>
      </c>
      <c r="C3" s="145"/>
      <c r="D3" s="144" t="s">
        <v>52</v>
      </c>
      <c r="E3" s="146"/>
      <c r="F3" s="412"/>
    </row>
    <row r="4" spans="1:6" s="150" customFormat="1" ht="35.25" customHeight="1" thickBot="1">
      <c r="A4" s="414"/>
      <c r="B4" s="147" t="s">
        <v>273</v>
      </c>
      <c r="C4" s="148" t="s">
        <v>363</v>
      </c>
      <c r="D4" s="147" t="s">
        <v>273</v>
      </c>
      <c r="E4" s="149" t="s">
        <v>363</v>
      </c>
      <c r="F4" s="412"/>
    </row>
    <row r="5" spans="1:6" s="150" customFormat="1" ht="12" customHeight="1" thickBot="1">
      <c r="A5" s="151">
        <v>1</v>
      </c>
      <c r="B5" s="152">
        <v>2</v>
      </c>
      <c r="C5" s="153">
        <v>3</v>
      </c>
      <c r="D5" s="152">
        <v>4</v>
      </c>
      <c r="E5" s="154">
        <v>5</v>
      </c>
      <c r="F5" s="412"/>
    </row>
    <row r="6" spans="1:6" ht="12.75" customHeight="1">
      <c r="A6" s="156" t="s">
        <v>10</v>
      </c>
      <c r="B6" s="302" t="s">
        <v>314</v>
      </c>
      <c r="C6" s="303"/>
      <c r="D6" s="302" t="s">
        <v>61</v>
      </c>
      <c r="E6" s="304">
        <v>73993</v>
      </c>
      <c r="F6" s="412"/>
    </row>
    <row r="7" spans="1:6" ht="12.75" customHeight="1">
      <c r="A7" s="157" t="s">
        <v>28</v>
      </c>
      <c r="B7" s="305" t="s">
        <v>315</v>
      </c>
      <c r="C7" s="306">
        <v>48528</v>
      </c>
      <c r="D7" s="305" t="s">
        <v>62</v>
      </c>
      <c r="E7" s="307">
        <v>39121</v>
      </c>
      <c r="F7" s="412"/>
    </row>
    <row r="8" spans="1:6" ht="12.75" customHeight="1">
      <c r="A8" s="157" t="s">
        <v>38</v>
      </c>
      <c r="B8" s="305" t="s">
        <v>144</v>
      </c>
      <c r="C8" s="306"/>
      <c r="D8" s="305" t="s">
        <v>182</v>
      </c>
      <c r="E8" s="307"/>
      <c r="F8" s="412"/>
    </row>
    <row r="9" spans="1:6" ht="12.75" customHeight="1">
      <c r="A9" s="157" t="s">
        <v>40</v>
      </c>
      <c r="B9" s="305" t="s">
        <v>113</v>
      </c>
      <c r="C9" s="306"/>
      <c r="D9" s="305" t="s">
        <v>183</v>
      </c>
      <c r="E9" s="307"/>
      <c r="F9" s="412"/>
    </row>
    <row r="10" spans="1:6" ht="12.75" customHeight="1">
      <c r="A10" s="157" t="s">
        <v>42</v>
      </c>
      <c r="B10" s="305" t="s">
        <v>316</v>
      </c>
      <c r="C10" s="306"/>
      <c r="D10" s="305" t="s">
        <v>317</v>
      </c>
      <c r="E10" s="307"/>
      <c r="F10" s="412"/>
    </row>
    <row r="11" spans="1:6" ht="12.75" customHeight="1">
      <c r="A11" s="157" t="s">
        <v>48</v>
      </c>
      <c r="B11" s="305" t="s">
        <v>318</v>
      </c>
      <c r="C11" s="301"/>
      <c r="D11" s="305" t="s">
        <v>319</v>
      </c>
      <c r="E11" s="307"/>
      <c r="F11" s="412"/>
    </row>
    <row r="12" spans="1:6" ht="12.75" customHeight="1">
      <c r="A12" s="157" t="s">
        <v>50</v>
      </c>
      <c r="B12" s="305" t="s">
        <v>280</v>
      </c>
      <c r="C12" s="306">
        <v>0</v>
      </c>
      <c r="D12" s="305" t="s">
        <v>185</v>
      </c>
      <c r="E12" s="307"/>
      <c r="F12" s="412"/>
    </row>
    <row r="13" spans="1:6" ht="12.75" customHeight="1">
      <c r="A13" s="157" t="s">
        <v>75</v>
      </c>
      <c r="B13" s="305" t="s">
        <v>320</v>
      </c>
      <c r="C13" s="306"/>
      <c r="D13" s="305" t="s">
        <v>281</v>
      </c>
      <c r="E13" s="307"/>
      <c r="F13" s="412"/>
    </row>
    <row r="14" spans="1:6" ht="12.75" customHeight="1">
      <c r="A14" s="157" t="s">
        <v>150</v>
      </c>
      <c r="B14" s="305" t="s">
        <v>321</v>
      </c>
      <c r="C14" s="301"/>
      <c r="D14" s="305"/>
      <c r="E14" s="307"/>
      <c r="F14" s="412"/>
    </row>
    <row r="15" spans="1:6" ht="12.75" customHeight="1" thickBot="1">
      <c r="A15" s="157" t="s">
        <v>152</v>
      </c>
      <c r="B15" s="305"/>
      <c r="C15" s="307"/>
      <c r="D15" s="305"/>
      <c r="E15" s="307"/>
      <c r="F15" s="412"/>
    </row>
    <row r="16" spans="1:6" ht="15.75" customHeight="1" thickBot="1">
      <c r="A16" s="158" t="s">
        <v>154</v>
      </c>
      <c r="B16" s="308" t="s">
        <v>283</v>
      </c>
      <c r="C16" s="309">
        <f>SUM(C6:C15)</f>
        <v>48528</v>
      </c>
      <c r="D16" s="308" t="s">
        <v>284</v>
      </c>
      <c r="E16" s="310">
        <f>SUM(E6:E15)</f>
        <v>113114</v>
      </c>
      <c r="F16" s="412"/>
    </row>
    <row r="17" spans="1:6" ht="12.75" customHeight="1">
      <c r="A17" s="161" t="s">
        <v>160</v>
      </c>
      <c r="B17" s="311" t="s">
        <v>322</v>
      </c>
      <c r="C17" s="312">
        <v>367019</v>
      </c>
      <c r="D17" s="305" t="s">
        <v>252</v>
      </c>
      <c r="E17" s="313"/>
      <c r="F17" s="412"/>
    </row>
    <row r="18" spans="1:6" ht="12.75" customHeight="1">
      <c r="A18" s="157" t="s">
        <v>166</v>
      </c>
      <c r="B18" s="305" t="s">
        <v>221</v>
      </c>
      <c r="C18" s="314"/>
      <c r="D18" s="305" t="s">
        <v>264</v>
      </c>
      <c r="E18" s="315"/>
      <c r="F18" s="412"/>
    </row>
    <row r="19" spans="1:6" ht="12.75" customHeight="1">
      <c r="A19" s="157" t="s">
        <v>285</v>
      </c>
      <c r="B19" s="305" t="s">
        <v>235</v>
      </c>
      <c r="C19" s="314"/>
      <c r="D19" s="305" t="s">
        <v>254</v>
      </c>
      <c r="E19" s="315"/>
      <c r="F19" s="412"/>
    </row>
    <row r="20" spans="1:6" ht="12.75" customHeight="1">
      <c r="A20" s="157" t="s">
        <v>287</v>
      </c>
      <c r="B20" s="305" t="s">
        <v>237</v>
      </c>
      <c r="C20" s="314"/>
      <c r="D20" s="305" t="s">
        <v>255</v>
      </c>
      <c r="E20" s="315">
        <v>56287</v>
      </c>
      <c r="F20" s="412"/>
    </row>
    <row r="21" spans="1:6" ht="12.75" customHeight="1">
      <c r="A21" s="157" t="s">
        <v>289</v>
      </c>
      <c r="B21" s="305" t="s">
        <v>225</v>
      </c>
      <c r="C21" s="314"/>
      <c r="D21" s="316" t="s">
        <v>256</v>
      </c>
      <c r="E21" s="315"/>
      <c r="F21" s="412"/>
    </row>
    <row r="22" spans="1:6" ht="12.75" customHeight="1">
      <c r="A22" s="157" t="s">
        <v>291</v>
      </c>
      <c r="B22" s="316" t="s">
        <v>323</v>
      </c>
      <c r="C22" s="314"/>
      <c r="D22" s="305" t="s">
        <v>266</v>
      </c>
      <c r="E22" s="315"/>
      <c r="F22" s="412"/>
    </row>
    <row r="23" spans="1:6" ht="12.75" customHeight="1">
      <c r="A23" s="157" t="s">
        <v>292</v>
      </c>
      <c r="B23" s="305" t="s">
        <v>229</v>
      </c>
      <c r="C23" s="314"/>
      <c r="D23" s="302" t="s">
        <v>260</v>
      </c>
      <c r="E23" s="315"/>
      <c r="F23" s="412"/>
    </row>
    <row r="24" spans="1:6" ht="12.75" customHeight="1">
      <c r="A24" s="157" t="s">
        <v>294</v>
      </c>
      <c r="B24" s="302" t="s">
        <v>243</v>
      </c>
      <c r="C24" s="314"/>
      <c r="D24" s="305" t="s">
        <v>269</v>
      </c>
      <c r="E24" s="315"/>
      <c r="F24" s="412"/>
    </row>
    <row r="25" spans="1:6" ht="12.75" customHeight="1">
      <c r="A25" s="157" t="s">
        <v>297</v>
      </c>
      <c r="B25" s="317"/>
      <c r="C25" s="314"/>
      <c r="D25" s="302"/>
      <c r="E25" s="315"/>
      <c r="F25" s="412"/>
    </row>
    <row r="26" spans="1:6" ht="12.75" customHeight="1" thickBot="1">
      <c r="A26" s="159" t="s">
        <v>298</v>
      </c>
      <c r="B26" s="318"/>
      <c r="C26" s="319"/>
      <c r="D26" s="317"/>
      <c r="E26" s="320"/>
      <c r="F26" s="412"/>
    </row>
    <row r="27" spans="1:6" ht="15.75" customHeight="1" thickBot="1">
      <c r="A27" s="158" t="s">
        <v>300</v>
      </c>
      <c r="B27" s="308" t="s">
        <v>324</v>
      </c>
      <c r="C27" s="309">
        <f>SUM(C18:C26)</f>
        <v>0</v>
      </c>
      <c r="D27" s="308" t="s">
        <v>325</v>
      </c>
      <c r="E27" s="321">
        <f>SUM(E17:E26)</f>
        <v>56287</v>
      </c>
      <c r="F27" s="412"/>
    </row>
    <row r="28" spans="1:6" ht="18" customHeight="1" thickBot="1">
      <c r="A28" s="158" t="s">
        <v>302</v>
      </c>
      <c r="B28" s="322" t="s">
        <v>326</v>
      </c>
      <c r="C28" s="323">
        <f>+C16+C17+C27</f>
        <v>415547</v>
      </c>
      <c r="D28" s="322" t="s">
        <v>327</v>
      </c>
      <c r="E28" s="324">
        <f>+E16+E27</f>
        <v>169401</v>
      </c>
      <c r="F28" s="412"/>
    </row>
    <row r="29" spans="1:6" ht="18" customHeight="1" thickBot="1">
      <c r="A29" s="158" t="s">
        <v>303</v>
      </c>
      <c r="B29" s="162" t="s">
        <v>311</v>
      </c>
      <c r="C29" s="163"/>
      <c r="D29" s="162" t="s">
        <v>312</v>
      </c>
      <c r="E29" s="164">
        <v>246146</v>
      </c>
      <c r="F29" s="412"/>
    </row>
    <row r="30" ht="15">
      <c r="F30" s="165"/>
    </row>
    <row r="31" ht="15">
      <c r="F31" s="165"/>
    </row>
    <row r="32" spans="2:6" ht="15.75">
      <c r="B32" s="160"/>
      <c r="F32" s="165"/>
    </row>
  </sheetData>
  <sheetProtection/>
  <mergeCells count="2">
    <mergeCell ref="F1:F29"/>
    <mergeCell ref="A3:A4"/>
  </mergeCells>
  <printOptions/>
  <pageMargins left="0.7086614173228347" right="0.41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8.57421875" style="86" customWidth="1"/>
    <col min="2" max="2" width="8.28125" style="17" customWidth="1"/>
    <col min="3" max="3" width="61.7109375" style="17" customWidth="1"/>
    <col min="4" max="4" width="21.421875" style="17" customWidth="1"/>
    <col min="5" max="5" width="40.8515625" style="17" customWidth="1"/>
    <col min="6" max="16384" width="9.140625" style="17" customWidth="1"/>
  </cols>
  <sheetData>
    <row r="1" spans="1:4" s="4" customFormat="1" ht="21" customHeight="1" thickBot="1">
      <c r="A1" s="1"/>
      <c r="B1" s="2"/>
      <c r="C1" s="416" t="s">
        <v>367</v>
      </c>
      <c r="D1" s="416"/>
    </row>
    <row r="2" spans="1:9" s="7" customFormat="1" ht="25.5" customHeight="1">
      <c r="A2" s="404" t="s">
        <v>0</v>
      </c>
      <c r="B2" s="415"/>
      <c r="C2" s="5"/>
      <c r="D2" s="6" t="s">
        <v>351</v>
      </c>
      <c r="E2" s="373"/>
      <c r="F2" s="373"/>
      <c r="G2" s="373"/>
      <c r="H2" s="373"/>
      <c r="I2" s="373"/>
    </row>
    <row r="3" spans="1:9" s="7" customFormat="1" ht="16.5" thickBot="1">
      <c r="A3" s="8" t="s">
        <v>3</v>
      </c>
      <c r="B3" s="9"/>
      <c r="C3" s="391" t="s">
        <v>349</v>
      </c>
      <c r="D3" s="11"/>
      <c r="E3" s="373"/>
      <c r="F3" s="373"/>
      <c r="G3" s="373"/>
      <c r="H3" s="373"/>
      <c r="I3" s="373"/>
    </row>
    <row r="4" spans="1:9" s="14" customFormat="1" ht="15.75" customHeight="1" thickBot="1">
      <c r="A4" s="12"/>
      <c r="B4" s="12"/>
      <c r="C4" s="12"/>
      <c r="D4" s="13" t="s">
        <v>5</v>
      </c>
      <c r="E4" s="373"/>
      <c r="F4" s="373"/>
      <c r="G4" s="373"/>
      <c r="H4" s="373"/>
      <c r="I4" s="373"/>
    </row>
    <row r="5" spans="1:9" ht="15.75" thickBot="1">
      <c r="A5" s="336" t="s">
        <v>6</v>
      </c>
      <c r="B5" s="337"/>
      <c r="C5" s="15" t="s">
        <v>7</v>
      </c>
      <c r="D5" s="16" t="s">
        <v>8</v>
      </c>
      <c r="E5" s="367"/>
      <c r="F5" s="367"/>
      <c r="G5" s="367"/>
      <c r="H5" s="367"/>
      <c r="I5" s="367"/>
    </row>
    <row r="6" spans="1:9" s="21" customFormat="1" ht="12.75" customHeight="1" thickBot="1">
      <c r="A6" s="18">
        <v>1</v>
      </c>
      <c r="B6" s="19">
        <v>2</v>
      </c>
      <c r="C6" s="19">
        <v>3</v>
      </c>
      <c r="D6" s="20">
        <v>4</v>
      </c>
      <c r="E6" s="368"/>
      <c r="F6" s="368"/>
      <c r="G6" s="368"/>
      <c r="H6" s="368"/>
      <c r="I6" s="368"/>
    </row>
    <row r="7" spans="1:9" s="21" customFormat="1" ht="15.75" customHeight="1" thickBot="1">
      <c r="A7" s="22"/>
      <c r="B7" s="23"/>
      <c r="C7" s="23" t="s">
        <v>9</v>
      </c>
      <c r="D7" s="24"/>
      <c r="E7" s="368"/>
      <c r="F7" s="368"/>
      <c r="G7" s="368"/>
      <c r="H7" s="368"/>
      <c r="I7" s="368"/>
    </row>
    <row r="8" spans="1:9" s="28" customFormat="1" ht="12" customHeight="1" thickBot="1">
      <c r="A8" s="18" t="s">
        <v>10</v>
      </c>
      <c r="B8" s="25"/>
      <c r="C8" s="26" t="s">
        <v>11</v>
      </c>
      <c r="D8" s="27">
        <f>SUM(D9:D16)</f>
        <v>987</v>
      </c>
      <c r="E8" s="369"/>
      <c r="F8" s="369"/>
      <c r="G8" s="369"/>
      <c r="H8" s="369"/>
      <c r="I8" s="369"/>
    </row>
    <row r="9" spans="1:9" s="28" customFormat="1" ht="12" customHeight="1">
      <c r="A9" s="29"/>
      <c r="B9" s="30" t="s">
        <v>12</v>
      </c>
      <c r="C9" s="31" t="s">
        <v>13</v>
      </c>
      <c r="D9" s="32"/>
      <c r="E9" s="369"/>
      <c r="F9" s="369"/>
      <c r="G9" s="369"/>
      <c r="H9" s="369"/>
      <c r="I9" s="369"/>
    </row>
    <row r="10" spans="1:9" s="28" customFormat="1" ht="12" customHeight="1">
      <c r="A10" s="33"/>
      <c r="B10" s="30" t="s">
        <v>14</v>
      </c>
      <c r="C10" s="34" t="s">
        <v>15</v>
      </c>
      <c r="D10" s="35">
        <v>497</v>
      </c>
      <c r="E10" s="369"/>
      <c r="F10" s="369"/>
      <c r="G10" s="369"/>
      <c r="H10" s="369"/>
      <c r="I10" s="369"/>
    </row>
    <row r="11" spans="1:9" s="28" customFormat="1" ht="12" customHeight="1">
      <c r="A11" s="33"/>
      <c r="B11" s="30" t="s">
        <v>16</v>
      </c>
      <c r="C11" s="34" t="s">
        <v>17</v>
      </c>
      <c r="D11" s="35">
        <v>2</v>
      </c>
      <c r="E11" s="369"/>
      <c r="F11" s="369"/>
      <c r="G11" s="369"/>
      <c r="H11" s="369"/>
      <c r="I11" s="369"/>
    </row>
    <row r="12" spans="1:9" s="28" customFormat="1" ht="12" customHeight="1">
      <c r="A12" s="33"/>
      <c r="B12" s="30" t="s">
        <v>18</v>
      </c>
      <c r="C12" s="34" t="s">
        <v>19</v>
      </c>
      <c r="D12" s="35">
        <v>0</v>
      </c>
      <c r="E12" s="369"/>
      <c r="F12" s="369"/>
      <c r="G12" s="369"/>
      <c r="H12" s="369"/>
      <c r="I12" s="369"/>
    </row>
    <row r="13" spans="1:9" s="28" customFormat="1" ht="12" customHeight="1">
      <c r="A13" s="33"/>
      <c r="B13" s="30" t="s">
        <v>20</v>
      </c>
      <c r="C13" s="36" t="s">
        <v>21</v>
      </c>
      <c r="D13" s="35"/>
      <c r="E13" s="369"/>
      <c r="F13" s="369"/>
      <c r="G13" s="369"/>
      <c r="H13" s="369"/>
      <c r="I13" s="369"/>
    </row>
    <row r="14" spans="1:9" s="28" customFormat="1" ht="12" customHeight="1">
      <c r="A14" s="37"/>
      <c r="B14" s="30" t="s">
        <v>22</v>
      </c>
      <c r="C14" s="34" t="s">
        <v>23</v>
      </c>
      <c r="D14" s="38">
        <v>486</v>
      </c>
      <c r="E14" s="369"/>
      <c r="F14" s="369"/>
      <c r="G14" s="369"/>
      <c r="H14" s="369"/>
      <c r="I14" s="369"/>
    </row>
    <row r="15" spans="1:9" s="39" customFormat="1" ht="12" customHeight="1">
      <c r="A15" s="33"/>
      <c r="B15" s="30" t="s">
        <v>24</v>
      </c>
      <c r="C15" s="34" t="s">
        <v>25</v>
      </c>
      <c r="D15" s="35"/>
      <c r="E15" s="370"/>
      <c r="F15" s="370"/>
      <c r="G15" s="370"/>
      <c r="H15" s="370"/>
      <c r="I15" s="370"/>
    </row>
    <row r="16" spans="1:9" s="39" customFormat="1" ht="12" customHeight="1" thickBot="1">
      <c r="A16" s="40"/>
      <c r="B16" s="41" t="s">
        <v>26</v>
      </c>
      <c r="C16" s="36" t="s">
        <v>27</v>
      </c>
      <c r="D16" s="42">
        <v>2</v>
      </c>
      <c r="E16" s="370"/>
      <c r="F16" s="370"/>
      <c r="G16" s="370"/>
      <c r="H16" s="370"/>
      <c r="I16" s="370"/>
    </row>
    <row r="17" spans="1:9" s="28" customFormat="1" ht="13.5" customHeight="1" thickBot="1">
      <c r="A17" s="18" t="s">
        <v>28</v>
      </c>
      <c r="B17" s="25"/>
      <c r="C17" s="26" t="s">
        <v>29</v>
      </c>
      <c r="D17" s="27">
        <v>168118</v>
      </c>
      <c r="E17" s="369"/>
      <c r="F17" s="369"/>
      <c r="G17" s="369"/>
      <c r="H17" s="369"/>
      <c r="I17" s="369"/>
    </row>
    <row r="18" spans="1:9" s="39" customFormat="1" ht="12" customHeight="1">
      <c r="A18" s="33"/>
      <c r="B18" s="30" t="s">
        <v>30</v>
      </c>
      <c r="C18" s="43" t="s">
        <v>31</v>
      </c>
      <c r="D18" s="35">
        <v>168118</v>
      </c>
      <c r="E18" s="370"/>
      <c r="F18" s="370"/>
      <c r="G18" s="370"/>
      <c r="H18" s="370"/>
      <c r="I18" s="370"/>
    </row>
    <row r="19" spans="1:9" s="39" customFormat="1" ht="12" customHeight="1">
      <c r="A19" s="33"/>
      <c r="B19" s="30" t="s">
        <v>32</v>
      </c>
      <c r="C19" s="34" t="s">
        <v>33</v>
      </c>
      <c r="D19" s="35">
        <v>0</v>
      </c>
      <c r="E19" s="370"/>
      <c r="F19" s="370"/>
      <c r="G19" s="370"/>
      <c r="H19" s="370"/>
      <c r="I19" s="370"/>
    </row>
    <row r="20" spans="1:9" s="39" customFormat="1" ht="12" customHeight="1">
      <c r="A20" s="33"/>
      <c r="B20" s="30" t="s">
        <v>34</v>
      </c>
      <c r="C20" s="34" t="s">
        <v>35</v>
      </c>
      <c r="D20" s="35"/>
      <c r="E20" s="370"/>
      <c r="F20" s="370"/>
      <c r="G20" s="370"/>
      <c r="H20" s="370"/>
      <c r="I20" s="370"/>
    </row>
    <row r="21" spans="1:9" s="39" customFormat="1" ht="12" customHeight="1" thickBot="1">
      <c r="A21" s="33"/>
      <c r="B21" s="30" t="s">
        <v>36</v>
      </c>
      <c r="C21" s="34" t="s">
        <v>37</v>
      </c>
      <c r="D21" s="35"/>
      <c r="E21" s="370"/>
      <c r="F21" s="370"/>
      <c r="G21" s="370"/>
      <c r="H21" s="370"/>
      <c r="I21" s="370"/>
    </row>
    <row r="22" spans="1:9" s="39" customFormat="1" ht="12" customHeight="1" thickBot="1">
      <c r="A22" s="44" t="s">
        <v>38</v>
      </c>
      <c r="B22" s="45"/>
      <c r="C22" s="45" t="s">
        <v>39</v>
      </c>
      <c r="D22" s="46"/>
      <c r="E22" s="370"/>
      <c r="F22" s="370"/>
      <c r="G22" s="370"/>
      <c r="H22" s="370"/>
      <c r="I22" s="370"/>
    </row>
    <row r="23" spans="1:9" s="39" customFormat="1" ht="12" customHeight="1" thickBot="1">
      <c r="A23" s="44" t="s">
        <v>40</v>
      </c>
      <c r="B23" s="45"/>
      <c r="C23" s="45" t="s">
        <v>352</v>
      </c>
      <c r="D23" s="46"/>
      <c r="E23" s="370"/>
      <c r="F23" s="370"/>
      <c r="G23" s="370"/>
      <c r="H23" s="370"/>
      <c r="I23" s="370"/>
    </row>
    <row r="24" spans="1:9" s="28" customFormat="1" ht="12" customHeight="1" thickBot="1">
      <c r="A24" s="44" t="s">
        <v>42</v>
      </c>
      <c r="B24" s="25"/>
      <c r="C24" s="45" t="s">
        <v>71</v>
      </c>
      <c r="D24" s="46"/>
      <c r="E24" s="369"/>
      <c r="F24" s="369"/>
      <c r="G24" s="369"/>
      <c r="H24" s="369"/>
      <c r="I24" s="369"/>
    </row>
    <row r="25" spans="1:9" s="28" customFormat="1" ht="12" customHeight="1" thickBot="1">
      <c r="A25" s="18" t="s">
        <v>48</v>
      </c>
      <c r="B25" s="47"/>
      <c r="C25" s="45" t="s">
        <v>353</v>
      </c>
      <c r="D25" s="48">
        <f>+D26+D27</f>
        <v>0</v>
      </c>
      <c r="E25" s="369"/>
      <c r="F25" s="369"/>
      <c r="G25" s="369"/>
      <c r="H25" s="369"/>
      <c r="I25" s="369"/>
    </row>
    <row r="26" spans="1:9" s="28" customFormat="1" ht="12" customHeight="1">
      <c r="A26" s="29"/>
      <c r="B26" s="49" t="s">
        <v>354</v>
      </c>
      <c r="C26" s="50" t="s">
        <v>45</v>
      </c>
      <c r="D26" s="51"/>
      <c r="E26" s="369"/>
      <c r="F26" s="369"/>
      <c r="G26" s="369"/>
      <c r="H26" s="369"/>
      <c r="I26" s="369"/>
    </row>
    <row r="27" spans="1:9" s="28" customFormat="1" ht="12" customHeight="1" thickBot="1">
      <c r="A27" s="52"/>
      <c r="B27" s="53" t="s">
        <v>355</v>
      </c>
      <c r="C27" s="54" t="s">
        <v>47</v>
      </c>
      <c r="D27" s="55"/>
      <c r="E27" s="369"/>
      <c r="F27" s="369"/>
      <c r="G27" s="369"/>
      <c r="H27" s="369"/>
      <c r="I27" s="369"/>
    </row>
    <row r="28" spans="1:9" s="39" customFormat="1" ht="12" customHeight="1" thickBot="1">
      <c r="A28" s="56" t="s">
        <v>50</v>
      </c>
      <c r="B28" s="57"/>
      <c r="C28" s="45" t="s">
        <v>74</v>
      </c>
      <c r="D28" s="46"/>
      <c r="E28" s="370"/>
      <c r="F28" s="370"/>
      <c r="G28" s="370"/>
      <c r="H28" s="370"/>
      <c r="I28" s="370"/>
    </row>
    <row r="29" spans="1:9" s="39" customFormat="1" ht="15" customHeight="1" thickBot="1">
      <c r="A29" s="56" t="s">
        <v>75</v>
      </c>
      <c r="B29" s="58"/>
      <c r="C29" s="59" t="s">
        <v>51</v>
      </c>
      <c r="D29" s="48">
        <f>SUM(D8,D17,D22,D24,D25,D28)+D23</f>
        <v>169105</v>
      </c>
      <c r="E29" s="370"/>
      <c r="F29" s="370"/>
      <c r="G29" s="370"/>
      <c r="H29" s="370"/>
      <c r="I29" s="370"/>
    </row>
    <row r="30" spans="1:9" s="39" customFormat="1" ht="15" customHeight="1">
      <c r="A30" s="60"/>
      <c r="B30" s="60"/>
      <c r="C30" s="61"/>
      <c r="D30" s="62"/>
      <c r="E30" s="370"/>
      <c r="F30" s="370"/>
      <c r="G30" s="370"/>
      <c r="H30" s="370"/>
      <c r="I30" s="370"/>
    </row>
    <row r="31" spans="1:9" ht="15.75" thickBot="1">
      <c r="A31" s="63"/>
      <c r="B31" s="64"/>
      <c r="C31" s="64"/>
      <c r="D31" s="64"/>
      <c r="E31" s="367"/>
      <c r="F31" s="367"/>
      <c r="G31" s="367"/>
      <c r="H31" s="367"/>
      <c r="I31" s="367"/>
    </row>
    <row r="32" spans="1:9" s="21" customFormat="1" ht="16.5" customHeight="1" thickBot="1">
      <c r="A32" s="65"/>
      <c r="B32" s="66"/>
      <c r="C32" s="67" t="s">
        <v>52</v>
      </c>
      <c r="D32" s="68"/>
      <c r="E32" s="368"/>
      <c r="F32" s="368"/>
      <c r="G32" s="368"/>
      <c r="H32" s="368"/>
      <c r="I32" s="368"/>
    </row>
    <row r="33" spans="1:9" s="71" customFormat="1" ht="12" customHeight="1" thickBot="1">
      <c r="A33" s="44" t="s">
        <v>10</v>
      </c>
      <c r="B33" s="69"/>
      <c r="C33" s="70" t="s">
        <v>53</v>
      </c>
      <c r="D33" s="27">
        <f>SUM(D34:D38)</f>
        <v>166299</v>
      </c>
      <c r="E33" s="369"/>
      <c r="F33" s="369"/>
      <c r="G33" s="369"/>
      <c r="H33" s="369"/>
      <c r="I33" s="369"/>
    </row>
    <row r="34" spans="1:9" ht="12" customHeight="1">
      <c r="A34" s="72"/>
      <c r="B34" s="73" t="s">
        <v>12</v>
      </c>
      <c r="C34" s="43" t="s">
        <v>54</v>
      </c>
      <c r="D34" s="74">
        <v>107762</v>
      </c>
      <c r="E34" s="367"/>
      <c r="F34" s="367"/>
      <c r="G34" s="367"/>
      <c r="H34" s="367"/>
      <c r="I34" s="367"/>
    </row>
    <row r="35" spans="1:9" ht="12" customHeight="1">
      <c r="A35" s="75"/>
      <c r="B35" s="76" t="s">
        <v>14</v>
      </c>
      <c r="C35" s="34" t="s">
        <v>55</v>
      </c>
      <c r="D35" s="35">
        <v>27919</v>
      </c>
      <c r="E35" s="367"/>
      <c r="F35" s="367"/>
      <c r="G35" s="367"/>
      <c r="H35" s="367"/>
      <c r="I35" s="367"/>
    </row>
    <row r="36" spans="1:9" ht="12" customHeight="1">
      <c r="A36" s="75"/>
      <c r="B36" s="76" t="s">
        <v>16</v>
      </c>
      <c r="C36" s="34" t="s">
        <v>56</v>
      </c>
      <c r="D36" s="35">
        <v>22872</v>
      </c>
      <c r="E36" s="367"/>
      <c r="F36" s="367"/>
      <c r="G36" s="367"/>
      <c r="H36" s="367"/>
      <c r="I36" s="367"/>
    </row>
    <row r="37" spans="1:9" ht="12" customHeight="1">
      <c r="A37" s="75"/>
      <c r="B37" s="76" t="s">
        <v>18</v>
      </c>
      <c r="C37" s="34" t="s">
        <v>57</v>
      </c>
      <c r="D37" s="35">
        <v>7746</v>
      </c>
      <c r="E37" s="367"/>
      <c r="F37" s="367"/>
      <c r="G37" s="367"/>
      <c r="H37" s="367"/>
      <c r="I37" s="367"/>
    </row>
    <row r="38" spans="1:9" ht="12" customHeight="1" thickBot="1">
      <c r="A38" s="75"/>
      <c r="B38" s="76" t="s">
        <v>58</v>
      </c>
      <c r="C38" s="34" t="s">
        <v>59</v>
      </c>
      <c r="D38" s="35"/>
      <c r="E38" s="367"/>
      <c r="F38" s="367"/>
      <c r="G38" s="367"/>
      <c r="H38" s="367"/>
      <c r="I38" s="367"/>
    </row>
    <row r="39" spans="1:9" ht="12" customHeight="1" thickBot="1">
      <c r="A39" s="44" t="s">
        <v>28</v>
      </c>
      <c r="B39" s="69"/>
      <c r="C39" s="70" t="s">
        <v>60</v>
      </c>
      <c r="D39" s="27">
        <f>SUM(D40:D43)</f>
        <v>2806</v>
      </c>
      <c r="E39" s="367"/>
      <c r="F39" s="367"/>
      <c r="G39" s="367"/>
      <c r="H39" s="367"/>
      <c r="I39" s="367"/>
    </row>
    <row r="40" spans="1:9" s="71" customFormat="1" ht="12" customHeight="1">
      <c r="A40" s="72"/>
      <c r="B40" s="73" t="s">
        <v>30</v>
      </c>
      <c r="C40" s="43" t="s">
        <v>61</v>
      </c>
      <c r="D40" s="74">
        <v>2806</v>
      </c>
      <c r="E40" s="369"/>
      <c r="F40" s="369"/>
      <c r="G40" s="369"/>
      <c r="H40" s="369"/>
      <c r="I40" s="369"/>
    </row>
    <row r="41" spans="1:9" ht="12" customHeight="1">
      <c r="A41" s="75"/>
      <c r="B41" s="76" t="s">
        <v>32</v>
      </c>
      <c r="C41" s="34" t="s">
        <v>62</v>
      </c>
      <c r="D41" s="35">
        <v>0</v>
      </c>
      <c r="E41" s="367"/>
      <c r="F41" s="367"/>
      <c r="G41" s="367"/>
      <c r="H41" s="367"/>
      <c r="I41" s="367"/>
    </row>
    <row r="42" spans="1:9" ht="12" customHeight="1">
      <c r="A42" s="75"/>
      <c r="B42" s="76" t="s">
        <v>63</v>
      </c>
      <c r="C42" s="34" t="s">
        <v>64</v>
      </c>
      <c r="D42" s="35"/>
      <c r="E42" s="367"/>
      <c r="F42" s="367"/>
      <c r="G42" s="367"/>
      <c r="H42" s="367"/>
      <c r="I42" s="367"/>
    </row>
    <row r="43" spans="1:9" ht="12" customHeight="1" thickBot="1">
      <c r="A43" s="75"/>
      <c r="B43" s="76" t="s">
        <v>65</v>
      </c>
      <c r="C43" s="34" t="s">
        <v>66</v>
      </c>
      <c r="D43" s="35"/>
      <c r="E43" s="367"/>
      <c r="F43" s="367"/>
      <c r="G43" s="367"/>
      <c r="H43" s="367"/>
      <c r="I43" s="367"/>
    </row>
    <row r="44" spans="1:9" ht="12" customHeight="1" thickBot="1">
      <c r="A44" s="44" t="s">
        <v>38</v>
      </c>
      <c r="B44" s="69"/>
      <c r="C44" s="70" t="s">
        <v>67</v>
      </c>
      <c r="D44" s="46"/>
      <c r="E44" s="367"/>
      <c r="F44" s="367"/>
      <c r="G44" s="367"/>
      <c r="H44" s="367"/>
      <c r="I44" s="367"/>
    </row>
    <row r="45" spans="1:9" ht="15" customHeight="1" thickBot="1">
      <c r="A45" s="44" t="s">
        <v>40</v>
      </c>
      <c r="B45" s="77"/>
      <c r="C45" s="78" t="s">
        <v>68</v>
      </c>
      <c r="D45" s="27">
        <f>+D33+D39+D44</f>
        <v>169105</v>
      </c>
      <c r="E45" s="367"/>
      <c r="F45" s="367"/>
      <c r="G45" s="367"/>
      <c r="H45" s="367"/>
      <c r="I45" s="367"/>
    </row>
    <row r="46" spans="1:9" ht="15.75" thickBot="1">
      <c r="A46" s="79"/>
      <c r="B46" s="80"/>
      <c r="C46" s="80"/>
      <c r="D46" s="80"/>
      <c r="E46" s="367"/>
      <c r="F46" s="367"/>
      <c r="G46" s="367"/>
      <c r="H46" s="367"/>
      <c r="I46" s="367"/>
    </row>
    <row r="47" spans="1:9" ht="15" customHeight="1" thickBot="1">
      <c r="A47" s="81" t="s">
        <v>69</v>
      </c>
      <c r="B47" s="82"/>
      <c r="C47" s="83"/>
      <c r="D47" s="85">
        <v>24</v>
      </c>
      <c r="E47" s="367"/>
      <c r="F47" s="367"/>
      <c r="G47" s="367"/>
      <c r="H47" s="367"/>
      <c r="I47" s="367"/>
    </row>
    <row r="48" spans="1:9" ht="14.25" customHeight="1" thickBot="1">
      <c r="A48" s="81" t="s">
        <v>70</v>
      </c>
      <c r="B48" s="82"/>
      <c r="C48" s="83"/>
      <c r="D48" s="85">
        <v>0</v>
      </c>
      <c r="E48" s="367"/>
      <c r="F48" s="367"/>
      <c r="G48" s="367"/>
      <c r="H48" s="367"/>
      <c r="I48" s="367"/>
    </row>
  </sheetData>
  <sheetProtection/>
  <mergeCells count="2">
    <mergeCell ref="A2:B2"/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8.28125" style="86" customWidth="1"/>
    <col min="2" max="2" width="8.28125" style="17" customWidth="1"/>
    <col min="3" max="3" width="61.7109375" style="17" customWidth="1"/>
    <col min="4" max="4" width="21.421875" style="17" customWidth="1"/>
    <col min="5" max="5" width="9.140625" style="17" customWidth="1"/>
    <col min="6" max="6" width="33.00390625" style="17" customWidth="1"/>
    <col min="7" max="7" width="54.8515625" style="17" customWidth="1"/>
    <col min="8" max="16384" width="9.140625" style="17" customWidth="1"/>
  </cols>
  <sheetData>
    <row r="1" spans="1:4" s="4" customFormat="1" ht="21" customHeight="1" thickBot="1">
      <c r="A1" s="1"/>
      <c r="B1" s="2"/>
      <c r="C1" s="408" t="s">
        <v>368</v>
      </c>
      <c r="D1" s="408"/>
    </row>
    <row r="2" spans="1:7" s="7" customFormat="1" ht="25.5" customHeight="1">
      <c r="A2" s="404" t="s">
        <v>77</v>
      </c>
      <c r="B2" s="405"/>
      <c r="C2" s="392" t="s">
        <v>360</v>
      </c>
      <c r="D2" s="96" t="s">
        <v>79</v>
      </c>
      <c r="E2" s="373"/>
      <c r="F2" s="373"/>
      <c r="G2" s="373"/>
    </row>
    <row r="3" spans="1:7" s="7" customFormat="1" ht="16.5" thickBot="1">
      <c r="A3" s="8" t="s">
        <v>3</v>
      </c>
      <c r="B3" s="9"/>
      <c r="C3" s="10" t="s">
        <v>80</v>
      </c>
      <c r="D3" s="97" t="s">
        <v>81</v>
      </c>
      <c r="E3" s="373"/>
      <c r="F3" s="373"/>
      <c r="G3" s="373"/>
    </row>
    <row r="4" spans="1:7" s="14" customFormat="1" ht="15.75" customHeight="1" thickBot="1">
      <c r="A4" s="12"/>
      <c r="B4" s="12"/>
      <c r="C4" s="12"/>
      <c r="D4" s="13" t="s">
        <v>5</v>
      </c>
      <c r="E4" s="373"/>
      <c r="F4" s="373"/>
      <c r="G4" s="373"/>
    </row>
    <row r="5" spans="1:7" ht="15.75" thickBot="1">
      <c r="A5" s="406" t="s">
        <v>6</v>
      </c>
      <c r="B5" s="407"/>
      <c r="C5" s="15" t="s">
        <v>7</v>
      </c>
      <c r="D5" s="16" t="s">
        <v>8</v>
      </c>
      <c r="E5" s="367"/>
      <c r="F5" s="367"/>
      <c r="G5" s="367"/>
    </row>
    <row r="6" spans="1:7" s="21" customFormat="1" ht="12.75" customHeight="1" thickBot="1">
      <c r="A6" s="18">
        <v>1</v>
      </c>
      <c r="B6" s="19">
        <v>2</v>
      </c>
      <c r="C6" s="19">
        <v>3</v>
      </c>
      <c r="D6" s="20">
        <v>4</v>
      </c>
      <c r="E6" s="368"/>
      <c r="F6" s="368"/>
      <c r="G6" s="368"/>
    </row>
    <row r="7" spans="1:7" s="21" customFormat="1" ht="15.75" customHeight="1" thickBot="1">
      <c r="A7" s="22"/>
      <c r="B7" s="23"/>
      <c r="C7" s="23" t="s">
        <v>9</v>
      </c>
      <c r="D7" s="24"/>
      <c r="E7" s="368"/>
      <c r="F7" s="368"/>
      <c r="G7" s="368"/>
    </row>
    <row r="8" spans="1:7" s="21" customFormat="1" ht="12" customHeight="1" thickBot="1">
      <c r="A8" s="18" t="s">
        <v>10</v>
      </c>
      <c r="B8" s="25"/>
      <c r="C8" s="26" t="s">
        <v>82</v>
      </c>
      <c r="D8" s="27">
        <f>+D9+D16</f>
        <v>801226</v>
      </c>
      <c r="E8" s="368"/>
      <c r="F8" s="368"/>
      <c r="G8" s="368"/>
    </row>
    <row r="9" spans="1:7" s="28" customFormat="1" ht="12" customHeight="1" thickBot="1">
      <c r="A9" s="18" t="s">
        <v>28</v>
      </c>
      <c r="B9" s="25"/>
      <c r="C9" s="26" t="s">
        <v>83</v>
      </c>
      <c r="D9" s="27">
        <f>D10+D11+D12+D15+D25</f>
        <v>562922</v>
      </c>
      <c r="E9" s="369"/>
      <c r="F9" s="369"/>
      <c r="G9" s="369"/>
    </row>
    <row r="10" spans="1:7" s="39" customFormat="1" ht="12" customHeight="1">
      <c r="A10" s="33"/>
      <c r="B10" s="30" t="s">
        <v>30</v>
      </c>
      <c r="C10" s="98" t="s">
        <v>84</v>
      </c>
      <c r="D10" s="88">
        <v>539186</v>
      </c>
      <c r="E10" s="374"/>
      <c r="F10" s="370"/>
      <c r="G10" s="370"/>
    </row>
    <row r="11" spans="1:7" s="39" customFormat="1" ht="12" customHeight="1">
      <c r="A11" s="33"/>
      <c r="B11" s="30" t="s">
        <v>32</v>
      </c>
      <c r="C11" s="98" t="s">
        <v>85</v>
      </c>
      <c r="D11" s="88"/>
      <c r="E11" s="370"/>
      <c r="F11" s="370"/>
      <c r="G11" s="370"/>
    </row>
    <row r="12" spans="1:7" s="39" customFormat="1" ht="12" customHeight="1">
      <c r="A12" s="33"/>
      <c r="B12" s="30" t="s">
        <v>34</v>
      </c>
      <c r="C12" s="98" t="s">
        <v>86</v>
      </c>
      <c r="D12" s="88">
        <v>23736</v>
      </c>
      <c r="E12" s="370"/>
      <c r="F12" s="370"/>
      <c r="G12" s="370"/>
    </row>
    <row r="13" spans="1:7" s="39" customFormat="1" ht="12" customHeight="1">
      <c r="A13" s="33"/>
      <c r="B13" s="30" t="s">
        <v>36</v>
      </c>
      <c r="C13" s="98" t="s">
        <v>87</v>
      </c>
      <c r="D13" s="88"/>
      <c r="E13" s="370"/>
      <c r="F13" s="370"/>
      <c r="G13" s="370"/>
    </row>
    <row r="14" spans="1:7" s="39" customFormat="1" ht="12" customHeight="1">
      <c r="A14" s="33"/>
      <c r="B14" s="30" t="s">
        <v>63</v>
      </c>
      <c r="C14" s="98" t="s">
        <v>88</v>
      </c>
      <c r="D14" s="88"/>
      <c r="E14" s="370"/>
      <c r="F14" s="370"/>
      <c r="G14" s="370"/>
    </row>
    <row r="15" spans="1:7" s="39" customFormat="1" ht="12" customHeight="1" thickBot="1">
      <c r="A15" s="33"/>
      <c r="B15" s="30" t="s">
        <v>89</v>
      </c>
      <c r="C15" s="98" t="s">
        <v>90</v>
      </c>
      <c r="D15" s="88">
        <v>0</v>
      </c>
      <c r="E15" s="370"/>
      <c r="F15" s="370"/>
      <c r="G15" s="370"/>
    </row>
    <row r="16" spans="1:7" s="28" customFormat="1" ht="12" customHeight="1" thickBot="1">
      <c r="A16" s="18" t="s">
        <v>38</v>
      </c>
      <c r="B16" s="25"/>
      <c r="C16" s="26" t="s">
        <v>91</v>
      </c>
      <c r="D16" s="27">
        <f>SUM(D17:D24)</f>
        <v>238304</v>
      </c>
      <c r="E16" s="369"/>
      <c r="F16" s="369"/>
      <c r="G16" s="369"/>
    </row>
    <row r="17" spans="1:7" s="28" customFormat="1" ht="12" customHeight="1">
      <c r="A17" s="29"/>
      <c r="B17" s="30" t="s">
        <v>92</v>
      </c>
      <c r="C17" s="31" t="s">
        <v>13</v>
      </c>
      <c r="D17" s="87"/>
      <c r="E17" s="369"/>
      <c r="F17" s="369"/>
      <c r="G17" s="369"/>
    </row>
    <row r="18" spans="1:7" s="28" customFormat="1" ht="12" customHeight="1">
      <c r="A18" s="33"/>
      <c r="B18" s="30" t="s">
        <v>93</v>
      </c>
      <c r="C18" s="34" t="s">
        <v>15</v>
      </c>
      <c r="D18" s="88">
        <v>184655</v>
      </c>
      <c r="E18" s="369"/>
      <c r="F18" s="369"/>
      <c r="G18" s="369"/>
    </row>
    <row r="19" spans="1:7" s="28" customFormat="1" ht="12" customHeight="1">
      <c r="A19" s="33"/>
      <c r="B19" s="30" t="s">
        <v>94</v>
      </c>
      <c r="C19" s="34" t="s">
        <v>17</v>
      </c>
      <c r="D19" s="88">
        <v>6016</v>
      </c>
      <c r="E19" s="369"/>
      <c r="F19" s="369"/>
      <c r="G19" s="369"/>
    </row>
    <row r="20" spans="1:7" s="28" customFormat="1" ht="12" customHeight="1">
      <c r="A20" s="33"/>
      <c r="B20" s="30" t="s">
        <v>95</v>
      </c>
      <c r="C20" s="34" t="s">
        <v>19</v>
      </c>
      <c r="D20" s="88">
        <v>10671</v>
      </c>
      <c r="E20" s="369"/>
      <c r="F20" s="369"/>
      <c r="G20" s="369"/>
    </row>
    <row r="21" spans="1:7" s="28" customFormat="1" ht="12" customHeight="1">
      <c r="A21" s="33"/>
      <c r="B21" s="30" t="s">
        <v>96</v>
      </c>
      <c r="C21" s="36" t="s">
        <v>21</v>
      </c>
      <c r="D21" s="88"/>
      <c r="E21" s="369"/>
      <c r="F21" s="369"/>
      <c r="G21" s="369"/>
    </row>
    <row r="22" spans="1:7" s="28" customFormat="1" ht="12" customHeight="1">
      <c r="A22" s="37"/>
      <c r="B22" s="30" t="s">
        <v>97</v>
      </c>
      <c r="C22" s="34" t="s">
        <v>23</v>
      </c>
      <c r="D22" s="89">
        <v>11720</v>
      </c>
      <c r="E22" s="369"/>
      <c r="F22" s="369"/>
      <c r="G22" s="369"/>
    </row>
    <row r="23" spans="1:7" s="39" customFormat="1" ht="12" customHeight="1">
      <c r="A23" s="33"/>
      <c r="B23" s="30" t="s">
        <v>98</v>
      </c>
      <c r="C23" s="34" t="s">
        <v>99</v>
      </c>
      <c r="D23" s="88">
        <v>14651</v>
      </c>
      <c r="E23" s="370"/>
      <c r="F23" s="370"/>
      <c r="G23" s="370"/>
    </row>
    <row r="24" spans="1:7" s="39" customFormat="1" ht="12" customHeight="1" thickBot="1">
      <c r="A24" s="40"/>
      <c r="B24" s="41" t="s">
        <v>100</v>
      </c>
      <c r="C24" s="36" t="s">
        <v>101</v>
      </c>
      <c r="D24" s="90">
        <v>10591</v>
      </c>
      <c r="E24" s="370"/>
      <c r="F24" s="370"/>
      <c r="G24" s="370"/>
    </row>
    <row r="25" spans="1:7" s="39" customFormat="1" ht="12" customHeight="1" thickBot="1">
      <c r="A25" s="18" t="s">
        <v>40</v>
      </c>
      <c r="B25" s="99"/>
      <c r="C25" s="26" t="s">
        <v>102</v>
      </c>
      <c r="D25" s="46"/>
      <c r="E25" s="370"/>
      <c r="F25" s="370"/>
      <c r="G25" s="370"/>
    </row>
    <row r="26" spans="1:7" s="28" customFormat="1" ht="12" customHeight="1" thickBot="1">
      <c r="A26" s="18" t="s">
        <v>42</v>
      </c>
      <c r="B26" s="25"/>
      <c r="C26" s="26" t="s">
        <v>103</v>
      </c>
      <c r="D26" s="27">
        <f>D27</f>
        <v>250993</v>
      </c>
      <c r="E26" s="369"/>
      <c r="F26" s="369"/>
      <c r="G26" s="369"/>
    </row>
    <row r="27" spans="1:7" s="39" customFormat="1" ht="12" customHeight="1">
      <c r="A27" s="33"/>
      <c r="B27" s="30" t="s">
        <v>44</v>
      </c>
      <c r="C27" s="43" t="s">
        <v>104</v>
      </c>
      <c r="D27" s="35">
        <v>250993</v>
      </c>
      <c r="E27" s="370"/>
      <c r="F27" s="370"/>
      <c r="G27" s="370"/>
    </row>
    <row r="28" spans="1:7" s="39" customFormat="1" ht="12" customHeight="1">
      <c r="A28" s="33"/>
      <c r="B28" s="30" t="s">
        <v>46</v>
      </c>
      <c r="C28" s="34" t="s">
        <v>105</v>
      </c>
      <c r="D28" s="35"/>
      <c r="E28" s="370"/>
      <c r="F28" s="370"/>
      <c r="G28" s="370"/>
    </row>
    <row r="29" spans="1:7" s="39" customFormat="1" ht="12" customHeight="1">
      <c r="A29" s="33"/>
      <c r="B29" s="30" t="s">
        <v>106</v>
      </c>
      <c r="C29" s="34" t="s">
        <v>107</v>
      </c>
      <c r="D29" s="35"/>
      <c r="E29" s="370"/>
      <c r="F29" s="370"/>
      <c r="G29" s="370"/>
    </row>
    <row r="30" spans="1:7" s="39" customFormat="1" ht="12" customHeight="1">
      <c r="A30" s="33"/>
      <c r="B30" s="30" t="s">
        <v>108</v>
      </c>
      <c r="C30" s="34" t="s">
        <v>109</v>
      </c>
      <c r="D30" s="35"/>
      <c r="E30" s="370"/>
      <c r="F30" s="370"/>
      <c r="G30" s="370"/>
    </row>
    <row r="31" spans="1:7" s="39" customFormat="1" ht="12" customHeight="1">
      <c r="A31" s="33"/>
      <c r="B31" s="30" t="s">
        <v>110</v>
      </c>
      <c r="C31" s="34" t="s">
        <v>111</v>
      </c>
      <c r="D31" s="35"/>
      <c r="E31" s="370"/>
      <c r="F31" s="370"/>
      <c r="G31" s="370"/>
    </row>
    <row r="32" spans="1:7" s="39" customFormat="1" ht="12" customHeight="1">
      <c r="A32" s="33"/>
      <c r="B32" s="30" t="s">
        <v>112</v>
      </c>
      <c r="C32" s="34" t="s">
        <v>113</v>
      </c>
      <c r="D32" s="35"/>
      <c r="E32" s="370"/>
      <c r="F32" s="370"/>
      <c r="G32" s="370"/>
    </row>
    <row r="33" spans="1:7" s="39" customFormat="1" ht="12" customHeight="1">
      <c r="A33" s="33"/>
      <c r="B33" s="30" t="s">
        <v>114</v>
      </c>
      <c r="C33" s="34" t="s">
        <v>115</v>
      </c>
      <c r="D33" s="35"/>
      <c r="E33" s="370"/>
      <c r="F33" s="370"/>
      <c r="G33" s="370"/>
    </row>
    <row r="34" spans="1:7" s="39" customFormat="1" ht="12" customHeight="1" thickBot="1">
      <c r="A34" s="40"/>
      <c r="B34" s="41" t="s">
        <v>116</v>
      </c>
      <c r="C34" s="100" t="s">
        <v>117</v>
      </c>
      <c r="D34" s="42"/>
      <c r="E34" s="370"/>
      <c r="F34" s="370"/>
      <c r="G34" s="370"/>
    </row>
    <row r="35" spans="1:7" s="39" customFormat="1" ht="12" customHeight="1" thickBot="1">
      <c r="A35" s="44" t="s">
        <v>48</v>
      </c>
      <c r="B35" s="45"/>
      <c r="C35" s="45" t="s">
        <v>118</v>
      </c>
      <c r="D35" s="27">
        <f>SUM(D36,D42)</f>
        <v>22806</v>
      </c>
      <c r="E35" s="370"/>
      <c r="F35" s="370"/>
      <c r="G35" s="370"/>
    </row>
    <row r="36" spans="1:7" s="39" customFormat="1" ht="12" customHeight="1">
      <c r="A36" s="29"/>
      <c r="B36" s="49" t="s">
        <v>72</v>
      </c>
      <c r="C36" s="101" t="s">
        <v>119</v>
      </c>
      <c r="D36" s="102">
        <f>SUM(D37:D41)</f>
        <v>22806</v>
      </c>
      <c r="E36" s="370"/>
      <c r="F36" s="370"/>
      <c r="G36" s="370"/>
    </row>
    <row r="37" spans="1:7" s="39" customFormat="1" ht="12" customHeight="1">
      <c r="A37" s="33"/>
      <c r="B37" s="76" t="s">
        <v>120</v>
      </c>
      <c r="C37" s="103" t="s">
        <v>121</v>
      </c>
      <c r="D37" s="88">
        <v>22806</v>
      </c>
      <c r="E37" s="370"/>
      <c r="F37" s="370"/>
      <c r="G37" s="370"/>
    </row>
    <row r="38" spans="1:7" s="39" customFormat="1" ht="12" customHeight="1">
      <c r="A38" s="33"/>
      <c r="B38" s="76" t="s">
        <v>122</v>
      </c>
      <c r="C38" s="103" t="s">
        <v>123</v>
      </c>
      <c r="D38" s="88"/>
      <c r="E38" s="370"/>
      <c r="F38" s="370"/>
      <c r="G38" s="370"/>
    </row>
    <row r="39" spans="1:7" s="39" customFormat="1" ht="12" customHeight="1">
      <c r="A39" s="33"/>
      <c r="B39" s="76" t="s">
        <v>124</v>
      </c>
      <c r="C39" s="103" t="s">
        <v>125</v>
      </c>
      <c r="D39" s="88"/>
      <c r="E39" s="370"/>
      <c r="F39" s="370"/>
      <c r="G39" s="370"/>
    </row>
    <row r="40" spans="1:7" s="39" customFormat="1" ht="12" customHeight="1">
      <c r="A40" s="33"/>
      <c r="B40" s="76" t="s">
        <v>126</v>
      </c>
      <c r="C40" s="103" t="s">
        <v>127</v>
      </c>
      <c r="D40" s="88"/>
      <c r="E40" s="370"/>
      <c r="F40" s="370"/>
      <c r="G40" s="370"/>
    </row>
    <row r="41" spans="1:7" s="39" customFormat="1" ht="12" customHeight="1">
      <c r="A41" s="33"/>
      <c r="B41" s="76" t="s">
        <v>128</v>
      </c>
      <c r="C41" s="103" t="s">
        <v>129</v>
      </c>
      <c r="D41" s="88"/>
      <c r="E41" s="370"/>
      <c r="F41" s="370"/>
      <c r="G41" s="370"/>
    </row>
    <row r="42" spans="1:7" s="39" customFormat="1" ht="12" customHeight="1">
      <c r="A42" s="33"/>
      <c r="B42" s="76" t="s">
        <v>73</v>
      </c>
      <c r="C42" s="104" t="s">
        <v>130</v>
      </c>
      <c r="D42" s="105">
        <f>SUM(D43:D47)</f>
        <v>0</v>
      </c>
      <c r="E42" s="370"/>
      <c r="F42" s="370"/>
      <c r="G42" s="370"/>
    </row>
    <row r="43" spans="1:7" s="39" customFormat="1" ht="12" customHeight="1">
      <c r="A43" s="33"/>
      <c r="B43" s="76" t="s">
        <v>131</v>
      </c>
      <c r="C43" s="103" t="s">
        <v>121</v>
      </c>
      <c r="D43" s="88"/>
      <c r="E43" s="370"/>
      <c r="F43" s="370"/>
      <c r="G43" s="370"/>
    </row>
    <row r="44" spans="1:7" s="39" customFormat="1" ht="12" customHeight="1">
      <c r="A44" s="33"/>
      <c r="B44" s="76" t="s">
        <v>132</v>
      </c>
      <c r="C44" s="103" t="s">
        <v>123</v>
      </c>
      <c r="D44" s="88"/>
      <c r="E44" s="370"/>
      <c r="F44" s="370"/>
      <c r="G44" s="370"/>
    </row>
    <row r="45" spans="1:7" s="39" customFormat="1" ht="12" customHeight="1">
      <c r="A45" s="33"/>
      <c r="B45" s="76" t="s">
        <v>133</v>
      </c>
      <c r="C45" s="103" t="s">
        <v>134</v>
      </c>
      <c r="D45" s="88"/>
      <c r="E45" s="370"/>
      <c r="F45" s="370"/>
      <c r="G45" s="370"/>
    </row>
    <row r="46" spans="1:7" s="39" customFormat="1" ht="12" customHeight="1">
      <c r="A46" s="33"/>
      <c r="B46" s="76" t="s">
        <v>135</v>
      </c>
      <c r="C46" s="103" t="s">
        <v>127</v>
      </c>
      <c r="D46" s="88"/>
      <c r="E46" s="370"/>
      <c r="F46" s="370"/>
      <c r="G46" s="370"/>
    </row>
    <row r="47" spans="1:7" s="39" customFormat="1" ht="12" customHeight="1" thickBot="1">
      <c r="A47" s="52"/>
      <c r="B47" s="53" t="s">
        <v>136</v>
      </c>
      <c r="C47" s="106" t="s">
        <v>137</v>
      </c>
      <c r="D47" s="107"/>
      <c r="E47" s="370"/>
      <c r="F47" s="370"/>
      <c r="G47" s="370"/>
    </row>
    <row r="48" spans="1:7" s="28" customFormat="1" ht="12" customHeight="1" thickBot="1">
      <c r="A48" s="44" t="s">
        <v>50</v>
      </c>
      <c r="B48" s="25"/>
      <c r="C48" s="45" t="s">
        <v>138</v>
      </c>
      <c r="D48" s="27">
        <f>D50</f>
        <v>48528</v>
      </c>
      <c r="E48" s="369"/>
      <c r="F48" s="369"/>
      <c r="G48" s="369"/>
    </row>
    <row r="49" spans="1:7" s="39" customFormat="1" ht="12" customHeight="1">
      <c r="A49" s="33"/>
      <c r="B49" s="76" t="s">
        <v>139</v>
      </c>
      <c r="C49" s="43" t="s">
        <v>140</v>
      </c>
      <c r="D49" s="88"/>
      <c r="E49" s="370"/>
      <c r="F49" s="370"/>
      <c r="G49" s="370"/>
    </row>
    <row r="50" spans="1:7" s="39" customFormat="1" ht="12" customHeight="1">
      <c r="A50" s="33"/>
      <c r="B50" s="76" t="s">
        <v>141</v>
      </c>
      <c r="C50" s="34" t="s">
        <v>142</v>
      </c>
      <c r="D50" s="88">
        <v>48528</v>
      </c>
      <c r="E50" s="370"/>
      <c r="F50" s="370"/>
      <c r="G50" s="370"/>
    </row>
    <row r="51" spans="1:7" s="39" customFormat="1" ht="12" customHeight="1" thickBot="1">
      <c r="A51" s="33"/>
      <c r="B51" s="76" t="s">
        <v>143</v>
      </c>
      <c r="C51" s="108" t="s">
        <v>144</v>
      </c>
      <c r="D51" s="88"/>
      <c r="E51" s="370"/>
      <c r="F51" s="370"/>
      <c r="G51" s="370"/>
    </row>
    <row r="52" spans="1:7" s="39" customFormat="1" ht="12" customHeight="1" thickBot="1">
      <c r="A52" s="18" t="s">
        <v>75</v>
      </c>
      <c r="B52" s="25"/>
      <c r="C52" s="45" t="s">
        <v>145</v>
      </c>
      <c r="D52" s="27">
        <f>SUM(D53:D54)</f>
        <v>4995</v>
      </c>
      <c r="E52" s="370"/>
      <c r="F52" s="370"/>
      <c r="G52" s="370"/>
    </row>
    <row r="53" spans="1:7" s="39" customFormat="1" ht="12" customHeight="1">
      <c r="A53" s="109"/>
      <c r="B53" s="76" t="s">
        <v>146</v>
      </c>
      <c r="C53" s="34" t="s">
        <v>147</v>
      </c>
      <c r="D53" s="110">
        <v>4995</v>
      </c>
      <c r="E53" s="370"/>
      <c r="F53" s="370"/>
      <c r="G53" s="370"/>
    </row>
    <row r="54" spans="1:7" s="39" customFormat="1" ht="12" customHeight="1" thickBot="1">
      <c r="A54" s="33"/>
      <c r="B54" s="76" t="s">
        <v>148</v>
      </c>
      <c r="C54" s="34" t="s">
        <v>149</v>
      </c>
      <c r="D54" s="88"/>
      <c r="E54" s="370"/>
      <c r="F54" s="370"/>
      <c r="G54" s="370"/>
    </row>
    <row r="55" spans="1:7" s="39" customFormat="1" ht="12" customHeight="1" thickBot="1">
      <c r="A55" s="44" t="s">
        <v>150</v>
      </c>
      <c r="B55" s="77"/>
      <c r="C55" s="111" t="s">
        <v>151</v>
      </c>
      <c r="D55" s="112"/>
      <c r="E55" s="370"/>
      <c r="F55" s="370"/>
      <c r="G55" s="370"/>
    </row>
    <row r="56" spans="1:7" s="28" customFormat="1" ht="12" customHeight="1" thickBot="1">
      <c r="A56" s="113" t="s">
        <v>152</v>
      </c>
      <c r="B56" s="114"/>
      <c r="C56" s="115" t="s">
        <v>153</v>
      </c>
      <c r="D56" s="116">
        <f>+D9+D16+D25+D26+D35+D48+D52+D55</f>
        <v>1128548</v>
      </c>
      <c r="E56" s="369"/>
      <c r="F56" s="369"/>
      <c r="G56" s="369"/>
    </row>
    <row r="57" spans="1:7" s="28" customFormat="1" ht="12" customHeight="1" thickBot="1">
      <c r="A57" s="18" t="s">
        <v>154</v>
      </c>
      <c r="B57" s="47"/>
      <c r="C57" s="45" t="s">
        <v>155</v>
      </c>
      <c r="D57" s="48">
        <f>+D58+D59</f>
        <v>367019</v>
      </c>
      <c r="E57" s="369"/>
      <c r="F57" s="369"/>
      <c r="G57" s="369"/>
    </row>
    <row r="58" spans="1:7" s="28" customFormat="1" ht="12" customHeight="1">
      <c r="A58" s="29"/>
      <c r="B58" s="49" t="s">
        <v>156</v>
      </c>
      <c r="C58" s="50" t="s">
        <v>157</v>
      </c>
      <c r="D58" s="91"/>
      <c r="E58" s="369"/>
      <c r="F58" s="369"/>
      <c r="G58" s="369"/>
    </row>
    <row r="59" spans="1:7" s="28" customFormat="1" ht="12" customHeight="1" thickBot="1">
      <c r="A59" s="52"/>
      <c r="B59" s="53" t="s">
        <v>158</v>
      </c>
      <c r="C59" s="54" t="s">
        <v>159</v>
      </c>
      <c r="D59" s="92">
        <v>367019</v>
      </c>
      <c r="E59" s="369"/>
      <c r="F59" s="369"/>
      <c r="G59" s="369"/>
    </row>
    <row r="60" spans="1:7" s="39" customFormat="1" ht="12" customHeight="1" thickBot="1">
      <c r="A60" s="56" t="s">
        <v>160</v>
      </c>
      <c r="B60" s="57"/>
      <c r="C60" s="45" t="s">
        <v>161</v>
      </c>
      <c r="D60" s="27">
        <f>+D61+D62</f>
        <v>17524</v>
      </c>
      <c r="E60" s="370"/>
      <c r="F60" s="370"/>
      <c r="G60" s="370"/>
    </row>
    <row r="61" spans="1:7" s="39" customFormat="1" ht="12" customHeight="1">
      <c r="A61" s="117"/>
      <c r="B61" s="118" t="s">
        <v>162</v>
      </c>
      <c r="C61" s="98" t="s">
        <v>163</v>
      </c>
      <c r="D61" s="74">
        <v>17524</v>
      </c>
      <c r="E61" s="370"/>
      <c r="F61" s="370"/>
      <c r="G61" s="370"/>
    </row>
    <row r="62" spans="1:7" s="39" customFormat="1" ht="12" customHeight="1" thickBot="1">
      <c r="A62" s="119"/>
      <c r="B62" s="120" t="s">
        <v>164</v>
      </c>
      <c r="C62" s="121" t="s">
        <v>165</v>
      </c>
      <c r="D62" s="42"/>
      <c r="E62" s="370"/>
      <c r="F62" s="370"/>
      <c r="G62" s="370"/>
    </row>
    <row r="63" spans="1:7" s="39" customFormat="1" ht="15" customHeight="1" thickBot="1">
      <c r="A63" s="56" t="s">
        <v>166</v>
      </c>
      <c r="B63" s="58"/>
      <c r="C63" s="59" t="s">
        <v>167</v>
      </c>
      <c r="D63" s="93">
        <f>+D56+D57+D60</f>
        <v>1513091</v>
      </c>
      <c r="E63" s="370"/>
      <c r="F63" s="370"/>
      <c r="G63" s="370"/>
    </row>
    <row r="64" spans="1:7" s="39" customFormat="1" ht="15" customHeight="1">
      <c r="A64" s="60"/>
      <c r="B64" s="60"/>
      <c r="C64" s="61"/>
      <c r="D64" s="62"/>
      <c r="E64" s="370"/>
      <c r="F64" s="370"/>
      <c r="G64" s="370"/>
    </row>
    <row r="65" spans="1:7" ht="15.75" thickBot="1">
      <c r="A65" s="63"/>
      <c r="B65" s="64"/>
      <c r="C65" s="64"/>
      <c r="D65" s="64"/>
      <c r="E65" s="367"/>
      <c r="F65" s="367"/>
      <c r="G65" s="367"/>
    </row>
    <row r="66" spans="1:7" s="21" customFormat="1" ht="16.5" customHeight="1" thickBot="1">
      <c r="A66" s="65"/>
      <c r="B66" s="66"/>
      <c r="C66" s="67" t="s">
        <v>52</v>
      </c>
      <c r="D66" s="68"/>
      <c r="E66" s="368"/>
      <c r="F66" s="368"/>
      <c r="G66" s="368"/>
    </row>
    <row r="67" spans="1:7" s="71" customFormat="1" ht="12" customHeight="1" thickBot="1">
      <c r="A67" s="44" t="s">
        <v>10</v>
      </c>
      <c r="B67" s="69"/>
      <c r="C67" s="70" t="s">
        <v>53</v>
      </c>
      <c r="D67" s="27">
        <f>SUM(D68:D72)</f>
        <v>737703</v>
      </c>
      <c r="E67" s="369"/>
      <c r="F67" s="369"/>
      <c r="G67" s="369"/>
    </row>
    <row r="68" spans="1:7" ht="12" customHeight="1">
      <c r="A68" s="72"/>
      <c r="B68" s="73" t="s">
        <v>12</v>
      </c>
      <c r="C68" s="43" t="s">
        <v>54</v>
      </c>
      <c r="D68" s="110">
        <v>42452</v>
      </c>
      <c r="E68" s="367"/>
      <c r="F68" s="376"/>
      <c r="G68" s="376"/>
    </row>
    <row r="69" spans="1:7" ht="12" customHeight="1">
      <c r="A69" s="75"/>
      <c r="B69" s="76" t="s">
        <v>14</v>
      </c>
      <c r="C69" s="34" t="s">
        <v>55</v>
      </c>
      <c r="D69" s="35">
        <v>18513</v>
      </c>
      <c r="E69" s="367"/>
      <c r="F69" s="376"/>
      <c r="G69" s="376"/>
    </row>
    <row r="70" spans="1:7" ht="12" customHeight="1">
      <c r="A70" s="75"/>
      <c r="B70" s="76" t="s">
        <v>16</v>
      </c>
      <c r="C70" s="34" t="s">
        <v>56</v>
      </c>
      <c r="D70" s="88">
        <v>307110</v>
      </c>
      <c r="E70" s="367"/>
      <c r="F70" s="376"/>
      <c r="G70" s="376"/>
    </row>
    <row r="71" spans="1:7" ht="12" customHeight="1">
      <c r="A71" s="75"/>
      <c r="B71" s="76" t="s">
        <v>18</v>
      </c>
      <c r="C71" s="34" t="s">
        <v>57</v>
      </c>
      <c r="D71" s="88">
        <v>29881</v>
      </c>
      <c r="E71" s="367"/>
      <c r="F71" s="367"/>
      <c r="G71" s="367"/>
    </row>
    <row r="72" spans="1:7" ht="12" customHeight="1">
      <c r="A72" s="75"/>
      <c r="B72" s="76" t="s">
        <v>58</v>
      </c>
      <c r="C72" s="34" t="s">
        <v>59</v>
      </c>
      <c r="D72" s="88">
        <v>339747</v>
      </c>
      <c r="E72" s="367"/>
      <c r="F72" s="367"/>
      <c r="G72" s="367"/>
    </row>
    <row r="73" spans="1:7" ht="12" customHeight="1">
      <c r="A73" s="75"/>
      <c r="B73" s="76" t="s">
        <v>22</v>
      </c>
      <c r="C73" s="34" t="s">
        <v>168</v>
      </c>
      <c r="D73" s="35"/>
      <c r="E73" s="367"/>
      <c r="F73" s="367"/>
      <c r="G73" s="367"/>
    </row>
    <row r="74" spans="1:7" ht="12" customHeight="1">
      <c r="A74" s="75"/>
      <c r="B74" s="76" t="s">
        <v>24</v>
      </c>
      <c r="C74" s="122" t="s">
        <v>169</v>
      </c>
      <c r="D74" s="88"/>
      <c r="E74" s="367"/>
      <c r="F74" s="367"/>
      <c r="G74" s="367"/>
    </row>
    <row r="75" spans="1:7" ht="12" customHeight="1">
      <c r="A75" s="75"/>
      <c r="B75" s="76" t="s">
        <v>26</v>
      </c>
      <c r="C75" s="122" t="s">
        <v>170</v>
      </c>
      <c r="D75" s="88"/>
      <c r="E75" s="367"/>
      <c r="F75" s="367"/>
      <c r="G75" s="367"/>
    </row>
    <row r="76" spans="1:7" ht="12" customHeight="1">
      <c r="A76" s="75"/>
      <c r="B76" s="76" t="s">
        <v>171</v>
      </c>
      <c r="C76" s="123" t="s">
        <v>172</v>
      </c>
      <c r="D76" s="88">
        <v>79270</v>
      </c>
      <c r="E76" s="367"/>
      <c r="F76" s="367"/>
      <c r="G76" s="367"/>
    </row>
    <row r="77" spans="1:7" ht="12" customHeight="1">
      <c r="A77" s="75"/>
      <c r="B77" s="76" t="s">
        <v>173</v>
      </c>
      <c r="C77" s="123" t="s">
        <v>174</v>
      </c>
      <c r="D77" s="88"/>
      <c r="E77" s="367"/>
      <c r="F77" s="367"/>
      <c r="G77" s="367"/>
    </row>
    <row r="78" spans="1:7" ht="12" customHeight="1">
      <c r="A78" s="75"/>
      <c r="B78" s="76" t="s">
        <v>175</v>
      </c>
      <c r="C78" s="123" t="s">
        <v>176</v>
      </c>
      <c r="D78" s="88"/>
      <c r="E78" s="367"/>
      <c r="F78" s="367"/>
      <c r="G78" s="367"/>
    </row>
    <row r="79" spans="1:7" ht="12" customHeight="1">
      <c r="A79" s="75"/>
      <c r="B79" s="76" t="s">
        <v>177</v>
      </c>
      <c r="C79" s="123" t="s">
        <v>178</v>
      </c>
      <c r="D79" s="88"/>
      <c r="E79" s="367"/>
      <c r="F79" s="367"/>
      <c r="G79" s="367"/>
    </row>
    <row r="80" spans="1:7" ht="12" customHeight="1" thickBot="1">
      <c r="A80" s="124"/>
      <c r="B80" s="120" t="s">
        <v>179</v>
      </c>
      <c r="C80" s="125" t="s">
        <v>180</v>
      </c>
      <c r="D80" s="90"/>
      <c r="E80" s="367"/>
      <c r="F80" s="367"/>
      <c r="G80" s="367"/>
    </row>
    <row r="81" spans="1:7" ht="12" customHeight="1" thickBot="1">
      <c r="A81" s="44" t="s">
        <v>28</v>
      </c>
      <c r="B81" s="69"/>
      <c r="C81" s="70" t="s">
        <v>181</v>
      </c>
      <c r="D81" s="27">
        <f>SUM(D82:D88)+D91</f>
        <v>116740</v>
      </c>
      <c r="E81" s="367"/>
      <c r="F81" s="367"/>
      <c r="G81" s="367"/>
    </row>
    <row r="82" spans="1:7" s="71" customFormat="1" ht="12" customHeight="1">
      <c r="A82" s="72"/>
      <c r="B82" s="73" t="s">
        <v>30</v>
      </c>
      <c r="C82" s="43" t="s">
        <v>61</v>
      </c>
      <c r="D82" s="74">
        <v>69324</v>
      </c>
      <c r="E82" s="369"/>
      <c r="F82" s="370"/>
      <c r="G82" s="370"/>
    </row>
    <row r="83" spans="1:7" ht="12" customHeight="1">
      <c r="A83" s="75"/>
      <c r="B83" s="76" t="s">
        <v>32</v>
      </c>
      <c r="C83" s="34" t="s">
        <v>62</v>
      </c>
      <c r="D83" s="35">
        <v>47416</v>
      </c>
      <c r="E83" s="367"/>
      <c r="F83" s="367"/>
      <c r="G83" s="367"/>
    </row>
    <row r="84" spans="1:7" ht="12" customHeight="1">
      <c r="A84" s="75"/>
      <c r="B84" s="76" t="s">
        <v>34</v>
      </c>
      <c r="C84" s="34" t="s">
        <v>182</v>
      </c>
      <c r="D84" s="35"/>
      <c r="E84" s="367"/>
      <c r="F84" s="367"/>
      <c r="G84" s="367"/>
    </row>
    <row r="85" spans="1:7" ht="12" customHeight="1">
      <c r="A85" s="75"/>
      <c r="B85" s="76" t="s">
        <v>36</v>
      </c>
      <c r="C85" s="34" t="s">
        <v>183</v>
      </c>
      <c r="D85" s="35"/>
      <c r="E85" s="367"/>
      <c r="F85" s="367"/>
      <c r="G85" s="367"/>
    </row>
    <row r="86" spans="1:7" ht="12" customHeight="1">
      <c r="A86" s="75"/>
      <c r="B86" s="76" t="s">
        <v>63</v>
      </c>
      <c r="C86" s="34" t="s">
        <v>64</v>
      </c>
      <c r="D86" s="35"/>
      <c r="E86" s="367"/>
      <c r="F86" s="367"/>
      <c r="G86" s="367"/>
    </row>
    <row r="87" spans="1:7" ht="12" customHeight="1">
      <c r="A87" s="75"/>
      <c r="B87" s="76" t="s">
        <v>89</v>
      </c>
      <c r="C87" s="34" t="s">
        <v>184</v>
      </c>
      <c r="D87" s="35"/>
      <c r="E87" s="367"/>
      <c r="F87" s="367"/>
      <c r="G87" s="367"/>
    </row>
    <row r="88" spans="1:7" ht="12" customHeight="1">
      <c r="A88" s="75"/>
      <c r="B88" s="76" t="s">
        <v>65</v>
      </c>
      <c r="C88" s="34" t="s">
        <v>185</v>
      </c>
      <c r="D88" s="35"/>
      <c r="E88" s="367"/>
      <c r="F88" s="367"/>
      <c r="G88" s="367"/>
    </row>
    <row r="89" spans="1:7" s="71" customFormat="1" ht="12" customHeight="1">
      <c r="A89" s="75"/>
      <c r="B89" s="76" t="s">
        <v>186</v>
      </c>
      <c r="C89" s="34" t="s">
        <v>187</v>
      </c>
      <c r="D89" s="35"/>
      <c r="E89" s="369"/>
      <c r="F89" s="370"/>
      <c r="G89" s="370"/>
    </row>
    <row r="90" spans="1:12" ht="12" customHeight="1">
      <c r="A90" s="75"/>
      <c r="B90" s="76" t="s">
        <v>188</v>
      </c>
      <c r="C90" s="122" t="s">
        <v>189</v>
      </c>
      <c r="D90" s="35"/>
      <c r="E90" s="367"/>
      <c r="F90" s="367"/>
      <c r="G90" s="367"/>
      <c r="L90" s="126"/>
    </row>
    <row r="91" spans="1:7" ht="12" customHeight="1">
      <c r="A91" s="75"/>
      <c r="B91" s="76" t="s">
        <v>190</v>
      </c>
      <c r="C91" s="122" t="s">
        <v>191</v>
      </c>
      <c r="D91" s="35"/>
      <c r="E91" s="367"/>
      <c r="F91" s="367"/>
      <c r="G91" s="367"/>
    </row>
    <row r="92" spans="1:7" ht="12" customHeight="1" thickBot="1">
      <c r="A92" s="124"/>
      <c r="B92" s="120" t="s">
        <v>192</v>
      </c>
      <c r="C92" s="127" t="s">
        <v>193</v>
      </c>
      <c r="D92" s="42"/>
      <c r="E92" s="367"/>
      <c r="F92" s="367"/>
      <c r="G92" s="367"/>
    </row>
    <row r="93" spans="1:7" ht="12" customHeight="1" thickBot="1">
      <c r="A93" s="44" t="s">
        <v>38</v>
      </c>
      <c r="B93" s="69"/>
      <c r="C93" s="70" t="s">
        <v>194</v>
      </c>
      <c r="D93" s="46"/>
      <c r="E93" s="367"/>
      <c r="F93" s="367"/>
      <c r="G93" s="367"/>
    </row>
    <row r="94" spans="1:7" s="71" customFormat="1" ht="12" customHeight="1" thickBot="1">
      <c r="A94" s="44" t="s">
        <v>40</v>
      </c>
      <c r="B94" s="69"/>
      <c r="C94" s="70" t="s">
        <v>195</v>
      </c>
      <c r="D94" s="27">
        <f>+D95+D96</f>
        <v>592361</v>
      </c>
      <c r="E94" s="369"/>
      <c r="F94" s="369"/>
      <c r="G94" s="369"/>
    </row>
    <row r="95" spans="1:7" s="71" customFormat="1" ht="12" customHeight="1">
      <c r="A95" s="72"/>
      <c r="B95" s="73" t="s">
        <v>196</v>
      </c>
      <c r="C95" s="43" t="s">
        <v>197</v>
      </c>
      <c r="D95" s="110">
        <v>592361</v>
      </c>
      <c r="E95" s="375"/>
      <c r="F95" s="375"/>
      <c r="G95" s="369"/>
    </row>
    <row r="96" spans="1:7" s="71" customFormat="1" ht="12" customHeight="1" thickBot="1">
      <c r="A96" s="124"/>
      <c r="B96" s="120" t="s">
        <v>198</v>
      </c>
      <c r="C96" s="100" t="s">
        <v>199</v>
      </c>
      <c r="D96" s="90">
        <v>0</v>
      </c>
      <c r="E96" s="375"/>
      <c r="F96" s="375"/>
      <c r="G96" s="369"/>
    </row>
    <row r="97" spans="1:7" s="71" customFormat="1" ht="12" customHeight="1" thickBot="1">
      <c r="A97" s="44" t="s">
        <v>42</v>
      </c>
      <c r="B97" s="128"/>
      <c r="C97" s="70" t="s">
        <v>200</v>
      </c>
      <c r="D97" s="46">
        <v>0</v>
      </c>
      <c r="E97" s="375"/>
      <c r="F97" s="375"/>
      <c r="G97" s="369"/>
    </row>
    <row r="98" spans="1:7" s="71" customFormat="1" ht="12" customHeight="1" thickBot="1">
      <c r="A98" s="44" t="s">
        <v>48</v>
      </c>
      <c r="B98" s="69"/>
      <c r="C98" s="129" t="s">
        <v>201</v>
      </c>
      <c r="D98" s="130">
        <f>+D67+D81+D93+D94+D97</f>
        <v>1446804</v>
      </c>
      <c r="E98" s="375"/>
      <c r="F98" s="369"/>
      <c r="G98" s="369"/>
    </row>
    <row r="99" spans="1:7" s="71" customFormat="1" ht="12" customHeight="1" thickBot="1">
      <c r="A99" s="44" t="s">
        <v>50</v>
      </c>
      <c r="B99" s="69"/>
      <c r="C99" s="70" t="s">
        <v>202</v>
      </c>
      <c r="D99" s="27">
        <f>+D100+D101</f>
        <v>66287</v>
      </c>
      <c r="G99" s="369"/>
    </row>
    <row r="100" spans="1:7" ht="18" customHeight="1">
      <c r="A100" s="72"/>
      <c r="B100" s="76" t="s">
        <v>203</v>
      </c>
      <c r="C100" s="43" t="s">
        <v>204</v>
      </c>
      <c r="D100" s="110">
        <v>10000</v>
      </c>
      <c r="E100" s="367"/>
      <c r="F100" s="367"/>
      <c r="G100" s="367"/>
    </row>
    <row r="101" spans="1:7" ht="12" customHeight="1" thickBot="1">
      <c r="A101" s="124"/>
      <c r="B101" s="120" t="s">
        <v>141</v>
      </c>
      <c r="C101" s="100" t="s">
        <v>205</v>
      </c>
      <c r="D101" s="90">
        <v>56287</v>
      </c>
      <c r="E101" s="367"/>
      <c r="F101" s="367"/>
      <c r="G101" s="367"/>
    </row>
    <row r="102" spans="1:7" ht="15" customHeight="1" thickBot="1">
      <c r="A102" s="44" t="s">
        <v>75</v>
      </c>
      <c r="B102" s="77"/>
      <c r="C102" s="78" t="s">
        <v>206</v>
      </c>
      <c r="D102" s="94">
        <f>+D98+D99</f>
        <v>1513091</v>
      </c>
      <c r="E102" s="367"/>
      <c r="F102" s="367"/>
      <c r="G102" s="367"/>
    </row>
    <row r="103" spans="1:7" ht="15.75" thickBot="1">
      <c r="A103" s="79"/>
      <c r="B103" s="80"/>
      <c r="C103" s="80"/>
      <c r="D103" s="80"/>
      <c r="E103" s="367"/>
      <c r="F103" s="367"/>
      <c r="G103" s="367"/>
    </row>
    <row r="104" spans="1:7" ht="15" customHeight="1" thickBot="1">
      <c r="A104" s="81" t="s">
        <v>69</v>
      </c>
      <c r="B104" s="82"/>
      <c r="C104" s="83"/>
      <c r="D104" s="85">
        <v>4</v>
      </c>
      <c r="E104" s="367"/>
      <c r="F104" s="367"/>
      <c r="G104" s="367"/>
    </row>
    <row r="105" spans="1:7" ht="14.25" customHeight="1" thickBot="1">
      <c r="A105" s="81" t="s">
        <v>70</v>
      </c>
      <c r="B105" s="82"/>
      <c r="C105" s="83"/>
      <c r="D105" s="85">
        <v>24</v>
      </c>
      <c r="E105" s="367"/>
      <c r="F105" s="367"/>
      <c r="G105" s="367"/>
    </row>
  </sheetData>
  <sheetProtection/>
  <mergeCells count="3">
    <mergeCell ref="A2:B2"/>
    <mergeCell ref="A5:B5"/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8.28125" style="86" customWidth="1"/>
    <col min="2" max="2" width="8.28125" style="17" customWidth="1"/>
    <col min="3" max="3" width="61.7109375" style="17" customWidth="1"/>
    <col min="4" max="4" width="21.421875" style="17" customWidth="1"/>
    <col min="5" max="16384" width="9.140625" style="17" customWidth="1"/>
  </cols>
  <sheetData>
    <row r="1" spans="1:4" s="4" customFormat="1" ht="21" customHeight="1" thickBot="1">
      <c r="A1" s="1"/>
      <c r="B1" s="2"/>
      <c r="C1" s="417" t="s">
        <v>369</v>
      </c>
      <c r="D1" s="416"/>
    </row>
    <row r="2" spans="1:5" s="7" customFormat="1" ht="25.5" customHeight="1">
      <c r="A2" s="404" t="s">
        <v>0</v>
      </c>
      <c r="B2" s="405"/>
      <c r="C2" s="5" t="s">
        <v>1</v>
      </c>
      <c r="D2" s="6" t="s">
        <v>2</v>
      </c>
      <c r="E2" s="373"/>
    </row>
    <row r="3" spans="1:5" s="7" customFormat="1" ht="16.5" thickBot="1">
      <c r="A3" s="8" t="s">
        <v>3</v>
      </c>
      <c r="B3" s="9"/>
      <c r="C3" s="391" t="s">
        <v>76</v>
      </c>
      <c r="D3" s="11"/>
      <c r="E3" s="373"/>
    </row>
    <row r="4" spans="1:5" s="14" customFormat="1" ht="15.75" customHeight="1" thickBot="1">
      <c r="A4" s="12"/>
      <c r="B4" s="12"/>
      <c r="C4" s="12"/>
      <c r="D4" s="13" t="s">
        <v>5</v>
      </c>
      <c r="E4" s="373"/>
    </row>
    <row r="5" spans="1:5" ht="15.75" thickBot="1">
      <c r="A5" s="406" t="s">
        <v>6</v>
      </c>
      <c r="B5" s="407"/>
      <c r="C5" s="15" t="s">
        <v>7</v>
      </c>
      <c r="D5" s="16" t="s">
        <v>8</v>
      </c>
      <c r="E5" s="367"/>
    </row>
    <row r="6" spans="1:5" s="21" customFormat="1" ht="12.75" customHeight="1" thickBot="1">
      <c r="A6" s="18">
        <v>1</v>
      </c>
      <c r="B6" s="19">
        <v>2</v>
      </c>
      <c r="C6" s="19">
        <v>3</v>
      </c>
      <c r="D6" s="20">
        <v>4</v>
      </c>
      <c r="E6" s="368"/>
    </row>
    <row r="7" spans="1:5" s="21" customFormat="1" ht="15.75" customHeight="1" thickBot="1">
      <c r="A7" s="22"/>
      <c r="B7" s="23"/>
      <c r="C7" s="23" t="s">
        <v>9</v>
      </c>
      <c r="D7" s="24"/>
      <c r="E7" s="368"/>
    </row>
    <row r="8" spans="1:5" s="28" customFormat="1" ht="12" customHeight="1" thickBot="1">
      <c r="A8" s="18" t="s">
        <v>10</v>
      </c>
      <c r="B8" s="25"/>
      <c r="C8" s="26" t="s">
        <v>11</v>
      </c>
      <c r="D8" s="27">
        <f>SUM(D9:D16)</f>
        <v>16247</v>
      </c>
      <c r="E8" s="369"/>
    </row>
    <row r="9" spans="1:5" s="28" customFormat="1" ht="12" customHeight="1">
      <c r="A9" s="29"/>
      <c r="B9" s="30" t="s">
        <v>12</v>
      </c>
      <c r="C9" s="31" t="s">
        <v>13</v>
      </c>
      <c r="D9" s="32"/>
      <c r="E9" s="369"/>
    </row>
    <row r="10" spans="1:5" s="28" customFormat="1" ht="12" customHeight="1">
      <c r="A10" s="33"/>
      <c r="B10" s="30" t="s">
        <v>14</v>
      </c>
      <c r="C10" s="34" t="s">
        <v>15</v>
      </c>
      <c r="D10" s="35">
        <v>494</v>
      </c>
      <c r="E10" s="369"/>
    </row>
    <row r="11" spans="1:5" s="28" customFormat="1" ht="12" customHeight="1">
      <c r="A11" s="33"/>
      <c r="B11" s="30" t="s">
        <v>16</v>
      </c>
      <c r="C11" s="34" t="s">
        <v>17</v>
      </c>
      <c r="D11" s="35">
        <v>278</v>
      </c>
      <c r="E11" s="369"/>
    </row>
    <row r="12" spans="1:5" s="28" customFormat="1" ht="12" customHeight="1">
      <c r="A12" s="33"/>
      <c r="B12" s="30" t="s">
        <v>18</v>
      </c>
      <c r="C12" s="34" t="s">
        <v>19</v>
      </c>
      <c r="D12" s="35">
        <v>12335</v>
      </c>
      <c r="E12" s="369"/>
    </row>
    <row r="13" spans="1:5" s="28" customFormat="1" ht="12" customHeight="1">
      <c r="A13" s="33"/>
      <c r="B13" s="30" t="s">
        <v>20</v>
      </c>
      <c r="C13" s="36" t="s">
        <v>21</v>
      </c>
      <c r="D13" s="35"/>
      <c r="E13" s="369"/>
    </row>
    <row r="14" spans="1:5" s="28" customFormat="1" ht="12" customHeight="1">
      <c r="A14" s="37"/>
      <c r="B14" s="30" t="s">
        <v>22</v>
      </c>
      <c r="C14" s="34" t="s">
        <v>23</v>
      </c>
      <c r="D14" s="38">
        <v>3123</v>
      </c>
      <c r="E14" s="369"/>
    </row>
    <row r="15" spans="1:5" s="39" customFormat="1" ht="12" customHeight="1">
      <c r="A15" s="33"/>
      <c r="B15" s="30" t="s">
        <v>24</v>
      </c>
      <c r="C15" s="34" t="s">
        <v>25</v>
      </c>
      <c r="D15" s="35"/>
      <c r="E15" s="370"/>
    </row>
    <row r="16" spans="1:5" s="39" customFormat="1" ht="12" customHeight="1" thickBot="1">
      <c r="A16" s="40"/>
      <c r="B16" s="41" t="s">
        <v>26</v>
      </c>
      <c r="C16" s="36" t="s">
        <v>27</v>
      </c>
      <c r="D16" s="42">
        <v>17</v>
      </c>
      <c r="E16" s="370"/>
    </row>
    <row r="17" spans="1:5" s="28" customFormat="1" ht="12" customHeight="1" thickBot="1">
      <c r="A17" s="18" t="s">
        <v>28</v>
      </c>
      <c r="B17" s="25"/>
      <c r="C17" s="26" t="s">
        <v>29</v>
      </c>
      <c r="D17" s="27">
        <f>SUM(D18:D21)</f>
        <v>179952</v>
      </c>
      <c r="E17" s="369"/>
    </row>
    <row r="18" spans="1:5" s="39" customFormat="1" ht="12" customHeight="1">
      <c r="A18" s="33"/>
      <c r="B18" s="30" t="s">
        <v>30</v>
      </c>
      <c r="C18" s="43" t="s">
        <v>31</v>
      </c>
      <c r="D18" s="35">
        <v>179952</v>
      </c>
      <c r="E18" s="370"/>
    </row>
    <row r="19" spans="1:5" s="39" customFormat="1" ht="12" customHeight="1">
      <c r="A19" s="33"/>
      <c r="B19" s="30" t="s">
        <v>32</v>
      </c>
      <c r="C19" s="34" t="s">
        <v>33</v>
      </c>
      <c r="D19" s="35"/>
      <c r="E19" s="370"/>
    </row>
    <row r="20" spans="1:5" s="39" customFormat="1" ht="12" customHeight="1">
      <c r="A20" s="33"/>
      <c r="B20" s="30" t="s">
        <v>34</v>
      </c>
      <c r="C20" s="34" t="s">
        <v>35</v>
      </c>
      <c r="D20" s="35"/>
      <c r="E20" s="370"/>
    </row>
    <row r="21" spans="1:5" s="39" customFormat="1" ht="12" customHeight="1" thickBot="1">
      <c r="A21" s="33"/>
      <c r="B21" s="30" t="s">
        <v>36</v>
      </c>
      <c r="C21" s="34" t="s">
        <v>37</v>
      </c>
      <c r="D21" s="35"/>
      <c r="E21" s="370"/>
    </row>
    <row r="22" spans="1:5" s="39" customFormat="1" ht="12" customHeight="1" thickBot="1">
      <c r="A22" s="44" t="s">
        <v>38</v>
      </c>
      <c r="B22" s="45"/>
      <c r="C22" s="45" t="s">
        <v>39</v>
      </c>
      <c r="D22" s="46"/>
      <c r="E22" s="370"/>
    </row>
    <row r="23" spans="1:5" s="28" customFormat="1" ht="12" customHeight="1" thickBot="1">
      <c r="A23" s="44" t="s">
        <v>40</v>
      </c>
      <c r="B23" s="25"/>
      <c r="C23" s="45" t="s">
        <v>41</v>
      </c>
      <c r="D23" s="46"/>
      <c r="E23" s="369"/>
    </row>
    <row r="24" spans="1:5" s="28" customFormat="1" ht="12" customHeight="1" thickBot="1">
      <c r="A24" s="18" t="s">
        <v>42</v>
      </c>
      <c r="B24" s="47"/>
      <c r="C24" s="45" t="s">
        <v>43</v>
      </c>
      <c r="D24" s="48">
        <f>+D25+D26</f>
        <v>0</v>
      </c>
      <c r="E24" s="369"/>
    </row>
    <row r="25" spans="1:5" s="28" customFormat="1" ht="12" customHeight="1">
      <c r="A25" s="29"/>
      <c r="B25" s="49" t="s">
        <v>44</v>
      </c>
      <c r="C25" s="50" t="s">
        <v>45</v>
      </c>
      <c r="D25" s="51"/>
      <c r="E25" s="369"/>
    </row>
    <row r="26" spans="1:5" s="28" customFormat="1" ht="12" customHeight="1" thickBot="1">
      <c r="A26" s="52"/>
      <c r="B26" s="53" t="s">
        <v>46</v>
      </c>
      <c r="C26" s="54" t="s">
        <v>47</v>
      </c>
      <c r="D26" s="55"/>
      <c r="E26" s="369"/>
    </row>
    <row r="27" spans="1:5" s="39" customFormat="1" ht="12" customHeight="1" thickBot="1">
      <c r="A27" s="56" t="s">
        <v>48</v>
      </c>
      <c r="B27" s="57"/>
      <c r="C27" s="45" t="s">
        <v>49</v>
      </c>
      <c r="D27" s="46"/>
      <c r="E27" s="370"/>
    </row>
    <row r="28" spans="1:5" s="39" customFormat="1" ht="15" customHeight="1" thickBot="1">
      <c r="A28" s="56" t="s">
        <v>50</v>
      </c>
      <c r="B28" s="58"/>
      <c r="C28" s="59" t="s">
        <v>51</v>
      </c>
      <c r="D28" s="48">
        <f>SUM(D8,D17,D22,D23,D24,D27)</f>
        <v>196199</v>
      </c>
      <c r="E28" s="370"/>
    </row>
    <row r="29" spans="1:5" s="39" customFormat="1" ht="15" customHeight="1">
      <c r="A29" s="60"/>
      <c r="B29" s="60"/>
      <c r="C29" s="61"/>
      <c r="D29" s="62"/>
      <c r="E29" s="370"/>
    </row>
    <row r="30" spans="1:5" ht="15.75" thickBot="1">
      <c r="A30" s="63"/>
      <c r="B30" s="64"/>
      <c r="C30" s="64"/>
      <c r="D30" s="64"/>
      <c r="E30" s="367"/>
    </row>
    <row r="31" spans="1:5" s="21" customFormat="1" ht="16.5" customHeight="1" thickBot="1">
      <c r="A31" s="65"/>
      <c r="B31" s="66"/>
      <c r="C31" s="67" t="s">
        <v>52</v>
      </c>
      <c r="D31" s="68"/>
      <c r="E31" s="368"/>
    </row>
    <row r="32" spans="1:5" s="71" customFormat="1" ht="12" customHeight="1" thickBot="1">
      <c r="A32" s="44" t="s">
        <v>10</v>
      </c>
      <c r="B32" s="69"/>
      <c r="C32" s="70" t="s">
        <v>53</v>
      </c>
      <c r="D32" s="27">
        <f>SUM(D33:D37)</f>
        <v>196199</v>
      </c>
      <c r="E32" s="369"/>
    </row>
    <row r="33" spans="1:5" ht="12" customHeight="1">
      <c r="A33" s="72"/>
      <c r="B33" s="73" t="s">
        <v>12</v>
      </c>
      <c r="C33" s="43" t="s">
        <v>54</v>
      </c>
      <c r="D33" s="74">
        <v>112680</v>
      </c>
      <c r="E33" s="367"/>
    </row>
    <row r="34" spans="1:5" ht="12" customHeight="1">
      <c r="A34" s="75"/>
      <c r="B34" s="76" t="s">
        <v>14</v>
      </c>
      <c r="C34" s="34" t="s">
        <v>55</v>
      </c>
      <c r="D34" s="35">
        <v>26960</v>
      </c>
      <c r="E34" s="367"/>
    </row>
    <row r="35" spans="1:5" ht="12" customHeight="1">
      <c r="A35" s="75"/>
      <c r="B35" s="76" t="s">
        <v>16</v>
      </c>
      <c r="C35" s="34" t="s">
        <v>56</v>
      </c>
      <c r="D35" s="35">
        <v>44973</v>
      </c>
      <c r="E35" s="367"/>
    </row>
    <row r="36" spans="1:5" ht="12" customHeight="1">
      <c r="A36" s="75"/>
      <c r="B36" s="76" t="s">
        <v>18</v>
      </c>
      <c r="C36" s="34" t="s">
        <v>57</v>
      </c>
      <c r="D36" s="35"/>
      <c r="E36" s="367"/>
    </row>
    <row r="37" spans="1:5" ht="12" customHeight="1" thickBot="1">
      <c r="A37" s="75"/>
      <c r="B37" s="76" t="s">
        <v>58</v>
      </c>
      <c r="C37" s="34" t="s">
        <v>59</v>
      </c>
      <c r="D37" s="35">
        <v>11586</v>
      </c>
      <c r="E37" s="367"/>
    </row>
    <row r="38" spans="1:5" ht="12" customHeight="1" thickBot="1">
      <c r="A38" s="44" t="s">
        <v>28</v>
      </c>
      <c r="B38" s="69"/>
      <c r="C38" s="70" t="s">
        <v>60</v>
      </c>
      <c r="D38" s="27">
        <f>D39+D40+D41+D42</f>
        <v>0</v>
      </c>
      <c r="E38" s="367"/>
    </row>
    <row r="39" spans="1:5" s="71" customFormat="1" ht="12" customHeight="1">
      <c r="A39" s="72"/>
      <c r="B39" s="73" t="s">
        <v>30</v>
      </c>
      <c r="C39" s="43" t="s">
        <v>61</v>
      </c>
      <c r="D39" s="74">
        <v>0</v>
      </c>
      <c r="E39" s="369"/>
    </row>
    <row r="40" spans="1:5" ht="12" customHeight="1">
      <c r="A40" s="75"/>
      <c r="B40" s="76" t="s">
        <v>32</v>
      </c>
      <c r="C40" s="34" t="s">
        <v>62</v>
      </c>
      <c r="D40" s="35"/>
      <c r="E40" s="367"/>
    </row>
    <row r="41" spans="1:5" ht="12" customHeight="1">
      <c r="A41" s="75"/>
      <c r="B41" s="76" t="s">
        <v>63</v>
      </c>
      <c r="C41" s="34" t="s">
        <v>64</v>
      </c>
      <c r="D41" s="35"/>
      <c r="E41" s="367"/>
    </row>
    <row r="42" spans="1:5" ht="12" customHeight="1" thickBot="1">
      <c r="A42" s="75"/>
      <c r="B42" s="76" t="s">
        <v>65</v>
      </c>
      <c r="C42" s="34" t="s">
        <v>66</v>
      </c>
      <c r="D42" s="35"/>
      <c r="E42" s="367"/>
    </row>
    <row r="43" spans="1:5" ht="12" customHeight="1" thickBot="1">
      <c r="A43" s="44" t="s">
        <v>38</v>
      </c>
      <c r="B43" s="69"/>
      <c r="C43" s="70" t="s">
        <v>67</v>
      </c>
      <c r="D43" s="46"/>
      <c r="E43" s="367"/>
    </row>
    <row r="44" spans="1:5" ht="15" customHeight="1" thickBot="1">
      <c r="A44" s="44" t="s">
        <v>40</v>
      </c>
      <c r="B44" s="77"/>
      <c r="C44" s="78" t="s">
        <v>68</v>
      </c>
      <c r="D44" s="27">
        <f>D32+D38</f>
        <v>196199</v>
      </c>
      <c r="E44" s="367"/>
    </row>
    <row r="45" spans="1:5" ht="15.75" thickBot="1">
      <c r="A45" s="79"/>
      <c r="B45" s="80"/>
      <c r="C45" s="80"/>
      <c r="D45" s="80"/>
      <c r="E45" s="367"/>
    </row>
    <row r="46" spans="1:5" ht="15" customHeight="1" thickBot="1">
      <c r="A46" s="81" t="s">
        <v>69</v>
      </c>
      <c r="B46" s="82"/>
      <c r="C46" s="83"/>
      <c r="D46" s="85">
        <v>45</v>
      </c>
      <c r="E46" s="367"/>
    </row>
    <row r="47" spans="1:5" ht="14.25" customHeight="1" thickBot="1">
      <c r="A47" s="81" t="s">
        <v>70</v>
      </c>
      <c r="B47" s="82"/>
      <c r="C47" s="83"/>
      <c r="D47" s="85">
        <v>0</v>
      </c>
      <c r="E47" s="367"/>
    </row>
    <row r="48" ht="15">
      <c r="E48" s="367"/>
    </row>
  </sheetData>
  <sheetProtection/>
  <mergeCells count="3">
    <mergeCell ref="A2:B2"/>
    <mergeCell ref="A5:B5"/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8.28125" style="86" customWidth="1"/>
    <col min="2" max="2" width="8.28125" style="17" customWidth="1"/>
    <col min="3" max="3" width="61.7109375" style="17" customWidth="1"/>
    <col min="4" max="4" width="21.421875" style="17" customWidth="1"/>
    <col min="5" max="5" width="8.28125" style="17" customWidth="1"/>
    <col min="6" max="16384" width="9.140625" style="17" customWidth="1"/>
  </cols>
  <sheetData>
    <row r="1" spans="1:4" s="4" customFormat="1" ht="21" customHeight="1" thickBot="1">
      <c r="A1" s="1"/>
      <c r="B1" s="2"/>
      <c r="C1" s="416" t="s">
        <v>370</v>
      </c>
      <c r="D1" s="416"/>
    </row>
    <row r="2" spans="1:5" s="7" customFormat="1" ht="25.5" customHeight="1">
      <c r="A2" s="404" t="s">
        <v>0</v>
      </c>
      <c r="B2" s="405"/>
      <c r="C2" s="5" t="s">
        <v>1</v>
      </c>
      <c r="D2" s="6" t="s">
        <v>2</v>
      </c>
      <c r="E2" s="377"/>
    </row>
    <row r="3" spans="1:5" s="7" customFormat="1" ht="16.5" thickBot="1">
      <c r="A3" s="8" t="s">
        <v>3</v>
      </c>
      <c r="B3" s="9"/>
      <c r="C3" s="391" t="s">
        <v>4</v>
      </c>
      <c r="D3" s="11"/>
      <c r="E3" s="377"/>
    </row>
    <row r="4" spans="1:5" s="14" customFormat="1" ht="15.75" customHeight="1" thickBot="1">
      <c r="A4" s="380"/>
      <c r="B4" s="381"/>
      <c r="C4" s="381"/>
      <c r="D4" s="382" t="s">
        <v>5</v>
      </c>
      <c r="E4" s="378"/>
    </row>
    <row r="5" spans="1:5" ht="15.75" thickBot="1">
      <c r="A5" s="406" t="s">
        <v>6</v>
      </c>
      <c r="B5" s="407"/>
      <c r="C5" s="15" t="s">
        <v>7</v>
      </c>
      <c r="D5" s="16" t="s">
        <v>8</v>
      </c>
      <c r="E5" s="372"/>
    </row>
    <row r="6" spans="1:5" s="21" customFormat="1" ht="12.75" customHeight="1" thickBot="1">
      <c r="A6" s="18">
        <v>1</v>
      </c>
      <c r="B6" s="19">
        <v>2</v>
      </c>
      <c r="C6" s="19">
        <v>3</v>
      </c>
      <c r="D6" s="20">
        <v>4</v>
      </c>
      <c r="E6" s="379"/>
    </row>
    <row r="7" spans="1:5" s="21" customFormat="1" ht="15.75" customHeight="1" thickBot="1">
      <c r="A7" s="22"/>
      <c r="B7" s="23"/>
      <c r="C7" s="23" t="s">
        <v>9</v>
      </c>
      <c r="D7" s="24"/>
      <c r="E7" s="379"/>
    </row>
    <row r="8" spans="1:5" s="28" customFormat="1" ht="12" customHeight="1" thickBot="1">
      <c r="A8" s="18" t="s">
        <v>10</v>
      </c>
      <c r="B8" s="25"/>
      <c r="C8" s="26" t="s">
        <v>11</v>
      </c>
      <c r="D8" s="27">
        <f>SUM(D9:D16)</f>
        <v>1805</v>
      </c>
      <c r="E8" s="371"/>
    </row>
    <row r="9" spans="1:5" s="28" customFormat="1" ht="12" customHeight="1">
      <c r="A9" s="29"/>
      <c r="B9" s="30" t="s">
        <v>12</v>
      </c>
      <c r="C9" s="31" t="s">
        <v>13</v>
      </c>
      <c r="D9" s="32"/>
      <c r="E9" s="371"/>
    </row>
    <row r="10" spans="1:5" s="28" customFormat="1" ht="12" customHeight="1">
      <c r="A10" s="33"/>
      <c r="B10" s="30" t="s">
        <v>14</v>
      </c>
      <c r="C10" s="34" t="s">
        <v>15</v>
      </c>
      <c r="D10" s="35">
        <v>582</v>
      </c>
      <c r="E10" s="371"/>
    </row>
    <row r="11" spans="1:5" s="28" customFormat="1" ht="12" customHeight="1">
      <c r="A11" s="33"/>
      <c r="B11" s="30" t="s">
        <v>16</v>
      </c>
      <c r="C11" s="34" t="s">
        <v>17</v>
      </c>
      <c r="D11" s="35">
        <v>992</v>
      </c>
      <c r="E11" s="371"/>
    </row>
    <row r="12" spans="1:5" s="28" customFormat="1" ht="12" customHeight="1">
      <c r="A12" s="33"/>
      <c r="B12" s="30" t="s">
        <v>18</v>
      </c>
      <c r="C12" s="34" t="s">
        <v>19</v>
      </c>
      <c r="D12" s="35">
        <v>231</v>
      </c>
      <c r="E12" s="371"/>
    </row>
    <row r="13" spans="1:5" s="28" customFormat="1" ht="12" customHeight="1">
      <c r="A13" s="33"/>
      <c r="B13" s="30" t="s">
        <v>20</v>
      </c>
      <c r="C13" s="36" t="s">
        <v>21</v>
      </c>
      <c r="D13" s="35"/>
      <c r="E13" s="371"/>
    </row>
    <row r="14" spans="1:5" s="28" customFormat="1" ht="12" customHeight="1">
      <c r="A14" s="37"/>
      <c r="B14" s="30" t="s">
        <v>22</v>
      </c>
      <c r="C14" s="34" t="s">
        <v>23</v>
      </c>
      <c r="D14" s="38"/>
      <c r="E14" s="371"/>
    </row>
    <row r="15" spans="1:5" s="39" customFormat="1" ht="12" customHeight="1">
      <c r="A15" s="33"/>
      <c r="B15" s="30" t="s">
        <v>24</v>
      </c>
      <c r="C15" s="34" t="s">
        <v>350</v>
      </c>
      <c r="D15" s="35"/>
      <c r="E15" s="371"/>
    </row>
    <row r="16" spans="1:5" s="39" customFormat="1" ht="12" customHeight="1" thickBot="1">
      <c r="A16" s="40"/>
      <c r="B16" s="41" t="s">
        <v>26</v>
      </c>
      <c r="C16" s="36" t="s">
        <v>27</v>
      </c>
      <c r="D16" s="42"/>
      <c r="E16" s="371"/>
    </row>
    <row r="17" spans="1:5" s="28" customFormat="1" ht="12" customHeight="1" thickBot="1">
      <c r="A17" s="18" t="s">
        <v>28</v>
      </c>
      <c r="B17" s="25"/>
      <c r="C17" s="26" t="s">
        <v>29</v>
      </c>
      <c r="D17" s="27">
        <f>SUM(D18:D21)</f>
        <v>30694</v>
      </c>
      <c r="E17" s="371"/>
    </row>
    <row r="18" spans="1:5" s="39" customFormat="1" ht="12" customHeight="1">
      <c r="A18" s="33"/>
      <c r="B18" s="30" t="s">
        <v>30</v>
      </c>
      <c r="C18" s="43" t="s">
        <v>31</v>
      </c>
      <c r="D18" s="35">
        <v>28894</v>
      </c>
      <c r="E18" s="371"/>
    </row>
    <row r="19" spans="1:5" s="39" customFormat="1" ht="12" customHeight="1">
      <c r="A19" s="33"/>
      <c r="B19" s="30" t="s">
        <v>32</v>
      </c>
      <c r="C19" s="34" t="s">
        <v>33</v>
      </c>
      <c r="D19" s="35">
        <v>1800</v>
      </c>
      <c r="E19" s="371"/>
    </row>
    <row r="20" spans="1:5" s="39" customFormat="1" ht="12" customHeight="1">
      <c r="A20" s="33"/>
      <c r="B20" s="30" t="s">
        <v>34</v>
      </c>
      <c r="C20" s="34" t="s">
        <v>35</v>
      </c>
      <c r="D20" s="35"/>
      <c r="E20" s="371"/>
    </row>
    <row r="21" spans="1:5" s="39" customFormat="1" ht="12" customHeight="1" thickBot="1">
      <c r="A21" s="33"/>
      <c r="B21" s="30" t="s">
        <v>36</v>
      </c>
      <c r="C21" s="34" t="s">
        <v>37</v>
      </c>
      <c r="D21" s="35"/>
      <c r="E21" s="371"/>
    </row>
    <row r="22" spans="1:5" s="39" customFormat="1" ht="12" customHeight="1" thickBot="1">
      <c r="A22" s="44" t="s">
        <v>38</v>
      </c>
      <c r="B22" s="45"/>
      <c r="C22" s="45" t="s">
        <v>39</v>
      </c>
      <c r="D22" s="46"/>
      <c r="E22" s="371"/>
    </row>
    <row r="23" spans="1:5" s="28" customFormat="1" ht="12" customHeight="1" thickBot="1">
      <c r="A23" s="44" t="s">
        <v>40</v>
      </c>
      <c r="B23" s="25"/>
      <c r="C23" s="45" t="s">
        <v>41</v>
      </c>
      <c r="D23" s="46"/>
      <c r="E23" s="371"/>
    </row>
    <row r="24" spans="1:5" s="28" customFormat="1" ht="12" customHeight="1" thickBot="1">
      <c r="A24" s="18" t="s">
        <v>42</v>
      </c>
      <c r="B24" s="47"/>
      <c r="C24" s="45" t="s">
        <v>43</v>
      </c>
      <c r="D24" s="48">
        <f>+D25+D26</f>
        <v>0</v>
      </c>
      <c r="E24" s="371"/>
    </row>
    <row r="25" spans="1:5" s="28" customFormat="1" ht="12" customHeight="1">
      <c r="A25" s="29"/>
      <c r="B25" s="49" t="s">
        <v>44</v>
      </c>
      <c r="C25" s="50" t="s">
        <v>45</v>
      </c>
      <c r="D25" s="51"/>
      <c r="E25" s="371"/>
    </row>
    <row r="26" spans="1:5" s="28" customFormat="1" ht="12" customHeight="1" thickBot="1">
      <c r="A26" s="52"/>
      <c r="B26" s="53" t="s">
        <v>46</v>
      </c>
      <c r="C26" s="54" t="s">
        <v>47</v>
      </c>
      <c r="D26" s="55"/>
      <c r="E26" s="371"/>
    </row>
    <row r="27" spans="1:5" s="39" customFormat="1" ht="12" customHeight="1" thickBot="1">
      <c r="A27" s="56" t="s">
        <v>48</v>
      </c>
      <c r="B27" s="57"/>
      <c r="C27" s="45" t="s">
        <v>49</v>
      </c>
      <c r="D27" s="46"/>
      <c r="E27" s="371"/>
    </row>
    <row r="28" spans="1:5" s="39" customFormat="1" ht="15" customHeight="1" thickBot="1">
      <c r="A28" s="56" t="s">
        <v>50</v>
      </c>
      <c r="B28" s="58"/>
      <c r="C28" s="59" t="s">
        <v>51</v>
      </c>
      <c r="D28" s="48">
        <f>D8+D17</f>
        <v>32499</v>
      </c>
      <c r="E28" s="371"/>
    </row>
    <row r="29" spans="1:5" s="39" customFormat="1" ht="15" customHeight="1">
      <c r="A29" s="383"/>
      <c r="B29" s="60"/>
      <c r="C29" s="61"/>
      <c r="D29" s="384"/>
      <c r="E29" s="371"/>
    </row>
    <row r="30" spans="1:5" ht="15.75" thickBot="1">
      <c r="A30" s="385"/>
      <c r="B30" s="386"/>
      <c r="C30" s="386"/>
      <c r="D30" s="387"/>
      <c r="E30" s="372"/>
    </row>
    <row r="31" spans="1:5" s="21" customFormat="1" ht="16.5" customHeight="1" thickBot="1">
      <c r="A31" s="65"/>
      <c r="B31" s="66"/>
      <c r="C31" s="67" t="s">
        <v>52</v>
      </c>
      <c r="D31" s="68"/>
      <c r="E31" s="379"/>
    </row>
    <row r="32" spans="1:5" s="71" customFormat="1" ht="12" customHeight="1" thickBot="1">
      <c r="A32" s="44" t="s">
        <v>10</v>
      </c>
      <c r="B32" s="69"/>
      <c r="C32" s="70" t="s">
        <v>53</v>
      </c>
      <c r="D32" s="27">
        <f>SUM(D33:D37)</f>
        <v>30699</v>
      </c>
      <c r="E32" s="371"/>
    </row>
    <row r="33" spans="1:5" ht="12" customHeight="1">
      <c r="A33" s="72"/>
      <c r="B33" s="73" t="s">
        <v>12</v>
      </c>
      <c r="C33" s="43" t="s">
        <v>54</v>
      </c>
      <c r="D33" s="74">
        <v>9371</v>
      </c>
      <c r="E33" s="372"/>
    </row>
    <row r="34" spans="1:5" ht="12" customHeight="1">
      <c r="A34" s="75"/>
      <c r="B34" s="76" t="s">
        <v>14</v>
      </c>
      <c r="C34" s="34" t="s">
        <v>55</v>
      </c>
      <c r="D34" s="35">
        <v>2396</v>
      </c>
      <c r="E34" s="372"/>
    </row>
    <row r="35" spans="1:5" ht="12" customHeight="1">
      <c r="A35" s="75"/>
      <c r="B35" s="76" t="s">
        <v>16</v>
      </c>
      <c r="C35" s="34" t="s">
        <v>56</v>
      </c>
      <c r="D35" s="35">
        <v>18932</v>
      </c>
      <c r="E35" s="372"/>
    </row>
    <row r="36" spans="1:5" ht="12" customHeight="1">
      <c r="A36" s="75"/>
      <c r="B36" s="76" t="s">
        <v>18</v>
      </c>
      <c r="C36" s="34" t="s">
        <v>57</v>
      </c>
      <c r="D36" s="35"/>
      <c r="E36" s="372"/>
    </row>
    <row r="37" spans="1:5" ht="12" customHeight="1" thickBot="1">
      <c r="A37" s="75"/>
      <c r="B37" s="76" t="s">
        <v>58</v>
      </c>
      <c r="C37" s="34" t="s">
        <v>59</v>
      </c>
      <c r="D37" s="35"/>
      <c r="E37" s="372"/>
    </row>
    <row r="38" spans="1:5" ht="12" customHeight="1" thickBot="1">
      <c r="A38" s="44" t="s">
        <v>28</v>
      </c>
      <c r="B38" s="69"/>
      <c r="C38" s="70" t="s">
        <v>60</v>
      </c>
      <c r="D38" s="27">
        <f>SUM(D39:D42)</f>
        <v>1800</v>
      </c>
      <c r="E38" s="372"/>
    </row>
    <row r="39" spans="1:5" s="71" customFormat="1" ht="12" customHeight="1">
      <c r="A39" s="72"/>
      <c r="B39" s="73" t="s">
        <v>30</v>
      </c>
      <c r="C39" s="43" t="s">
        <v>61</v>
      </c>
      <c r="D39" s="74">
        <v>1800</v>
      </c>
      <c r="E39" s="371"/>
    </row>
    <row r="40" spans="1:5" ht="12" customHeight="1">
      <c r="A40" s="75"/>
      <c r="B40" s="76" t="s">
        <v>32</v>
      </c>
      <c r="C40" s="34" t="s">
        <v>62</v>
      </c>
      <c r="D40" s="35"/>
      <c r="E40" s="372"/>
    </row>
    <row r="41" spans="1:5" ht="12" customHeight="1">
      <c r="A41" s="75"/>
      <c r="B41" s="76" t="s">
        <v>63</v>
      </c>
      <c r="C41" s="34" t="s">
        <v>64</v>
      </c>
      <c r="D41" s="35"/>
      <c r="E41" s="372"/>
    </row>
    <row r="42" spans="1:5" ht="12" customHeight="1" thickBot="1">
      <c r="A42" s="75"/>
      <c r="B42" s="76" t="s">
        <v>65</v>
      </c>
      <c r="C42" s="34" t="s">
        <v>66</v>
      </c>
      <c r="D42" s="35"/>
      <c r="E42" s="372"/>
    </row>
    <row r="43" spans="1:5" ht="12" customHeight="1" thickBot="1">
      <c r="A43" s="44" t="s">
        <v>38</v>
      </c>
      <c r="B43" s="69"/>
      <c r="C43" s="70" t="s">
        <v>67</v>
      </c>
      <c r="D43" s="46"/>
      <c r="E43" s="372"/>
    </row>
    <row r="44" spans="1:5" ht="15" customHeight="1" thickBot="1">
      <c r="A44" s="44" t="s">
        <v>40</v>
      </c>
      <c r="B44" s="77"/>
      <c r="C44" s="78" t="s">
        <v>68</v>
      </c>
      <c r="D44" s="27">
        <f>+D32+D38+D43</f>
        <v>32499</v>
      </c>
      <c r="E44" s="372"/>
    </row>
    <row r="45" spans="1:5" ht="15.75" thickBot="1">
      <c r="A45" s="388"/>
      <c r="B45" s="389"/>
      <c r="C45" s="389"/>
      <c r="D45" s="390"/>
      <c r="E45" s="372"/>
    </row>
    <row r="46" spans="1:5" ht="15" customHeight="1" thickBot="1">
      <c r="A46" s="81" t="s">
        <v>69</v>
      </c>
      <c r="B46" s="82"/>
      <c r="C46" s="83"/>
      <c r="D46" s="84">
        <v>3.75</v>
      </c>
      <c r="E46" s="372"/>
    </row>
    <row r="47" spans="1:5" ht="14.25" customHeight="1" thickBot="1">
      <c r="A47" s="81" t="s">
        <v>70</v>
      </c>
      <c r="B47" s="82"/>
      <c r="C47" s="83"/>
      <c r="D47" s="85">
        <v>0</v>
      </c>
      <c r="E47" s="372"/>
    </row>
    <row r="48" ht="15">
      <c r="E48" s="367"/>
    </row>
    <row r="49" ht="15">
      <c r="E49" s="367"/>
    </row>
  </sheetData>
  <sheetProtection/>
  <mergeCells count="3">
    <mergeCell ref="A2:B2"/>
    <mergeCell ref="A5:B5"/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Páty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Páty</dc:creator>
  <cp:keywords/>
  <dc:description/>
  <cp:lastModifiedBy>Éva</cp:lastModifiedBy>
  <cp:lastPrinted>2014-04-29T11:46:29Z</cp:lastPrinted>
  <dcterms:created xsi:type="dcterms:W3CDTF">2012-02-01T09:49:48Z</dcterms:created>
  <dcterms:modified xsi:type="dcterms:W3CDTF">2014-04-29T11:47:17Z</dcterms:modified>
  <cp:category/>
  <cp:version/>
  <cp:contentType/>
  <cp:contentStatus/>
</cp:coreProperties>
</file>