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activeTab="0"/>
  </bookViews>
  <sheets>
    <sheet name="bor." sheetId="1" r:id="rId1"/>
    <sheet name="1. mell." sheetId="2" r:id="rId2"/>
    <sheet name="2. mell." sheetId="3" r:id="rId3"/>
    <sheet name="3. mell" sheetId="4" r:id="rId4"/>
    <sheet name="4. mell." sheetId="5" r:id="rId5"/>
    <sheet name="5. mell." sheetId="6" r:id="rId6"/>
    <sheet name="6. mell." sheetId="7" r:id="rId7"/>
    <sheet name="7. mell." sheetId="8" r:id="rId8"/>
    <sheet name="8. mell." sheetId="9" r:id="rId9"/>
    <sheet name="9. mell." sheetId="10" r:id="rId10"/>
    <sheet name="10. mell." sheetId="11" r:id="rId11"/>
    <sheet name="11. mell." sheetId="12" r:id="rId12"/>
    <sheet name="12. mell." sheetId="13" r:id="rId13"/>
    <sheet name="13. mell." sheetId="14" r:id="rId14"/>
    <sheet name="14. mell. " sheetId="15" r:id="rId15"/>
    <sheet name="15. mell." sheetId="16" r:id="rId16"/>
    <sheet name="16. mell." sheetId="17" r:id="rId17"/>
    <sheet name="17. mell." sheetId="18" r:id="rId18"/>
    <sheet name="18. mell." sheetId="19" r:id="rId19"/>
    <sheet name="19. mell." sheetId="20" r:id="rId20"/>
    <sheet name="20. mell." sheetId="21" r:id="rId21"/>
    <sheet name="21. mell." sheetId="22" r:id="rId22"/>
    <sheet name="22. mell." sheetId="23" r:id="rId23"/>
    <sheet name="23. mell." sheetId="24" r:id="rId24"/>
    <sheet name="Munka1" sheetId="25" r:id="rId25"/>
  </sheets>
  <definedNames/>
  <calcPr fullCalcOnLoad="1"/>
</workbook>
</file>

<file path=xl/sharedStrings.xml><?xml version="1.0" encoding="utf-8"?>
<sst xmlns="http://schemas.openxmlformats.org/spreadsheetml/2006/main" count="2499" uniqueCount="1014">
  <si>
    <t>Egyéb működési célú átvett pénzeszközök</t>
  </si>
  <si>
    <t>Falunap i rendezvények támogatása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</si>
  <si>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</si>
  <si>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</si>
  <si>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</si>
  <si>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Egyéb felhalmozási célú átvett pénzeszközök</t>
  </si>
  <si>
    <t>FELHALMOZÁSI CÉLÚ ÁTVETT PÉNZESZKÖZÖK ÖSSZESEN:</t>
  </si>
  <si>
    <t>KÖLTSÉGVETÉSI BEVÉTELEK</t>
  </si>
  <si>
    <t>FINANSZÍROZÁSI BEVÉTELEK</t>
  </si>
  <si>
    <t>Forgatási célú belföldi értékpapírok beváltása, értékesítése</t>
  </si>
  <si>
    <t>OTP befektetési jegyek beváltása</t>
  </si>
  <si>
    <t>Előző évi költségvetési maradvány igénybevétele</t>
  </si>
  <si>
    <t>előző éveki költségvetési maradvány igénybevétele</t>
  </si>
  <si>
    <t>Államháztartáson belüli megelőlegezések teljesítése</t>
  </si>
  <si>
    <t>BEVÉTELEK ÖSSZESEN:</t>
  </si>
  <si>
    <t>MŰKÖDÉSI CÉLÚ ÁTVETT PÉNZESZKÖZÖK ÖSSZESEN:</t>
  </si>
  <si>
    <t>KÖTELEZŐ, ÖNKÉNT VÁLLALT ÉS ÁLLAMI (ÁLLAMIGAZGATÁSI) FELADATAINAK BEVÉTELEI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</si>
  <si>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</si>
  <si>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</si>
  <si>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</si>
  <si>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</si>
  <si>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</si>
  <si>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</si>
  <si>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</si>
  <si>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</si>
  <si>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</si>
  <si>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</si>
  <si>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</si>
  <si>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</si>
  <si>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</si>
  <si>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</si>
  <si>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</si>
  <si>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</si>
  <si>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</si>
  <si>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</si>
  <si>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</si>
  <si>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</si>
  <si>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</si>
  <si>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</si>
  <si>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</si>
  <si>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</si>
  <si>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</si>
  <si>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</si>
  <si>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</si>
  <si>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</si>
  <si>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</si>
  <si>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</si>
  <si>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</si>
  <si>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</si>
  <si>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</si>
  <si>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</si>
  <si>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</si>
  <si>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</si>
  <si>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</si>
  <si>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</si>
  <si>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</si>
  <si>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</si>
  <si>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</si>
  <si>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</si>
  <si>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</si>
  <si>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</si>
  <si>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</si>
  <si>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</si>
  <si>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</si>
  <si>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</si>
  <si>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</si>
  <si>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</si>
  <si>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</si>
  <si>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</si>
  <si>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</si>
  <si>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</si>
  <si>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</si>
  <si>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</si>
  <si>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</si>
  <si>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</si>
  <si>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</si>
  <si>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</si>
  <si>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</si>
  <si>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</si>
  <si>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</si>
  <si>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</si>
  <si>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</si>
  <si>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</si>
  <si>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</si>
  <si>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</si>
  <si>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</si>
  <si>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</si>
  <si>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</si>
  <si>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</si>
  <si>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</si>
  <si>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</si>
  <si>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</si>
  <si>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</si>
  <si>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</si>
  <si>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</si>
  <si>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</si>
  <si>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</si>
  <si>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</si>
  <si>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</si>
  <si>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</si>
  <si>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</si>
  <si>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</si>
  <si>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</si>
  <si>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</si>
  <si>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</si>
  <si>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</si>
  <si>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</si>
  <si>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</si>
  <si>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</si>
  <si>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</si>
  <si>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</si>
  <si>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</si>
  <si>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</si>
  <si>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</si>
  <si>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</si>
  <si>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</si>
  <si>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</si>
  <si>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</si>
  <si>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</si>
  <si>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</si>
  <si>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</si>
  <si>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</si>
  <si>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</si>
  <si>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</si>
  <si>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</si>
  <si>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</si>
  <si>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</si>
  <si>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</si>
  <si>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</si>
  <si>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</si>
  <si>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</si>
  <si>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</si>
  <si>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</si>
  <si>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</si>
  <si>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</si>
  <si>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</si>
  <si>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</si>
  <si>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</si>
  <si>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</si>
  <si>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</si>
  <si>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</si>
  <si>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</si>
  <si>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</si>
  <si>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</si>
  <si>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</si>
  <si>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</si>
  <si>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</si>
  <si>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</si>
  <si>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</si>
  <si>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</si>
  <si>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</si>
  <si>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</si>
  <si>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</si>
  <si>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</si>
  <si>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</si>
  <si>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</si>
  <si>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</si>
  <si>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</si>
  <si>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</si>
  <si>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</si>
  <si>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</si>
  <si>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</si>
  <si>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</si>
  <si>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</si>
  <si>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</si>
  <si>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</si>
  <si>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</si>
  <si>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</si>
  <si>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</si>
  <si>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</si>
  <si>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</si>
  <si>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</si>
  <si>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</si>
  <si>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</si>
  <si>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</si>
  <si>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</si>
  <si>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</si>
  <si>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</si>
  <si>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</si>
  <si>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</si>
  <si>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</si>
  <si>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</si>
  <si>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</si>
  <si>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</si>
  <si>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</si>
  <si>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</si>
  <si>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</si>
  <si>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</si>
  <si>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</si>
  <si>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</si>
  <si>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</si>
  <si>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EGYÉB MŰKÖDÉSI CÉLÚ KIADÁSOK</t>
  </si>
  <si>
    <t>EGYÉB FELHALMOZÁSI CÉLÚ KIADÁSOK</t>
  </si>
  <si>
    <t>FELHALMOZÁSI CÉLÚ VISSZATÉRITENDŐ TÁMOGATÁSOK, KÖLCSÖNÖK NYÚJTÁSA ÁLLAMHÁZTARTÁSON KÍVÜLRE</t>
  </si>
  <si>
    <t>Kápolnáért Kulturális és Sport Egyesület visszatérítendő támogatása pályázati feladatokhoz</t>
  </si>
  <si>
    <t>Lakáshoz jutast segítő támogatás</t>
  </si>
  <si>
    <t>FELHALMOZÁSI CÉLÚ VISSZATÉRITENDŐ TÁMOGATÁSOK, KÖLCSÖNÖK NYÚJTÁSA ÁLLAMHÁZTARTÁSON KÍVÜLRE ÖSSZESEN:</t>
  </si>
  <si>
    <t>EGYÉB FELHALMOZÁSI CÉLÚ KIADÁSOK ÖSSZESEN: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</si>
  <si>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</si>
  <si>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</si>
  <si>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</si>
  <si>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</si>
  <si>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</si>
  <si>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</si>
  <si>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</si>
  <si>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</si>
  <si>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</si>
  <si>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</si>
  <si>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</si>
  <si>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</si>
  <si>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</si>
  <si>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</si>
  <si>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</si>
  <si>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</si>
  <si>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</si>
  <si>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</si>
  <si>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</si>
  <si>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</si>
  <si>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</si>
  <si>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</si>
  <si>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</si>
  <si>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</si>
  <si>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</si>
  <si>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</si>
  <si>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</si>
  <si>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</si>
  <si>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</si>
  <si>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</si>
  <si>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</si>
  <si>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</si>
  <si>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</si>
  <si>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</si>
  <si>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</si>
  <si>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</si>
  <si>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</si>
  <si>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</si>
  <si>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</si>
  <si>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</si>
  <si>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</si>
  <si>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</si>
  <si>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</si>
  <si>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</si>
  <si>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</si>
  <si>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</si>
  <si>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</si>
  <si>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</si>
  <si>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</si>
  <si>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</si>
  <si>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</si>
  <si>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</si>
  <si>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</si>
  <si>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</si>
  <si>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</si>
  <si>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</si>
  <si>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I)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</si>
  <si>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</si>
  <si>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</si>
  <si>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</si>
  <si>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</si>
  <si>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</si>
  <si>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</si>
  <si>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</si>
  <si>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K)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</si>
  <si>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</si>
  <si>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</si>
  <si>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</si>
  <si>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</si>
  <si>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</si>
  <si>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</si>
  <si>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</si>
  <si>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</si>
  <si>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</si>
  <si>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</si>
  <si>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</si>
  <si>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</si>
  <si>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</si>
  <si>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</si>
  <si>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</si>
  <si>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</si>
  <si>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</si>
  <si>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</si>
  <si>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</si>
  <si>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</si>
  <si>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</si>
  <si>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</si>
  <si>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</si>
  <si>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</si>
  <si>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</si>
  <si>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</si>
  <si>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</si>
  <si>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</si>
  <si>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</si>
  <si>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</si>
  <si>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</si>
  <si>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</si>
  <si>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IX.</t>
  </si>
  <si>
    <t>X.</t>
  </si>
  <si>
    <t>XI.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</si>
  <si>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</si>
  <si>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</si>
  <si>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</si>
  <si>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</si>
  <si>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</si>
  <si>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</si>
  <si>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</t>
  </si>
  <si>
    <t>függő kötelezettségek</t>
  </si>
  <si>
    <t>biztos (jövőbeni) követelések</t>
  </si>
  <si>
    <t>"0"-ra leírt, de használatban lévő, illetve használaton kívüli eszközök állománya (bruttó érték)</t>
  </si>
  <si>
    <t>A mérlegben értékben nem szereplő kötelezettségek</t>
  </si>
  <si>
    <t>kezességvállalás ( tőke összege)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</si>
  <si>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</si>
  <si>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</si>
  <si>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</si>
  <si>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</si>
  <si>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</si>
  <si>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</si>
  <si>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</si>
  <si>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</si>
  <si>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</si>
  <si>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</si>
  <si>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SITKE KÖZSÉG ÖNKORMÁNYZATA  </t>
  </si>
  <si>
    <t xml:space="preserve">  MŰKÖDÉSI KIADÁSAI KIEMELT ELŐIRÁNYZATONKÉNT ÉS KORMÁNYZATI FUNKCIÓNKÉNT</t>
  </si>
  <si>
    <t>FELHALMOZÁSI KIADÁSAI KIEMELT ELŐIRÁNYZATONKÉNT ÉS KORMÁNYZATI FUNKCIÓNKÉNT</t>
  </si>
  <si>
    <t>(e Ft-ban</t>
  </si>
  <si>
    <t>Ápolási díj méltányossági alapon</t>
  </si>
  <si>
    <t>Táborozás támogatása</t>
  </si>
  <si>
    <t>Gyermekek természetbeni ellátása (Erzsébet utalvány)</t>
  </si>
  <si>
    <t xml:space="preserve">  - levonva:  költségvetési maradvány (0981313)</t>
  </si>
  <si>
    <t>VAGYONMÉRLEGE</t>
  </si>
  <si>
    <t>VAGYONKIMUTATÁSA</t>
  </si>
  <si>
    <t>ESZKÖZÖK - FORRÁSOK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</si>
  <si>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</si>
  <si>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</si>
  <si>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</si>
  <si>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</si>
  <si>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</si>
  <si>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</si>
  <si>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</si>
  <si>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</si>
  <si>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közfoglalkoztatottak összesen:</t>
  </si>
  <si>
    <t>formája: készfizető kezességvállalás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</si>
  <si>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</si>
  <si>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</si>
  <si>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</si>
  <si>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</si>
  <si>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</si>
  <si>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</si>
  <si>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</si>
  <si>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</si>
  <si>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</si>
  <si>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</si>
  <si>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</si>
  <si>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041140</t>
  </si>
  <si>
    <t>Területfejlesztés igazgatása</t>
  </si>
  <si>
    <t>041232</t>
  </si>
  <si>
    <t>Téli közfoglalkoztatás</t>
  </si>
  <si>
    <t>041233</t>
  </si>
  <si>
    <t>Hosszabb időtartamú közfoglalkoztatás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</si>
  <si>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</si>
  <si>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</si>
  <si>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</si>
  <si>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</si>
  <si>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</si>
  <si>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</si>
  <si>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</si>
  <si>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</si>
  <si>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</si>
  <si>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</si>
  <si>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</si>
  <si>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</si>
  <si>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</si>
  <si>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</si>
  <si>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</si>
  <si>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</si>
  <si>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</si>
  <si>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</si>
  <si>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</si>
  <si>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</si>
  <si>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</si>
  <si>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</si>
  <si>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</si>
  <si>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</si>
  <si>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</si>
  <si>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</si>
  <si>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</si>
  <si>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</si>
  <si>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</si>
  <si>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</si>
  <si>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</si>
  <si>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</si>
  <si>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</si>
  <si>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</si>
  <si>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</si>
  <si>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</si>
  <si>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</si>
  <si>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</si>
  <si>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</si>
  <si>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</si>
  <si>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</si>
  <si>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</si>
  <si>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</si>
  <si>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</si>
  <si>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</si>
  <si>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</si>
  <si>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045120</t>
  </si>
  <si>
    <t>Út, autópálya építése</t>
  </si>
  <si>
    <t>052080</t>
  </si>
  <si>
    <t>Szennyvízcsatorna építése, fenntartása, üzemeltetése</t>
  </si>
  <si>
    <t>064010</t>
  </si>
  <si>
    <t>066020</t>
  </si>
  <si>
    <t>Város- és községgazdálkodási egyéb szolgáltatások</t>
  </si>
  <si>
    <t>082044</t>
  </si>
  <si>
    <t>086020</t>
  </si>
  <si>
    <t>Helyi, térségi közösségi tér biztosítása, működtetése</t>
  </si>
  <si>
    <t>096010</t>
  </si>
  <si>
    <t>Gyermekvédelmi pénzbeni és természetbeni ellátása</t>
  </si>
  <si>
    <t>107051</t>
  </si>
  <si>
    <t>Egyéb szociális pénzbeni és természetbeni ellátások, támogatások</t>
  </si>
  <si>
    <t>Önkormányzatok funkcióba nem sorolható bevételei államháztartáson kívülről</t>
  </si>
  <si>
    <t>Szabad kapacitás terhére végzett, nem haszonszerzési célú tevékenységek kiadásai és bevételei</t>
  </si>
  <si>
    <t>045160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</si>
  <si>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</si>
  <si>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</si>
  <si>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</si>
  <si>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</si>
  <si>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066010</t>
  </si>
  <si>
    <t>072111</t>
  </si>
  <si>
    <t>081041</t>
  </si>
  <si>
    <t>Versenysport és utánpótlás-nevelési tevékenység és támogatása</t>
  </si>
  <si>
    <t>084031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</si>
  <si>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</si>
  <si>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</si>
  <si>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</si>
  <si>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</si>
  <si>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</si>
  <si>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</si>
  <si>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Egyéb szociális természetbeni és pénzbeni ellátások</t>
  </si>
  <si>
    <t>KIADÁSAI KIEMELT ELŐIRÁNYZATONKÉNT ÉS KORMÁNYZATI FUNKCIÓNKÉNT</t>
  </si>
  <si>
    <t>ellátottak juttatásai</t>
  </si>
  <si>
    <t>egyéb működési kiadások</t>
  </si>
  <si>
    <t>082093</t>
  </si>
  <si>
    <t>Közművelődés - egész életre kiterjedő tanulás, amatőr művészetek</t>
  </si>
  <si>
    <t>052020</t>
  </si>
  <si>
    <t>Szennyvíz gyűjtése,tisztítása, elhelyezése</t>
  </si>
  <si>
    <t>egyéb felhalmozási kiadások</t>
  </si>
  <si>
    <t>KÖTELEZŐ, ÖNKÉNT VÁLLALT ÉS ÁLLAMI (ÁLLAMIGAZGATÁSI) FELADATAINAK KIADÁSAI</t>
  </si>
  <si>
    <t>kiadás                                       összesen:</t>
  </si>
  <si>
    <t>EGYÉB MŰKÖDÉSI ÉS FELHALMOZÁSI KIADÁSAI</t>
  </si>
  <si>
    <t>EGYÉB MŰKÖDÉSI CÉLÚ TÁMOGATÁSOK ÁLLAMHÁZTARTÁSON BELÜLRE</t>
  </si>
  <si>
    <t>Sághegy Leader tagdíj</t>
  </si>
  <si>
    <t>Kistérségi tagsági díj</t>
  </si>
  <si>
    <t>EGYÉB MŰKÖDÉSI CÉLÚ TÁMOGATÁSOK ÁLLAMHÁZTARTÁSON BELÜLRE ÖSSZESEN:</t>
  </si>
  <si>
    <t>EGYÉB MŰKÖDÉSI CÉLÚ TÁMOGATÁSOK ÁLLAMHÁZTARTÁSON KÍVÜLRE</t>
  </si>
  <si>
    <t>Hímzőszakkör támogatása</t>
  </si>
  <si>
    <t>Nyugdíjas Klub</t>
  </si>
  <si>
    <t xml:space="preserve">Tekeszakosztály </t>
  </si>
  <si>
    <t>Labdarugó Szakosztály támogatása</t>
  </si>
  <si>
    <t>EGYÉB MŰKÖDÉSI CÉLÚ TÁMOGATÁSOK ÁLLAMHÁZTARTÁSON KÍVÜLRE ÖSSZESEN:</t>
  </si>
  <si>
    <t>EGYÉB MŰKÖDÉSI KIADÁSOK ÖSSZESEN:</t>
  </si>
  <si>
    <t>központi költségvetési kapcsolatok elszámolása</t>
  </si>
  <si>
    <t>ELLÁTOTTAK JUTTATÁSAI</t>
  </si>
  <si>
    <t>Rendszeres juttatások:</t>
  </si>
  <si>
    <t>Foglalkoztatást helyettesítő juttatás</t>
  </si>
  <si>
    <t>Rendszeres juttatások összesen:</t>
  </si>
  <si>
    <t>Eseti juttatások</t>
  </si>
  <si>
    <t>Önkormányzati segély</t>
  </si>
  <si>
    <t xml:space="preserve">Közgyógyellátás   </t>
  </si>
  <si>
    <t>ELLÁTOTTAK JUTTATÁSAI ÖSSZESEN:</t>
  </si>
  <si>
    <t xml:space="preserve">SITKE KÖZSÉG ÖNKORMÁNYZATA   </t>
  </si>
  <si>
    <t>FELÚJÍTÁSI KIADÁSAI</t>
  </si>
  <si>
    <t>045120 Út, autópálya építése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</si>
  <si>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</si>
  <si>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</si>
  <si>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</si>
  <si>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</si>
  <si>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</si>
  <si>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</si>
  <si>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</si>
  <si>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</si>
  <si>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</si>
  <si>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</si>
  <si>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</si>
  <si>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</si>
  <si>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</si>
  <si>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</si>
  <si>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</si>
  <si>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</si>
  <si>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</si>
  <si>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</si>
  <si>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</si>
  <si>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</si>
  <si>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</si>
  <si>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</si>
  <si>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</si>
  <si>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</si>
  <si>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</si>
  <si>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</si>
  <si>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</si>
  <si>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</si>
  <si>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</si>
  <si>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</si>
  <si>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</si>
  <si>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</si>
  <si>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</si>
  <si>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</si>
  <si>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</si>
  <si>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</si>
  <si>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</si>
  <si>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</si>
  <si>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</si>
  <si>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</si>
  <si>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</si>
  <si>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</si>
  <si>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</si>
  <si>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(e Ft-ban)</t>
  </si>
  <si>
    <t>fizetési kötelezettség összesen</t>
  </si>
  <si>
    <t>Fizetési kötelezettséggel csökkentett saját bevétel összege</t>
  </si>
  <si>
    <t xml:space="preserve">Normatív lakásfenntartási támogatás 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</si>
  <si>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</si>
  <si>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</si>
  <si>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</si>
  <si>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</si>
  <si>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</si>
  <si>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</si>
  <si>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</si>
  <si>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</si>
  <si>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gáz- és vízhálózat utólagos bekötési hozzájárulása</t>
  </si>
  <si>
    <t>VII.</t>
  </si>
  <si>
    <t>VIII.</t>
  </si>
  <si>
    <t>Közutak, hidak, alagutak üzemeltetése, fenntartása</t>
  </si>
  <si>
    <t>Házi segítségnyújtás</t>
  </si>
  <si>
    <t>működési kiadások összesen:</t>
  </si>
  <si>
    <t>tejesítés %-a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</si>
  <si>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</si>
  <si>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</si>
  <si>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</si>
  <si>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</si>
  <si>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</si>
  <si>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</si>
  <si>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</si>
  <si>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</si>
  <si>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</si>
  <si>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</si>
  <si>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</si>
  <si>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</si>
  <si>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</si>
  <si>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</si>
  <si>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</si>
  <si>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</si>
  <si>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</si>
  <si>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</si>
  <si>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>Sor- szám</t>
  </si>
  <si>
    <t>Projekt  megnevezése</t>
  </si>
  <si>
    <t>támoga-  tás mértéke %</t>
  </si>
  <si>
    <t>megvalósítás időszaka</t>
  </si>
  <si>
    <t>forrásösszetétel</t>
  </si>
  <si>
    <t>saját erő</t>
  </si>
  <si>
    <t>támogatás</t>
  </si>
  <si>
    <t>teljesített kiadás</t>
  </si>
  <si>
    <t>kapott támogatás</t>
  </si>
  <si>
    <t>felmerült költség</t>
  </si>
  <si>
    <t>összesen:</t>
  </si>
  <si>
    <t xml:space="preserve">Tanévkezdési támogatás 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</si>
  <si>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</si>
  <si>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</si>
  <si>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</si>
  <si>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</si>
  <si>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</si>
  <si>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</si>
  <si>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</si>
  <si>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</si>
  <si>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KEZESSÉGVÁLLALÁSOK ÁLLOMÁNYA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</si>
  <si>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</si>
  <si>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</si>
  <si>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</si>
  <si>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</si>
  <si>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</si>
  <si>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</si>
  <si>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</si>
  <si>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</si>
  <si>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</si>
  <si>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</si>
  <si>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</si>
  <si>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</si>
  <si>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</si>
  <si>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</si>
  <si>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</si>
  <si>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</si>
  <si>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</si>
  <si>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</si>
  <si>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</si>
  <si>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állandó lakás céljára ténylegesen használt ingatlan adóalanya</t>
  </si>
  <si>
    <t>magánsz. kommunális adója</t>
  </si>
  <si>
    <t>összesen                  (e Ft)</t>
  </si>
  <si>
    <t>gyermekkedvezmény</t>
  </si>
  <si>
    <t>térítési díj elengedése</t>
  </si>
  <si>
    <t>1. Magánszemélyek kommunális adója</t>
  </si>
  <si>
    <t xml:space="preserve">2014. évet megelőző </t>
  </si>
  <si>
    <t>2014. évi</t>
  </si>
  <si>
    <t>2015. évre áthúzódó támogatás</t>
  </si>
  <si>
    <t>Mikrobusz beszerzése (vidéki gazdaság és lakosság számára nyújtott alapszolgáltatások fejlesztése)</t>
  </si>
  <si>
    <t>2014.</t>
  </si>
  <si>
    <t>közalkalmazottak összesen:</t>
  </si>
  <si>
    <t>közfoglalkoztatottak</t>
  </si>
  <si>
    <t>Mindösszesen</t>
  </si>
  <si>
    <t>sor- szám</t>
  </si>
  <si>
    <t xml:space="preserve">SITKE KÖZSÉG ÖNKORMÁNYZATA 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</si>
  <si>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</si>
  <si>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</si>
  <si>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</si>
  <si>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</si>
  <si>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</si>
  <si>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</si>
  <si>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</si>
  <si>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</si>
  <si>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</si>
  <si>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</si>
  <si>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</si>
  <si>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</si>
  <si>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</si>
  <si>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</si>
  <si>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</si>
  <si>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</si>
  <si>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</si>
  <si>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</si>
  <si>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</si>
  <si>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</si>
  <si>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</si>
  <si>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</si>
  <si>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</si>
  <si>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</si>
  <si>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</si>
  <si>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</si>
  <si>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</si>
  <si>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</si>
  <si>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</si>
  <si>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</si>
  <si>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</si>
  <si>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</si>
  <si>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 xml:space="preserve">SZOKÁSOS EREDMÉNY </t>
  </si>
  <si>
    <t>Felhalmozási célú támogatások eredményszemléletű bevételei</t>
  </si>
  <si>
    <t>Különféle rendkívüli eredményszemléletű bevételek</t>
  </si>
  <si>
    <t xml:space="preserve">Rendkívüli eredményszemléletű bevételek </t>
  </si>
  <si>
    <t>Rendkívüli ráfordítások</t>
  </si>
  <si>
    <t>RENDKÍVÜLI EREDMÉNY</t>
  </si>
  <si>
    <t xml:space="preserve">MÉRLEG SZERINTI EREDMÉNY </t>
  </si>
  <si>
    <t>Eseti juttatások összesen.: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</si>
  <si>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</si>
  <si>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</si>
  <si>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</si>
  <si>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</si>
  <si>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</si>
  <si>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</si>
  <si>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</si>
  <si>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</si>
  <si>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</si>
  <si>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</si>
  <si>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</si>
  <si>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</si>
  <si>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</si>
  <si>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</si>
  <si>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</si>
  <si>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</si>
  <si>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</si>
  <si>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</si>
  <si>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</si>
  <si>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</si>
  <si>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</si>
  <si>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Megnevezése, fajtája, száma</t>
  </si>
  <si>
    <t>Sitkei  Viziközmű Társulat által felvett hitel</t>
  </si>
  <si>
    <t>mértéke: lakossági érdekeltségi hozzájárulás együttes összegének 20 %-a, 11.322.424 Ft</t>
  </si>
  <si>
    <t>devizaneme:       Ft</t>
  </si>
  <si>
    <t>futamideje:        2012-2019</t>
  </si>
  <si>
    <t>kezességvállalás összesen: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</si>
  <si>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</si>
  <si>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</si>
  <si>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</si>
  <si>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</si>
  <si>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</si>
  <si>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</si>
  <si>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Bursa Hungarica Alapítvány támogatása</t>
  </si>
  <si>
    <t>Citerazenekar támogatása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</si>
  <si>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</si>
  <si>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</si>
  <si>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</si>
  <si>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</si>
  <si>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</si>
  <si>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</si>
  <si>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</si>
  <si>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</si>
  <si>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</si>
  <si>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</si>
  <si>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</si>
  <si>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</si>
  <si>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</si>
  <si>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 xml:space="preserve"> személyi  juttatások</t>
  </si>
  <si>
    <t>munkáltatót terhelő járulékok</t>
  </si>
  <si>
    <t xml:space="preserve"> Dologi  kiadások</t>
  </si>
  <si>
    <t>Megnevezés</t>
  </si>
  <si>
    <t>összesen</t>
  </si>
  <si>
    <t>szám</t>
  </si>
  <si>
    <t>tés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</si>
  <si>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</si>
  <si>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</si>
  <si>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</si>
  <si>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</si>
  <si>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</si>
  <si>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</si>
  <si>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</si>
  <si>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</si>
  <si>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</si>
  <si>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</si>
  <si>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</si>
  <si>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</si>
  <si>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</si>
  <si>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</si>
  <si>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</si>
  <si>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</si>
  <si>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</si>
  <si>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</si>
  <si>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</si>
  <si>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</si>
  <si>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</si>
  <si>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</si>
  <si>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</si>
  <si>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</si>
  <si>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</si>
  <si>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</si>
  <si>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</si>
  <si>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</si>
  <si>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</si>
  <si>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</si>
  <si>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</si>
  <si>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</si>
  <si>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Sitke Község Önkormányzata</t>
  </si>
  <si>
    <t>telje-</t>
  </si>
  <si>
    <t>( e Ft-ban)</t>
  </si>
  <si>
    <t>költségvetési beszámoló</t>
  </si>
  <si>
    <t>eredeti</t>
  </si>
  <si>
    <t>teljesítés</t>
  </si>
  <si>
    <t>módos.</t>
  </si>
  <si>
    <t>teljesí-</t>
  </si>
  <si>
    <t>előir.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</si>
  <si>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</si>
  <si>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</si>
  <si>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</si>
  <si>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</si>
  <si>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</si>
  <si>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</si>
  <si>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</si>
  <si>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( e Ft-ban )</t>
  </si>
  <si>
    <t>Összesen:</t>
  </si>
  <si>
    <t>Szakfeladat megnevezése</t>
  </si>
  <si>
    <t>Óvodai intézményi étkeztetés</t>
  </si>
  <si>
    <t>Szociális étkeztetés</t>
  </si>
  <si>
    <t>III. Finanszírozási műveletek elszámolása</t>
  </si>
  <si>
    <t>MŰKÖDÉSI BEVÉTELEK ÖSSZESEN:</t>
  </si>
  <si>
    <t xml:space="preserve">Rendszeres szociális segély     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</si>
  <si>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</si>
  <si>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</si>
  <si>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</si>
  <si>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</si>
  <si>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</si>
  <si>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</si>
  <si>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</si>
  <si>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</si>
  <si>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</si>
  <si>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</si>
  <si>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</si>
  <si>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</si>
  <si>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</si>
  <si>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</si>
  <si>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</si>
  <si>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</si>
  <si>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</si>
  <si>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Zöldterület-kezelés</t>
  </si>
  <si>
    <t>Közvilágítás</t>
  </si>
  <si>
    <t>Háziorvosi alapellátás</t>
  </si>
  <si>
    <t>Gyermekjóléti szolgáltatás</t>
  </si>
  <si>
    <t>Civil szervezetek működési támogatása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</si>
  <si>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</si>
  <si>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</si>
  <si>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</si>
  <si>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</si>
  <si>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</si>
  <si>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</si>
  <si>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</si>
  <si>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</si>
  <si>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</si>
  <si>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</si>
  <si>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SITKE KÖZSÉG ÖNKORMÁNYZATA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</si>
  <si>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</si>
  <si>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</si>
  <si>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</si>
  <si>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</si>
  <si>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összesen                        (e Ft)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</si>
  <si>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</si>
  <si>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</si>
  <si>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</si>
  <si>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</si>
  <si>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</si>
  <si>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</si>
  <si>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</si>
  <si>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</si>
  <si>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</si>
  <si>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</si>
  <si>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</si>
  <si>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</si>
  <si>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</si>
  <si>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</si>
  <si>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</si>
  <si>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</si>
  <si>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talajterhelési díj</t>
  </si>
  <si>
    <t>c.</t>
  </si>
  <si>
    <t>d.</t>
  </si>
  <si>
    <t>KÖZHATALMI BEVÉTELEK ÖSSZESEN:</t>
  </si>
  <si>
    <t>ravatalozó használati díj</t>
  </si>
  <si>
    <t>földbérleti díjak</t>
  </si>
  <si>
    <t>M  e  g  n  e  v  e  z  é  s:</t>
  </si>
  <si>
    <t>vendégebéd térítési díja</t>
  </si>
  <si>
    <t>beruházások</t>
  </si>
  <si>
    <t>felújítások</t>
  </si>
  <si>
    <t>finanszírozási és egyéb kiadások</t>
  </si>
  <si>
    <t xml:space="preserve">  kiadások  összesen:</t>
  </si>
  <si>
    <t>teljes.</t>
  </si>
  <si>
    <t>sítés</t>
  </si>
  <si>
    <t>Sitke község önkormányzatának egészségre nevelő programja                       (TÁMOP-6.1.2-11/1-2012-1244)</t>
  </si>
  <si>
    <t>2013-2014.</t>
  </si>
  <si>
    <t>Közösségi közlekedés feltételrendszereinek fejlesztése Sárváron és a környező településeken                                               ( NYDOP-3.2.1/B-12-2013-0005)</t>
  </si>
  <si>
    <t>évközi változás</t>
  </si>
  <si>
    <t>szakfeladat megnevezése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</si>
  <si>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</si>
  <si>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</si>
  <si>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</si>
  <si>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</si>
  <si>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</si>
  <si>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</si>
  <si>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</si>
  <si>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</si>
  <si>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BEVÉTELEI FORRÁSONKÉNT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</si>
  <si>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</si>
  <si>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</si>
  <si>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</si>
  <si>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</si>
  <si>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</si>
  <si>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</si>
  <si>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</si>
  <si>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</si>
  <si>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</si>
  <si>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</si>
  <si>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</si>
  <si>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</si>
  <si>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</si>
  <si>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</si>
  <si>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</si>
  <si>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</si>
  <si>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</si>
  <si>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</si>
  <si>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</si>
  <si>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</si>
  <si>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</si>
  <si>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</si>
  <si>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</si>
  <si>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 összesen:</t>
  </si>
  <si>
    <t>Egyéb működési célú támogatások bevételei államháztartáson belülről</t>
  </si>
  <si>
    <t>BERUHÁZÁSI KIADÁSOK</t>
  </si>
  <si>
    <t>közfoglalkoztatás támogatása</t>
  </si>
  <si>
    <t>Gyermekek természetbeni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</si>
  <si>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</si>
  <si>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</si>
  <si>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</si>
  <si>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</si>
  <si>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Vidéki gazdaság és lakosság számára nyújtott alapszolgáltatások fejlesztése (mikrobusz beszerzése) támogatása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</si>
  <si>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</si>
  <si>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</si>
  <si>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</si>
  <si>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</si>
  <si>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</si>
  <si>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</si>
  <si>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</si>
  <si>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</si>
  <si>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</si>
  <si>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</si>
  <si>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</si>
  <si>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</si>
  <si>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</si>
  <si>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</si>
  <si>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</si>
  <si>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</si>
  <si>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</si>
  <si>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</si>
  <si>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</si>
  <si>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</si>
  <si>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</si>
  <si>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közterület-foglalási díjak</t>
  </si>
  <si>
    <t>Tulajdonosi bevételek</t>
  </si>
  <si>
    <t>szennyvízcsatorna-használati díj</t>
  </si>
  <si>
    <t>Ellátási díjak</t>
  </si>
  <si>
    <t>szociális étkeztetés térítési díja</t>
  </si>
  <si>
    <t>alkalmazottak térítési díja</t>
  </si>
  <si>
    <t>Kiszámlázott általános forgalmi adó</t>
  </si>
  <si>
    <t>Általános forgalmi adó visszatérítése</t>
  </si>
  <si>
    <t>Kamatbevételek</t>
  </si>
  <si>
    <t>MŰKÖDÉSI CÉLÚ ÁTVETT PÉNZESZKÖZÖK</t>
  </si>
  <si>
    <t>2015. év</t>
  </si>
  <si>
    <t>2015.  év</t>
  </si>
  <si>
    <t>2015.év</t>
  </si>
  <si>
    <t>BEFEKTETETT ESZKÖZVAGYONA ÖSSZETÉTELÉNEK 2015. DECEMBER 31-I ÁLLAPOTA</t>
  </si>
  <si>
    <t>2015. DECEMBER 31-I ÁLLOMÁNYA</t>
  </si>
  <si>
    <t>2015. ÉVI LÉTSZÁMADATAI</t>
  </si>
  <si>
    <t>2015.12.31-én</t>
  </si>
  <si>
    <t>EURÓPAI UNIÓS TÁMOGATÁSSAL FINANSZÍROZOTT PROJEKTEK ELSZÁMOLÁSA 2015. ÉVRE</t>
  </si>
  <si>
    <t>2015. évre</t>
  </si>
  <si>
    <t>096015</t>
  </si>
  <si>
    <t>Gyermekétkeztetés köznevelési intézményben</t>
  </si>
  <si>
    <t>096025</t>
  </si>
  <si>
    <t>Munkahelyi étkezteté köznevelési intézményben</t>
  </si>
  <si>
    <t>Fejezeti és általános tartalékok elszámolása</t>
  </si>
  <si>
    <t>Munkahelyi étkezteté köznevelési int. ( Vendég)</t>
  </si>
  <si>
    <t>Munkahelyi étkezteté köznevelési int. (Vendég)</t>
  </si>
  <si>
    <t>működési kiadások ( 4. melléklet)</t>
  </si>
  <si>
    <t>felhalmozási kiadások (5. melléklet)</t>
  </si>
  <si>
    <t>Foglalkoztatást elősg.képz. és egyéb támogatás</t>
  </si>
  <si>
    <t>Foglalkoztatást elősg.képz. Éés egyéb támogatás</t>
  </si>
  <si>
    <t>Települési lakásfenntartási támogatás</t>
  </si>
  <si>
    <t>Rendkívüli települési támogatás</t>
  </si>
  <si>
    <t>Újszülöttek támogatása</t>
  </si>
  <si>
    <t>Igáskorúak támogatása</t>
  </si>
  <si>
    <t>Sitke, Zrínyi utca burkolatának felújítása, aszfaltszőnyegezése</t>
  </si>
  <si>
    <t xml:space="preserve"> 011130 Önkormányzatok és önkormányzati hivatalok jogalkotó és általános igazgatási tevékenysége</t>
  </si>
  <si>
    <t>kisértékű tárgyi eszközök beszerzése</t>
  </si>
  <si>
    <t xml:space="preserve"> 013350 Önkormányzati vagyonnal való gazdálkodással kapcsolatos feladatok</t>
  </si>
  <si>
    <t>Sitke, 379/2 hrsz-ú ingatlan vételára</t>
  </si>
  <si>
    <t>Sitke, Kossuth u. 13. sz. ( 383 hrsz.)ingatlan vételára</t>
  </si>
  <si>
    <t>045160 Közutak, hidak, alagutak üzemeltetése, fenntartása</t>
  </si>
  <si>
    <t xml:space="preserve"> Forgalmi tükör felszerelése ( 2014. évről áthúzódó ) </t>
  </si>
  <si>
    <t>052080 Szennyvízcsatorna építése, fenntartása, üzemeltetése</t>
  </si>
  <si>
    <t>Szenyvíztisztítótelep és 2 db átemelő folyamatirányítási jeleinek megjelenítése</t>
  </si>
  <si>
    <t>Iszapvezeték, iszapfelvételi helyek rekonstrukciós munkái</t>
  </si>
  <si>
    <t xml:space="preserve"> Oxigénmérő szonda beépítése 1 db közös jelfeldolgozó kijelző egység telepítésével </t>
  </si>
  <si>
    <t>településrendezési eszközök módosítása (2014. évi áthúzódó)</t>
  </si>
  <si>
    <t>096015 Gyermekétkeztetés köznevelési intézményben</t>
  </si>
  <si>
    <t>Konyha nyilvántartási szoftver beszerzése</t>
  </si>
  <si>
    <t>Gáztűzhely vásárlása</t>
  </si>
  <si>
    <t>BERUHÁZÁSOK ÖSSZESEN:</t>
  </si>
  <si>
    <t>072111 Háziorvosi alapellátás</t>
  </si>
  <si>
    <t>Orvosi rendelő felújítása</t>
  </si>
  <si>
    <t>Orvosi rendelő felújítása gépészeti, villamossági tervezések</t>
  </si>
  <si>
    <t>13350 Önkormányzati vagyonnal való gazdálkodás</t>
  </si>
  <si>
    <t>072111 Háziorvosi alapellátás összesen:</t>
  </si>
  <si>
    <t>Lakóépületre redőny felszerelése (Petőfi u 29. önkorm.bérlakás )</t>
  </si>
  <si>
    <t>lakott külterülettel kapcsolatos feladatok</t>
  </si>
  <si>
    <t>üdülőhelyi feladatok</t>
  </si>
  <si>
    <t>2014.évről áthúzódó bérkompenzáció támogatás</t>
  </si>
  <si>
    <t>Pénzbeni szociális ellátások kiegészítése kiegészítése</t>
  </si>
  <si>
    <t>Települési önkorm. Szoc. és gyermekjóléti feladatok támogatása</t>
  </si>
  <si>
    <t>Egyes szociális feladatainak támogatása</t>
  </si>
  <si>
    <t>Működési célú költségvetési és kiegészítő támogatás</t>
  </si>
  <si>
    <t>2015. évi  bérkompenzáció</t>
  </si>
  <si>
    <t>Hyelyi önkormányzatok működésének általános támogatása</t>
  </si>
  <si>
    <t>Szociális célú tüzifa vásárlás támogatása</t>
  </si>
  <si>
    <t>Felhalmozási célú önkormányzati támogatások</t>
  </si>
  <si>
    <t>Orvosi rendelő felújítására</t>
  </si>
  <si>
    <t>Felhalmozási célú önkormányzati támogatások összesen:</t>
  </si>
  <si>
    <t>2015. évi engedélyezett nyitó létszám</t>
  </si>
  <si>
    <t>2015. évi engedélyezett záró létszám</t>
  </si>
  <si>
    <t>2015. évi átlagos statisztikai létszám</t>
  </si>
  <si>
    <t>Munkahelyi étkezteté köznevelési int.( Vendég)</t>
  </si>
  <si>
    <t>018030</t>
  </si>
  <si>
    <t>Támogatási célú finanszírozási műveletek</t>
  </si>
  <si>
    <t>Forgatási és befetetési célú finanszítozási műveletek</t>
  </si>
  <si>
    <t>Kápolnáért Kulturális és Sport Egyesületnek pályázatok lebonyolításához nyújtott visszatérítendő támogatások visszatérülése</t>
  </si>
  <si>
    <t>Esküvő külső helyszínen</t>
  </si>
  <si>
    <t>Háztartásoktól átvett pénzeszköz</t>
  </si>
  <si>
    <t>Biztosító által fizetett kártérítés</t>
  </si>
  <si>
    <t>i)</t>
  </si>
  <si>
    <t xml:space="preserve"> 2015. évi                       tervezett</t>
  </si>
  <si>
    <t xml:space="preserve"> 2015. évi                                     tényadatok</t>
  </si>
  <si>
    <t>2015. évi nyitó egyenleg</t>
  </si>
  <si>
    <t>2015. évi záró egyenleg</t>
  </si>
  <si>
    <t>- szellemi termék</t>
  </si>
  <si>
    <t xml:space="preserve"> - ebből: 2015. december 31-i keletkezett fizetési kötelezettség</t>
  </si>
  <si>
    <t>Adómentesség</t>
  </si>
  <si>
    <t>Gjt. 5.§. A.-b. pont</t>
  </si>
  <si>
    <t>költségvetési szerv,társadalmi szervezet</t>
  </si>
  <si>
    <t>Helyi folyamat irányító PLC beépítése (Víziközmű haszn. Díj</t>
  </si>
  <si>
    <t>Összesen</t>
  </si>
  <si>
    <t xml:space="preserve">066020 Város- és községgazdálkodás </t>
  </si>
  <si>
    <t>játszóvár Óvoda</t>
  </si>
  <si>
    <t>Turmix vásárlása</t>
  </si>
  <si>
    <t>086020 Helyi közösségi tér biztosítása, működtetése</t>
  </si>
  <si>
    <t>1. melléklet  a  8/2016. (IV. 26.)  önkormányzati rendelethez</t>
  </si>
  <si>
    <t>2. melléklet  a  8/2016. (IV. 26.)  önkormányzati rendelethez</t>
  </si>
  <si>
    <t>3. melléklet  a  8/2016. (IV. 26.) zárszámadási rendelethez</t>
  </si>
  <si>
    <t>4. melléklet  a  8/2016. (IV. 26.) zárszámadási rendelethez</t>
  </si>
  <si>
    <t>5. melléklet a 8/2016. (IV. 26.)  zárszámadási rendelethez</t>
  </si>
  <si>
    <t>6. melléklet  a  8/2016. (IV. 26.)  önkormányzati rendelethez</t>
  </si>
  <si>
    <t>7. melléklet  a  8/2016. (IV. 26.)  önkormányzati rendelethez</t>
  </si>
  <si>
    <t>8. melléklet  a  8/2016. (IV. 26.)  önkormányzati rendelethez</t>
  </si>
  <si>
    <t>9. melléklet  a  8/2016. (IV. 26.) önkormányzati rendelethez</t>
  </si>
  <si>
    <t>10. melléklet  a  8/2016. (IV. 26.)  önkormányzati rendelethez</t>
  </si>
  <si>
    <t>11. melléklet  a  8/2016. (IV. 26.)  önkormányzati rendelethez</t>
  </si>
  <si>
    <t>12. melléklet  a  8/2016. (IV. 26.)  önkormányzati rendelethez</t>
  </si>
  <si>
    <t>13. melléklet  a  8/2016. (IV. 26.)  önkormányzati rendelethez</t>
  </si>
  <si>
    <t>14. melléklet  a  8/2016. (IV. 26.)  önkormányzati rendelethez</t>
  </si>
  <si>
    <t>15. melléklet  a  8/2016. (IV. 26.)  önkormányzati rendelethez</t>
  </si>
  <si>
    <t>16. melléklet  a  8/2016. (IV. 26.)  önkormányzati rendelethez</t>
  </si>
  <si>
    <t>17. melléklet  a  8/2016. (IV. 26.)  önkormányzati rendelethez</t>
  </si>
  <si>
    <t>18. melléklet  a  8/2016. (IV. 26.)  önkormányzati rendelethez</t>
  </si>
  <si>
    <t>19. melléklet  a  8/2016. (IV. 26.)  önkormányzati rendelethez</t>
  </si>
  <si>
    <t>20. melléklet  a  8/2016. (IV. 26.)  önkormányzati rendelethez</t>
  </si>
  <si>
    <t>21. melléklet  a 8/2016. (IV. 26.) önkormányzati rendelethez</t>
  </si>
  <si>
    <t>22. melléklet  a  8/2016. (IV. 26.)  önkormányzati rendelethez</t>
  </si>
  <si>
    <t>23. melléklet  a  8/2016. (IV. 26.) 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</si>
</sst>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#,##0_ ;\-#,##0\ "/>
    <numFmt numFmtId="181" formatCode="0_ ;\-0\ 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1061">
    <xf numFmtId="0" fontId="0" fillId="0" borderId="0" xfId="0" applyAlignment="1">
      <alignment/>
    </xf>
    <xf numFmtId="0" fontId="5" fillId="0" borderId="0" xfId="63" applyFont="1">
      <alignment/>
      <protection/>
    </xf>
    <xf numFmtId="173" fontId="5" fillId="0" borderId="0" xfId="40" applyNumberFormat="1" applyFont="1" applyAlignment="1">
      <alignment/>
    </xf>
    <xf numFmtId="173" fontId="4" fillId="0" borderId="0" xfId="40" applyNumberFormat="1" applyFont="1" applyBorder="1" applyAlignment="1">
      <alignment horizontal="right"/>
    </xf>
    <xf numFmtId="0" fontId="4" fillId="0" borderId="0" xfId="64" applyFont="1" applyBorder="1">
      <alignment/>
      <protection/>
    </xf>
    <xf numFmtId="0" fontId="5" fillId="0" borderId="0" xfId="64" applyFont="1">
      <alignment/>
      <protection/>
    </xf>
    <xf numFmtId="0" fontId="9" fillId="0" borderId="0" xfId="59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5" fillId="0" borderId="0" xfId="64" applyFont="1">
      <alignment/>
      <protection/>
    </xf>
    <xf numFmtId="0" fontId="11" fillId="0" borderId="0" xfId="0" applyFont="1" applyAlignment="1">
      <alignment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65" fontId="4" fillId="0" borderId="0" xfId="62" applyNumberFormat="1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12" xfId="57" applyFont="1" applyBorder="1" applyAlignment="1" quotePrefix="1">
      <alignment horizontal="left"/>
      <protection/>
    </xf>
    <xf numFmtId="0" fontId="9" fillId="0" borderId="13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0" fontId="9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0" fontId="9" fillId="0" borderId="19" xfId="57" applyFont="1" applyBorder="1">
      <alignment/>
      <protection/>
    </xf>
    <xf numFmtId="0" fontId="9" fillId="0" borderId="20" xfId="57" applyFont="1" applyBorder="1">
      <alignment/>
      <protection/>
    </xf>
    <xf numFmtId="0" fontId="9" fillId="0" borderId="21" xfId="57" applyFont="1" applyBorder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63" applyFont="1">
      <alignment/>
      <protection/>
    </xf>
    <xf numFmtId="0" fontId="8" fillId="0" borderId="0" xfId="59" applyFont="1" applyAlignme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9" fillId="0" borderId="22" xfId="57" applyNumberFormat="1" applyFont="1" applyBorder="1">
      <alignment/>
      <protection/>
    </xf>
    <xf numFmtId="165" fontId="9" fillId="0" borderId="23" xfId="57" applyNumberFormat="1" applyFont="1" applyBorder="1">
      <alignment/>
      <protection/>
    </xf>
    <xf numFmtId="0" fontId="9" fillId="0" borderId="24" xfId="57" applyFont="1" applyBorder="1">
      <alignment/>
      <protection/>
    </xf>
    <xf numFmtId="0" fontId="9" fillId="0" borderId="25" xfId="57" applyFont="1" applyBorder="1">
      <alignment/>
      <protection/>
    </xf>
    <xf numFmtId="0" fontId="9" fillId="0" borderId="26" xfId="57" applyFont="1" applyBorder="1">
      <alignment/>
      <protection/>
    </xf>
    <xf numFmtId="0" fontId="17" fillId="0" borderId="0" xfId="62" applyFont="1">
      <alignment/>
      <protection/>
    </xf>
    <xf numFmtId="0" fontId="11" fillId="0" borderId="0" xfId="62" applyFont="1">
      <alignment/>
      <protection/>
    </xf>
    <xf numFmtId="0" fontId="8" fillId="0" borderId="0" xfId="59" applyFont="1" applyBorder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20" xfId="40" applyNumberFormat="1" applyFont="1" applyBorder="1" applyAlignment="1">
      <alignment/>
    </xf>
    <xf numFmtId="173" fontId="9" fillId="0" borderId="20" xfId="40" applyNumberFormat="1" applyFont="1" applyBorder="1" applyAlignment="1">
      <alignment/>
    </xf>
    <xf numFmtId="173" fontId="9" fillId="0" borderId="20" xfId="40" applyNumberFormat="1" applyFont="1" applyBorder="1" applyAlignment="1">
      <alignment horizontal="center" vertical="center"/>
    </xf>
    <xf numFmtId="173" fontId="9" fillId="0" borderId="24" xfId="40" applyNumberFormat="1" applyFont="1" applyBorder="1" applyAlignment="1">
      <alignment/>
    </xf>
    <xf numFmtId="0" fontId="8" fillId="0" borderId="0" xfId="59" applyFont="1" applyAlignment="1">
      <alignment horizontal="center"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21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4" fillId="0" borderId="0" xfId="59" applyFont="1" applyAlignment="1">
      <alignment/>
      <protection/>
    </xf>
    <xf numFmtId="0" fontId="8" fillId="0" borderId="0" xfId="59" applyFont="1" applyAlignment="1">
      <alignment horizontal="centerContinuous"/>
      <protection/>
    </xf>
    <xf numFmtId="0" fontId="9" fillId="0" borderId="27" xfId="59" applyFont="1" applyBorder="1" applyAlignment="1">
      <alignment/>
      <protection/>
    </xf>
    <xf numFmtId="0" fontId="9" fillId="0" borderId="28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29" xfId="59" applyFont="1" applyBorder="1">
      <alignment/>
      <protection/>
    </xf>
    <xf numFmtId="0" fontId="9" fillId="0" borderId="30" xfId="59" applyFont="1" applyBorder="1" applyAlignment="1">
      <alignment horizontal="center"/>
      <protection/>
    </xf>
    <xf numFmtId="0" fontId="9" fillId="0" borderId="31" xfId="59" applyFont="1" applyBorder="1">
      <alignment/>
      <protection/>
    </xf>
    <xf numFmtId="0" fontId="9" fillId="0" borderId="32" xfId="59" applyFont="1" applyBorder="1" applyAlignment="1">
      <alignment horizontal="center"/>
      <protection/>
    </xf>
    <xf numFmtId="0" fontId="9" fillId="0" borderId="33" xfId="59" applyFont="1" applyBorder="1" applyAlignment="1">
      <alignment horizontal="left" vertical="center" wrapText="1"/>
      <protection/>
    </xf>
    <xf numFmtId="0" fontId="9" fillId="0" borderId="33" xfId="59" applyFont="1" applyBorder="1" applyAlignment="1">
      <alignment horizontal="left"/>
      <protection/>
    </xf>
    <xf numFmtId="0" fontId="9" fillId="0" borderId="15" xfId="59" applyFont="1" applyBorder="1">
      <alignment/>
      <protection/>
    </xf>
    <xf numFmtId="0" fontId="8" fillId="0" borderId="34" xfId="59" applyFont="1" applyBorder="1" applyAlignment="1">
      <alignment horizontal="right"/>
      <protection/>
    </xf>
    <xf numFmtId="0" fontId="8" fillId="0" borderId="35" xfId="59" applyFont="1" applyBorder="1" applyAlignment="1">
      <alignment horizontal="left"/>
      <protection/>
    </xf>
    <xf numFmtId="173" fontId="8" fillId="0" borderId="35" xfId="40" applyNumberFormat="1" applyFont="1" applyBorder="1" applyAlignment="1">
      <alignment horizontal="right"/>
    </xf>
    <xf numFmtId="173" fontId="8" fillId="0" borderId="36" xfId="40" applyNumberFormat="1" applyFont="1" applyBorder="1" applyAlignment="1">
      <alignment horizontal="right"/>
    </xf>
    <xf numFmtId="173" fontId="8" fillId="0" borderId="0" xfId="59" applyNumberFormat="1" applyFont="1">
      <alignment/>
      <protection/>
    </xf>
    <xf numFmtId="0" fontId="8" fillId="0" borderId="0" xfId="59" applyFont="1" applyBorder="1" applyAlignment="1">
      <alignment horizontal="center"/>
      <protection/>
    </xf>
    <xf numFmtId="173" fontId="8" fillId="0" borderId="0" xfId="40" applyNumberFormat="1" applyFont="1" applyBorder="1" applyAlignment="1">
      <alignment horizontal="center" vertical="center"/>
    </xf>
    <xf numFmtId="0" fontId="4" fillId="0" borderId="0" xfId="64" applyFont="1" applyBorder="1" applyAlignment="1">
      <alignment horizontal="center"/>
      <protection/>
    </xf>
    <xf numFmtId="0" fontId="8" fillId="0" borderId="12" xfId="63" applyFont="1" applyBorder="1">
      <alignment/>
      <protection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65" fontId="9" fillId="0" borderId="0" xfId="57" applyNumberFormat="1" applyFont="1">
      <alignment/>
      <protection/>
    </xf>
    <xf numFmtId="0" fontId="5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173" fontId="9" fillId="0" borderId="37" xfId="40" applyNumberFormat="1" applyFont="1" applyBorder="1" applyAlignment="1">
      <alignment/>
    </xf>
    <xf numFmtId="0" fontId="8" fillId="0" borderId="17" xfId="63" applyFont="1" applyBorder="1" applyAlignment="1">
      <alignment wrapText="1"/>
      <protection/>
    </xf>
    <xf numFmtId="0" fontId="9" fillId="0" borderId="18" xfId="0" applyFont="1" applyBorder="1" applyAlignment="1">
      <alignment wrapText="1"/>
    </xf>
    <xf numFmtId="0" fontId="8" fillId="0" borderId="38" xfId="0" applyFont="1" applyBorder="1" applyAlignment="1">
      <alignment/>
    </xf>
    <xf numFmtId="173" fontId="8" fillId="0" borderId="38" xfId="40" applyNumberFormat="1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1" fillId="0" borderId="0" xfId="59" applyFont="1">
      <alignment/>
      <protection/>
    </xf>
    <xf numFmtId="0" fontId="8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left"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14" xfId="56" applyFont="1" applyBorder="1" applyAlignment="1">
      <alignment horizontal="center"/>
      <protection/>
    </xf>
    <xf numFmtId="0" fontId="9" fillId="0" borderId="18" xfId="56" applyFont="1" applyBorder="1">
      <alignment/>
      <protection/>
    </xf>
    <xf numFmtId="0" fontId="9" fillId="0" borderId="20" xfId="56" applyFont="1" applyBorder="1">
      <alignment/>
      <protection/>
    </xf>
    <xf numFmtId="0" fontId="9" fillId="0" borderId="37" xfId="56" applyFont="1" applyBorder="1">
      <alignment/>
      <protection/>
    </xf>
    <xf numFmtId="0" fontId="9" fillId="0" borderId="16" xfId="56" applyFont="1" applyBorder="1">
      <alignment/>
      <protection/>
    </xf>
    <xf numFmtId="165" fontId="9" fillId="0" borderId="39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>
      <alignment/>
      <protection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165" fontId="9" fillId="0" borderId="0" xfId="56" applyNumberFormat="1" applyFont="1" applyBorder="1">
      <alignment/>
      <protection/>
    </xf>
    <xf numFmtId="0" fontId="17" fillId="0" borderId="0" xfId="0" applyFont="1" applyAlignment="1">
      <alignment/>
    </xf>
    <xf numFmtId="0" fontId="8" fillId="0" borderId="0" xfId="63" applyFont="1" applyBorder="1">
      <alignment/>
      <protection/>
    </xf>
    <xf numFmtId="0" fontId="8" fillId="0" borderId="0" xfId="0" applyFont="1" applyAlignment="1">
      <alignment/>
    </xf>
    <xf numFmtId="0" fontId="16" fillId="0" borderId="0" xfId="59" applyFont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Border="1">
      <alignment/>
      <protection/>
    </xf>
    <xf numFmtId="41" fontId="5" fillId="0" borderId="0" xfId="58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61">
      <alignment/>
      <protection/>
    </xf>
    <xf numFmtId="0" fontId="5" fillId="0" borderId="0" xfId="61" applyFont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2" applyFont="1" applyAlignment="1">
      <alignment horizontal="left"/>
      <protection/>
    </xf>
    <xf numFmtId="173" fontId="26" fillId="0" borderId="40" xfId="40" applyNumberFormat="1" applyFont="1" applyBorder="1" applyAlignment="1">
      <alignment horizontal="center"/>
    </xf>
    <xf numFmtId="173" fontId="8" fillId="0" borderId="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8" fillId="0" borderId="0" xfId="64" applyFont="1" applyBorder="1">
      <alignment/>
      <protection/>
    </xf>
    <xf numFmtId="0" fontId="9" fillId="0" borderId="0" xfId="64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41" xfId="59" applyFont="1" applyBorder="1" applyAlignment="1">
      <alignment horizontal="right"/>
      <protection/>
    </xf>
    <xf numFmtId="0" fontId="9" fillId="0" borderId="11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3" fontId="8" fillId="0" borderId="0" xfId="40" applyNumberFormat="1" applyFont="1" applyAlignment="1">
      <alignment wrapText="1"/>
    </xf>
    <xf numFmtId="173" fontId="8" fillId="0" borderId="0" xfId="40" applyNumberFormat="1" applyFont="1" applyAlignment="1">
      <alignment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65" fontId="9" fillId="0" borderId="0" xfId="0" applyNumberFormat="1" applyFont="1" applyAlignment="1">
      <alignment/>
    </xf>
    <xf numFmtId="173" fontId="9" fillId="0" borderId="0" xfId="59" applyNumberFormat="1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73" fontId="16" fillId="0" borderId="0" xfId="40" applyNumberFormat="1" applyFont="1" applyAlignment="1">
      <alignment wrapText="1"/>
    </xf>
    <xf numFmtId="173" fontId="16" fillId="0" borderId="0" xfId="40" applyNumberFormat="1" applyFont="1" applyAlignment="1">
      <alignment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165" fontId="8" fillId="0" borderId="0" xfId="0" applyNumberFormat="1" applyFont="1" applyAlignment="1">
      <alignment/>
    </xf>
    <xf numFmtId="0" fontId="9" fillId="0" borderId="0" xfId="59" applyFont="1" applyAlignment="1">
      <alignment horizontal="left" wrapText="1"/>
      <protection/>
    </xf>
    <xf numFmtId="0" fontId="21" fillId="0" borderId="0" xfId="59" applyFont="1">
      <alignment/>
      <protection/>
    </xf>
    <xf numFmtId="173" fontId="9" fillId="0" borderId="0" xfId="0" applyNumberFormat="1" applyFont="1" applyAlignment="1">
      <alignment wrapText="1"/>
    </xf>
    <xf numFmtId="165" fontId="9" fillId="0" borderId="0" xfId="59" applyNumberFormat="1" applyFont="1">
      <alignment/>
      <protection/>
    </xf>
    <xf numFmtId="173" fontId="9" fillId="0" borderId="0" xfId="40" applyNumberFormat="1" applyFont="1" applyAlignment="1">
      <alignment horizontal="left" wrapText="1"/>
    </xf>
    <xf numFmtId="0" fontId="9" fillId="0" borderId="0" xfId="59" applyFont="1" applyAlignment="1">
      <alignment horizontal="left"/>
      <protection/>
    </xf>
    <xf numFmtId="173" fontId="8" fillId="0" borderId="0" xfId="0" applyNumberFormat="1" applyFont="1" applyAlignment="1">
      <alignment/>
    </xf>
    <xf numFmtId="0" fontId="16" fillId="0" borderId="0" xfId="56" applyFont="1" applyAlignment="1">
      <alignment/>
      <protection/>
    </xf>
    <xf numFmtId="165" fontId="16" fillId="0" borderId="0" xfId="0" applyNumberFormat="1" applyFont="1" applyAlignment="1">
      <alignment/>
    </xf>
    <xf numFmtId="17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17" fillId="0" borderId="0" xfId="59" applyFont="1" applyBorder="1" applyAlignment="1">
      <alignment horizontal="center" vertical="center"/>
      <protection/>
    </xf>
    <xf numFmtId="173" fontId="27" fillId="0" borderId="0" xfId="40" applyNumberFormat="1" applyFont="1" applyBorder="1" applyAlignment="1">
      <alignment horizontal="center"/>
    </xf>
    <xf numFmtId="1" fontId="11" fillId="0" borderId="0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173" fontId="23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26" fillId="0" borderId="0" xfId="59" applyFont="1" applyAlignment="1">
      <alignment horizontal="center"/>
      <protection/>
    </xf>
    <xf numFmtId="173" fontId="26" fillId="0" borderId="0" xfId="40" applyNumberFormat="1" applyFont="1" applyAlignment="1">
      <alignment horizontal="centerContinuous"/>
    </xf>
    <xf numFmtId="173" fontId="26" fillId="0" borderId="11" xfId="40" applyNumberFormat="1" applyFont="1" applyBorder="1" applyAlignment="1">
      <alignment horizontal="center"/>
    </xf>
    <xf numFmtId="173" fontId="26" fillId="0" borderId="11" xfId="40" applyNumberFormat="1" applyFont="1" applyBorder="1" applyAlignment="1">
      <alignment horizontal="center" wrapText="1"/>
    </xf>
    <xf numFmtId="0" fontId="17" fillId="0" borderId="42" xfId="62" applyFont="1" applyBorder="1" applyAlignment="1" quotePrefix="1">
      <alignment horizontal="center" vertical="center" wrapText="1"/>
      <protection/>
    </xf>
    <xf numFmtId="0" fontId="17" fillId="0" borderId="0" xfId="62" applyFont="1" applyBorder="1" applyAlignment="1">
      <alignment horizontal="left" wrapText="1"/>
      <protection/>
    </xf>
    <xf numFmtId="173" fontId="9" fillId="0" borderId="15" xfId="40" applyNumberFormat="1" applyFont="1" applyBorder="1" applyAlignment="1">
      <alignment/>
    </xf>
    <xf numFmtId="173" fontId="9" fillId="0" borderId="39" xfId="40" applyNumberFormat="1" applyFont="1" applyBorder="1" applyAlignment="1">
      <alignment/>
    </xf>
    <xf numFmtId="0" fontId="17" fillId="0" borderId="43" xfId="62" applyFont="1" applyBorder="1" applyAlignment="1" quotePrefix="1">
      <alignment horizontal="center" vertical="center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43" xfId="62" applyFont="1" applyBorder="1" applyAlignment="1" quotePrefix="1">
      <alignment horizontal="center" vertical="center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18" xfId="64" applyFont="1" applyBorder="1">
      <alignment/>
      <protection/>
    </xf>
    <xf numFmtId="0" fontId="17" fillId="0" borderId="19" xfId="64" applyFont="1" applyBorder="1">
      <alignment/>
      <protection/>
    </xf>
    <xf numFmtId="0" fontId="17" fillId="0" borderId="44" xfId="64" applyFont="1" applyBorder="1">
      <alignment/>
      <protection/>
    </xf>
    <xf numFmtId="0" fontId="11" fillId="0" borderId="12" xfId="64" applyFont="1" applyBorder="1">
      <alignment/>
      <protection/>
    </xf>
    <xf numFmtId="0" fontId="11" fillId="0" borderId="38" xfId="64" applyFont="1" applyBorder="1">
      <alignment/>
      <protection/>
    </xf>
    <xf numFmtId="173" fontId="9" fillId="0" borderId="38" xfId="40" applyNumberFormat="1" applyFont="1" applyBorder="1" applyAlignment="1">
      <alignment/>
    </xf>
    <xf numFmtId="0" fontId="17" fillId="0" borderId="45" xfId="62" applyFont="1" applyBorder="1" applyAlignment="1" quotePrefix="1">
      <alignment horizontal="center" vertical="center" wrapText="1"/>
      <protection/>
    </xf>
    <xf numFmtId="0" fontId="11" fillId="0" borderId="12" xfId="64" applyFont="1" applyBorder="1">
      <alignment/>
      <protection/>
    </xf>
    <xf numFmtId="0" fontId="11" fillId="0" borderId="38" xfId="64" applyFont="1" applyBorder="1">
      <alignment/>
      <protection/>
    </xf>
    <xf numFmtId="0" fontId="11" fillId="0" borderId="0" xfId="64" applyFont="1" applyAlignment="1">
      <alignment horizontal="center"/>
      <protection/>
    </xf>
    <xf numFmtId="0" fontId="17" fillId="0" borderId="0" xfId="64" applyFont="1">
      <alignment/>
      <protection/>
    </xf>
    <xf numFmtId="0" fontId="11" fillId="0" borderId="0" xfId="64" applyFont="1" applyAlignment="1">
      <alignment/>
      <protection/>
    </xf>
    <xf numFmtId="0" fontId="17" fillId="0" borderId="19" xfId="64" applyFont="1" applyBorder="1">
      <alignment/>
      <protection/>
    </xf>
    <xf numFmtId="0" fontId="17" fillId="0" borderId="42" xfId="62" applyFont="1" applyBorder="1" applyAlignment="1" quotePrefix="1">
      <alignment horizontal="center" vertical="center" wrapText="1"/>
      <protection/>
    </xf>
    <xf numFmtId="0" fontId="17" fillId="0" borderId="20" xfId="62" applyFont="1" applyBorder="1" applyAlignment="1" quotePrefix="1">
      <alignment horizontal="center" vertical="center" wrapText="1"/>
      <protection/>
    </xf>
    <xf numFmtId="0" fontId="17" fillId="0" borderId="13" xfId="62" applyFont="1" applyBorder="1" applyAlignment="1" quotePrefix="1">
      <alignment horizontal="center" vertical="center" wrapText="1"/>
      <protection/>
    </xf>
    <xf numFmtId="165" fontId="9" fillId="0" borderId="46" xfId="57" applyNumberFormat="1" applyFont="1" applyBorder="1">
      <alignment/>
      <protection/>
    </xf>
    <xf numFmtId="0" fontId="9" fillId="0" borderId="38" xfId="57" applyFont="1" applyBorder="1">
      <alignment/>
      <protection/>
    </xf>
    <xf numFmtId="0" fontId="17" fillId="0" borderId="44" xfId="64" applyFont="1" applyBorder="1">
      <alignment/>
      <protection/>
    </xf>
    <xf numFmtId="0" fontId="11" fillId="0" borderId="0" xfId="64" applyFont="1" applyBorder="1">
      <alignment/>
      <protection/>
    </xf>
    <xf numFmtId="173" fontId="9" fillId="0" borderId="0" xfId="4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3" fontId="17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9" fillId="0" borderId="0" xfId="64" applyFont="1" applyAlignment="1">
      <alignment horizontal="center"/>
      <protection/>
    </xf>
    <xf numFmtId="165" fontId="9" fillId="0" borderId="0" xfId="0" applyNumberFormat="1" applyFont="1" applyAlignment="1">
      <alignment horizontal="right"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73" fontId="9" fillId="0" borderId="0" xfId="40" applyNumberFormat="1" applyFont="1" applyAlignment="1">
      <alignment horizontal="right"/>
    </xf>
    <xf numFmtId="165" fontId="9" fillId="0" borderId="0" xfId="62" applyNumberFormat="1" applyFont="1">
      <alignment/>
      <protection/>
    </xf>
    <xf numFmtId="165" fontId="11" fillId="0" borderId="0" xfId="62" applyNumberFormat="1" applyFont="1">
      <alignment/>
      <protection/>
    </xf>
    <xf numFmtId="0" fontId="24" fillId="0" borderId="0" xfId="64" applyFont="1">
      <alignment/>
      <protection/>
    </xf>
    <xf numFmtId="0" fontId="8" fillId="0" borderId="0" xfId="64" applyFont="1" applyBorder="1" applyAlignment="1">
      <alignment horizontal="right"/>
      <protection/>
    </xf>
    <xf numFmtId="173" fontId="9" fillId="0" borderId="0" xfId="40" applyNumberFormat="1" applyFont="1" applyBorder="1" applyAlignment="1">
      <alignment horizontal="right"/>
    </xf>
    <xf numFmtId="44" fontId="9" fillId="0" borderId="0" xfId="66" applyFont="1" applyAlignment="1">
      <alignment horizontal="left" wrapText="1"/>
    </xf>
    <xf numFmtId="44" fontId="9" fillId="0" borderId="0" xfId="66" applyFont="1" applyAlignment="1">
      <alignment wrapText="1"/>
    </xf>
    <xf numFmtId="0" fontId="9" fillId="0" borderId="0" xfId="64" applyFont="1" applyBorder="1">
      <alignment/>
      <protection/>
    </xf>
    <xf numFmtId="173" fontId="8" fillId="0" borderId="0" xfId="40" applyNumberFormat="1" applyFont="1" applyBorder="1" applyAlignment="1">
      <alignment horizontal="right"/>
    </xf>
    <xf numFmtId="0" fontId="8" fillId="0" borderId="0" xfId="64" applyFont="1" applyBorder="1" applyAlignment="1">
      <alignment horizontal="center"/>
      <protection/>
    </xf>
    <xf numFmtId="172" fontId="9" fillId="0" borderId="0" xfId="40" applyNumberFormat="1" applyFont="1" applyAlignment="1">
      <alignment horizontal="right" wrapText="1"/>
    </xf>
    <xf numFmtId="172" fontId="8" fillId="0" borderId="0" xfId="40" applyNumberFormat="1" applyFont="1" applyAlignment="1">
      <alignment horizontal="right" wrapText="1"/>
    </xf>
    <xf numFmtId="172" fontId="4" fillId="0" borderId="0" xfId="40" applyNumberFormat="1" applyFont="1" applyAlignment="1">
      <alignment horizontal="right" wrapText="1"/>
    </xf>
    <xf numFmtId="0" fontId="8" fillId="0" borderId="0" xfId="59" applyFont="1">
      <alignment/>
      <protection/>
    </xf>
    <xf numFmtId="0" fontId="9" fillId="0" borderId="0" xfId="64" applyFont="1">
      <alignment/>
      <protection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1" xfId="59" applyFont="1" applyBorder="1" applyAlignment="1">
      <alignment/>
      <protection/>
    </xf>
    <xf numFmtId="0" fontId="8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9" applyFont="1" applyBorder="1" applyAlignment="1">
      <alignment wrapText="1"/>
      <protection/>
    </xf>
    <xf numFmtId="0" fontId="9" fillId="0" borderId="20" xfId="59" applyFont="1" applyBorder="1" applyAlignment="1">
      <alignment horizontal="right"/>
      <protection/>
    </xf>
    <xf numFmtId="0" fontId="9" fillId="0" borderId="20" xfId="59" applyFont="1" applyBorder="1" applyAlignment="1">
      <alignment/>
      <protection/>
    </xf>
    <xf numFmtId="173" fontId="9" fillId="0" borderId="20" xfId="40" applyNumberFormat="1" applyFont="1" applyBorder="1" applyAlignment="1">
      <alignment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9" applyNumberFormat="1" applyFont="1">
      <alignment/>
      <protection/>
    </xf>
    <xf numFmtId="0" fontId="9" fillId="0" borderId="0" xfId="59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9" applyNumberFormat="1" applyFont="1">
      <alignment/>
      <protection/>
    </xf>
    <xf numFmtId="0" fontId="8" fillId="0" borderId="38" xfId="59" applyFont="1" applyBorder="1" applyAlignment="1">
      <alignment horizontal="right"/>
      <protection/>
    </xf>
    <xf numFmtId="0" fontId="8" fillId="0" borderId="38" xfId="59" applyFont="1" applyBorder="1">
      <alignment/>
      <protection/>
    </xf>
    <xf numFmtId="173" fontId="8" fillId="0" borderId="38" xfId="40" applyNumberFormat="1" applyFont="1" applyBorder="1" applyAlignment="1">
      <alignment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9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0" fontId="28" fillId="0" borderId="0" xfId="0" applyFont="1" applyBorder="1" applyAlignment="1">
      <alignment/>
    </xf>
    <xf numFmtId="0" fontId="9" fillId="0" borderId="24" xfId="59" applyFont="1" applyBorder="1" applyAlignment="1">
      <alignment horizontal="right"/>
      <protection/>
    </xf>
    <xf numFmtId="0" fontId="9" fillId="0" borderId="24" xfId="59" applyFont="1" applyBorder="1" applyAlignment="1">
      <alignment/>
      <protection/>
    </xf>
    <xf numFmtId="173" fontId="8" fillId="0" borderId="24" xfId="40" applyNumberFormat="1" applyFont="1" applyBorder="1" applyAlignment="1">
      <alignment/>
    </xf>
    <xf numFmtId="0" fontId="8" fillId="0" borderId="0" xfId="60" applyFont="1">
      <alignment/>
      <protection/>
    </xf>
    <xf numFmtId="0" fontId="8" fillId="0" borderId="38" xfId="60" applyFont="1" applyBorder="1" applyAlignment="1">
      <alignment horizontal="right"/>
      <protection/>
    </xf>
    <xf numFmtId="0" fontId="8" fillId="0" borderId="38" xfId="60" applyFont="1" applyBorder="1">
      <alignment/>
      <protection/>
    </xf>
    <xf numFmtId="173" fontId="8" fillId="0" borderId="20" xfId="40" applyNumberFormat="1" applyFont="1" applyBorder="1" applyAlignment="1">
      <alignment/>
    </xf>
    <xf numFmtId="165" fontId="9" fillId="0" borderId="0" xfId="59" applyNumberFormat="1" applyFont="1">
      <alignment/>
      <protection/>
    </xf>
    <xf numFmtId="165" fontId="9" fillId="0" borderId="20" xfId="59" applyNumberFormat="1" applyFont="1" applyBorder="1">
      <alignment/>
      <protection/>
    </xf>
    <xf numFmtId="165" fontId="9" fillId="0" borderId="24" xfId="59" applyNumberFormat="1" applyFont="1" applyBorder="1">
      <alignment/>
      <protection/>
    </xf>
    <xf numFmtId="165" fontId="8" fillId="0" borderId="38" xfId="59" applyNumberFormat="1" applyFont="1" applyBorder="1">
      <alignment/>
      <protection/>
    </xf>
    <xf numFmtId="165" fontId="8" fillId="0" borderId="14" xfId="59" applyNumberFormat="1" applyFont="1" applyBorder="1">
      <alignment/>
      <protection/>
    </xf>
    <xf numFmtId="0" fontId="11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4" fillId="0" borderId="0" xfId="63" applyFont="1" applyAlignment="1">
      <alignment horizontal="center"/>
      <protection/>
    </xf>
    <xf numFmtId="165" fontId="9" fillId="0" borderId="0" xfId="63" applyNumberFormat="1" applyFont="1">
      <alignment/>
      <protection/>
    </xf>
    <xf numFmtId="0" fontId="9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173" fontId="8" fillId="0" borderId="38" xfId="40" applyNumberFormat="1" applyFont="1" applyBorder="1" applyAlignment="1">
      <alignment horizontal="right"/>
    </xf>
    <xf numFmtId="0" fontId="9" fillId="0" borderId="0" xfId="63" applyFont="1" applyBorder="1" applyAlignment="1">
      <alignment horizontal="left" wrapText="1"/>
      <protection/>
    </xf>
    <xf numFmtId="0" fontId="8" fillId="0" borderId="10" xfId="63" applyFont="1" applyBorder="1">
      <alignment/>
      <protection/>
    </xf>
    <xf numFmtId="0" fontId="8" fillId="0" borderId="10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8" fillId="0" borderId="0" xfId="63" applyFont="1" applyBorder="1" applyAlignment="1">
      <alignment horizontal="center"/>
      <protection/>
    </xf>
    <xf numFmtId="165" fontId="8" fillId="0" borderId="0" xfId="63" applyNumberFormat="1" applyFont="1">
      <alignment/>
      <protection/>
    </xf>
    <xf numFmtId="0" fontId="8" fillId="0" borderId="47" xfId="63" applyFont="1" applyBorder="1">
      <alignment/>
      <protection/>
    </xf>
    <xf numFmtId="0" fontId="4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9" fillId="0" borderId="0" xfId="63" applyNumberFormat="1" applyFont="1" applyBorder="1">
      <alignment/>
      <protection/>
    </xf>
    <xf numFmtId="0" fontId="9" fillId="0" borderId="0" xfId="63" applyFont="1" applyBorder="1" applyAlignment="1">
      <alignment wrapText="1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wrapText="1"/>
      <protection/>
    </xf>
    <xf numFmtId="173" fontId="9" fillId="0" borderId="0" xfId="63" applyNumberFormat="1" applyFont="1" applyBorder="1">
      <alignment/>
      <protection/>
    </xf>
    <xf numFmtId="0" fontId="8" fillId="0" borderId="0" xfId="63" applyFont="1" applyBorder="1" applyAlignment="1">
      <alignment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9" fillId="0" borderId="0" xfId="63" applyFont="1" applyAlignment="1" quotePrefix="1">
      <alignment horizontal="right"/>
      <protection/>
    </xf>
    <xf numFmtId="0" fontId="4" fillId="0" borderId="38" xfId="63" applyFont="1" applyBorder="1" applyAlignment="1">
      <alignment horizontal="right"/>
      <protection/>
    </xf>
    <xf numFmtId="173" fontId="4" fillId="0" borderId="38" xfId="40" applyNumberFormat="1" applyFont="1" applyBorder="1" applyAlignment="1">
      <alignment horizontal="right"/>
    </xf>
    <xf numFmtId="165" fontId="4" fillId="0" borderId="0" xfId="63" applyNumberFormat="1" applyFont="1" applyBorder="1">
      <alignment/>
      <protection/>
    </xf>
    <xf numFmtId="173" fontId="4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6" fillId="0" borderId="0" xfId="63" applyFont="1">
      <alignment/>
      <protection/>
    </xf>
    <xf numFmtId="165" fontId="6" fillId="0" borderId="0" xfId="63" applyNumberFormat="1" applyFont="1">
      <alignment/>
      <protection/>
    </xf>
    <xf numFmtId="0" fontId="9" fillId="0" borderId="17" xfId="63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4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73" fontId="9" fillId="0" borderId="0" xfId="40" applyNumberFormat="1" applyFont="1" applyAlignment="1">
      <alignment vertical="top"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173" fontId="16" fillId="0" borderId="10" xfId="40" applyNumberFormat="1" applyFont="1" applyBorder="1" applyAlignment="1">
      <alignment wrapText="1"/>
    </xf>
    <xf numFmtId="0" fontId="21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173" fontId="9" fillId="0" borderId="0" xfId="40" applyNumberFormat="1" applyFont="1" applyAlignment="1">
      <alignment/>
    </xf>
    <xf numFmtId="0" fontId="8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47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3" fontId="8" fillId="0" borderId="38" xfId="40" applyNumberFormat="1" applyFont="1" applyBorder="1" applyAlignment="1">
      <alignment horizontal="center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73" fontId="21" fillId="0" borderId="38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73" fontId="4" fillId="0" borderId="38" xfId="40" applyNumberFormat="1" applyFont="1" applyBorder="1" applyAlignment="1">
      <alignment horizontal="center" wrapText="1"/>
    </xf>
    <xf numFmtId="0" fontId="5" fillId="0" borderId="0" xfId="63" applyFont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11" fillId="0" borderId="0" xfId="63" applyFont="1" applyBorder="1" applyAlignment="1">
      <alignment horizontal="left" wrapText="1"/>
      <protection/>
    </xf>
    <xf numFmtId="0" fontId="31" fillId="0" borderId="0" xfId="63" applyFont="1" applyBorder="1" applyAlignment="1">
      <alignment/>
      <protection/>
    </xf>
    <xf numFmtId="165" fontId="31" fillId="0" borderId="0" xfId="63" applyNumberFormat="1" applyFont="1" applyBorder="1" applyAlignment="1">
      <alignment/>
      <protection/>
    </xf>
    <xf numFmtId="0" fontId="11" fillId="0" borderId="0" xfId="63" applyFont="1" applyBorder="1" applyAlignment="1">
      <alignment horizontal="center" wrapText="1"/>
      <protection/>
    </xf>
    <xf numFmtId="0" fontId="30" fillId="0" borderId="0" xfId="0" applyFont="1" applyBorder="1" applyAlignment="1">
      <alignment horizontal="center" wrapText="1"/>
    </xf>
    <xf numFmtId="0" fontId="11" fillId="0" borderId="0" xfId="63" applyFont="1" applyBorder="1">
      <alignment/>
      <protection/>
    </xf>
    <xf numFmtId="0" fontId="8" fillId="0" borderId="0" xfId="63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48" xfId="63" applyFont="1" applyBorder="1">
      <alignment/>
      <protection/>
    </xf>
    <xf numFmtId="0" fontId="8" fillId="0" borderId="48" xfId="63" applyFont="1" applyBorder="1" applyAlignment="1">
      <alignment horizontal="center"/>
      <protection/>
    </xf>
    <xf numFmtId="0" fontId="8" fillId="0" borderId="49" xfId="63" applyFont="1" applyBorder="1">
      <alignment/>
      <protection/>
    </xf>
    <xf numFmtId="0" fontId="8" fillId="0" borderId="40" xfId="63" applyFont="1" applyBorder="1">
      <alignment/>
      <protection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3" applyNumberFormat="1" applyFont="1" applyBorder="1">
      <alignment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9" fillId="0" borderId="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28" fillId="0" borderId="0" xfId="0" applyFont="1" applyAlignment="1">
      <alignment horizontal="left" wrapText="1"/>
    </xf>
    <xf numFmtId="0" fontId="9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8" fillId="0" borderId="11" xfId="58" applyFont="1" applyBorder="1" applyAlignment="1">
      <alignment horizontal="centerContinuous"/>
      <protection/>
    </xf>
    <xf numFmtId="0" fontId="8" fillId="0" borderId="13" xfId="58" applyFont="1" applyBorder="1" applyAlignment="1">
      <alignment horizontal="centerContinuous"/>
      <protection/>
    </xf>
    <xf numFmtId="0" fontId="8" fillId="0" borderId="14" xfId="58" applyFont="1" applyBorder="1" applyAlignment="1">
      <alignment horizontal="centerContinuous"/>
      <protection/>
    </xf>
    <xf numFmtId="0" fontId="9" fillId="0" borderId="0" xfId="58" applyFont="1" applyAlignment="1">
      <alignment horizontal="center"/>
      <protection/>
    </xf>
    <xf numFmtId="41" fontId="9" fillId="0" borderId="0" xfId="58" applyNumberFormat="1" applyFont="1">
      <alignment/>
      <protection/>
    </xf>
    <xf numFmtId="41" fontId="9" fillId="0" borderId="0" xfId="58" applyNumberFormat="1" applyFont="1" applyBorder="1" applyAlignment="1">
      <alignment horizontal="center"/>
      <protection/>
    </xf>
    <xf numFmtId="41" fontId="9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41" fontId="9" fillId="0" borderId="50" xfId="58" applyNumberFormat="1" applyFont="1" applyBorder="1">
      <alignment/>
      <protection/>
    </xf>
    <xf numFmtId="41" fontId="21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Alignment="1">
      <alignment horizontal="center"/>
      <protection/>
    </xf>
    <xf numFmtId="0" fontId="16" fillId="0" borderId="0" xfId="0" applyFont="1" applyBorder="1" applyAlignment="1">
      <alignment/>
    </xf>
    <xf numFmtId="41" fontId="9" fillId="0" borderId="50" xfId="58" applyNumberFormat="1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/>
      <protection/>
    </xf>
    <xf numFmtId="41" fontId="11" fillId="0" borderId="0" xfId="58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wrapText="1"/>
      <protection/>
    </xf>
    <xf numFmtId="41" fontId="11" fillId="0" borderId="0" xfId="58" applyNumberFormat="1" applyFont="1" applyBorder="1">
      <alignment/>
      <protection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2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/>
    </xf>
    <xf numFmtId="0" fontId="21" fillId="0" borderId="38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63" applyFont="1" applyBorder="1" applyAlignment="1">
      <alignment horizontal="right"/>
      <protection/>
    </xf>
    <xf numFmtId="173" fontId="8" fillId="0" borderId="47" xfId="40" applyNumberFormat="1" applyFont="1" applyBorder="1" applyAlignment="1">
      <alignment horizontal="right"/>
    </xf>
    <xf numFmtId="173" fontId="8" fillId="0" borderId="47" xfId="40" applyNumberFormat="1" applyFont="1" applyBorder="1" applyAlignment="1">
      <alignment wrapText="1"/>
    </xf>
    <xf numFmtId="173" fontId="16" fillId="0" borderId="47" xfId="40" applyNumberFormat="1" applyFont="1" applyBorder="1" applyAlignment="1">
      <alignment wrapText="1"/>
    </xf>
    <xf numFmtId="0" fontId="16" fillId="0" borderId="0" xfId="63" applyFont="1" applyBorder="1" applyAlignment="1">
      <alignment/>
      <protection/>
    </xf>
    <xf numFmtId="165" fontId="16" fillId="0" borderId="0" xfId="63" applyNumberFormat="1" applyFont="1" applyBorder="1" applyAlignment="1">
      <alignment/>
      <protection/>
    </xf>
    <xf numFmtId="0" fontId="8" fillId="0" borderId="0" xfId="63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173" fontId="9" fillId="0" borderId="0" xfId="40" applyNumberFormat="1" applyFont="1" applyAlignment="1">
      <alignment horizontal="center"/>
    </xf>
    <xf numFmtId="173" fontId="9" fillId="0" borderId="11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63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left" wrapText="1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165" fontId="16" fillId="0" borderId="0" xfId="63" applyNumberFormat="1" applyFont="1">
      <alignment/>
      <protection/>
    </xf>
    <xf numFmtId="0" fontId="33" fillId="0" borderId="0" xfId="63" applyFont="1" applyBorder="1" applyAlignment="1">
      <alignment horizontal="center" wrapText="1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left" wrapText="1"/>
      <protection/>
    </xf>
    <xf numFmtId="173" fontId="33" fillId="0" borderId="0" xfId="63" applyNumberFormat="1" applyFont="1" applyBorder="1" applyAlignment="1">
      <alignment/>
      <protection/>
    </xf>
    <xf numFmtId="0" fontId="33" fillId="0" borderId="0" xfId="63" applyFont="1" applyBorder="1" applyAlignment="1">
      <alignment/>
      <protection/>
    </xf>
    <xf numFmtId="165" fontId="33" fillId="0" borderId="0" xfId="63" applyNumberFormat="1" applyFont="1" applyBorder="1" applyAlignment="1">
      <alignment/>
      <protection/>
    </xf>
    <xf numFmtId="0" fontId="6" fillId="0" borderId="0" xfId="63" applyFont="1" applyBorder="1" applyAlignment="1">
      <alignment/>
      <protection/>
    </xf>
    <xf numFmtId="165" fontId="6" fillId="0" borderId="0" xfId="63" applyNumberFormat="1" applyFont="1" applyBorder="1" applyAlignment="1">
      <alignment/>
      <protection/>
    </xf>
    <xf numFmtId="173" fontId="4" fillId="0" borderId="0" xfId="63" applyNumberFormat="1" applyFont="1" applyBorder="1" applyAlignment="1">
      <alignment/>
      <protection/>
    </xf>
    <xf numFmtId="0" fontId="16" fillId="0" borderId="0" xfId="63" applyFont="1" applyBorder="1" applyAlignment="1">
      <alignment horizontal="center"/>
      <protection/>
    </xf>
    <xf numFmtId="173" fontId="17" fillId="0" borderId="0" xfId="40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  <protection/>
    </xf>
    <xf numFmtId="165" fontId="17" fillId="0" borderId="0" xfId="63" applyNumberFormat="1" applyFont="1" applyBorder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165" fontId="17" fillId="0" borderId="0" xfId="63" applyNumberFormat="1" applyFont="1">
      <alignment/>
      <protection/>
    </xf>
    <xf numFmtId="173" fontId="17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173" fontId="16" fillId="0" borderId="0" xfId="40" applyNumberFormat="1" applyFont="1" applyBorder="1" applyAlignment="1">
      <alignment horizontal="right"/>
    </xf>
    <xf numFmtId="165" fontId="16" fillId="0" borderId="0" xfId="63" applyNumberFormat="1" applyFont="1" applyBorder="1">
      <alignment/>
      <protection/>
    </xf>
    <xf numFmtId="0" fontId="4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165" fontId="11" fillId="0" borderId="0" xfId="63" applyNumberFormat="1" applyFont="1">
      <alignment/>
      <protection/>
    </xf>
    <xf numFmtId="0" fontId="11" fillId="0" borderId="12" xfId="63" applyFont="1" applyBorder="1">
      <alignment/>
      <protection/>
    </xf>
    <xf numFmtId="0" fontId="11" fillId="0" borderId="10" xfId="63" applyFont="1" applyBorder="1" applyAlignment="1">
      <alignment horizontal="right"/>
      <protection/>
    </xf>
    <xf numFmtId="165" fontId="11" fillId="0" borderId="10" xfId="63" applyNumberFormat="1" applyFont="1" applyBorder="1">
      <alignment/>
      <protection/>
    </xf>
    <xf numFmtId="0" fontId="11" fillId="0" borderId="47" xfId="63" applyFont="1" applyBorder="1">
      <alignment/>
      <protection/>
    </xf>
    <xf numFmtId="173" fontId="11" fillId="0" borderId="47" xfId="63" applyNumberFormat="1" applyFont="1" applyBorder="1">
      <alignment/>
      <protection/>
    </xf>
    <xf numFmtId="173" fontId="11" fillId="0" borderId="40" xfId="40" applyNumberFormat="1" applyFont="1" applyBorder="1" applyAlignment="1">
      <alignment horizontal="center"/>
    </xf>
    <xf numFmtId="173" fontId="17" fillId="0" borderId="38" xfId="40" applyNumberFormat="1" applyFont="1" applyBorder="1" applyAlignment="1">
      <alignment/>
    </xf>
    <xf numFmtId="173" fontId="8" fillId="0" borderId="51" xfId="40" applyNumberFormat="1" applyFont="1" applyBorder="1" applyAlignment="1">
      <alignment/>
    </xf>
    <xf numFmtId="173" fontId="9" fillId="0" borderId="51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9" fillId="0" borderId="0" xfId="4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/>
    </xf>
    <xf numFmtId="165" fontId="17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3" fontId="11" fillId="0" borderId="0" xfId="40" applyNumberFormat="1" applyFont="1" applyAlignment="1">
      <alignment wrapText="1"/>
    </xf>
    <xf numFmtId="0" fontId="33" fillId="0" borderId="0" xfId="59" applyFont="1">
      <alignment/>
      <protection/>
    </xf>
    <xf numFmtId="173" fontId="17" fillId="0" borderId="0" xfId="40" applyNumberFormat="1" applyFont="1" applyAlignment="1">
      <alignment wrapText="1"/>
    </xf>
    <xf numFmtId="173" fontId="17" fillId="0" borderId="15" xfId="40" applyNumberFormat="1" applyFont="1" applyBorder="1" applyAlignment="1">
      <alignment/>
    </xf>
    <xf numFmtId="173" fontId="17" fillId="0" borderId="39" xfId="40" applyNumberFormat="1" applyFont="1" applyBorder="1" applyAlignment="1">
      <alignment/>
    </xf>
    <xf numFmtId="173" fontId="17" fillId="0" borderId="20" xfId="40" applyNumberFormat="1" applyFont="1" applyBorder="1" applyAlignment="1">
      <alignment/>
    </xf>
    <xf numFmtId="173" fontId="17" fillId="0" borderId="37" xfId="40" applyNumberFormat="1" applyFont="1" applyBorder="1" applyAlignment="1">
      <alignment/>
    </xf>
    <xf numFmtId="173" fontId="11" fillId="0" borderId="11" xfId="40" applyNumberFormat="1" applyFont="1" applyBorder="1" applyAlignment="1">
      <alignment horizontal="center"/>
    </xf>
    <xf numFmtId="173" fontId="11" fillId="0" borderId="11" xfId="40" applyNumberFormat="1" applyFont="1" applyBorder="1" applyAlignment="1">
      <alignment horizontal="center" wrapText="1"/>
    </xf>
    <xf numFmtId="0" fontId="9" fillId="0" borderId="38" xfId="56" applyFont="1" applyBorder="1" applyAlignment="1">
      <alignment horizontal="center"/>
      <protection/>
    </xf>
    <xf numFmtId="0" fontId="17" fillId="0" borderId="11" xfId="62" applyFont="1" applyBorder="1" applyAlignment="1" quotePrefix="1">
      <alignment horizontal="center" vertical="center" wrapText="1"/>
      <protection/>
    </xf>
    <xf numFmtId="0" fontId="9" fillId="0" borderId="52" xfId="56" applyFont="1" applyBorder="1">
      <alignment/>
      <protection/>
    </xf>
    <xf numFmtId="0" fontId="9" fillId="0" borderId="24" xfId="56" applyFont="1" applyBorder="1">
      <alignment/>
      <protection/>
    </xf>
    <xf numFmtId="0" fontId="9" fillId="0" borderId="53" xfId="56" applyFont="1" applyBorder="1">
      <alignment/>
      <protection/>
    </xf>
    <xf numFmtId="0" fontId="9" fillId="0" borderId="54" xfId="56" applyFont="1" applyBorder="1">
      <alignment/>
      <protection/>
    </xf>
    <xf numFmtId="165" fontId="9" fillId="0" borderId="55" xfId="56" applyNumberFormat="1" applyFont="1" applyBorder="1">
      <alignment/>
      <protection/>
    </xf>
    <xf numFmtId="165" fontId="9" fillId="0" borderId="38" xfId="56" applyNumberFormat="1" applyFont="1" applyBorder="1">
      <alignment/>
      <protection/>
    </xf>
    <xf numFmtId="0" fontId="9" fillId="0" borderId="38" xfId="56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7" fillId="0" borderId="0" xfId="57" applyFont="1">
      <alignment/>
      <protection/>
    </xf>
    <xf numFmtId="165" fontId="9" fillId="0" borderId="39" xfId="57" applyNumberFormat="1" applyFont="1" applyBorder="1">
      <alignment/>
      <protection/>
    </xf>
    <xf numFmtId="0" fontId="17" fillId="0" borderId="18" xfId="62" applyFont="1" applyBorder="1" applyAlignment="1" quotePrefix="1">
      <alignment horizontal="center" vertical="center" wrapText="1"/>
      <protection/>
    </xf>
    <xf numFmtId="0" fontId="11" fillId="0" borderId="0" xfId="57" applyFont="1" applyAlignme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173" fontId="23" fillId="0" borderId="0" xfId="40" applyNumberFormat="1" applyFont="1" applyAlignment="1">
      <alignment horizontal="right"/>
    </xf>
    <xf numFmtId="0" fontId="9" fillId="0" borderId="0" xfId="62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8" fillId="0" borderId="0" xfId="40" applyNumberFormat="1" applyFont="1" applyAlignment="1">
      <alignment/>
    </xf>
    <xf numFmtId="173" fontId="28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8" fillId="0" borderId="0" xfId="40" applyNumberFormat="1" applyFont="1" applyBorder="1" applyAlignment="1">
      <alignment/>
    </xf>
    <xf numFmtId="173" fontId="9" fillId="0" borderId="24" xfId="40" applyNumberFormat="1" applyFont="1" applyBorder="1" applyAlignment="1">
      <alignment/>
    </xf>
    <xf numFmtId="173" fontId="8" fillId="0" borderId="38" xfId="40" applyNumberFormat="1" applyFont="1" applyBorder="1" applyAlignment="1">
      <alignment/>
    </xf>
    <xf numFmtId="0" fontId="9" fillId="0" borderId="0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37" xfId="0" applyNumberFormat="1" applyFont="1" applyBorder="1" applyAlignment="1">
      <alignment/>
    </xf>
    <xf numFmtId="165" fontId="9" fillId="0" borderId="37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53" xfId="0" applyFont="1" applyBorder="1" applyAlignment="1">
      <alignment/>
    </xf>
    <xf numFmtId="165" fontId="8" fillId="0" borderId="38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173" fontId="9" fillId="0" borderId="47" xfId="4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24" xfId="0" applyFont="1" applyBorder="1" applyAlignment="1">
      <alignment wrapText="1"/>
    </xf>
    <xf numFmtId="1" fontId="9" fillId="0" borderId="0" xfId="56" applyNumberFormat="1" applyFont="1">
      <alignment/>
      <protection/>
    </xf>
    <xf numFmtId="165" fontId="9" fillId="0" borderId="0" xfId="56" applyNumberFormat="1" applyFont="1">
      <alignment/>
      <protection/>
    </xf>
    <xf numFmtId="173" fontId="9" fillId="0" borderId="0" xfId="56" applyNumberFormat="1" applyFont="1">
      <alignment/>
      <protection/>
    </xf>
    <xf numFmtId="172" fontId="9" fillId="0" borderId="0" xfId="56" applyNumberFormat="1" applyFont="1">
      <alignment/>
      <protection/>
    </xf>
    <xf numFmtId="43" fontId="9" fillId="0" borderId="0" xfId="56" applyNumberFormat="1" applyFont="1">
      <alignment/>
      <protection/>
    </xf>
    <xf numFmtId="164" fontId="11" fillId="0" borderId="0" xfId="59" applyNumberFormat="1" applyFont="1">
      <alignment/>
      <protection/>
    </xf>
    <xf numFmtId="165" fontId="8" fillId="0" borderId="0" xfId="63" applyNumberFormat="1" applyFont="1" applyBorder="1">
      <alignment/>
      <protection/>
    </xf>
    <xf numFmtId="173" fontId="9" fillId="0" borderId="0" xfId="0" applyNumberFormat="1" applyFont="1" applyAlignment="1">
      <alignment/>
    </xf>
    <xf numFmtId="180" fontId="9" fillId="0" borderId="0" xfId="40" applyNumberFormat="1" applyFont="1" applyAlignment="1">
      <alignment horizontal="center" vertical="center" wrapText="1"/>
    </xf>
    <xf numFmtId="180" fontId="8" fillId="0" borderId="0" xfId="40" applyNumberFormat="1" applyFont="1" applyBorder="1" applyAlignment="1">
      <alignment horizontal="center"/>
    </xf>
    <xf numFmtId="180" fontId="9" fillId="0" borderId="50" xfId="40" applyNumberFormat="1" applyFont="1" applyBorder="1" applyAlignment="1">
      <alignment horizontal="center"/>
    </xf>
    <xf numFmtId="3" fontId="5" fillId="0" borderId="0" xfId="64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64" applyFont="1" applyBorder="1">
      <alignment/>
      <protection/>
    </xf>
    <xf numFmtId="0" fontId="34" fillId="0" borderId="0" xfId="64" applyFont="1" applyBorder="1" quotePrefix="1">
      <alignment/>
      <protection/>
    </xf>
    <xf numFmtId="0" fontId="34" fillId="0" borderId="0" xfId="64" applyFont="1" applyBorder="1">
      <alignment/>
      <protection/>
    </xf>
    <xf numFmtId="3" fontId="0" fillId="0" borderId="50" xfId="0" applyNumberFormat="1" applyBorder="1" applyAlignment="1">
      <alignment horizontal="center"/>
    </xf>
    <xf numFmtId="3" fontId="35" fillId="0" borderId="0" xfId="0" applyNumberFormat="1" applyFont="1" applyAlignment="1">
      <alignment horizontal="center"/>
    </xf>
    <xf numFmtId="0" fontId="0" fillId="0" borderId="50" xfId="0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4" fillId="0" borderId="0" xfId="64" applyNumberFormat="1" applyFont="1" applyAlignment="1">
      <alignment horizontal="center"/>
      <protection/>
    </xf>
    <xf numFmtId="180" fontId="4" fillId="0" borderId="0" xfId="64" applyNumberFormat="1" applyFont="1" applyAlignment="1">
      <alignment horizontal="center"/>
      <protection/>
    </xf>
    <xf numFmtId="1" fontId="0" fillId="0" borderId="0" xfId="0" applyNumberFormat="1" applyAlignment="1">
      <alignment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80" fontId="9" fillId="0" borderId="0" xfId="0" applyNumberFormat="1" applyFont="1" applyAlignment="1">
      <alignment horizontal="center" wrapText="1"/>
    </xf>
    <xf numFmtId="0" fontId="17" fillId="0" borderId="30" xfId="62" applyFont="1" applyBorder="1" applyAlignment="1" quotePrefix="1">
      <alignment horizontal="center" vertical="center" wrapText="1"/>
      <protection/>
    </xf>
    <xf numFmtId="0" fontId="17" fillId="0" borderId="56" xfId="64" applyFont="1" applyBorder="1">
      <alignment/>
      <protection/>
    </xf>
    <xf numFmtId="173" fontId="17" fillId="0" borderId="57" xfId="40" applyNumberFormat="1" applyFont="1" applyBorder="1" applyAlignment="1">
      <alignment/>
    </xf>
    <xf numFmtId="173" fontId="17" fillId="0" borderId="58" xfId="40" applyNumberFormat="1" applyFont="1" applyBorder="1" applyAlignment="1">
      <alignment/>
    </xf>
    <xf numFmtId="3" fontId="9" fillId="0" borderId="0" xfId="40" applyNumberFormat="1" applyFont="1" applyAlignment="1">
      <alignment horizontal="center" wrapText="1"/>
    </xf>
    <xf numFmtId="3" fontId="9" fillId="0" borderId="0" xfId="4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9" fillId="0" borderId="18" xfId="0" applyFont="1" applyBorder="1" applyAlignment="1" quotePrefix="1">
      <alignment/>
    </xf>
    <xf numFmtId="1" fontId="4" fillId="0" borderId="0" xfId="40" applyNumberFormat="1" applyFont="1" applyBorder="1" applyAlignment="1">
      <alignment horizontal="right"/>
    </xf>
    <xf numFmtId="1" fontId="5" fillId="0" borderId="0" xfId="64" applyNumberFormat="1" applyFont="1" applyAlignment="1">
      <alignment horizontal="right"/>
      <protection/>
    </xf>
    <xf numFmtId="165" fontId="5" fillId="0" borderId="0" xfId="64" applyNumberFormat="1" applyFont="1" applyAlignment="1">
      <alignment horizontal="right"/>
      <protection/>
    </xf>
    <xf numFmtId="165" fontId="4" fillId="0" borderId="0" xfId="40" applyNumberFormat="1" applyFont="1" applyAlignment="1">
      <alignment horizontal="right" wrapText="1"/>
    </xf>
    <xf numFmtId="165" fontId="5" fillId="0" borderId="0" xfId="64" applyNumberFormat="1" applyFont="1" applyAlignment="1">
      <alignment horizontal="right"/>
      <protection/>
    </xf>
    <xf numFmtId="3" fontId="5" fillId="0" borderId="0" xfId="64" applyNumberFormat="1" applyFont="1" applyAlignment="1">
      <alignment horizontal="right"/>
      <protection/>
    </xf>
    <xf numFmtId="3" fontId="4" fillId="0" borderId="0" xfId="40" applyNumberFormat="1" applyFont="1" applyBorder="1" applyAlignment="1">
      <alignment horizontal="right"/>
    </xf>
    <xf numFmtId="173" fontId="5" fillId="0" borderId="0" xfId="40" applyNumberFormat="1" applyFont="1" applyAlignment="1">
      <alignment wrapText="1"/>
    </xf>
    <xf numFmtId="172" fontId="5" fillId="0" borderId="0" xfId="40" applyNumberFormat="1" applyFont="1" applyAlignment="1">
      <alignment horizontal="right" wrapText="1"/>
    </xf>
    <xf numFmtId="173" fontId="14" fillId="0" borderId="0" xfId="40" applyNumberFormat="1" applyFont="1" applyBorder="1" applyAlignment="1">
      <alignment horizontal="right"/>
    </xf>
    <xf numFmtId="172" fontId="14" fillId="0" borderId="0" xfId="40" applyNumberFormat="1" applyFont="1" applyAlignment="1">
      <alignment horizontal="right" wrapText="1"/>
    </xf>
    <xf numFmtId="165" fontId="4" fillId="0" borderId="0" xfId="40" applyNumberFormat="1" applyFont="1" applyAlignment="1">
      <alignment horizontal="right"/>
    </xf>
    <xf numFmtId="1" fontId="4" fillId="0" borderId="0" xfId="64" applyNumberFormat="1" applyFont="1" applyBorder="1" applyAlignment="1">
      <alignment horizontal="right"/>
      <protection/>
    </xf>
    <xf numFmtId="0" fontId="4" fillId="0" borderId="0" xfId="62" applyFont="1" applyBorder="1" applyAlignment="1">
      <alignment horizontal="left" wrapText="1"/>
      <protection/>
    </xf>
    <xf numFmtId="165" fontId="5" fillId="0" borderId="0" xfId="40" applyNumberFormat="1" applyFont="1" applyAlignment="1">
      <alignment horizontal="right"/>
    </xf>
    <xf numFmtId="1" fontId="14" fillId="0" borderId="0" xfId="40" applyNumberFormat="1" applyFont="1" applyBorder="1" applyAlignment="1">
      <alignment horizontal="right"/>
    </xf>
    <xf numFmtId="165" fontId="14" fillId="0" borderId="0" xfId="40" applyNumberFormat="1" applyFont="1" applyAlignment="1">
      <alignment horizontal="right"/>
    </xf>
    <xf numFmtId="1" fontId="5" fillId="0" borderId="0" xfId="40" applyNumberFormat="1" applyFont="1" applyBorder="1" applyAlignment="1">
      <alignment horizontal="right"/>
    </xf>
    <xf numFmtId="173" fontId="5" fillId="0" borderId="0" xfId="40" applyNumberFormat="1" applyFont="1" applyAlignment="1">
      <alignment horizontal="left" wrapText="1"/>
    </xf>
    <xf numFmtId="3" fontId="5" fillId="0" borderId="0" xfId="40" applyNumberFormat="1" applyFont="1" applyAlignment="1">
      <alignment horizontal="right" wrapText="1"/>
    </xf>
    <xf numFmtId="3" fontId="14" fillId="0" borderId="0" xfId="40" applyNumberFormat="1" applyFont="1" applyBorder="1" applyAlignment="1">
      <alignment horizontal="right"/>
    </xf>
    <xf numFmtId="165" fontId="5" fillId="0" borderId="0" xfId="40" applyNumberFormat="1" applyFont="1" applyAlignment="1">
      <alignment horizontal="right" wrapText="1"/>
    </xf>
    <xf numFmtId="165" fontId="14" fillId="0" borderId="0" xfId="40" applyNumberFormat="1" applyFont="1" applyAlignment="1">
      <alignment horizontal="right" wrapText="1"/>
    </xf>
    <xf numFmtId="44" fontId="4" fillId="0" borderId="0" xfId="66" applyFont="1" applyAlignment="1">
      <alignment horizontal="left" wrapText="1"/>
    </xf>
    <xf numFmtId="0" fontId="5" fillId="0" borderId="0" xfId="62" applyFont="1" applyBorder="1" applyAlignment="1">
      <alignment horizontal="left" wrapText="1"/>
      <protection/>
    </xf>
    <xf numFmtId="1" fontId="5" fillId="0" borderId="0" xfId="64" applyNumberFormat="1" applyFont="1">
      <alignment/>
      <protection/>
    </xf>
    <xf numFmtId="3" fontId="5" fillId="0" borderId="0" xfId="40" applyNumberFormat="1" applyFont="1" applyBorder="1" applyAlignment="1">
      <alignment horizontal="right"/>
    </xf>
    <xf numFmtId="3" fontId="5" fillId="0" borderId="0" xfId="64" applyNumberFormat="1" applyFont="1" applyBorder="1" applyAlignment="1">
      <alignment horizontal="right"/>
      <protection/>
    </xf>
    <xf numFmtId="1" fontId="5" fillId="0" borderId="0" xfId="64" applyNumberFormat="1" applyFont="1" applyBorder="1" applyAlignment="1">
      <alignment horizontal="right"/>
      <protection/>
    </xf>
    <xf numFmtId="0" fontId="4" fillId="0" borderId="0" xfId="64" applyFont="1">
      <alignment/>
      <protection/>
    </xf>
    <xf numFmtId="3" fontId="4" fillId="0" borderId="0" xfId="64" applyNumberFormat="1" applyFont="1" applyAlignment="1">
      <alignment horizontal="right"/>
      <protection/>
    </xf>
    <xf numFmtId="165" fontId="4" fillId="0" borderId="0" xfId="64" applyNumberFormat="1" applyFont="1" applyAlignment="1">
      <alignment horizontal="right"/>
      <protection/>
    </xf>
    <xf numFmtId="1" fontId="4" fillId="0" borderId="0" xfId="64" applyNumberFormat="1" applyFont="1" applyAlignment="1">
      <alignment horizontal="right"/>
      <protection/>
    </xf>
    <xf numFmtId="1" fontId="4" fillId="0" borderId="0" xfId="40" applyNumberFormat="1" applyFont="1" applyAlignment="1">
      <alignment horizontal="right"/>
    </xf>
    <xf numFmtId="180" fontId="4" fillId="0" borderId="0" xfId="40" applyNumberFormat="1" applyFont="1" applyBorder="1" applyAlignment="1">
      <alignment horizontal="right"/>
    </xf>
    <xf numFmtId="1" fontId="4" fillId="0" borderId="0" xfId="64" applyNumberFormat="1" applyFont="1">
      <alignment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8" fillId="0" borderId="0" xfId="0" applyFont="1" applyAlignment="1">
      <alignment horizontal="left" wrapText="1"/>
    </xf>
    <xf numFmtId="0" fontId="8" fillId="0" borderId="0" xfId="59" applyFont="1" applyAlignment="1">
      <alignment horizontal="center"/>
      <protection/>
    </xf>
    <xf numFmtId="0" fontId="9" fillId="0" borderId="49" xfId="59" applyFont="1" applyBorder="1" applyAlignment="1">
      <alignment horizontal="center"/>
      <protection/>
    </xf>
    <xf numFmtId="0" fontId="9" fillId="0" borderId="48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9" fillId="0" borderId="3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59" xfId="59" applyFont="1" applyBorder="1" applyAlignment="1">
      <alignment horizontal="center"/>
      <protection/>
    </xf>
    <xf numFmtId="0" fontId="9" fillId="0" borderId="32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60" xfId="59" applyFont="1" applyBorder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56" applyFont="1" applyAlignment="1">
      <alignment horizontal="center"/>
      <protection/>
    </xf>
    <xf numFmtId="0" fontId="9" fillId="0" borderId="0" xfId="59" applyFont="1" applyAlignment="1">
      <alignment horizontal="left" wrapText="1"/>
      <protection/>
    </xf>
    <xf numFmtId="0" fontId="0" fillId="0" borderId="0" xfId="0" applyFont="1" applyAlignment="1">
      <alignment wrapText="1"/>
    </xf>
    <xf numFmtId="0" fontId="9" fillId="0" borderId="49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9" fillId="0" borderId="32" xfId="59" applyFont="1" applyBorder="1" applyAlignment="1">
      <alignment horizontal="center" vertical="center"/>
      <protection/>
    </xf>
    <xf numFmtId="0" fontId="9" fillId="0" borderId="6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7" fillId="0" borderId="13" xfId="62" applyFont="1" applyBorder="1" applyAlignment="1">
      <alignment horizontal="center" vertical="center" wrapText="1"/>
      <protection/>
    </xf>
    <xf numFmtId="0" fontId="17" fillId="0" borderId="14" xfId="62" applyFont="1" applyBorder="1" applyAlignment="1">
      <alignment horizontal="center" vertical="center" wrapText="1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173" fontId="11" fillId="0" borderId="10" xfId="40" applyNumberFormat="1" applyFont="1" applyBorder="1" applyAlignment="1">
      <alignment horizontal="center"/>
    </xf>
    <xf numFmtId="173" fontId="11" fillId="0" borderId="47" xfId="40" applyNumberFormat="1" applyFont="1" applyBorder="1" applyAlignment="1">
      <alignment horizontal="center"/>
    </xf>
    <xf numFmtId="173" fontId="11" fillId="0" borderId="49" xfId="40" applyNumberFormat="1" applyFont="1" applyBorder="1" applyAlignment="1">
      <alignment horizontal="center"/>
    </xf>
    <xf numFmtId="173" fontId="11" fillId="0" borderId="48" xfId="40" applyNumberFormat="1" applyFont="1" applyBorder="1" applyAlignment="1">
      <alignment horizontal="center"/>
    </xf>
    <xf numFmtId="173" fontId="11" fillId="0" borderId="40" xfId="40" applyNumberFormat="1" applyFont="1" applyBorder="1" applyAlignment="1">
      <alignment horizontal="center"/>
    </xf>
    <xf numFmtId="173" fontId="11" fillId="0" borderId="3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173" fontId="11" fillId="0" borderId="59" xfId="40" applyNumberFormat="1" applyFont="1" applyBorder="1" applyAlignment="1">
      <alignment horizontal="center"/>
    </xf>
    <xf numFmtId="173" fontId="11" fillId="0" borderId="32" xfId="40" applyNumberFormat="1" applyFont="1" applyBorder="1" applyAlignment="1">
      <alignment horizontal="center"/>
    </xf>
    <xf numFmtId="173" fontId="11" fillId="0" borderId="41" xfId="40" applyNumberFormat="1" applyFont="1" applyBorder="1" applyAlignment="1">
      <alignment horizontal="center"/>
    </xf>
    <xf numFmtId="173" fontId="11" fillId="0" borderId="60" xfId="40" applyNumberFormat="1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9" fillId="0" borderId="12" xfId="56" applyFont="1" applyBorder="1" applyAlignment="1">
      <alignment horizontal="center"/>
      <protection/>
    </xf>
    <xf numFmtId="0" fontId="9" fillId="0" borderId="47" xfId="56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9" fillId="0" borderId="10" xfId="56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12" xfId="56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49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30" xfId="56" applyFont="1" applyBorder="1" applyAlignment="1">
      <alignment horizontal="center" vertical="center"/>
      <protection/>
    </xf>
    <xf numFmtId="0" fontId="9" fillId="0" borderId="59" xfId="56" applyFont="1" applyBorder="1" applyAlignment="1">
      <alignment horizontal="center" vertical="center"/>
      <protection/>
    </xf>
    <xf numFmtId="0" fontId="9" fillId="0" borderId="32" xfId="56" applyFont="1" applyBorder="1" applyAlignment="1">
      <alignment horizontal="center" vertical="center"/>
      <protection/>
    </xf>
    <xf numFmtId="0" fontId="9" fillId="0" borderId="60" xfId="56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/>
      <protection/>
    </xf>
    <xf numFmtId="0" fontId="9" fillId="0" borderId="13" xfId="64" applyFont="1" applyBorder="1" applyAlignment="1">
      <alignment horizontal="center"/>
      <protection/>
    </xf>
    <xf numFmtId="0" fontId="9" fillId="0" borderId="14" xfId="64" applyFont="1" applyBorder="1" applyAlignment="1">
      <alignment horizontal="center"/>
      <protection/>
    </xf>
    <xf numFmtId="0" fontId="9" fillId="0" borderId="12" xfId="57" applyFont="1" applyBorder="1" applyAlignment="1" quotePrefix="1">
      <alignment horizontal="center"/>
      <protection/>
    </xf>
    <xf numFmtId="0" fontId="9" fillId="0" borderId="10" xfId="57" applyFont="1" applyBorder="1" applyAlignment="1" quotePrefix="1">
      <alignment horizontal="center"/>
      <protection/>
    </xf>
    <xf numFmtId="0" fontId="9" fillId="0" borderId="47" xfId="57" applyFont="1" applyBorder="1" applyAlignment="1" quotePrefix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47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 wrapText="1"/>
      <protection/>
    </xf>
    <xf numFmtId="0" fontId="9" fillId="0" borderId="14" xfId="57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0" fontId="9" fillId="0" borderId="12" xfId="57" applyFont="1" applyBorder="1" applyAlignment="1">
      <alignment horizontal="center" wrapText="1"/>
      <protection/>
    </xf>
    <xf numFmtId="0" fontId="9" fillId="0" borderId="10" xfId="57" applyFont="1" applyBorder="1" applyAlignment="1" quotePrefix="1">
      <alignment horizontal="center" wrapText="1"/>
      <protection/>
    </xf>
    <xf numFmtId="0" fontId="9" fillId="0" borderId="47" xfId="57" applyFont="1" applyBorder="1" applyAlignment="1" quotePrefix="1">
      <alignment horizontal="center" wrapText="1"/>
      <protection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11" xfId="64" applyFont="1" applyBorder="1" applyAlignment="1">
      <alignment horizontal="center" wrapText="1"/>
      <protection/>
    </xf>
    <xf numFmtId="0" fontId="9" fillId="0" borderId="13" xfId="64" applyFont="1" applyBorder="1" applyAlignment="1">
      <alignment horizontal="center" wrapText="1"/>
      <protection/>
    </xf>
    <xf numFmtId="0" fontId="9" fillId="0" borderId="14" xfId="64" applyFont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26" fillId="0" borderId="11" xfId="59" applyFont="1" applyBorder="1" applyAlignment="1">
      <alignment horizontal="center" vertical="center" wrapText="1"/>
      <protection/>
    </xf>
    <xf numFmtId="0" fontId="26" fillId="0" borderId="13" xfId="59" applyFont="1" applyBorder="1" applyAlignment="1">
      <alignment horizontal="center" vertical="center" wrapText="1"/>
      <protection/>
    </xf>
    <xf numFmtId="0" fontId="26" fillId="0" borderId="14" xfId="59" applyFont="1" applyBorder="1" applyAlignment="1">
      <alignment horizontal="center" vertical="center" wrapText="1"/>
      <protection/>
    </xf>
    <xf numFmtId="173" fontId="26" fillId="0" borderId="10" xfId="40" applyNumberFormat="1" applyFont="1" applyBorder="1" applyAlignment="1">
      <alignment horizontal="center"/>
    </xf>
    <xf numFmtId="173" fontId="26" fillId="0" borderId="47" xfId="40" applyNumberFormat="1" applyFont="1" applyBorder="1" applyAlignment="1">
      <alignment horizontal="center"/>
    </xf>
    <xf numFmtId="173" fontId="26" fillId="0" borderId="49" xfId="40" applyNumberFormat="1" applyFont="1" applyBorder="1" applyAlignment="1">
      <alignment horizontal="center"/>
    </xf>
    <xf numFmtId="173" fontId="26" fillId="0" borderId="48" xfId="40" applyNumberFormat="1" applyFont="1" applyBorder="1" applyAlignment="1">
      <alignment horizontal="center"/>
    </xf>
    <xf numFmtId="173" fontId="26" fillId="0" borderId="40" xfId="40" applyNumberFormat="1" applyFont="1" applyBorder="1" applyAlignment="1">
      <alignment horizontal="center"/>
    </xf>
    <xf numFmtId="173" fontId="26" fillId="0" borderId="30" xfId="40" applyNumberFormat="1" applyFont="1" applyBorder="1" applyAlignment="1">
      <alignment horizontal="center"/>
    </xf>
    <xf numFmtId="173" fontId="26" fillId="0" borderId="0" xfId="40" applyNumberFormat="1" applyFont="1" applyBorder="1" applyAlignment="1">
      <alignment horizontal="center"/>
    </xf>
    <xf numFmtId="173" fontId="26" fillId="0" borderId="59" xfId="40" applyNumberFormat="1" applyFont="1" applyBorder="1" applyAlignment="1">
      <alignment horizontal="center"/>
    </xf>
    <xf numFmtId="173" fontId="26" fillId="0" borderId="32" xfId="40" applyNumberFormat="1" applyFont="1" applyBorder="1" applyAlignment="1">
      <alignment horizontal="center"/>
    </xf>
    <xf numFmtId="173" fontId="26" fillId="0" borderId="41" xfId="40" applyNumberFormat="1" applyFont="1" applyBorder="1" applyAlignment="1">
      <alignment horizontal="center"/>
    </xf>
    <xf numFmtId="173" fontId="26" fillId="0" borderId="60" xfId="40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59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48" xfId="59" applyFont="1" applyBorder="1" applyAlignment="1">
      <alignment horizontal="center"/>
      <protection/>
    </xf>
    <xf numFmtId="173" fontId="9" fillId="0" borderId="11" xfId="40" applyNumberFormat="1" applyFont="1" applyBorder="1" applyAlignment="1">
      <alignment horizontal="center" vertical="center"/>
    </xf>
    <xf numFmtId="173" fontId="9" fillId="0" borderId="13" xfId="40" applyNumberFormat="1" applyFont="1" applyBorder="1" applyAlignment="1">
      <alignment horizontal="center" vertical="center"/>
    </xf>
    <xf numFmtId="173" fontId="9" fillId="0" borderId="14" xfId="40" applyNumberFormat="1" applyFont="1" applyBorder="1" applyAlignment="1">
      <alignment horizontal="center" vertical="center"/>
    </xf>
    <xf numFmtId="173" fontId="9" fillId="0" borderId="49" xfId="40" applyNumberFormat="1" applyFont="1" applyBorder="1" applyAlignment="1">
      <alignment horizontal="center" vertical="center"/>
    </xf>
    <xf numFmtId="173" fontId="9" fillId="0" borderId="40" xfId="40" applyNumberFormat="1" applyFont="1" applyBorder="1" applyAlignment="1">
      <alignment horizontal="center" vertical="center"/>
    </xf>
    <xf numFmtId="173" fontId="9" fillId="0" borderId="32" xfId="40" applyNumberFormat="1" applyFont="1" applyBorder="1" applyAlignment="1">
      <alignment horizontal="center" vertical="center"/>
    </xf>
    <xf numFmtId="173" fontId="9" fillId="0" borderId="60" xfId="4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63" applyFont="1" applyBorder="1" applyAlignment="1">
      <alignment horizontal="left" wrapText="1"/>
      <protection/>
    </xf>
    <xf numFmtId="0" fontId="8" fillId="0" borderId="10" xfId="63" applyFont="1" applyBorder="1" applyAlignment="1">
      <alignment horizontal="left" wrapText="1"/>
      <protection/>
    </xf>
    <xf numFmtId="0" fontId="8" fillId="0" borderId="47" xfId="63" applyFont="1" applyBorder="1" applyAlignment="1">
      <alignment horizontal="left" wrapText="1"/>
      <protection/>
    </xf>
    <xf numFmtId="0" fontId="4" fillId="0" borderId="12" xfId="63" applyFont="1" applyBorder="1" applyAlignment="1">
      <alignment horizontal="left"/>
      <protection/>
    </xf>
    <xf numFmtId="0" fontId="4" fillId="0" borderId="10" xfId="63" applyFont="1" applyBorder="1" applyAlignment="1">
      <alignment horizontal="left"/>
      <protection/>
    </xf>
    <xf numFmtId="0" fontId="4" fillId="0" borderId="47" xfId="63" applyFont="1" applyBorder="1" applyAlignment="1">
      <alignment horizontal="left"/>
      <protection/>
    </xf>
    <xf numFmtId="0" fontId="8" fillId="0" borderId="11" xfId="63" applyFont="1" applyBorder="1" applyAlignment="1">
      <alignment horizontal="center"/>
      <protection/>
    </xf>
    <xf numFmtId="0" fontId="8" fillId="0" borderId="14" xfId="63" applyFont="1" applyBorder="1" applyAlignment="1">
      <alignment horizontal="center"/>
      <protection/>
    </xf>
    <xf numFmtId="0" fontId="9" fillId="0" borderId="0" xfId="63" applyFont="1" applyBorder="1" applyAlignment="1">
      <alignment horizontal="left" wrapText="1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49" xfId="63" applyFont="1" applyBorder="1" applyAlignment="1">
      <alignment horizontal="center"/>
      <protection/>
    </xf>
    <xf numFmtId="0" fontId="8" fillId="0" borderId="32" xfId="63" applyFont="1" applyBorder="1" applyAlignment="1">
      <alignment horizontal="center"/>
      <protection/>
    </xf>
    <xf numFmtId="0" fontId="8" fillId="0" borderId="49" xfId="63" applyFont="1" applyBorder="1" applyAlignment="1">
      <alignment horizontal="center" vertical="center" wrapText="1"/>
      <protection/>
    </xf>
    <xf numFmtId="0" fontId="8" fillId="0" borderId="48" xfId="63" applyFont="1" applyBorder="1" applyAlignment="1">
      <alignment horizontal="center" vertical="center" wrapText="1"/>
      <protection/>
    </xf>
    <xf numFmtId="0" fontId="8" fillId="0" borderId="40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41" xfId="63" applyFont="1" applyBorder="1" applyAlignment="1">
      <alignment horizontal="center" vertical="center" wrapText="1"/>
      <protection/>
    </xf>
    <xf numFmtId="0" fontId="8" fillId="0" borderId="60" xfId="63" applyFont="1" applyBorder="1" applyAlignment="1">
      <alignment horizontal="center" vertical="center" wrapText="1"/>
      <protection/>
    </xf>
    <xf numFmtId="0" fontId="29" fillId="0" borderId="48" xfId="0" applyFont="1" applyBorder="1" applyAlignment="1">
      <alignment horizontal="left" vertical="top" wrapText="1"/>
    </xf>
    <xf numFmtId="0" fontId="4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48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60" xfId="63" applyFont="1" applyBorder="1" applyAlignment="1">
      <alignment horizontal="center" vertical="center"/>
      <protection/>
    </xf>
    <xf numFmtId="0" fontId="9" fillId="0" borderId="0" xfId="63" applyFont="1" applyAlignment="1">
      <alignment horizontal="left" wrapText="1"/>
      <protection/>
    </xf>
    <xf numFmtId="0" fontId="4" fillId="0" borderId="0" xfId="63" applyFont="1" applyBorder="1" applyAlignment="1">
      <alignment horizontal="left" wrapText="1"/>
      <protection/>
    </xf>
    <xf numFmtId="0" fontId="8" fillId="0" borderId="49" xfId="63" applyFont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60" xfId="63" applyFont="1" applyBorder="1" applyAlignment="1">
      <alignment horizontal="center" vertical="center"/>
      <protection/>
    </xf>
    <xf numFmtId="0" fontId="8" fillId="0" borderId="49" xfId="63" applyFont="1" applyBorder="1" applyAlignment="1">
      <alignment horizontal="center"/>
      <protection/>
    </xf>
    <xf numFmtId="0" fontId="8" fillId="0" borderId="32" xfId="63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0" fontId="8" fillId="0" borderId="11" xfId="63" applyFont="1" applyBorder="1" applyAlignment="1">
      <alignment horizontal="center"/>
      <protection/>
    </xf>
    <xf numFmtId="0" fontId="8" fillId="0" borderId="14" xfId="63" applyFont="1" applyBorder="1" applyAlignment="1">
      <alignment horizontal="center"/>
      <protection/>
    </xf>
    <xf numFmtId="0" fontId="4" fillId="0" borderId="48" xfId="0" applyFont="1" applyBorder="1" applyAlignment="1">
      <alignment horizontal="left" vertical="top" wrapText="1"/>
    </xf>
    <xf numFmtId="0" fontId="17" fillId="0" borderId="0" xfId="63" applyFont="1" applyBorder="1" applyAlignment="1">
      <alignment horizontal="left"/>
      <protection/>
    </xf>
    <xf numFmtId="0" fontId="17" fillId="0" borderId="0" xfId="63" applyFont="1" applyBorder="1" applyAlignment="1">
      <alignment horizontal="left" wrapText="1"/>
      <protection/>
    </xf>
    <xf numFmtId="0" fontId="11" fillId="0" borderId="0" xfId="63" applyFont="1" applyAlignment="1">
      <alignment horizontal="left" wrapText="1"/>
      <protection/>
    </xf>
    <xf numFmtId="0" fontId="17" fillId="0" borderId="12" xfId="63" applyFont="1" applyBorder="1" applyAlignment="1">
      <alignment horizontal="left"/>
      <protection/>
    </xf>
    <xf numFmtId="0" fontId="17" fillId="0" borderId="10" xfId="63" applyFont="1" applyBorder="1" applyAlignment="1">
      <alignment horizontal="left"/>
      <protection/>
    </xf>
    <xf numFmtId="0" fontId="17" fillId="0" borderId="47" xfId="63" applyFont="1" applyBorder="1" applyAlignment="1">
      <alignment horizontal="left"/>
      <protection/>
    </xf>
    <xf numFmtId="173" fontId="9" fillId="0" borderId="11" xfId="40" applyNumberFormat="1" applyFont="1" applyBorder="1" applyAlignment="1">
      <alignment horizontal="center" wrapText="1"/>
    </xf>
    <xf numFmtId="173" fontId="9" fillId="0" borderId="14" xfId="40" applyNumberFormat="1" applyFont="1" applyBorder="1" applyAlignment="1">
      <alignment horizontal="center" wrapText="1"/>
    </xf>
    <xf numFmtId="173" fontId="9" fillId="0" borderId="49" xfId="40" applyNumberFormat="1" applyFont="1" applyBorder="1" applyAlignment="1">
      <alignment horizontal="center"/>
    </xf>
    <xf numFmtId="173" fontId="9" fillId="0" borderId="48" xfId="40" applyNumberFormat="1" applyFont="1" applyBorder="1" applyAlignment="1">
      <alignment horizontal="center"/>
    </xf>
    <xf numFmtId="173" fontId="9" fillId="0" borderId="40" xfId="40" applyNumberFormat="1" applyFont="1" applyBorder="1" applyAlignment="1">
      <alignment horizontal="center"/>
    </xf>
    <xf numFmtId="173" fontId="9" fillId="0" borderId="30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59" xfId="40" applyNumberFormat="1" applyFont="1" applyBorder="1" applyAlignment="1">
      <alignment horizontal="center"/>
    </xf>
    <xf numFmtId="173" fontId="9" fillId="0" borderId="32" xfId="40" applyNumberFormat="1" applyFont="1" applyBorder="1" applyAlignment="1">
      <alignment horizontal="center"/>
    </xf>
    <xf numFmtId="173" fontId="9" fillId="0" borderId="41" xfId="40" applyNumberFormat="1" applyFont="1" applyBorder="1" applyAlignment="1">
      <alignment horizontal="center"/>
    </xf>
    <xf numFmtId="173" fontId="9" fillId="0" borderId="60" xfId="40" applyNumberFormat="1" applyFont="1" applyBorder="1" applyAlignment="1">
      <alignment horizontal="center"/>
    </xf>
    <xf numFmtId="173" fontId="9" fillId="0" borderId="11" xfId="40" applyNumberFormat="1" applyFont="1" applyBorder="1" applyAlignment="1">
      <alignment horizontal="center"/>
    </xf>
    <xf numFmtId="173" fontId="9" fillId="0" borderId="14" xfId="4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10" xfId="40" applyNumberFormat="1" applyFont="1" applyBorder="1" applyAlignment="1">
      <alignment horizontal="center"/>
    </xf>
    <xf numFmtId="173" fontId="9" fillId="0" borderId="47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73" fontId="8" fillId="0" borderId="11" xfId="40" applyNumberFormat="1" applyFont="1" applyFill="1" applyBorder="1" applyAlignment="1">
      <alignment horizontal="center" vertical="center" wrapText="1"/>
    </xf>
    <xf numFmtId="173" fontId="8" fillId="0" borderId="13" xfId="40" applyNumberFormat="1" applyFont="1" applyFill="1" applyBorder="1" applyAlignment="1">
      <alignment horizontal="center" vertical="center" wrapText="1"/>
    </xf>
    <xf numFmtId="173" fontId="8" fillId="0" borderId="14" xfId="4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center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4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20" xfId="62" applyFont="1" applyBorder="1" applyAlignment="1">
      <alignment horizontal="left" wrapText="1"/>
      <protection/>
    </xf>
    <xf numFmtId="0" fontId="17" fillId="0" borderId="61" xfId="62" applyFont="1" applyBorder="1" applyAlignment="1">
      <alignment horizontal="left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25" xfId="62" applyFont="1" applyBorder="1" applyAlignment="1">
      <alignment horizontal="left" wrapText="1"/>
      <protection/>
    </xf>
    <xf numFmtId="0" fontId="9" fillId="0" borderId="62" xfId="64" applyFont="1" applyBorder="1" applyAlignment="1">
      <alignment horizontal="left"/>
      <protection/>
    </xf>
    <xf numFmtId="0" fontId="9" fillId="0" borderId="50" xfId="64" applyFont="1" applyBorder="1" applyAlignment="1">
      <alignment horizontal="left"/>
      <protection/>
    </xf>
    <xf numFmtId="0" fontId="9" fillId="0" borderId="16" xfId="64" applyFont="1" applyBorder="1" applyAlignment="1">
      <alignment horizontal="left"/>
      <protection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1" fillId="0" borderId="63" xfId="0" applyFont="1" applyBorder="1" applyAlignment="1">
      <alignment horizontal="left"/>
    </xf>
    <xf numFmtId="0" fontId="21" fillId="0" borderId="64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17" fillId="0" borderId="51" xfId="62" applyFont="1" applyBorder="1" applyAlignment="1">
      <alignment horizontal="left" wrapText="1"/>
      <protection/>
    </xf>
    <xf numFmtId="0" fontId="17" fillId="0" borderId="66" xfId="62" applyFont="1" applyBorder="1" applyAlignment="1">
      <alignment horizontal="left" wrapText="1"/>
      <protection/>
    </xf>
    <xf numFmtId="0" fontId="17" fillId="0" borderId="21" xfId="62" applyFont="1" applyBorder="1" applyAlignment="1">
      <alignment horizontal="left" wrapText="1"/>
      <protection/>
    </xf>
    <xf numFmtId="0" fontId="9" fillId="0" borderId="24" xfId="62" applyFont="1" applyBorder="1" applyAlignment="1">
      <alignment horizontal="left" wrapText="1"/>
      <protection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9" fillId="0" borderId="6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3" fontId="4" fillId="0" borderId="11" xfId="40" applyNumberFormat="1" applyFont="1" applyBorder="1" applyAlignment="1">
      <alignment horizontal="center"/>
    </xf>
    <xf numFmtId="173" fontId="4" fillId="0" borderId="14" xfId="4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8" fillId="0" borderId="0" xfId="59" applyFont="1" applyAlignment="1">
      <alignment horizontal="center"/>
      <protection/>
    </xf>
    <xf numFmtId="0" fontId="10" fillId="0" borderId="24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73" fontId="5" fillId="0" borderId="24" xfId="40" applyNumberFormat="1" applyFont="1" applyBorder="1" applyAlignment="1">
      <alignment horizontal="center"/>
    </xf>
    <xf numFmtId="173" fontId="5" fillId="0" borderId="33" xfId="40" applyNumberFormat="1" applyFont="1" applyBorder="1" applyAlignment="1">
      <alignment horizontal="center"/>
    </xf>
    <xf numFmtId="173" fontId="5" fillId="0" borderId="15" xfId="40" applyNumberFormat="1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3" fontId="5" fillId="0" borderId="20" xfId="40" applyNumberFormat="1" applyFont="1" applyBorder="1" applyAlignment="1">
      <alignment horizontal="center"/>
    </xf>
    <xf numFmtId="173" fontId="5" fillId="0" borderId="65" xfId="40" applyNumberFormat="1" applyFont="1" applyBorder="1" applyAlignment="1">
      <alignment horizontal="center"/>
    </xf>
    <xf numFmtId="173" fontId="5" fillId="0" borderId="69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49" xfId="40" applyNumberFormat="1" applyFont="1" applyBorder="1" applyAlignment="1">
      <alignment horizontal="center"/>
    </xf>
    <xf numFmtId="173" fontId="4" fillId="0" borderId="40" xfId="40" applyNumberFormat="1" applyFont="1" applyBorder="1" applyAlignment="1">
      <alignment horizontal="center"/>
    </xf>
    <xf numFmtId="173" fontId="4" fillId="0" borderId="32" xfId="40" applyNumberFormat="1" applyFont="1" applyBorder="1" applyAlignment="1">
      <alignment horizontal="center"/>
    </xf>
    <xf numFmtId="173" fontId="4" fillId="0" borderId="60" xfId="40" applyNumberFormat="1" applyFont="1" applyBorder="1" applyAlignment="1">
      <alignment horizontal="center"/>
    </xf>
    <xf numFmtId="173" fontId="5" fillId="0" borderId="49" xfId="40" applyNumberFormat="1" applyFont="1" applyBorder="1" applyAlignment="1">
      <alignment horizontal="center"/>
    </xf>
    <xf numFmtId="173" fontId="5" fillId="0" borderId="40" xfId="40" applyNumberFormat="1" applyFont="1" applyBorder="1" applyAlignment="1">
      <alignment horizontal="center"/>
    </xf>
    <xf numFmtId="173" fontId="5" fillId="0" borderId="32" xfId="40" applyNumberFormat="1" applyFont="1" applyBorder="1" applyAlignment="1">
      <alignment horizontal="center"/>
    </xf>
    <xf numFmtId="173" fontId="5" fillId="0" borderId="60" xfId="4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73" fontId="9" fillId="0" borderId="67" xfId="40" applyNumberFormat="1" applyFont="1" applyBorder="1" applyAlignment="1">
      <alignment horizontal="center" vertical="center"/>
    </xf>
    <xf numFmtId="173" fontId="9" fillId="0" borderId="33" xfId="40" applyNumberFormat="1" applyFont="1" applyBorder="1" applyAlignment="1">
      <alignment horizontal="center" vertical="center"/>
    </xf>
    <xf numFmtId="0" fontId="9" fillId="0" borderId="71" xfId="59" applyFont="1" applyBorder="1" applyAlignment="1">
      <alignment horizontal="center"/>
      <protection/>
    </xf>
    <xf numFmtId="0" fontId="9" fillId="0" borderId="72" xfId="59" applyFont="1" applyBorder="1" applyAlignment="1">
      <alignment horizontal="center"/>
      <protection/>
    </xf>
    <xf numFmtId="0" fontId="9" fillId="0" borderId="67" xfId="59" applyFont="1" applyBorder="1" applyAlignment="1">
      <alignment horizontal="left" vertical="center" wrapText="1"/>
      <protection/>
    </xf>
    <xf numFmtId="0" fontId="9" fillId="0" borderId="33" xfId="59" applyFont="1" applyBorder="1" applyAlignment="1">
      <alignment horizontal="left" vertical="center" wrapText="1"/>
      <protection/>
    </xf>
    <xf numFmtId="173" fontId="9" fillId="0" borderId="73" xfId="40" applyNumberFormat="1" applyFont="1" applyBorder="1" applyAlignment="1">
      <alignment horizontal="center" vertical="center"/>
    </xf>
    <xf numFmtId="173" fontId="9" fillId="0" borderId="74" xfId="40" applyNumberFormat="1" applyFont="1" applyBorder="1" applyAlignment="1">
      <alignment horizontal="center" vertical="center"/>
    </xf>
    <xf numFmtId="0" fontId="9" fillId="0" borderId="75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76" xfId="59" applyFont="1" applyBorder="1" applyAlignment="1">
      <alignment horizontal="center" vertical="center"/>
      <protection/>
    </xf>
    <xf numFmtId="0" fontId="9" fillId="0" borderId="74" xfId="59" applyFont="1" applyBorder="1" applyAlignment="1">
      <alignment horizontal="center" vertical="center"/>
      <protection/>
    </xf>
    <xf numFmtId="0" fontId="9" fillId="0" borderId="77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8" fillId="0" borderId="0" xfId="0" applyFont="1" applyAlignment="1">
      <alignment horizontal="center"/>
    </xf>
    <xf numFmtId="173" fontId="9" fillId="0" borderId="78" xfId="40" applyNumberFormat="1" applyFont="1" applyBorder="1" applyAlignment="1">
      <alignment horizontal="center" vertical="center"/>
    </xf>
    <xf numFmtId="173" fontId="9" fillId="0" borderId="55" xfId="40" applyNumberFormat="1" applyFont="1" applyBorder="1" applyAlignment="1">
      <alignment horizontal="center" vertical="center"/>
    </xf>
    <xf numFmtId="173" fontId="9" fillId="0" borderId="79" xfId="40" applyNumberFormat="1" applyFont="1" applyBorder="1" applyAlignment="1">
      <alignment horizontal="center" vertical="center"/>
    </xf>
    <xf numFmtId="173" fontId="9" fillId="0" borderId="80" xfId="4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84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49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8" fillId="0" borderId="11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9" fillId="0" borderId="4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8" fillId="0" borderId="49" xfId="58" applyFont="1" applyBorder="1" applyAlignment="1">
      <alignment horizontal="center" wrapText="1"/>
      <protection/>
    </xf>
    <xf numFmtId="0" fontId="8" fillId="0" borderId="32" xfId="58" applyFont="1" applyBorder="1" applyAlignment="1">
      <alignment horizontal="center" wrapText="1"/>
      <protection/>
    </xf>
    <xf numFmtId="0" fontId="8" fillId="0" borderId="11" xfId="58" applyFont="1" applyBorder="1" applyAlignment="1">
      <alignment horizontal="center" wrapText="1"/>
      <protection/>
    </xf>
    <xf numFmtId="0" fontId="8" fillId="0" borderId="14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iadás" xfId="57"/>
    <cellStyle name="Normál_KONEPC99" xfId="58"/>
    <cellStyle name="Normál_KTGV99" xfId="59"/>
    <cellStyle name="Normál_mérleg" xfId="60"/>
    <cellStyle name="Normál_Munka1" xfId="61"/>
    <cellStyle name="Normál_PHKV99" xfId="62"/>
    <cellStyle name="Normál_SÁB98" xfId="63"/>
    <cellStyle name="Normál_SIKONC99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tabSelected="1" zoomScalePageLayoutView="0" workbookViewId="0" topLeftCell="E28">
      <selection activeCell="G34" sqref="G34"/>
    </sheetView>
  </sheetViews>
  <sheetFormatPr defaultColWidth="9.00390625" defaultRowHeight="12.75"/>
  <cols>
    <col min="1" max="1" width="9.125" style="14" customWidth="1"/>
    <col min="2" max="2" width="11.25390625" style="14" bestFit="1" customWidth="1"/>
    <col min="3" max="11" width="9.125" style="14" customWidth="1"/>
    <col min="12" max="12" width="14.375" style="14" customWidth="1"/>
    <col min="13" max="16384" width="9.125" style="14" customWidth="1"/>
  </cols>
  <sheetData>
    <row r="23" spans="6:9" ht="15.75">
      <c r="F23" s="15"/>
      <c r="G23" s="15"/>
      <c r="H23" s="15"/>
      <c r="I23" s="12"/>
    </row>
    <row r="24" spans="6:9" ht="15.75">
      <c r="F24" s="12"/>
      <c r="G24" s="12"/>
      <c r="H24" s="12"/>
      <c r="I24" s="12"/>
    </row>
    <row r="25" spans="6:9" ht="15.75">
      <c r="F25" s="15"/>
      <c r="G25" s="15"/>
      <c r="H25" s="15"/>
      <c r="I25" s="12"/>
    </row>
    <row r="26" spans="6:9" ht="15.75">
      <c r="F26" s="12"/>
      <c r="G26" s="12"/>
      <c r="H26" s="12"/>
      <c r="I26" s="12"/>
    </row>
    <row r="27" spans="6:9" ht="15.75">
      <c r="F27" s="641"/>
      <c r="G27" s="641"/>
      <c r="H27" s="641"/>
      <c r="I27" s="12"/>
    </row>
    <row r="28" spans="6:9" ht="15.75">
      <c r="F28" s="12"/>
      <c r="G28" s="12"/>
      <c r="H28" s="12"/>
      <c r="I28" s="12"/>
    </row>
    <row r="34" spans="12:21" ht="25.5">
      <c r="L34" s="639" t="s">
        <v>734</v>
      </c>
      <c r="M34" s="639"/>
      <c r="N34" s="639"/>
      <c r="O34" s="639"/>
      <c r="P34" s="639"/>
      <c r="Q34" s="639"/>
      <c r="R34" s="639"/>
      <c r="S34" s="639"/>
      <c r="T34" s="639"/>
      <c r="U34" s="639"/>
    </row>
    <row r="35" spans="12:21" ht="7.5" customHeight="1"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2:21" ht="31.5" customHeight="1">
      <c r="L36" s="639" t="s">
        <v>737</v>
      </c>
      <c r="M36" s="639"/>
      <c r="N36" s="639"/>
      <c r="O36" s="639"/>
      <c r="P36" s="639"/>
      <c r="Q36" s="639"/>
      <c r="R36" s="639"/>
      <c r="S36" s="639"/>
      <c r="T36" s="639"/>
      <c r="U36" s="639"/>
    </row>
    <row r="37" spans="12:21" ht="6.75" customHeight="1"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2:21" ht="20.25">
      <c r="L38" s="640" t="s">
        <v>904</v>
      </c>
      <c r="M38" s="640"/>
      <c r="N38" s="640"/>
      <c r="O38" s="640"/>
      <c r="P38" s="640"/>
      <c r="Q38" s="640"/>
      <c r="R38" s="640"/>
      <c r="S38" s="640"/>
      <c r="T38" s="640"/>
      <c r="U38" s="640"/>
    </row>
    <row r="43" ht="15.75">
      <c r="B43" s="60"/>
    </row>
  </sheetData>
  <sheetProtection/>
  <mergeCells count="4">
    <mergeCell ref="L36:U36"/>
    <mergeCell ref="L38:U38"/>
    <mergeCell ref="F27:H27"/>
    <mergeCell ref="L34:U34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F8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9.375" style="9" customWidth="1"/>
    <col min="2" max="2" width="13.00390625" style="9" customWidth="1"/>
    <col min="3" max="3" width="13.375" style="9" customWidth="1"/>
    <col min="4" max="4" width="12.375" style="9" customWidth="1"/>
    <col min="5" max="5" width="9.75390625" style="9" customWidth="1"/>
    <col min="6" max="6" width="9.125" style="9" customWidth="1"/>
    <col min="7" max="7" width="12.625" style="9" bestFit="1" customWidth="1"/>
    <col min="8" max="16384" width="9.125" style="9" customWidth="1"/>
  </cols>
  <sheetData>
    <row r="2" spans="1:5" ht="15.75">
      <c r="A2" s="751"/>
      <c r="B2" s="752"/>
      <c r="C2" s="752"/>
      <c r="D2" s="752"/>
      <c r="E2" s="752"/>
    </row>
    <row r="3" spans="1:6" s="197" customFormat="1" ht="15.75">
      <c r="A3" s="196" t="s">
        <v>999</v>
      </c>
      <c r="C3" s="198"/>
      <c r="D3" s="199"/>
      <c r="E3" s="199"/>
      <c r="F3" s="199"/>
    </row>
    <row r="5" spans="1:5" s="248" customFormat="1" ht="18.75">
      <c r="A5" s="753" t="s">
        <v>468</v>
      </c>
      <c r="B5" s="753"/>
      <c r="C5" s="753"/>
      <c r="D5" s="753"/>
      <c r="E5" s="753"/>
    </row>
    <row r="6" spans="1:5" s="248" customFormat="1" ht="18.75">
      <c r="A6" s="750" t="s">
        <v>865</v>
      </c>
      <c r="B6" s="750"/>
      <c r="C6" s="750"/>
      <c r="D6" s="750"/>
      <c r="E6" s="750"/>
    </row>
    <row r="7" spans="1:5" s="248" customFormat="1" ht="18.75">
      <c r="A7" s="750" t="s">
        <v>904</v>
      </c>
      <c r="B7" s="750"/>
      <c r="C7" s="750"/>
      <c r="D7" s="750"/>
      <c r="E7" s="750"/>
    </row>
    <row r="8" s="5" customFormat="1" ht="16.5" thickBot="1">
      <c r="E8" s="537" t="s">
        <v>514</v>
      </c>
    </row>
    <row r="9" spans="1:5" s="80" customFormat="1" ht="13.5" thickBot="1">
      <c r="A9" s="647" t="s">
        <v>818</v>
      </c>
      <c r="B9" s="159" t="s">
        <v>738</v>
      </c>
      <c r="C9" s="159" t="s">
        <v>519</v>
      </c>
      <c r="D9" s="642" t="s">
        <v>739</v>
      </c>
      <c r="E9" s="159" t="s">
        <v>840</v>
      </c>
    </row>
    <row r="10" spans="1:5" s="80" customFormat="1" ht="12.75">
      <c r="A10" s="650"/>
      <c r="B10" s="666" t="s">
        <v>694</v>
      </c>
      <c r="C10" s="667"/>
      <c r="D10" s="643"/>
      <c r="E10" s="161"/>
    </row>
    <row r="11" spans="1:5" s="80" customFormat="1" ht="13.5" thickBot="1">
      <c r="A11" s="653"/>
      <c r="B11" s="668"/>
      <c r="C11" s="669"/>
      <c r="D11" s="644"/>
      <c r="E11" s="162" t="s">
        <v>743</v>
      </c>
    </row>
    <row r="12" spans="1:2" s="5" customFormat="1" ht="15.75">
      <c r="A12" s="4"/>
      <c r="B12" s="95"/>
    </row>
    <row r="13" spans="1:3" s="154" customFormat="1" ht="12.75">
      <c r="A13" s="153"/>
      <c r="C13" s="254"/>
    </row>
    <row r="14" spans="1:5" s="154" customFormat="1" ht="15.75">
      <c r="A14" s="4" t="s">
        <v>929</v>
      </c>
      <c r="B14" s="5"/>
      <c r="C14" s="610"/>
      <c r="D14" s="610"/>
      <c r="E14" s="611"/>
    </row>
    <row r="15" spans="1:5" s="154" customFormat="1" ht="18">
      <c r="A15" s="578"/>
      <c r="B15" s="5"/>
      <c r="C15" s="612"/>
      <c r="D15" s="612"/>
      <c r="E15" s="613"/>
    </row>
    <row r="16" spans="1:5" s="154" customFormat="1" ht="15.75">
      <c r="A16" s="578" t="s">
        <v>930</v>
      </c>
      <c r="B16" s="604"/>
      <c r="C16" s="620">
        <v>82</v>
      </c>
      <c r="D16" s="620">
        <v>79</v>
      </c>
      <c r="E16" s="617">
        <v>96.3</v>
      </c>
    </row>
    <row r="17" spans="1:5" s="154" customFormat="1" ht="15.75">
      <c r="A17" s="578" t="s">
        <v>725</v>
      </c>
      <c r="B17" s="604"/>
      <c r="C17" s="631">
        <v>16</v>
      </c>
      <c r="D17" s="604">
        <v>4</v>
      </c>
      <c r="E17" s="605">
        <v>25</v>
      </c>
    </row>
    <row r="18" spans="1:5" s="154" customFormat="1" ht="15.75">
      <c r="A18" s="616" t="s">
        <v>751</v>
      </c>
      <c r="B18" s="604"/>
      <c r="C18" s="615">
        <f>SUM(C16:C17)</f>
        <v>98</v>
      </c>
      <c r="D18" s="635">
        <f>SUM(D16:D17)</f>
        <v>83</v>
      </c>
      <c r="E18" s="634">
        <v>84.7</v>
      </c>
    </row>
    <row r="19" spans="1:5" s="154" customFormat="1" ht="15.75">
      <c r="A19" s="4"/>
      <c r="B19" s="604"/>
      <c r="C19" s="615"/>
      <c r="D19" s="604"/>
      <c r="E19" s="605"/>
    </row>
    <row r="20" spans="1:5" s="154" customFormat="1" ht="13.5" customHeight="1">
      <c r="A20" s="616" t="s">
        <v>931</v>
      </c>
      <c r="B20" s="604"/>
      <c r="C20" s="603"/>
      <c r="D20" s="603"/>
      <c r="E20" s="614"/>
    </row>
    <row r="21" spans="1:5" s="154" customFormat="1" ht="15.75">
      <c r="A21" s="4"/>
      <c r="B21" s="604"/>
      <c r="C21" s="615"/>
      <c r="D21" s="604"/>
      <c r="E21" s="605"/>
    </row>
    <row r="22" spans="1:5" s="154" customFormat="1" ht="15.75">
      <c r="A22" s="578" t="s">
        <v>932</v>
      </c>
      <c r="B22" s="604">
        <v>8</v>
      </c>
      <c r="C22" s="620">
        <v>8</v>
      </c>
      <c r="D22" s="604">
        <v>8</v>
      </c>
      <c r="E22" s="605">
        <v>100</v>
      </c>
    </row>
    <row r="23" spans="1:5" s="154" customFormat="1" ht="15.75">
      <c r="A23" s="578" t="s">
        <v>933</v>
      </c>
      <c r="B23" s="604"/>
      <c r="C23" s="620">
        <v>250</v>
      </c>
      <c r="D23" s="604">
        <v>250</v>
      </c>
      <c r="E23" s="605">
        <v>100</v>
      </c>
    </row>
    <row r="24" spans="1:6" s="154" customFormat="1" ht="15.75">
      <c r="A24" s="626" t="s">
        <v>751</v>
      </c>
      <c r="B24" s="635">
        <v>8</v>
      </c>
      <c r="C24" s="636">
        <v>258</v>
      </c>
      <c r="D24" s="636">
        <v>258</v>
      </c>
      <c r="E24" s="614">
        <v>100</v>
      </c>
      <c r="F24" s="252"/>
    </row>
    <row r="25" spans="1:5" s="154" customFormat="1" ht="18">
      <c r="A25" s="578"/>
      <c r="B25" s="604"/>
      <c r="C25" s="618"/>
      <c r="D25" s="618"/>
      <c r="E25" s="619"/>
    </row>
    <row r="26" spans="1:5" s="154" customFormat="1" ht="31.5">
      <c r="A26" s="616" t="s">
        <v>934</v>
      </c>
      <c r="B26" s="604"/>
      <c r="C26" s="615"/>
      <c r="D26" s="604"/>
      <c r="E26" s="605"/>
    </row>
    <row r="27" spans="1:5" s="154" customFormat="1" ht="13.5" customHeight="1">
      <c r="A27" s="578" t="s">
        <v>935</v>
      </c>
      <c r="B27" s="604">
        <v>46</v>
      </c>
      <c r="C27" s="620">
        <v>46</v>
      </c>
      <c r="D27" s="604">
        <v>46</v>
      </c>
      <c r="E27" s="605">
        <v>100</v>
      </c>
    </row>
    <row r="28" spans="1:5" s="154" customFormat="1" ht="18">
      <c r="A28" s="578" t="s">
        <v>725</v>
      </c>
      <c r="B28" s="618">
        <v>12</v>
      </c>
      <c r="C28" s="618">
        <v>12</v>
      </c>
      <c r="D28" s="618">
        <v>12</v>
      </c>
      <c r="E28" s="619">
        <v>100</v>
      </c>
    </row>
    <row r="29" spans="1:5" s="154" customFormat="1" ht="15.75">
      <c r="A29" s="4" t="s">
        <v>751</v>
      </c>
      <c r="B29" s="603">
        <v>58</v>
      </c>
      <c r="C29" s="603">
        <v>58</v>
      </c>
      <c r="D29" s="603">
        <v>58</v>
      </c>
      <c r="E29" s="614">
        <v>100</v>
      </c>
    </row>
    <row r="30" spans="1:5" s="154" customFormat="1" ht="15.75">
      <c r="A30" s="5"/>
      <c r="B30" s="5"/>
      <c r="C30" s="5"/>
      <c r="D30" s="5"/>
      <c r="E30" s="5"/>
    </row>
    <row r="31" spans="1:5" s="154" customFormat="1" ht="15.75">
      <c r="A31" s="4" t="s">
        <v>936</v>
      </c>
      <c r="B31" s="3"/>
      <c r="C31" s="3"/>
      <c r="D31" s="3"/>
      <c r="E31" s="258"/>
    </row>
    <row r="32" spans="1:5" s="154" customFormat="1" ht="15.75">
      <c r="A32" s="4"/>
      <c r="B32" s="5"/>
      <c r="C32" s="3"/>
      <c r="D32" s="5"/>
      <c r="E32" s="5"/>
    </row>
    <row r="33" spans="1:5" s="5" customFormat="1" ht="15.75">
      <c r="A33" s="154" t="s">
        <v>937</v>
      </c>
      <c r="C33" s="622">
        <v>1290</v>
      </c>
      <c r="D33" s="608">
        <v>1290</v>
      </c>
      <c r="E33" s="605">
        <v>100</v>
      </c>
    </row>
    <row r="34" spans="1:5" s="5" customFormat="1" ht="18">
      <c r="A34" s="578" t="s">
        <v>725</v>
      </c>
      <c r="C34" s="623">
        <v>348</v>
      </c>
      <c r="D34" s="608">
        <v>348</v>
      </c>
      <c r="E34" s="605">
        <v>100</v>
      </c>
    </row>
    <row r="35" spans="1:5" s="5" customFormat="1" ht="13.5" customHeight="1">
      <c r="A35" s="4" t="s">
        <v>751</v>
      </c>
      <c r="C35" s="609">
        <v>1638</v>
      </c>
      <c r="D35" s="633">
        <v>1638</v>
      </c>
      <c r="E35" s="634">
        <v>100</v>
      </c>
    </row>
    <row r="36" spans="1:5" s="154" customFormat="1" ht="15.75">
      <c r="A36" s="4"/>
      <c r="B36" s="5"/>
      <c r="C36" s="609"/>
      <c r="D36" s="608"/>
      <c r="E36" s="605"/>
    </row>
    <row r="37" spans="1:5" s="154" customFormat="1" ht="15.75">
      <c r="A37" s="578" t="s">
        <v>938</v>
      </c>
      <c r="B37" s="5"/>
      <c r="C37" s="629">
        <v>482</v>
      </c>
      <c r="D37" s="608">
        <v>482</v>
      </c>
      <c r="E37" s="605">
        <v>100</v>
      </c>
    </row>
    <row r="38" spans="1:5" s="154" customFormat="1" ht="15.75">
      <c r="A38" s="578" t="s">
        <v>725</v>
      </c>
      <c r="B38" s="5"/>
      <c r="C38" s="629">
        <v>130</v>
      </c>
      <c r="D38" s="608">
        <v>131</v>
      </c>
      <c r="E38" s="605">
        <v>100.8</v>
      </c>
    </row>
    <row r="39" spans="1:5" s="154" customFormat="1" ht="15.75">
      <c r="A39" s="4" t="s">
        <v>751</v>
      </c>
      <c r="B39" s="5"/>
      <c r="C39" s="609">
        <v>612</v>
      </c>
      <c r="D39" s="633">
        <v>613</v>
      </c>
      <c r="E39" s="634">
        <v>100.2</v>
      </c>
    </row>
    <row r="40" spans="1:5" s="154" customFormat="1" ht="15.75">
      <c r="A40" s="4"/>
      <c r="B40" s="5"/>
      <c r="C40" s="609"/>
      <c r="D40" s="608"/>
      <c r="E40" s="605"/>
    </row>
    <row r="41" spans="1:5" s="154" customFormat="1" ht="15.75">
      <c r="A41" s="253" t="s">
        <v>939</v>
      </c>
      <c r="B41" s="5"/>
      <c r="C41" s="629">
        <v>1400</v>
      </c>
      <c r="D41" s="608">
        <v>1400</v>
      </c>
      <c r="E41" s="605">
        <v>100</v>
      </c>
    </row>
    <row r="42" spans="1:5" s="154" customFormat="1" ht="15.75">
      <c r="A42" s="578" t="s">
        <v>725</v>
      </c>
      <c r="B42" s="5"/>
      <c r="C42" s="629">
        <v>378</v>
      </c>
      <c r="D42" s="608">
        <v>378</v>
      </c>
      <c r="E42" s="605">
        <v>100</v>
      </c>
    </row>
    <row r="43" spans="1:5" s="5" customFormat="1" ht="13.5" customHeight="1">
      <c r="A43" s="4" t="s">
        <v>751</v>
      </c>
      <c r="C43" s="609">
        <v>1778</v>
      </c>
      <c r="D43" s="633">
        <f>SUM(D41:D42)</f>
        <v>1778</v>
      </c>
      <c r="E43" s="634">
        <v>100</v>
      </c>
    </row>
    <row r="44" spans="1:5" s="154" customFormat="1" ht="14.25" customHeight="1">
      <c r="A44" s="616"/>
      <c r="B44" s="5"/>
      <c r="C44" s="3"/>
      <c r="D44" s="5"/>
      <c r="E44" s="605"/>
    </row>
    <row r="45" spans="1:5" s="154" customFormat="1" ht="14.25" customHeight="1">
      <c r="A45" s="206" t="s">
        <v>985</v>
      </c>
      <c r="B45" s="5"/>
      <c r="C45" s="620">
        <v>189</v>
      </c>
      <c r="D45" s="628">
        <v>189</v>
      </c>
      <c r="E45" s="605">
        <v>100</v>
      </c>
    </row>
    <row r="46" spans="1:5" s="154" customFormat="1" ht="14.25" customHeight="1">
      <c r="A46" s="627" t="s">
        <v>725</v>
      </c>
      <c r="B46" s="5"/>
      <c r="C46" s="620">
        <v>51</v>
      </c>
      <c r="D46" s="628">
        <v>51</v>
      </c>
      <c r="E46" s="605">
        <v>100</v>
      </c>
    </row>
    <row r="47" spans="1:5" s="5" customFormat="1" ht="13.5" customHeight="1">
      <c r="A47" s="4" t="s">
        <v>986</v>
      </c>
      <c r="C47" s="637">
        <f>SUM(C45:C46)</f>
        <v>240</v>
      </c>
      <c r="D47" s="638">
        <f>SUM(D45:D46)</f>
        <v>240</v>
      </c>
      <c r="E47" s="634">
        <v>100</v>
      </c>
    </row>
    <row r="48" spans="3:5" s="5" customFormat="1" ht="15.75">
      <c r="C48" s="621"/>
      <c r="D48" s="621"/>
      <c r="E48" s="624"/>
    </row>
    <row r="49" spans="1:5" s="5" customFormat="1" ht="18">
      <c r="A49" s="4" t="s">
        <v>987</v>
      </c>
      <c r="C49" s="612"/>
      <c r="D49" s="612"/>
      <c r="E49" s="625"/>
    </row>
    <row r="50" spans="1:5" s="5" customFormat="1" ht="15.75">
      <c r="A50" s="4"/>
      <c r="C50" s="3"/>
      <c r="D50" s="3"/>
      <c r="E50" s="606"/>
    </row>
    <row r="51" spans="1:5" s="5" customFormat="1" ht="13.5" customHeight="1">
      <c r="A51" s="578" t="s">
        <v>940</v>
      </c>
      <c r="B51" s="608">
        <v>130</v>
      </c>
      <c r="C51" s="629">
        <v>130</v>
      </c>
      <c r="D51" s="608">
        <v>130</v>
      </c>
      <c r="E51" s="605">
        <v>100</v>
      </c>
    </row>
    <row r="52" spans="1:5" s="5" customFormat="1" ht="15.75">
      <c r="A52" s="578" t="s">
        <v>725</v>
      </c>
      <c r="B52" s="608">
        <v>35</v>
      </c>
      <c r="C52" s="630">
        <v>35</v>
      </c>
      <c r="D52" s="608">
        <v>35</v>
      </c>
      <c r="E52" s="605">
        <v>100</v>
      </c>
    </row>
    <row r="53" spans="1:5" s="5" customFormat="1" ht="15.75">
      <c r="A53" s="4" t="s">
        <v>751</v>
      </c>
      <c r="B53" s="609">
        <v>165</v>
      </c>
      <c r="C53" s="609">
        <v>165</v>
      </c>
      <c r="D53" s="609">
        <v>165</v>
      </c>
      <c r="E53" s="606">
        <v>100</v>
      </c>
    </row>
    <row r="54" spans="1:5" ht="15.75">
      <c r="A54" s="5"/>
      <c r="B54" s="608"/>
      <c r="C54" s="608"/>
      <c r="D54" s="608"/>
      <c r="E54" s="605"/>
    </row>
    <row r="55" spans="1:5" ht="15.75">
      <c r="A55" s="578" t="s">
        <v>988</v>
      </c>
      <c r="B55" s="608"/>
      <c r="C55" s="629">
        <v>469</v>
      </c>
      <c r="D55" s="608">
        <v>469</v>
      </c>
      <c r="E55" s="605">
        <v>100</v>
      </c>
    </row>
    <row r="56" spans="1:5" ht="15.75">
      <c r="A56" s="578" t="s">
        <v>725</v>
      </c>
      <c r="B56" s="608"/>
      <c r="C56" s="630">
        <v>127</v>
      </c>
      <c r="D56" s="608">
        <v>127</v>
      </c>
      <c r="E56" s="605">
        <v>100</v>
      </c>
    </row>
    <row r="57" spans="1:5" ht="15.75">
      <c r="A57" s="4" t="s">
        <v>751</v>
      </c>
      <c r="B57" s="609"/>
      <c r="C57" s="609">
        <f>SUM(C55:C56)</f>
        <v>596</v>
      </c>
      <c r="D57" s="609">
        <f>SUM(D55:D56)</f>
        <v>596</v>
      </c>
      <c r="E57" s="606">
        <v>100</v>
      </c>
    </row>
    <row r="58" spans="1:5" ht="15.75">
      <c r="A58" s="4"/>
      <c r="B58" s="609"/>
      <c r="C58" s="609"/>
      <c r="D58" s="609"/>
      <c r="E58" s="606"/>
    </row>
    <row r="59" spans="1:5" ht="15.75">
      <c r="A59" s="4" t="s">
        <v>990</v>
      </c>
      <c r="B59" s="609"/>
      <c r="C59" s="609"/>
      <c r="D59" s="609"/>
      <c r="E59" s="606"/>
    </row>
    <row r="60" spans="1:5" ht="15.75">
      <c r="A60" s="4"/>
      <c r="B60" s="609"/>
      <c r="C60" s="609"/>
      <c r="D60" s="609"/>
      <c r="E60" s="606"/>
    </row>
    <row r="61" spans="1:5" ht="15.75">
      <c r="A61" s="578" t="s">
        <v>930</v>
      </c>
      <c r="B61" s="609"/>
      <c r="C61" s="629">
        <v>54</v>
      </c>
      <c r="D61" s="629">
        <v>54</v>
      </c>
      <c r="E61" s="624">
        <v>100</v>
      </c>
    </row>
    <row r="62" spans="1:5" ht="15.75">
      <c r="A62" s="578" t="s">
        <v>725</v>
      </c>
      <c r="B62" s="609"/>
      <c r="C62" s="629">
        <v>15</v>
      </c>
      <c r="D62" s="629">
        <v>15</v>
      </c>
      <c r="E62" s="624">
        <v>100</v>
      </c>
    </row>
    <row r="63" spans="1:5" ht="15.75">
      <c r="A63" s="616" t="s">
        <v>751</v>
      </c>
      <c r="B63" s="608"/>
      <c r="C63" s="633">
        <f>SUM(C61:C62)</f>
        <v>69</v>
      </c>
      <c r="D63" s="633">
        <f>SUM(D61:D62)</f>
        <v>69</v>
      </c>
      <c r="E63" s="634">
        <v>100</v>
      </c>
    </row>
    <row r="64" spans="1:5" ht="15.75">
      <c r="A64" s="616"/>
      <c r="B64" s="608"/>
      <c r="C64" s="608"/>
      <c r="D64" s="608"/>
      <c r="E64" s="605"/>
    </row>
    <row r="65" spans="1:5" ht="15.75">
      <c r="A65" s="632" t="s">
        <v>941</v>
      </c>
      <c r="B65" s="608"/>
      <c r="C65" s="608"/>
      <c r="D65" s="608"/>
      <c r="E65" s="605"/>
    </row>
    <row r="66" spans="1:5" ht="15.75">
      <c r="A66" s="5"/>
      <c r="B66" s="608"/>
      <c r="C66" s="608"/>
      <c r="D66" s="608"/>
      <c r="E66" s="605"/>
    </row>
    <row r="67" spans="1:5" ht="15.75">
      <c r="A67" s="5" t="s">
        <v>942</v>
      </c>
      <c r="B67" s="608"/>
      <c r="C67" s="608">
        <v>150</v>
      </c>
      <c r="D67" s="608">
        <v>150</v>
      </c>
      <c r="E67" s="605">
        <v>100</v>
      </c>
    </row>
    <row r="68" spans="1:5" ht="15.75">
      <c r="A68" s="5" t="s">
        <v>725</v>
      </c>
      <c r="B68" s="608"/>
      <c r="C68" s="608">
        <v>41</v>
      </c>
      <c r="D68" s="608">
        <v>41</v>
      </c>
      <c r="E68" s="605">
        <v>100</v>
      </c>
    </row>
    <row r="69" spans="1:5" ht="15.75">
      <c r="A69" s="632" t="s">
        <v>751</v>
      </c>
      <c r="B69" s="633"/>
      <c r="C69" s="633">
        <v>191</v>
      </c>
      <c r="D69" s="633">
        <v>191</v>
      </c>
      <c r="E69" s="634">
        <v>100</v>
      </c>
    </row>
    <row r="70" spans="1:5" ht="15.75">
      <c r="A70" s="5"/>
      <c r="B70" s="608"/>
      <c r="C70" s="608"/>
      <c r="D70" s="608"/>
      <c r="E70" s="605"/>
    </row>
    <row r="71" spans="1:5" ht="15.75">
      <c r="A71" s="5" t="s">
        <v>943</v>
      </c>
      <c r="B71" s="608"/>
      <c r="C71" s="608">
        <v>60</v>
      </c>
      <c r="D71" s="608">
        <v>60</v>
      </c>
      <c r="E71" s="605">
        <v>100</v>
      </c>
    </row>
    <row r="72" spans="1:5" ht="15.75">
      <c r="A72" s="5" t="s">
        <v>725</v>
      </c>
      <c r="B72" s="608"/>
      <c r="C72" s="608">
        <v>16</v>
      </c>
      <c r="D72" s="608">
        <v>16</v>
      </c>
      <c r="E72" s="605">
        <v>100</v>
      </c>
    </row>
    <row r="73" spans="1:5" ht="15.75">
      <c r="A73" s="632" t="s">
        <v>751</v>
      </c>
      <c r="B73" s="633"/>
      <c r="C73" s="633">
        <v>76</v>
      </c>
      <c r="D73" s="633">
        <v>76</v>
      </c>
      <c r="E73" s="634">
        <v>100</v>
      </c>
    </row>
    <row r="74" spans="1:5" ht="15.75">
      <c r="A74" s="5"/>
      <c r="B74" s="608"/>
      <c r="C74" s="608"/>
      <c r="D74" s="608"/>
      <c r="E74" s="605"/>
    </row>
    <row r="75" spans="1:5" ht="15.75">
      <c r="A75" s="5" t="s">
        <v>989</v>
      </c>
      <c r="B75" s="608"/>
      <c r="C75" s="608">
        <v>20</v>
      </c>
      <c r="D75" s="608">
        <v>20</v>
      </c>
      <c r="E75" s="605">
        <v>100</v>
      </c>
    </row>
    <row r="76" spans="1:5" ht="15.75">
      <c r="A76" s="5" t="s">
        <v>725</v>
      </c>
      <c r="B76" s="608"/>
      <c r="C76" s="608">
        <v>5</v>
      </c>
      <c r="D76" s="608">
        <v>5</v>
      </c>
      <c r="E76" s="605">
        <v>100</v>
      </c>
    </row>
    <row r="77" spans="1:5" ht="15.75">
      <c r="A77" s="632" t="s">
        <v>751</v>
      </c>
      <c r="B77" s="633"/>
      <c r="C77" s="633">
        <f>SUM(C75:C76)</f>
        <v>25</v>
      </c>
      <c r="D77" s="633">
        <f>SUM(D75:D76)</f>
        <v>25</v>
      </c>
      <c r="E77" s="634">
        <v>100</v>
      </c>
    </row>
    <row r="78" spans="1:5" ht="15.75">
      <c r="A78" s="5"/>
      <c r="B78" s="608"/>
      <c r="C78" s="608"/>
      <c r="D78" s="608"/>
      <c r="E78" s="605"/>
    </row>
    <row r="79" spans="1:5" ht="15.75">
      <c r="A79" s="632" t="s">
        <v>944</v>
      </c>
      <c r="B79" s="633">
        <v>231</v>
      </c>
      <c r="C79" s="633">
        <v>5804</v>
      </c>
      <c r="D79" s="633">
        <v>5790</v>
      </c>
      <c r="E79" s="634">
        <v>62.3</v>
      </c>
    </row>
    <row r="80" ht="15.75">
      <c r="E80" s="607"/>
    </row>
    <row r="81" ht="15.75">
      <c r="E81" s="607"/>
    </row>
    <row r="82" ht="15.75">
      <c r="E82" s="607"/>
    </row>
    <row r="83" ht="15.75">
      <c r="E83" s="607"/>
    </row>
  </sheetData>
  <sheetProtection/>
  <mergeCells count="7">
    <mergeCell ref="A6:E6"/>
    <mergeCell ref="A7:E7"/>
    <mergeCell ref="A2:E2"/>
    <mergeCell ref="A5:E5"/>
    <mergeCell ref="A9:A11"/>
    <mergeCell ref="D9:D11"/>
    <mergeCell ref="B10:C11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2:F3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6.25390625" style="0" customWidth="1"/>
    <col min="3" max="3" width="14.375" style="0" bestFit="1" customWidth="1"/>
    <col min="4" max="4" width="11.25390625" style="0" bestFit="1" customWidth="1"/>
  </cols>
  <sheetData>
    <row r="2" spans="1:5" s="9" customFormat="1" ht="15.75">
      <c r="A2" s="751"/>
      <c r="B2" s="752"/>
      <c r="C2" s="752"/>
      <c r="D2" s="752"/>
      <c r="E2" s="752"/>
    </row>
    <row r="3" spans="1:6" s="197" customFormat="1" ht="15.75">
      <c r="A3" s="196" t="s">
        <v>1000</v>
      </c>
      <c r="C3" s="198"/>
      <c r="D3" s="199"/>
      <c r="E3" s="199"/>
      <c r="F3" s="199"/>
    </row>
    <row r="6" spans="1:5" s="248" customFormat="1" ht="18.75">
      <c r="A6" s="753" t="s">
        <v>468</v>
      </c>
      <c r="B6" s="753"/>
      <c r="C6" s="753"/>
      <c r="D6" s="753"/>
      <c r="E6" s="753"/>
    </row>
    <row r="7" spans="1:5" s="248" customFormat="1" ht="18.75">
      <c r="A7" s="750" t="s">
        <v>469</v>
      </c>
      <c r="B7" s="750"/>
      <c r="C7" s="750"/>
      <c r="D7" s="750"/>
      <c r="E7" s="750"/>
    </row>
    <row r="8" spans="1:5" s="248" customFormat="1" ht="18.75">
      <c r="A8" s="750" t="s">
        <v>904</v>
      </c>
      <c r="B8" s="750"/>
      <c r="C8" s="750"/>
      <c r="D8" s="750"/>
      <c r="E8" s="750"/>
    </row>
    <row r="9" s="5" customFormat="1" ht="16.5" thickBot="1">
      <c r="E9" s="537" t="s">
        <v>514</v>
      </c>
    </row>
    <row r="10" spans="1:5" s="80" customFormat="1" ht="13.5" thickBot="1">
      <c r="A10" s="647" t="s">
        <v>818</v>
      </c>
      <c r="B10" s="159" t="s">
        <v>738</v>
      </c>
      <c r="C10" s="159" t="s">
        <v>519</v>
      </c>
      <c r="D10" s="642" t="s">
        <v>739</v>
      </c>
      <c r="E10" s="159" t="s">
        <v>840</v>
      </c>
    </row>
    <row r="11" spans="1:5" s="80" customFormat="1" ht="12.75">
      <c r="A11" s="650"/>
      <c r="B11" s="666" t="s">
        <v>694</v>
      </c>
      <c r="C11" s="667"/>
      <c r="D11" s="643"/>
      <c r="E11" s="161"/>
    </row>
    <row r="12" spans="1:5" s="80" customFormat="1" ht="13.5" thickBot="1">
      <c r="A12" s="653"/>
      <c r="B12" s="668"/>
      <c r="C12" s="669"/>
      <c r="D12" s="644"/>
      <c r="E12" s="162" t="s">
        <v>743</v>
      </c>
    </row>
    <row r="13" spans="1:3" s="5" customFormat="1" ht="15.75">
      <c r="A13" s="4"/>
      <c r="C13" s="95"/>
    </row>
    <row r="14" spans="1:3" s="154" customFormat="1" ht="14.25">
      <c r="A14" s="579" t="s">
        <v>470</v>
      </c>
      <c r="C14" s="249"/>
    </row>
    <row r="15" spans="1:3" s="154" customFormat="1" ht="13.5" customHeight="1">
      <c r="A15" s="153"/>
      <c r="C15" s="250"/>
    </row>
    <row r="16" spans="1:6" s="154" customFormat="1" ht="16.5" customHeight="1">
      <c r="A16" s="251" t="s">
        <v>928</v>
      </c>
      <c r="C16" s="573">
        <v>7527</v>
      </c>
      <c r="D16" s="573">
        <v>7527</v>
      </c>
      <c r="E16" s="256">
        <f>D16/C16*100</f>
        <v>100</v>
      </c>
      <c r="F16" s="252"/>
    </row>
    <row r="17" spans="1:5" s="154" customFormat="1" ht="12.75">
      <c r="A17" s="253" t="s">
        <v>725</v>
      </c>
      <c r="C17" s="575">
        <v>2033</v>
      </c>
      <c r="D17" s="575">
        <v>2033</v>
      </c>
      <c r="E17" s="256">
        <f>D17/C17*100</f>
        <v>100</v>
      </c>
    </row>
    <row r="18" spans="1:5" s="154" customFormat="1" ht="12.75">
      <c r="A18" s="153" t="s">
        <v>751</v>
      </c>
      <c r="C18" s="574">
        <f>SUM(C15:C17)</f>
        <v>9560</v>
      </c>
      <c r="D18" s="574">
        <f>SUM(D15:D17)</f>
        <v>9560</v>
      </c>
      <c r="E18" s="257">
        <f>D18/C18*100</f>
        <v>100</v>
      </c>
    </row>
    <row r="19" s="154" customFormat="1" ht="12.75"/>
    <row r="20" spans="1:2" s="154" customFormat="1" ht="13.5" customHeight="1">
      <c r="A20" s="580" t="s">
        <v>945</v>
      </c>
      <c r="B20" s="255"/>
    </row>
    <row r="21" spans="1:2" s="154" customFormat="1" ht="13.5" customHeight="1">
      <c r="A21" s="232"/>
      <c r="B21" s="255"/>
    </row>
    <row r="22" spans="1:3" s="5" customFormat="1" ht="13.5" customHeight="1">
      <c r="A22" s="578" t="s">
        <v>946</v>
      </c>
      <c r="B22" s="95"/>
      <c r="C22" s="576">
        <v>17872</v>
      </c>
    </row>
    <row r="23" spans="1:3" ht="12.75">
      <c r="A23" t="s">
        <v>725</v>
      </c>
      <c r="C23" s="581">
        <v>4825</v>
      </c>
    </row>
    <row r="24" spans="1:3" ht="12.75">
      <c r="A24" s="585" t="s">
        <v>751</v>
      </c>
      <c r="C24" s="582">
        <v>22697</v>
      </c>
    </row>
    <row r="25" ht="12.75">
      <c r="C25" s="577"/>
    </row>
    <row r="26" spans="1:3" ht="12.75">
      <c r="A26" t="s">
        <v>947</v>
      </c>
      <c r="C26" s="577">
        <v>366</v>
      </c>
    </row>
    <row r="27" spans="1:3" ht="12.75">
      <c r="A27" t="s">
        <v>725</v>
      </c>
      <c r="C27" s="583">
        <v>108</v>
      </c>
    </row>
    <row r="28" spans="1:3" ht="12.75">
      <c r="A28" s="585" t="s">
        <v>751</v>
      </c>
      <c r="C28" s="584">
        <f>C26+C27</f>
        <v>474</v>
      </c>
    </row>
    <row r="29" spans="1:3" ht="12.75">
      <c r="A29" s="585"/>
      <c r="C29" s="584"/>
    </row>
    <row r="30" spans="1:3" ht="14.25">
      <c r="A30" s="232" t="s">
        <v>949</v>
      </c>
      <c r="C30" s="582">
        <f>C28+C24</f>
        <v>23171</v>
      </c>
    </row>
    <row r="32" spans="1:3" ht="12.75">
      <c r="A32" s="586" t="s">
        <v>948</v>
      </c>
      <c r="C32" s="589"/>
    </row>
    <row r="34" spans="1:5" ht="12.75">
      <c r="A34" t="s">
        <v>950</v>
      </c>
      <c r="C34" s="583">
        <v>34</v>
      </c>
      <c r="D34" s="583">
        <v>33</v>
      </c>
      <c r="E34" s="256">
        <f>D34/C34*100</f>
        <v>97.05882352941177</v>
      </c>
    </row>
    <row r="35" spans="1:5" ht="12.75">
      <c r="A35" s="585" t="s">
        <v>751</v>
      </c>
      <c r="C35" s="584">
        <v>34</v>
      </c>
      <c r="D35" s="584">
        <v>33</v>
      </c>
      <c r="E35" s="257">
        <f>D35/C35*100</f>
        <v>97.05882352941177</v>
      </c>
    </row>
    <row r="37" spans="1:5" ht="15.75">
      <c r="A37" s="4" t="s">
        <v>481</v>
      </c>
      <c r="B37" s="3"/>
      <c r="C37" s="588">
        <f>C28+C24+C18+C34</f>
        <v>32765</v>
      </c>
      <c r="D37" s="587">
        <f>D28+D34+D24+D18</f>
        <v>9593</v>
      </c>
      <c r="E37" s="258">
        <f>D37/C37*100</f>
        <v>29.278193193956962</v>
      </c>
    </row>
  </sheetData>
  <sheetProtection/>
  <mergeCells count="7">
    <mergeCell ref="A2:E2"/>
    <mergeCell ref="A10:A12"/>
    <mergeCell ref="D10:D12"/>
    <mergeCell ref="B11:C12"/>
    <mergeCell ref="A6:E6"/>
    <mergeCell ref="A7:E7"/>
    <mergeCell ref="A8:E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G6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80" customWidth="1"/>
    <col min="2" max="2" width="48.625" style="80" customWidth="1"/>
    <col min="3" max="3" width="12.00390625" style="64" bestFit="1" customWidth="1"/>
    <col min="4" max="5" width="12.125" style="357" customWidth="1"/>
    <col min="6" max="6" width="10.875" style="156" customWidth="1"/>
    <col min="7" max="7" width="9.625" style="80" customWidth="1"/>
    <col min="8" max="16384" width="9.125" style="80" customWidth="1"/>
  </cols>
  <sheetData>
    <row r="2" spans="1:6" s="260" customFormat="1" ht="12.75">
      <c r="A2" s="751"/>
      <c r="B2" s="751"/>
      <c r="C2" s="751"/>
      <c r="D2" s="751"/>
      <c r="E2" s="751"/>
      <c r="F2" s="751"/>
    </row>
    <row r="3" spans="1:6" ht="12.75">
      <c r="A3" s="261" t="s">
        <v>1001</v>
      </c>
      <c r="C3" s="460"/>
      <c r="D3" s="64"/>
      <c r="E3" s="64"/>
      <c r="F3" s="64"/>
    </row>
    <row r="5" spans="1:6" s="17" customFormat="1" ht="15.75">
      <c r="A5" s="750" t="s">
        <v>790</v>
      </c>
      <c r="B5" s="750"/>
      <c r="C5" s="750"/>
      <c r="D5" s="750"/>
      <c r="E5" s="750"/>
      <c r="F5" s="750"/>
    </row>
    <row r="6" spans="1:6" s="17" customFormat="1" ht="15.75">
      <c r="A6" s="750" t="s">
        <v>482</v>
      </c>
      <c r="B6" s="750"/>
      <c r="C6" s="750"/>
      <c r="D6" s="750"/>
      <c r="E6" s="750"/>
      <c r="F6" s="750"/>
    </row>
    <row r="7" spans="1:6" s="17" customFormat="1" ht="15.75">
      <c r="A7" s="750" t="s">
        <v>518</v>
      </c>
      <c r="B7" s="750"/>
      <c r="C7" s="750"/>
      <c r="D7" s="750"/>
      <c r="E7" s="750"/>
      <c r="F7" s="750"/>
    </row>
    <row r="8" spans="1:6" s="17" customFormat="1" ht="15.75">
      <c r="A8" s="750" t="s">
        <v>904</v>
      </c>
      <c r="B8" s="750"/>
      <c r="C8" s="750"/>
      <c r="D8" s="750"/>
      <c r="E8" s="750"/>
      <c r="F8" s="750"/>
    </row>
    <row r="9" spans="3:6" s="6" customFormat="1" ht="13.5" thickBot="1">
      <c r="C9" s="274"/>
      <c r="D9" s="262"/>
      <c r="E9" s="274"/>
      <c r="F9" s="538" t="s">
        <v>736</v>
      </c>
    </row>
    <row r="10" spans="1:6" s="6" customFormat="1" ht="13.5" thickBot="1">
      <c r="A10" s="263" t="s">
        <v>702</v>
      </c>
      <c r="B10" s="647" t="s">
        <v>818</v>
      </c>
      <c r="C10" s="461" t="s">
        <v>738</v>
      </c>
      <c r="D10" s="461" t="s">
        <v>519</v>
      </c>
      <c r="E10" s="756" t="s">
        <v>739</v>
      </c>
      <c r="F10" s="159" t="s">
        <v>840</v>
      </c>
    </row>
    <row r="11" spans="1:6" s="6" customFormat="1" ht="12.75">
      <c r="A11" s="264"/>
      <c r="B11" s="650"/>
      <c r="C11" s="759" t="s">
        <v>694</v>
      </c>
      <c r="D11" s="760"/>
      <c r="E11" s="757"/>
      <c r="F11" s="161"/>
    </row>
    <row r="12" spans="1:6" s="6" customFormat="1" ht="34.5" customHeight="1" thickBot="1">
      <c r="A12" s="265" t="s">
        <v>700</v>
      </c>
      <c r="B12" s="653"/>
      <c r="C12" s="761"/>
      <c r="D12" s="762"/>
      <c r="E12" s="758"/>
      <c r="F12" s="162" t="s">
        <v>743</v>
      </c>
    </row>
    <row r="13" spans="1:6" s="6" customFormat="1" ht="20.25" customHeight="1">
      <c r="A13" s="755" t="s">
        <v>483</v>
      </c>
      <c r="B13" s="755"/>
      <c r="C13" s="755"/>
      <c r="D13" s="755"/>
      <c r="E13" s="755"/>
      <c r="F13" s="755"/>
    </row>
    <row r="14" spans="1:5" s="6" customFormat="1" ht="20.25" customHeight="1">
      <c r="A14" s="266" t="s">
        <v>703</v>
      </c>
      <c r="B14" s="267" t="s">
        <v>484</v>
      </c>
      <c r="C14" s="268"/>
      <c r="D14" s="268"/>
      <c r="E14" s="274"/>
    </row>
    <row r="15" spans="1:6" s="6" customFormat="1" ht="20.25" customHeight="1">
      <c r="A15" s="266"/>
      <c r="B15" s="27" t="s">
        <v>485</v>
      </c>
      <c r="C15" s="64">
        <v>25766</v>
      </c>
      <c r="D15" s="268">
        <v>26821</v>
      </c>
      <c r="E15" s="268">
        <v>26821</v>
      </c>
      <c r="F15" s="299">
        <f>E15/D15*100</f>
        <v>100</v>
      </c>
    </row>
    <row r="16" spans="1:6" s="6" customFormat="1" ht="25.5">
      <c r="A16" s="266"/>
      <c r="B16" s="167" t="s">
        <v>486</v>
      </c>
      <c r="C16" s="168">
        <v>46</v>
      </c>
      <c r="D16" s="268">
        <v>2185</v>
      </c>
      <c r="E16" s="268">
        <v>2158</v>
      </c>
      <c r="F16" s="299">
        <f aca="true" t="shared" si="0" ref="F16:F32">E16/D16*100</f>
        <v>98.76430205949657</v>
      </c>
    </row>
    <row r="17" spans="1:6" s="6" customFormat="1" ht="20.25" customHeight="1">
      <c r="A17" s="266" t="s">
        <v>704</v>
      </c>
      <c r="B17" s="267" t="s">
        <v>487</v>
      </c>
      <c r="C17" s="268">
        <v>7813</v>
      </c>
      <c r="D17" s="268">
        <v>7813</v>
      </c>
      <c r="E17" s="268">
        <v>9602</v>
      </c>
      <c r="F17" s="299">
        <f t="shared" si="0"/>
        <v>122.8977345449891</v>
      </c>
    </row>
    <row r="18" spans="1:6" s="6" customFormat="1" ht="20.25" customHeight="1">
      <c r="A18" s="266" t="s">
        <v>705</v>
      </c>
      <c r="B18" s="267" t="s">
        <v>488</v>
      </c>
      <c r="C18" s="268">
        <v>9237</v>
      </c>
      <c r="D18" s="268">
        <v>11858</v>
      </c>
      <c r="E18" s="268">
        <v>10796</v>
      </c>
      <c r="F18" s="299">
        <f t="shared" si="0"/>
        <v>91.04402091415078</v>
      </c>
    </row>
    <row r="19" spans="1:6" s="6" customFormat="1" ht="20.25" customHeight="1">
      <c r="A19" s="266" t="s">
        <v>706</v>
      </c>
      <c r="B19" s="269" t="s">
        <v>489</v>
      </c>
      <c r="C19" s="539"/>
      <c r="D19" s="268"/>
      <c r="E19" s="268">
        <v>130</v>
      </c>
      <c r="F19" s="299"/>
    </row>
    <row r="20" spans="1:6" s="6" customFormat="1" ht="36" customHeight="1">
      <c r="A20" s="266"/>
      <c r="B20" s="167" t="s">
        <v>490</v>
      </c>
      <c r="C20" s="168"/>
      <c r="D20" s="268"/>
      <c r="E20" s="268"/>
      <c r="F20" s="299"/>
    </row>
    <row r="21" spans="1:5" s="6" customFormat="1" ht="20.25" customHeight="1">
      <c r="A21" s="266"/>
      <c r="B21" s="27" t="s">
        <v>491</v>
      </c>
      <c r="C21" s="64"/>
      <c r="D21" s="268"/>
      <c r="E21" s="274"/>
    </row>
    <row r="22" spans="1:6" s="6" customFormat="1" ht="36" customHeight="1">
      <c r="A22" s="270"/>
      <c r="B22" s="271" t="s">
        <v>710</v>
      </c>
      <c r="C22" s="272">
        <f>SUM(C15:C21)</f>
        <v>42862</v>
      </c>
      <c r="D22" s="272">
        <f>SUM(D15:D21)</f>
        <v>48677</v>
      </c>
      <c r="E22" s="272">
        <f>SUM(E15:E21)</f>
        <v>49507</v>
      </c>
      <c r="F22" s="300">
        <f t="shared" si="0"/>
        <v>101.70511740657805</v>
      </c>
    </row>
    <row r="23" spans="1:6" s="6" customFormat="1" ht="21" customHeight="1">
      <c r="A23" s="273" t="s">
        <v>707</v>
      </c>
      <c r="B23" s="267" t="s">
        <v>712</v>
      </c>
      <c r="C23" s="268">
        <v>12767</v>
      </c>
      <c r="D23" s="274">
        <v>16773</v>
      </c>
      <c r="E23" s="274">
        <v>14573</v>
      </c>
      <c r="F23" s="299">
        <f t="shared" si="0"/>
        <v>86.88368210815001</v>
      </c>
    </row>
    <row r="24" spans="1:6" s="6" customFormat="1" ht="12.75">
      <c r="A24" s="273" t="s">
        <v>744</v>
      </c>
      <c r="B24" s="167" t="s">
        <v>492</v>
      </c>
      <c r="C24" s="268">
        <v>3561</v>
      </c>
      <c r="D24" s="274">
        <v>4362</v>
      </c>
      <c r="E24" s="274">
        <v>3917</v>
      </c>
      <c r="F24" s="299">
        <f t="shared" si="0"/>
        <v>89.79825767996333</v>
      </c>
    </row>
    <row r="25" spans="1:6" s="6" customFormat="1" ht="21" customHeight="1">
      <c r="A25" s="273" t="s">
        <v>708</v>
      </c>
      <c r="B25" s="275" t="s">
        <v>493</v>
      </c>
      <c r="C25" s="540">
        <v>22876</v>
      </c>
      <c r="D25" s="274">
        <v>22492</v>
      </c>
      <c r="E25" s="274">
        <v>15002</v>
      </c>
      <c r="F25" s="299">
        <f t="shared" si="0"/>
        <v>66.69927085185844</v>
      </c>
    </row>
    <row r="26" spans="1:6" s="6" customFormat="1" ht="21" customHeight="1">
      <c r="A26" s="273" t="s">
        <v>709</v>
      </c>
      <c r="B26" s="275" t="s">
        <v>494</v>
      </c>
      <c r="C26" s="540">
        <v>2633</v>
      </c>
      <c r="D26" s="274">
        <v>2960</v>
      </c>
      <c r="E26" s="274">
        <v>2908</v>
      </c>
      <c r="F26" s="299">
        <f t="shared" si="0"/>
        <v>98.24324324324324</v>
      </c>
    </row>
    <row r="27" spans="1:6" s="6" customFormat="1" ht="21" customHeight="1">
      <c r="A27" s="273" t="s">
        <v>711</v>
      </c>
      <c r="B27" s="275" t="s">
        <v>495</v>
      </c>
      <c r="C27" s="540"/>
      <c r="D27" s="274"/>
      <c r="E27" s="274"/>
      <c r="F27" s="299"/>
    </row>
    <row r="28" spans="1:6" s="6" customFormat="1" ht="12.75">
      <c r="A28" s="273"/>
      <c r="B28" s="167" t="s">
        <v>496</v>
      </c>
      <c r="C28" s="541"/>
      <c r="D28" s="274"/>
      <c r="E28" s="274"/>
      <c r="F28" s="299"/>
    </row>
    <row r="29" spans="1:6" s="6" customFormat="1" ht="32.25" customHeight="1">
      <c r="A29" s="273"/>
      <c r="B29" s="167" t="s">
        <v>497</v>
      </c>
      <c r="C29" s="168"/>
      <c r="D29" s="277"/>
      <c r="E29" s="274"/>
      <c r="F29" s="299"/>
    </row>
    <row r="30" spans="1:6" s="6" customFormat="1" ht="12.75">
      <c r="A30" s="273"/>
      <c r="B30" s="167" t="s">
        <v>498</v>
      </c>
      <c r="C30" s="541">
        <v>1037</v>
      </c>
      <c r="D30" s="277">
        <v>1409</v>
      </c>
      <c r="E30" s="274">
        <v>1322</v>
      </c>
      <c r="F30" s="299">
        <f t="shared" si="0"/>
        <v>93.82540809084458</v>
      </c>
    </row>
    <row r="31" spans="1:6" s="6" customFormat="1" ht="12.75">
      <c r="A31" s="273"/>
      <c r="B31" s="276" t="s">
        <v>499</v>
      </c>
      <c r="C31" s="541">
        <v>10107</v>
      </c>
      <c r="D31" s="262">
        <v>34209</v>
      </c>
      <c r="E31" s="274"/>
      <c r="F31" s="299"/>
    </row>
    <row r="32" spans="1:7" s="6" customFormat="1" ht="33.75" customHeight="1">
      <c r="A32" s="270"/>
      <c r="B32" s="271" t="s">
        <v>718</v>
      </c>
      <c r="C32" s="272">
        <f>SUM(C23:C31)</f>
        <v>52981</v>
      </c>
      <c r="D32" s="272">
        <f>SUM(D23:D31)</f>
        <v>82205</v>
      </c>
      <c r="E32" s="272">
        <f>SUM(E23:E31)</f>
        <v>37722</v>
      </c>
      <c r="F32" s="300">
        <f t="shared" si="0"/>
        <v>45.88771972507755</v>
      </c>
      <c r="G32" s="278"/>
    </row>
    <row r="33" spans="1:7" s="6" customFormat="1" ht="33.75" customHeight="1">
      <c r="A33" s="266"/>
      <c r="B33" s="267"/>
      <c r="C33" s="268"/>
      <c r="D33" s="268"/>
      <c r="E33" s="268"/>
      <c r="F33" s="268"/>
      <c r="G33" s="278"/>
    </row>
    <row r="34" spans="1:7" s="6" customFormat="1" ht="33.75" customHeight="1">
      <c r="A34" s="266"/>
      <c r="B34" s="267"/>
      <c r="C34" s="268"/>
      <c r="D34" s="268"/>
      <c r="E34" s="268"/>
      <c r="F34" s="268"/>
      <c r="G34" s="278"/>
    </row>
    <row r="35" spans="1:7" s="6" customFormat="1" ht="33.75" customHeight="1">
      <c r="A35" s="266"/>
      <c r="B35" s="267"/>
      <c r="C35" s="268"/>
      <c r="D35" s="268"/>
      <c r="E35" s="268"/>
      <c r="F35" s="268"/>
      <c r="G35" s="278"/>
    </row>
    <row r="36" spans="1:7" s="6" customFormat="1" ht="33.75" customHeight="1">
      <c r="A36" s="266"/>
      <c r="B36" s="267"/>
      <c r="C36" s="268"/>
      <c r="D36" s="268"/>
      <c r="E36" s="268"/>
      <c r="F36" s="268"/>
      <c r="G36" s="278"/>
    </row>
    <row r="37" spans="1:7" s="6" customFormat="1" ht="13.5" thickBot="1">
      <c r="A37" s="266"/>
      <c r="B37" s="267"/>
      <c r="C37" s="268"/>
      <c r="D37" s="268"/>
      <c r="E37" s="268"/>
      <c r="F37" s="268"/>
      <c r="G37" s="278"/>
    </row>
    <row r="38" spans="1:6" s="6" customFormat="1" ht="13.5" thickBot="1">
      <c r="A38" s="263" t="s">
        <v>702</v>
      </c>
      <c r="B38" s="647" t="s">
        <v>818</v>
      </c>
      <c r="C38" s="461" t="s">
        <v>738</v>
      </c>
      <c r="D38" s="461" t="s">
        <v>519</v>
      </c>
      <c r="E38" s="756" t="s">
        <v>739</v>
      </c>
      <c r="F38" s="159" t="s">
        <v>840</v>
      </c>
    </row>
    <row r="39" spans="1:6" s="6" customFormat="1" ht="12.75">
      <c r="A39" s="264"/>
      <c r="B39" s="650"/>
      <c r="C39" s="759" t="s">
        <v>694</v>
      </c>
      <c r="D39" s="760"/>
      <c r="E39" s="757"/>
      <c r="F39" s="161"/>
    </row>
    <row r="40" spans="1:6" s="6" customFormat="1" ht="34.5" customHeight="1" thickBot="1">
      <c r="A40" s="265" t="s">
        <v>700</v>
      </c>
      <c r="B40" s="653"/>
      <c r="C40" s="761"/>
      <c r="D40" s="762"/>
      <c r="E40" s="758"/>
      <c r="F40" s="162" t="s">
        <v>743</v>
      </c>
    </row>
    <row r="41" spans="1:6" s="18" customFormat="1" ht="21" customHeight="1">
      <c r="A41" s="755" t="s">
        <v>500</v>
      </c>
      <c r="B41" s="755"/>
      <c r="C41" s="755"/>
      <c r="D41" s="755"/>
      <c r="E41" s="755"/>
      <c r="F41" s="755"/>
    </row>
    <row r="42" spans="1:6" s="6" customFormat="1" ht="21" customHeight="1">
      <c r="A42" s="273" t="s">
        <v>713</v>
      </c>
      <c r="B42" s="279" t="s">
        <v>501</v>
      </c>
      <c r="C42" s="262">
        <v>9743</v>
      </c>
      <c r="D42" s="262">
        <v>31490</v>
      </c>
      <c r="E42" s="274">
        <v>31490</v>
      </c>
      <c r="F42" s="299">
        <f aca="true" t="shared" si="1" ref="F42:F55">E42/D42*100</f>
        <v>100</v>
      </c>
    </row>
    <row r="43" spans="1:6" s="6" customFormat="1" ht="21" customHeight="1">
      <c r="A43" s="273" t="s">
        <v>714</v>
      </c>
      <c r="B43" s="279" t="s">
        <v>502</v>
      </c>
      <c r="C43" s="262"/>
      <c r="D43" s="262"/>
      <c r="E43" s="274"/>
      <c r="F43" s="299"/>
    </row>
    <row r="44" spans="1:6" s="6" customFormat="1" ht="21" customHeight="1">
      <c r="A44" s="273" t="s">
        <v>745</v>
      </c>
      <c r="B44" s="269" t="s">
        <v>503</v>
      </c>
      <c r="C44" s="539"/>
      <c r="D44" s="262"/>
      <c r="E44" s="274"/>
      <c r="F44" s="299"/>
    </row>
    <row r="45" spans="1:6" s="6" customFormat="1" ht="31.5" customHeight="1">
      <c r="A45" s="273"/>
      <c r="B45" s="280" t="s">
        <v>504</v>
      </c>
      <c r="C45" s="542">
        <v>26307</v>
      </c>
      <c r="D45" s="262">
        <v>36123</v>
      </c>
      <c r="E45" s="274">
        <v>36100</v>
      </c>
      <c r="F45" s="299">
        <f t="shared" si="1"/>
        <v>99.93632865487363</v>
      </c>
    </row>
    <row r="46" spans="1:6" s="6" customFormat="1" ht="21" customHeight="1">
      <c r="A46" s="273"/>
      <c r="B46" s="48" t="s">
        <v>505</v>
      </c>
      <c r="C46" s="274"/>
      <c r="D46" s="262"/>
      <c r="E46" s="274">
        <v>157</v>
      </c>
      <c r="F46" s="299"/>
    </row>
    <row r="47" spans="1:6" s="6" customFormat="1" ht="34.5" customHeight="1">
      <c r="A47" s="270"/>
      <c r="B47" s="271" t="s">
        <v>746</v>
      </c>
      <c r="C47" s="272">
        <f>SUM(C42:C46)</f>
        <v>36050</v>
      </c>
      <c r="D47" s="272">
        <f>SUM(D42:D46)</f>
        <v>67613</v>
      </c>
      <c r="E47" s="272">
        <f>SUM(E42:E46)</f>
        <v>67747</v>
      </c>
      <c r="F47" s="300">
        <f t="shared" si="1"/>
        <v>100.19818673923653</v>
      </c>
    </row>
    <row r="48" spans="1:6" s="6" customFormat="1" ht="21" customHeight="1">
      <c r="A48" s="273" t="s">
        <v>715</v>
      </c>
      <c r="B48" s="279" t="s">
        <v>774</v>
      </c>
      <c r="C48" s="262">
        <v>231</v>
      </c>
      <c r="D48" s="262">
        <v>5804</v>
      </c>
      <c r="E48" s="274">
        <v>5790</v>
      </c>
      <c r="F48" s="299">
        <f t="shared" si="1"/>
        <v>99.75878704341832</v>
      </c>
    </row>
    <row r="49" spans="1:6" s="6" customFormat="1" ht="21" customHeight="1">
      <c r="A49" s="273" t="s">
        <v>716</v>
      </c>
      <c r="B49" s="279" t="s">
        <v>506</v>
      </c>
      <c r="C49" s="262"/>
      <c r="D49" s="262">
        <v>32765</v>
      </c>
      <c r="E49" s="274">
        <v>9593</v>
      </c>
      <c r="F49" s="299">
        <f t="shared" si="1"/>
        <v>29.278193193956962</v>
      </c>
    </row>
    <row r="50" spans="1:6" s="6" customFormat="1" ht="21" customHeight="1">
      <c r="A50" s="273" t="s">
        <v>717</v>
      </c>
      <c r="B50" s="269" t="s">
        <v>507</v>
      </c>
      <c r="C50" s="539"/>
      <c r="D50" s="262"/>
      <c r="E50" s="274"/>
      <c r="F50" s="299"/>
    </row>
    <row r="51" spans="1:6" s="6" customFormat="1" ht="40.5" customHeight="1">
      <c r="A51" s="273"/>
      <c r="B51" s="280" t="s">
        <v>508</v>
      </c>
      <c r="C51" s="542">
        <v>26215</v>
      </c>
      <c r="D51" s="262">
        <v>36215</v>
      </c>
      <c r="E51" s="274">
        <v>36215</v>
      </c>
      <c r="F51" s="299">
        <f t="shared" si="1"/>
        <v>100</v>
      </c>
    </row>
    <row r="52" spans="1:6" s="6" customFormat="1" ht="21" customHeight="1">
      <c r="A52" s="273"/>
      <c r="B52" s="276" t="s">
        <v>509</v>
      </c>
      <c r="C52" s="541">
        <v>600</v>
      </c>
      <c r="D52" s="262">
        <v>452</v>
      </c>
      <c r="E52" s="274"/>
      <c r="F52" s="299">
        <f t="shared" si="1"/>
        <v>0</v>
      </c>
    </row>
    <row r="53" spans="1:7" s="259" customFormat="1" ht="33" customHeight="1" thickBot="1">
      <c r="A53" s="270"/>
      <c r="B53" s="271" t="s">
        <v>749</v>
      </c>
      <c r="C53" s="272">
        <f>SUM(C48:C52)</f>
        <v>27046</v>
      </c>
      <c r="D53" s="272">
        <f>SUM(D48:D52)</f>
        <v>75236</v>
      </c>
      <c r="E53" s="272">
        <f>SUM(E48:E52)</f>
        <v>51598</v>
      </c>
      <c r="F53" s="301">
        <f t="shared" si="1"/>
        <v>68.58153011856027</v>
      </c>
      <c r="G53" s="281"/>
    </row>
    <row r="54" spans="1:6" s="259" customFormat="1" ht="33" customHeight="1" thickBot="1">
      <c r="A54" s="282"/>
      <c r="B54" s="283" t="s">
        <v>747</v>
      </c>
      <c r="C54" s="284">
        <f>C22+C47</f>
        <v>78912</v>
      </c>
      <c r="D54" s="284">
        <f>D22+D47</f>
        <v>116290</v>
      </c>
      <c r="E54" s="284">
        <f>E22+E47</f>
        <v>117254</v>
      </c>
      <c r="F54" s="302">
        <f t="shared" si="1"/>
        <v>100.82896207756471</v>
      </c>
    </row>
    <row r="55" spans="1:7" s="259" customFormat="1" ht="33" customHeight="1" thickBot="1">
      <c r="A55" s="282"/>
      <c r="B55" s="283" t="s">
        <v>748</v>
      </c>
      <c r="C55" s="284">
        <f>C32+C53</f>
        <v>80027</v>
      </c>
      <c r="D55" s="284">
        <f>D32+D53</f>
        <v>157441</v>
      </c>
      <c r="E55" s="284">
        <f>E32+E53</f>
        <v>89320</v>
      </c>
      <c r="F55" s="303">
        <f t="shared" si="1"/>
        <v>56.73236323448149</v>
      </c>
      <c r="G55" s="281"/>
    </row>
    <row r="56" spans="1:7" s="259" customFormat="1" ht="12.75">
      <c r="A56" s="285"/>
      <c r="B56" s="286"/>
      <c r="C56" s="543"/>
      <c r="D56" s="287"/>
      <c r="E56" s="287"/>
      <c r="F56" s="287"/>
      <c r="G56" s="288"/>
    </row>
    <row r="57" spans="1:6" s="18" customFormat="1" ht="20.25" customHeight="1">
      <c r="A57" s="754" t="s">
        <v>755</v>
      </c>
      <c r="B57" s="754"/>
      <c r="C57" s="754"/>
      <c r="D57" s="754"/>
      <c r="E57" s="754"/>
      <c r="F57" s="754"/>
    </row>
    <row r="58" spans="1:6" s="6" customFormat="1" ht="12.75">
      <c r="A58" s="266" t="s">
        <v>719</v>
      </c>
      <c r="B58" s="289" t="s">
        <v>9</v>
      </c>
      <c r="C58" s="544"/>
      <c r="D58" s="268">
        <v>12586</v>
      </c>
      <c r="E58" s="545">
        <v>12586</v>
      </c>
      <c r="F58" s="299">
        <f>E58/D58*100</f>
        <v>100</v>
      </c>
    </row>
    <row r="59" spans="1:6" s="6" customFormat="1" ht="20.25" customHeight="1">
      <c r="A59" s="266" t="s">
        <v>720</v>
      </c>
      <c r="B59" s="291" t="s">
        <v>510</v>
      </c>
      <c r="C59" s="546">
        <v>1115</v>
      </c>
      <c r="D59" s="268">
        <v>29508</v>
      </c>
      <c r="E59" s="545">
        <v>29508</v>
      </c>
      <c r="F59" s="299">
        <f>E59/D59*100</f>
        <v>100</v>
      </c>
    </row>
    <row r="60" spans="1:6" s="6" customFormat="1" ht="20.25" customHeight="1">
      <c r="A60" s="266" t="s">
        <v>721</v>
      </c>
      <c r="B60" s="291" t="s">
        <v>13</v>
      </c>
      <c r="C60" s="546"/>
      <c r="D60" s="268">
        <v>1319</v>
      </c>
      <c r="E60" s="545">
        <v>1319</v>
      </c>
      <c r="F60" s="299">
        <f>E60/D60*100</f>
        <v>100</v>
      </c>
    </row>
    <row r="61" spans="1:6" s="295" customFormat="1" ht="32.25" customHeight="1">
      <c r="A61" s="270"/>
      <c r="B61" s="271" t="s">
        <v>520</v>
      </c>
      <c r="C61" s="272">
        <f>SUM(C58:C60)</f>
        <v>1115</v>
      </c>
      <c r="D61" s="298">
        <f>SUM(D58:D60)</f>
        <v>43413</v>
      </c>
      <c r="E61" s="298">
        <f>SUM(E58:E60)</f>
        <v>43413</v>
      </c>
      <c r="F61" s="300">
        <f>E61/D61*100</f>
        <v>100</v>
      </c>
    </row>
    <row r="62" spans="1:6" s="6" customFormat="1" ht="12.75">
      <c r="A62" s="266" t="s">
        <v>722</v>
      </c>
      <c r="B62" s="291" t="s">
        <v>511</v>
      </c>
      <c r="C62" s="546"/>
      <c r="D62" s="268"/>
      <c r="E62" s="545"/>
      <c r="F62" s="290"/>
    </row>
    <row r="63" spans="1:6" s="6" customFormat="1" ht="12.75">
      <c r="A63" s="266" t="s">
        <v>723</v>
      </c>
      <c r="B63" s="291" t="s">
        <v>512</v>
      </c>
      <c r="C63" s="546"/>
      <c r="D63" s="268"/>
      <c r="E63" s="545"/>
      <c r="F63" s="290"/>
    </row>
    <row r="64" spans="1:6" s="6" customFormat="1" ht="12.75">
      <c r="A64" s="273" t="s">
        <v>724</v>
      </c>
      <c r="B64" s="291" t="s">
        <v>513</v>
      </c>
      <c r="C64" s="546"/>
      <c r="D64" s="268">
        <v>2262</v>
      </c>
      <c r="E64" s="545">
        <v>943</v>
      </c>
      <c r="F64" s="299"/>
    </row>
    <row r="65" spans="1:6" s="295" customFormat="1" ht="32.25" customHeight="1" thickBot="1">
      <c r="A65" s="292"/>
      <c r="B65" s="293" t="s">
        <v>521</v>
      </c>
      <c r="C65" s="547"/>
      <c r="D65" s="294">
        <f>SUM(D62:D64)</f>
        <v>2262</v>
      </c>
      <c r="E65" s="294">
        <f>SUM(E62:E64)</f>
        <v>943</v>
      </c>
      <c r="F65" s="300"/>
    </row>
    <row r="66" spans="1:6" s="295" customFormat="1" ht="32.25" customHeight="1" thickBot="1">
      <c r="A66" s="296"/>
      <c r="B66" s="297" t="s">
        <v>522</v>
      </c>
      <c r="C66" s="548">
        <f>C54+C61</f>
        <v>80027</v>
      </c>
      <c r="D66" s="548">
        <f>D54+D61</f>
        <v>159703</v>
      </c>
      <c r="E66" s="548">
        <f>E54+E61</f>
        <v>160667</v>
      </c>
      <c r="F66" s="302">
        <f>E66/D66*100</f>
        <v>100.60362047049836</v>
      </c>
    </row>
    <row r="67" spans="1:6" s="6" customFormat="1" ht="32.25" customHeight="1" thickBot="1">
      <c r="A67" s="296"/>
      <c r="B67" s="297" t="s">
        <v>523</v>
      </c>
      <c r="C67" s="548">
        <f>C55+C65</f>
        <v>80027</v>
      </c>
      <c r="D67" s="548">
        <f>D55+D65</f>
        <v>159703</v>
      </c>
      <c r="E67" s="548">
        <f>E55+E65</f>
        <v>90263</v>
      </c>
      <c r="F67" s="303">
        <f>E67/D67*100</f>
        <v>56.51928893007645</v>
      </c>
    </row>
  </sheetData>
  <sheetProtection/>
  <mergeCells count="14">
    <mergeCell ref="C39:D40"/>
    <mergeCell ref="A7:F7"/>
    <mergeCell ref="A5:F5"/>
    <mergeCell ref="A6:F6"/>
    <mergeCell ref="A2:F2"/>
    <mergeCell ref="A57:F57"/>
    <mergeCell ref="A41:F41"/>
    <mergeCell ref="A13:F13"/>
    <mergeCell ref="A8:F8"/>
    <mergeCell ref="E38:E40"/>
    <mergeCell ref="E10:E12"/>
    <mergeCell ref="B10:B12"/>
    <mergeCell ref="C11:D12"/>
    <mergeCell ref="B38:B40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2:F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2.00390625" style="14" customWidth="1"/>
    <col min="2" max="2" width="27.125" style="14" customWidth="1"/>
    <col min="3" max="3" width="12.625" style="14" bestFit="1" customWidth="1"/>
    <col min="4" max="4" width="11.375" style="14" bestFit="1" customWidth="1"/>
    <col min="5" max="16384" width="9.125" style="14" customWidth="1"/>
  </cols>
  <sheetData>
    <row r="2" spans="1:2" ht="15.75">
      <c r="A2" s="730"/>
      <c r="B2" s="730"/>
    </row>
    <row r="4" spans="1:6" s="80" customFormat="1" ht="12.75">
      <c r="A4" s="261" t="s">
        <v>1002</v>
      </c>
      <c r="C4" s="157"/>
      <c r="D4" s="64"/>
      <c r="E4" s="64"/>
      <c r="F4" s="64"/>
    </row>
    <row r="6" spans="1:2" ht="15.75">
      <c r="A6" s="641" t="s">
        <v>790</v>
      </c>
      <c r="B6" s="641"/>
    </row>
    <row r="7" spans="1:2" ht="15.75">
      <c r="A7" s="641" t="s">
        <v>796</v>
      </c>
      <c r="B7" s="641"/>
    </row>
    <row r="8" spans="1:2" ht="15.75">
      <c r="A8" s="641" t="s">
        <v>904</v>
      </c>
      <c r="B8" s="641"/>
    </row>
    <row r="10" ht="16.5" thickBot="1">
      <c r="B10" s="462" t="s">
        <v>736</v>
      </c>
    </row>
    <row r="11" spans="1:2" ht="15.75">
      <c r="A11" s="763" t="s">
        <v>797</v>
      </c>
      <c r="B11" s="763" t="s">
        <v>798</v>
      </c>
    </row>
    <row r="12" spans="1:2" ht="15.75">
      <c r="A12" s="764"/>
      <c r="B12" s="764"/>
    </row>
    <row r="13" spans="1:2" ht="15.75">
      <c r="A13" s="764"/>
      <c r="B13" s="764"/>
    </row>
    <row r="14" spans="1:2" ht="16.5" thickBot="1">
      <c r="A14" s="765"/>
      <c r="B14" s="765"/>
    </row>
    <row r="15" ht="15.75">
      <c r="A15" s="12" t="s">
        <v>978</v>
      </c>
    </row>
    <row r="16" spans="1:3" ht="15.75">
      <c r="A16" s="14" t="s">
        <v>799</v>
      </c>
      <c r="B16" s="2">
        <v>16108</v>
      </c>
      <c r="C16" s="2"/>
    </row>
    <row r="17" spans="1:3" ht="15.75">
      <c r="A17" s="14" t="s">
        <v>800</v>
      </c>
      <c r="B17" s="2"/>
      <c r="C17" s="2"/>
    </row>
    <row r="18" spans="1:3" ht="15.75">
      <c r="A18" s="14" t="s">
        <v>801</v>
      </c>
      <c r="B18" s="2">
        <v>348</v>
      </c>
      <c r="C18" s="2"/>
    </row>
    <row r="19" spans="1:3" ht="15.75">
      <c r="A19" s="14" t="s">
        <v>802</v>
      </c>
      <c r="B19" s="2"/>
      <c r="C19" s="2"/>
    </row>
    <row r="20" spans="1:3" s="12" customFormat="1" ht="15.75">
      <c r="A20" s="12" t="s">
        <v>803</v>
      </c>
      <c r="B20" s="26">
        <f>SUM(B16:B19)</f>
        <v>16456</v>
      </c>
      <c r="C20" s="26"/>
    </row>
    <row r="21" spans="2:3" s="12" customFormat="1" ht="15.75">
      <c r="B21" s="26"/>
      <c r="C21" s="26"/>
    </row>
    <row r="22" spans="1:3" s="12" customFormat="1" ht="15.75">
      <c r="A22" s="12" t="s">
        <v>313</v>
      </c>
      <c r="B22" s="26"/>
      <c r="C22" s="26"/>
    </row>
    <row r="23" spans="1:3" ht="15.75">
      <c r="A23" s="14" t="s">
        <v>314</v>
      </c>
      <c r="B23" s="2">
        <v>160667</v>
      </c>
      <c r="C23" s="2"/>
    </row>
    <row r="24" spans="1:3" ht="15.75">
      <c r="A24" s="14" t="s">
        <v>327</v>
      </c>
      <c r="B24" s="2">
        <v>-29508</v>
      </c>
      <c r="C24" s="2"/>
    </row>
    <row r="25" spans="1:3" ht="15.75">
      <c r="A25" s="506" t="s">
        <v>315</v>
      </c>
      <c r="B25" s="505">
        <f>B23+B24</f>
        <v>131159</v>
      </c>
      <c r="C25" s="2"/>
    </row>
    <row r="26" spans="1:3" ht="15.75">
      <c r="A26" s="12" t="s">
        <v>316</v>
      </c>
      <c r="B26" s="26"/>
      <c r="C26" s="2"/>
    </row>
    <row r="27" spans="1:3" ht="15.75">
      <c r="A27" s="14" t="s">
        <v>317</v>
      </c>
      <c r="B27" s="2">
        <v>90263</v>
      </c>
      <c r="C27" s="2"/>
    </row>
    <row r="28" spans="1:3" ht="31.5">
      <c r="A28" s="504" t="s">
        <v>318</v>
      </c>
      <c r="B28" s="2">
        <v>-48</v>
      </c>
      <c r="C28" s="2"/>
    </row>
    <row r="29" spans="1:4" ht="15.75">
      <c r="A29" s="506" t="s">
        <v>804</v>
      </c>
      <c r="B29" s="505">
        <f>B27-B28</f>
        <v>90311</v>
      </c>
      <c r="C29" s="2"/>
      <c r="D29" s="98"/>
    </row>
    <row r="30" spans="1:4" ht="15.75">
      <c r="A30" s="506"/>
      <c r="B30" s="505"/>
      <c r="C30" s="2"/>
      <c r="D30" s="98"/>
    </row>
    <row r="31" spans="1:3" s="12" customFormat="1" ht="15.75">
      <c r="A31" s="12" t="s">
        <v>979</v>
      </c>
      <c r="B31" s="26"/>
      <c r="C31" s="26"/>
    </row>
    <row r="32" spans="1:3" ht="15.75">
      <c r="A32" s="14" t="s">
        <v>799</v>
      </c>
      <c r="B32" s="2">
        <v>56978</v>
      </c>
      <c r="C32" s="2"/>
    </row>
    <row r="33" spans="1:3" ht="15.75">
      <c r="A33" s="14" t="s">
        <v>800</v>
      </c>
      <c r="B33" s="2"/>
      <c r="C33" s="2"/>
    </row>
    <row r="34" spans="1:4" ht="15.75">
      <c r="A34" s="14" t="s">
        <v>801</v>
      </c>
      <c r="B34" s="2">
        <v>326</v>
      </c>
      <c r="C34" s="2"/>
      <c r="D34" s="98"/>
    </row>
    <row r="35" spans="1:3" ht="15.75">
      <c r="A35" s="14" t="s">
        <v>802</v>
      </c>
      <c r="B35" s="2"/>
      <c r="C35" s="2"/>
    </row>
    <row r="36" spans="1:3" s="12" customFormat="1" ht="15.75">
      <c r="A36" s="12" t="s">
        <v>805</v>
      </c>
      <c r="B36" s="26">
        <f>B20+B25-B29</f>
        <v>57304</v>
      </c>
      <c r="C36" s="26"/>
    </row>
    <row r="37" ht="15.75">
      <c r="B37" s="2"/>
    </row>
  </sheetData>
  <sheetProtection/>
  <mergeCells count="6">
    <mergeCell ref="A11:A14"/>
    <mergeCell ref="B11:B14"/>
    <mergeCell ref="A2:B2"/>
    <mergeCell ref="A6:B6"/>
    <mergeCell ref="A7:B7"/>
    <mergeCell ref="A8:B8"/>
  </mergeCells>
  <printOptions horizontalCentered="1"/>
  <pageMargins left="0.07874015748031496" right="0.11811023622047245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7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314" customWidth="1"/>
    <col min="2" max="2" width="3.25390625" style="70" customWidth="1"/>
    <col min="3" max="3" width="3.875" style="70" customWidth="1"/>
    <col min="4" max="4" width="3.625" style="70" customWidth="1"/>
    <col min="5" max="5" width="2.625" style="70" customWidth="1"/>
    <col min="6" max="6" width="3.625" style="307" customWidth="1"/>
    <col min="7" max="7" width="42.625" style="70" customWidth="1"/>
    <col min="8" max="10" width="12.125" style="70" customWidth="1"/>
    <col min="11" max="12" width="9.125" style="70" customWidth="1"/>
    <col min="13" max="13" width="11.25390625" style="70" bestFit="1" customWidth="1"/>
    <col min="14" max="16384" width="9.125" style="70" customWidth="1"/>
  </cols>
  <sheetData>
    <row r="2" spans="1:10" ht="12.75">
      <c r="A2" s="787"/>
      <c r="B2" s="787"/>
      <c r="C2" s="787"/>
      <c r="D2" s="787"/>
      <c r="E2" s="787"/>
      <c r="F2" s="787"/>
      <c r="G2" s="787"/>
      <c r="H2" s="787"/>
      <c r="I2" s="787"/>
      <c r="J2" s="787"/>
    </row>
    <row r="3" spans="1:10" ht="12.75">
      <c r="A3" s="787"/>
      <c r="B3" s="787"/>
      <c r="C3" s="787"/>
      <c r="D3" s="787"/>
      <c r="E3" s="787"/>
      <c r="F3" s="787"/>
      <c r="G3" s="787"/>
      <c r="H3" s="787"/>
      <c r="I3" s="787"/>
      <c r="J3" s="787"/>
    </row>
    <row r="4" spans="1:6" s="80" customFormat="1" ht="12.75">
      <c r="A4" s="261" t="s">
        <v>1003</v>
      </c>
      <c r="C4" s="157"/>
      <c r="D4" s="64"/>
      <c r="E4" s="64"/>
      <c r="F4" s="64"/>
    </row>
    <row r="6" spans="1:10" s="1" customFormat="1" ht="15.75">
      <c r="A6" s="786" t="s">
        <v>606</v>
      </c>
      <c r="B6" s="786"/>
      <c r="C6" s="786"/>
      <c r="D6" s="786"/>
      <c r="E6" s="786"/>
      <c r="F6" s="786"/>
      <c r="G6" s="786"/>
      <c r="H6" s="786"/>
      <c r="I6" s="786"/>
      <c r="J6" s="786"/>
    </row>
    <row r="7" spans="1:10" s="1" customFormat="1" ht="15.75">
      <c r="A7" s="786" t="s">
        <v>328</v>
      </c>
      <c r="B7" s="786"/>
      <c r="C7" s="786"/>
      <c r="D7" s="786"/>
      <c r="E7" s="786"/>
      <c r="F7" s="786"/>
      <c r="G7" s="786"/>
      <c r="H7" s="786"/>
      <c r="I7" s="786"/>
      <c r="J7" s="786"/>
    </row>
    <row r="8" spans="1:10" s="1" customFormat="1" ht="15.75">
      <c r="A8" s="786" t="s">
        <v>904</v>
      </c>
      <c r="B8" s="786"/>
      <c r="C8" s="786"/>
      <c r="D8" s="786"/>
      <c r="E8" s="786"/>
      <c r="F8" s="786"/>
      <c r="G8" s="786"/>
      <c r="H8" s="786"/>
      <c r="I8" s="786"/>
      <c r="J8" s="786"/>
    </row>
    <row r="9" spans="1:10" s="1" customFormat="1" ht="15.75">
      <c r="A9" s="330"/>
      <c r="B9" s="306"/>
      <c r="C9" s="306"/>
      <c r="D9" s="306"/>
      <c r="E9" s="306"/>
      <c r="F9" s="306"/>
      <c r="G9" s="306"/>
      <c r="H9" s="306"/>
      <c r="I9" s="306"/>
      <c r="J9" s="306"/>
    </row>
    <row r="10" ht="14.25" customHeight="1" thickBot="1">
      <c r="J10" s="308" t="s">
        <v>750</v>
      </c>
    </row>
    <row r="11" spans="1:10" s="46" customFormat="1" ht="15" customHeight="1">
      <c r="A11" s="788" t="s">
        <v>605</v>
      </c>
      <c r="B11" s="790" t="s">
        <v>698</v>
      </c>
      <c r="C11" s="790"/>
      <c r="D11" s="790"/>
      <c r="E11" s="790"/>
      <c r="F11" s="790"/>
      <c r="G11" s="791"/>
      <c r="H11" s="777" t="s">
        <v>381</v>
      </c>
      <c r="I11" s="777" t="s">
        <v>382</v>
      </c>
      <c r="J11" s="772" t="s">
        <v>383</v>
      </c>
    </row>
    <row r="12" spans="1:10" s="46" customFormat="1" ht="13.5" thickBot="1">
      <c r="A12" s="789"/>
      <c r="B12" s="792"/>
      <c r="C12" s="792"/>
      <c r="D12" s="792"/>
      <c r="E12" s="792"/>
      <c r="F12" s="792"/>
      <c r="G12" s="793"/>
      <c r="H12" s="778"/>
      <c r="I12" s="778"/>
      <c r="J12" s="773"/>
    </row>
    <row r="13" spans="1:11" s="337" customFormat="1" ht="15.75">
      <c r="A13" s="785" t="s">
        <v>358</v>
      </c>
      <c r="B13" s="785"/>
      <c r="C13" s="785"/>
      <c r="D13" s="785"/>
      <c r="E13" s="785"/>
      <c r="F13" s="785"/>
      <c r="G13" s="785"/>
      <c r="K13" s="338"/>
    </row>
    <row r="14" spans="1:11" s="379" customFormat="1" ht="32.25" customHeight="1">
      <c r="A14" s="377"/>
      <c r="B14" s="382" t="s">
        <v>399</v>
      </c>
      <c r="C14" s="766" t="s">
        <v>647</v>
      </c>
      <c r="D14" s="766"/>
      <c r="E14" s="766"/>
      <c r="F14" s="766"/>
      <c r="G14" s="766"/>
      <c r="K14" s="380"/>
    </row>
    <row r="15" spans="1:11" s="379" customFormat="1" ht="15">
      <c r="A15" s="377"/>
      <c r="B15" s="377"/>
      <c r="C15" s="381" t="s">
        <v>789</v>
      </c>
      <c r="D15" s="383" t="s">
        <v>384</v>
      </c>
      <c r="E15" s="378"/>
      <c r="F15" s="378"/>
      <c r="G15" s="378"/>
      <c r="K15" s="380"/>
    </row>
    <row r="16" spans="1:11" ht="12.75">
      <c r="A16" s="314" t="s">
        <v>360</v>
      </c>
      <c r="B16" s="70" t="s">
        <v>782</v>
      </c>
      <c r="C16" s="308" t="s">
        <v>789</v>
      </c>
      <c r="D16" s="308" t="s">
        <v>703</v>
      </c>
      <c r="E16" s="308"/>
      <c r="F16" s="70" t="s">
        <v>534</v>
      </c>
      <c r="H16" s="64"/>
      <c r="I16" s="64"/>
      <c r="J16" s="64"/>
      <c r="K16" s="307"/>
    </row>
    <row r="17" spans="1:11" ht="12.75">
      <c r="A17" s="314" t="s">
        <v>361</v>
      </c>
      <c r="B17" s="70" t="s">
        <v>782</v>
      </c>
      <c r="C17" s="308" t="s">
        <v>789</v>
      </c>
      <c r="D17" s="308" t="s">
        <v>704</v>
      </c>
      <c r="E17" s="308"/>
      <c r="F17" s="70" t="s">
        <v>535</v>
      </c>
      <c r="H17" s="64">
        <v>58</v>
      </c>
      <c r="I17" s="64"/>
      <c r="J17" s="64"/>
      <c r="K17" s="307"/>
    </row>
    <row r="18" spans="1:11" ht="13.5" thickBot="1">
      <c r="A18" s="314" t="s">
        <v>362</v>
      </c>
      <c r="B18" s="70" t="s">
        <v>782</v>
      </c>
      <c r="C18" s="308" t="s">
        <v>789</v>
      </c>
      <c r="D18" s="308" t="s">
        <v>705</v>
      </c>
      <c r="E18" s="308"/>
      <c r="F18" s="70" t="s">
        <v>536</v>
      </c>
      <c r="H18" s="245"/>
      <c r="I18" s="245"/>
      <c r="J18" s="245"/>
      <c r="K18" s="307"/>
    </row>
    <row r="19" spans="1:11" s="309" customFormat="1" ht="13.5" thickBot="1">
      <c r="A19" s="452" t="s">
        <v>363</v>
      </c>
      <c r="B19" s="96" t="s">
        <v>782</v>
      </c>
      <c r="C19" s="313" t="s">
        <v>789</v>
      </c>
      <c r="D19" s="313"/>
      <c r="E19" s="313"/>
      <c r="F19" s="312" t="s">
        <v>384</v>
      </c>
      <c r="G19" s="317"/>
      <c r="H19" s="108">
        <f>SUM(H16:H18)</f>
        <v>58</v>
      </c>
      <c r="I19" s="108"/>
      <c r="J19" s="108"/>
      <c r="K19" s="316"/>
    </row>
    <row r="20" spans="1:11" s="379" customFormat="1" ht="15">
      <c r="A20" s="377"/>
      <c r="B20" s="377"/>
      <c r="C20" s="381" t="s">
        <v>537</v>
      </c>
      <c r="D20" s="383" t="s">
        <v>390</v>
      </c>
      <c r="E20" s="378"/>
      <c r="F20" s="378"/>
      <c r="G20" s="378"/>
      <c r="K20" s="380"/>
    </row>
    <row r="21" spans="1:11" ht="12.75">
      <c r="A21" s="314" t="s">
        <v>364</v>
      </c>
      <c r="B21" s="70" t="s">
        <v>782</v>
      </c>
      <c r="C21" s="308" t="s">
        <v>537</v>
      </c>
      <c r="D21" s="308" t="s">
        <v>703</v>
      </c>
      <c r="E21" s="308"/>
      <c r="F21" s="70" t="s">
        <v>538</v>
      </c>
      <c r="H21" s="64">
        <v>568126</v>
      </c>
      <c r="I21" s="64"/>
      <c r="J21" s="245">
        <v>575109</v>
      </c>
      <c r="K21" s="307"/>
    </row>
    <row r="22" spans="1:11" ht="12.75">
      <c r="A22" s="314" t="s">
        <v>386</v>
      </c>
      <c r="B22" s="70" t="s">
        <v>782</v>
      </c>
      <c r="C22" s="308" t="s">
        <v>537</v>
      </c>
      <c r="D22" s="308" t="s">
        <v>704</v>
      </c>
      <c r="E22" s="308"/>
      <c r="F22" s="70" t="s">
        <v>385</v>
      </c>
      <c r="H22" s="64">
        <v>9840</v>
      </c>
      <c r="I22" s="64"/>
      <c r="J22" s="245">
        <v>7811</v>
      </c>
      <c r="K22" s="307"/>
    </row>
    <row r="23" spans="1:11" ht="12.75">
      <c r="A23" s="331" t="s">
        <v>387</v>
      </c>
      <c r="B23" s="70" t="s">
        <v>782</v>
      </c>
      <c r="C23" s="308" t="s">
        <v>537</v>
      </c>
      <c r="D23" s="308" t="s">
        <v>705</v>
      </c>
      <c r="E23" s="308"/>
      <c r="F23" s="70" t="s">
        <v>539</v>
      </c>
      <c r="H23" s="64"/>
      <c r="I23" s="64"/>
      <c r="J23" s="245"/>
      <c r="K23" s="307"/>
    </row>
    <row r="24" spans="1:11" ht="12.75">
      <c r="A24" s="331" t="s">
        <v>388</v>
      </c>
      <c r="B24" s="70" t="s">
        <v>782</v>
      </c>
      <c r="C24" s="308" t="s">
        <v>537</v>
      </c>
      <c r="D24" s="308" t="s">
        <v>706</v>
      </c>
      <c r="E24" s="308"/>
      <c r="F24" s="70" t="s">
        <v>540</v>
      </c>
      <c r="H24" s="64">
        <v>4176</v>
      </c>
      <c r="I24" s="64"/>
      <c r="J24" s="245">
        <v>4176</v>
      </c>
      <c r="K24" s="307"/>
    </row>
    <row r="25" spans="1:11" ht="13.5" thickBot="1">
      <c r="A25" s="314" t="s">
        <v>389</v>
      </c>
      <c r="B25" s="70" t="s">
        <v>782</v>
      </c>
      <c r="C25" s="308" t="s">
        <v>537</v>
      </c>
      <c r="D25" s="308" t="s">
        <v>707</v>
      </c>
      <c r="E25" s="308"/>
      <c r="F25" s="70" t="s">
        <v>541</v>
      </c>
      <c r="H25" s="64"/>
      <c r="I25" s="64"/>
      <c r="J25" s="245"/>
      <c r="K25" s="307"/>
    </row>
    <row r="26" spans="1:11" s="309" customFormat="1" ht="13.5" thickBot="1">
      <c r="A26" s="452" t="s">
        <v>713</v>
      </c>
      <c r="B26" s="96" t="s">
        <v>782</v>
      </c>
      <c r="C26" s="313" t="s">
        <v>537</v>
      </c>
      <c r="D26" s="313"/>
      <c r="E26" s="313"/>
      <c r="F26" s="312" t="s">
        <v>390</v>
      </c>
      <c r="G26" s="317"/>
      <c r="H26" s="108">
        <f>SUM(H21:H25)</f>
        <v>582142</v>
      </c>
      <c r="I26" s="108"/>
      <c r="J26" s="108">
        <f>SUM(J21:J25)</f>
        <v>587096</v>
      </c>
      <c r="K26" s="316"/>
    </row>
    <row r="27" spans="1:11" s="379" customFormat="1" ht="19.5" customHeight="1">
      <c r="A27" s="377"/>
      <c r="B27" s="377"/>
      <c r="C27" s="381" t="s">
        <v>542</v>
      </c>
      <c r="D27" s="383" t="s">
        <v>543</v>
      </c>
      <c r="E27" s="378"/>
      <c r="F27" s="378"/>
      <c r="G27" s="378"/>
      <c r="K27" s="380"/>
    </row>
    <row r="28" spans="1:11" ht="12.75">
      <c r="A28" s="314" t="s">
        <v>714</v>
      </c>
      <c r="B28" s="308" t="s">
        <v>782</v>
      </c>
      <c r="C28" s="308" t="s">
        <v>542</v>
      </c>
      <c r="D28" s="308" t="s">
        <v>703</v>
      </c>
      <c r="F28" s="70" t="s">
        <v>391</v>
      </c>
      <c r="H28" s="64">
        <v>1845</v>
      </c>
      <c r="I28" s="64"/>
      <c r="J28" s="245">
        <v>1845</v>
      </c>
      <c r="K28" s="307"/>
    </row>
    <row r="29" spans="1:11" ht="12.75">
      <c r="A29" s="314" t="s">
        <v>745</v>
      </c>
      <c r="B29" s="70" t="s">
        <v>782</v>
      </c>
      <c r="C29" s="308" t="s">
        <v>542</v>
      </c>
      <c r="D29" s="308" t="s">
        <v>703</v>
      </c>
      <c r="E29" s="308" t="s">
        <v>810</v>
      </c>
      <c r="F29" s="70" t="s">
        <v>679</v>
      </c>
      <c r="G29" s="70" t="s">
        <v>392</v>
      </c>
      <c r="H29" s="245"/>
      <c r="I29" s="245"/>
      <c r="J29" s="245"/>
      <c r="K29" s="307"/>
    </row>
    <row r="30" spans="1:11" ht="12.75">
      <c r="A30" s="314" t="s">
        <v>715</v>
      </c>
      <c r="B30" s="70" t="s">
        <v>782</v>
      </c>
      <c r="C30" s="308" t="s">
        <v>542</v>
      </c>
      <c r="D30" s="308" t="s">
        <v>703</v>
      </c>
      <c r="E30" s="308" t="s">
        <v>811</v>
      </c>
      <c r="F30" s="70"/>
      <c r="G30" s="70" t="s">
        <v>393</v>
      </c>
      <c r="H30" s="245"/>
      <c r="I30" s="245"/>
      <c r="J30" s="245"/>
      <c r="K30" s="307"/>
    </row>
    <row r="31" spans="1:11" ht="12.75">
      <c r="A31" s="314" t="s">
        <v>716</v>
      </c>
      <c r="B31" s="70" t="s">
        <v>782</v>
      </c>
      <c r="C31" s="308" t="s">
        <v>542</v>
      </c>
      <c r="D31" s="308" t="s">
        <v>704</v>
      </c>
      <c r="E31" s="308"/>
      <c r="F31" s="70" t="s">
        <v>394</v>
      </c>
      <c r="H31" s="245"/>
      <c r="I31" s="245"/>
      <c r="J31" s="245"/>
      <c r="K31" s="307"/>
    </row>
    <row r="32" spans="1:11" ht="12.75">
      <c r="A32" s="314" t="s">
        <v>717</v>
      </c>
      <c r="B32" s="70" t="s">
        <v>782</v>
      </c>
      <c r="C32" s="308" t="s">
        <v>542</v>
      </c>
      <c r="D32" s="308" t="s">
        <v>704</v>
      </c>
      <c r="E32" s="308" t="s">
        <v>810</v>
      </c>
      <c r="F32" s="70"/>
      <c r="G32" s="70" t="s">
        <v>395</v>
      </c>
      <c r="H32" s="245"/>
      <c r="I32" s="245"/>
      <c r="J32" s="245"/>
      <c r="K32" s="307"/>
    </row>
    <row r="33" spans="1:11" ht="12.75">
      <c r="A33" s="314" t="s">
        <v>719</v>
      </c>
      <c r="B33" s="70" t="s">
        <v>782</v>
      </c>
      <c r="C33" s="308" t="s">
        <v>542</v>
      </c>
      <c r="D33" s="308" t="s">
        <v>704</v>
      </c>
      <c r="E33" s="308" t="s">
        <v>811</v>
      </c>
      <c r="F33" s="70"/>
      <c r="G33" s="70" t="s">
        <v>396</v>
      </c>
      <c r="H33" s="245"/>
      <c r="I33" s="245"/>
      <c r="J33" s="245"/>
      <c r="K33" s="307"/>
    </row>
    <row r="34" spans="1:11" ht="13.5" thickBot="1">
      <c r="A34" s="314" t="s">
        <v>720</v>
      </c>
      <c r="B34" s="70" t="s">
        <v>782</v>
      </c>
      <c r="C34" s="308" t="s">
        <v>542</v>
      </c>
      <c r="D34" s="308" t="s">
        <v>705</v>
      </c>
      <c r="E34" s="308"/>
      <c r="F34" s="70" t="s">
        <v>544</v>
      </c>
      <c r="H34" s="245"/>
      <c r="I34" s="245"/>
      <c r="J34" s="245"/>
      <c r="K34" s="307"/>
    </row>
    <row r="35" spans="1:11" s="309" customFormat="1" ht="13.5" thickBot="1">
      <c r="A35" s="452" t="s">
        <v>721</v>
      </c>
      <c r="B35" s="96" t="s">
        <v>782</v>
      </c>
      <c r="C35" s="313" t="s">
        <v>542</v>
      </c>
      <c r="D35" s="313"/>
      <c r="E35" s="313"/>
      <c r="F35" s="312" t="s">
        <v>543</v>
      </c>
      <c r="G35" s="317"/>
      <c r="H35" s="108">
        <f>SUM(H28+H31+H34)</f>
        <v>1845</v>
      </c>
      <c r="I35" s="108"/>
      <c r="J35" s="108">
        <f>SUM(J28+J31+J34)</f>
        <v>1845</v>
      </c>
      <c r="K35" s="316"/>
    </row>
    <row r="36" spans="1:11" s="379" customFormat="1" ht="19.5" customHeight="1">
      <c r="A36" s="377"/>
      <c r="B36" s="377"/>
      <c r="C36" s="381" t="s">
        <v>545</v>
      </c>
      <c r="D36" s="383" t="s">
        <v>397</v>
      </c>
      <c r="E36" s="378"/>
      <c r="F36" s="378"/>
      <c r="G36" s="378"/>
      <c r="K36" s="380"/>
    </row>
    <row r="37" spans="1:11" ht="12.75">
      <c r="A37" s="314" t="s">
        <v>722</v>
      </c>
      <c r="B37" s="70" t="s">
        <v>782</v>
      </c>
      <c r="C37" s="308" t="s">
        <v>545</v>
      </c>
      <c r="D37" s="308" t="s">
        <v>703</v>
      </c>
      <c r="E37" s="308"/>
      <c r="F37" s="70" t="s">
        <v>397</v>
      </c>
      <c r="H37" s="245"/>
      <c r="I37" s="245"/>
      <c r="J37" s="245"/>
      <c r="K37" s="307"/>
    </row>
    <row r="38" spans="1:11" ht="24.75" customHeight="1" thickBot="1">
      <c r="A38" s="314" t="s">
        <v>723</v>
      </c>
      <c r="B38" s="70" t="s">
        <v>782</v>
      </c>
      <c r="C38" s="308" t="s">
        <v>545</v>
      </c>
      <c r="D38" s="308" t="s">
        <v>704</v>
      </c>
      <c r="E38" s="308"/>
      <c r="F38" s="794" t="s">
        <v>398</v>
      </c>
      <c r="G38" s="794"/>
      <c r="H38" s="245"/>
      <c r="I38" s="245"/>
      <c r="J38" s="245"/>
      <c r="K38" s="307"/>
    </row>
    <row r="39" spans="1:11" s="309" customFormat="1" ht="13.5" thickBot="1">
      <c r="A39" s="452" t="s">
        <v>724</v>
      </c>
      <c r="B39" s="388" t="s">
        <v>782</v>
      </c>
      <c r="C39" s="387" t="s">
        <v>545</v>
      </c>
      <c r="D39" s="387"/>
      <c r="E39" s="387"/>
      <c r="F39" s="386" t="s">
        <v>397</v>
      </c>
      <c r="G39" s="389"/>
      <c r="H39" s="108"/>
      <c r="I39" s="108"/>
      <c r="J39" s="108"/>
      <c r="K39" s="316"/>
    </row>
    <row r="40" spans="1:11" s="309" customFormat="1" ht="25.5" customHeight="1" thickBot="1">
      <c r="A40" s="452" t="s">
        <v>365</v>
      </c>
      <c r="B40" s="96" t="s">
        <v>399</v>
      </c>
      <c r="C40" s="313"/>
      <c r="D40" s="313"/>
      <c r="E40" s="313"/>
      <c r="F40" s="767" t="s">
        <v>647</v>
      </c>
      <c r="G40" s="768"/>
      <c r="H40" s="453">
        <f>H19+H26+H35</f>
        <v>584045</v>
      </c>
      <c r="I40" s="310"/>
      <c r="J40" s="310">
        <f>J19+J26+J35</f>
        <v>588941</v>
      </c>
      <c r="K40" s="316"/>
    </row>
    <row r="41" spans="1:11" s="379" customFormat="1" ht="15">
      <c r="A41" s="377"/>
      <c r="B41" s="382" t="s">
        <v>32</v>
      </c>
      <c r="C41" s="766" t="s">
        <v>33</v>
      </c>
      <c r="D41" s="766"/>
      <c r="E41" s="766"/>
      <c r="F41" s="766"/>
      <c r="G41" s="766"/>
      <c r="K41" s="380"/>
    </row>
    <row r="42" spans="1:11" s="383" customFormat="1" ht="17.25" customHeight="1">
      <c r="A42" s="390"/>
      <c r="C42" s="391" t="s">
        <v>789</v>
      </c>
      <c r="D42" s="383" t="s">
        <v>546</v>
      </c>
      <c r="E42" s="391"/>
      <c r="F42" s="378"/>
      <c r="G42" s="378"/>
      <c r="H42" s="392"/>
      <c r="I42" s="392"/>
      <c r="J42" s="392"/>
      <c r="K42" s="393"/>
    </row>
    <row r="43" spans="1:11" ht="12.75">
      <c r="A43" s="314" t="s">
        <v>366</v>
      </c>
      <c r="B43" s="70" t="s">
        <v>783</v>
      </c>
      <c r="C43" s="308" t="s">
        <v>789</v>
      </c>
      <c r="D43" s="308" t="s">
        <v>703</v>
      </c>
      <c r="E43" s="308"/>
      <c r="F43" s="70" t="s">
        <v>400</v>
      </c>
      <c r="H43" s="245">
        <v>131</v>
      </c>
      <c r="I43" s="245"/>
      <c r="J43" s="245">
        <v>117</v>
      </c>
      <c r="K43" s="307"/>
    </row>
    <row r="44" spans="1:11" ht="12.75">
      <c r="A44" s="314" t="s">
        <v>367</v>
      </c>
      <c r="B44" s="70" t="s">
        <v>783</v>
      </c>
      <c r="C44" s="308" t="s">
        <v>789</v>
      </c>
      <c r="D44" s="308" t="s">
        <v>704</v>
      </c>
      <c r="E44" s="308"/>
      <c r="F44" s="70" t="s">
        <v>401</v>
      </c>
      <c r="H44" s="245"/>
      <c r="I44" s="245"/>
      <c r="J44" s="245"/>
      <c r="K44" s="307"/>
    </row>
    <row r="45" spans="1:11" ht="12.75">
      <c r="A45" s="314" t="s">
        <v>368</v>
      </c>
      <c r="B45" s="70" t="s">
        <v>783</v>
      </c>
      <c r="C45" s="308" t="s">
        <v>789</v>
      </c>
      <c r="D45" s="308" t="s">
        <v>705</v>
      </c>
      <c r="E45" s="308"/>
      <c r="F45" s="70" t="s">
        <v>402</v>
      </c>
      <c r="H45" s="245"/>
      <c r="I45" s="245"/>
      <c r="J45" s="245"/>
      <c r="K45" s="307"/>
    </row>
    <row r="46" spans="1:11" ht="12.75">
      <c r="A46" s="314" t="s">
        <v>369</v>
      </c>
      <c r="B46" s="70" t="s">
        <v>783</v>
      </c>
      <c r="C46" s="308" t="s">
        <v>789</v>
      </c>
      <c r="D46" s="308" t="s">
        <v>706</v>
      </c>
      <c r="E46" s="308"/>
      <c r="F46" s="70" t="s">
        <v>403</v>
      </c>
      <c r="H46" s="245"/>
      <c r="I46" s="245"/>
      <c r="J46" s="245"/>
      <c r="K46" s="307"/>
    </row>
    <row r="47" spans="1:11" ht="13.5" thickBot="1">
      <c r="A47" s="314" t="s">
        <v>370</v>
      </c>
      <c r="B47" s="70" t="s">
        <v>783</v>
      </c>
      <c r="C47" s="308" t="s">
        <v>789</v>
      </c>
      <c r="D47" s="308" t="s">
        <v>707</v>
      </c>
      <c r="E47" s="308"/>
      <c r="F47" s="70" t="s">
        <v>547</v>
      </c>
      <c r="H47" s="245"/>
      <c r="I47" s="245"/>
      <c r="J47" s="245"/>
      <c r="K47" s="307"/>
    </row>
    <row r="48" spans="1:11" s="309" customFormat="1" ht="13.5" thickBot="1">
      <c r="A48" s="452" t="s">
        <v>371</v>
      </c>
      <c r="B48" s="96" t="s">
        <v>783</v>
      </c>
      <c r="C48" s="313" t="s">
        <v>789</v>
      </c>
      <c r="D48" s="313"/>
      <c r="E48" s="313"/>
      <c r="F48" s="312" t="s">
        <v>546</v>
      </c>
      <c r="G48" s="317"/>
      <c r="H48" s="108">
        <f>SUM(H43:H47)</f>
        <v>131</v>
      </c>
      <c r="I48" s="108"/>
      <c r="J48" s="108">
        <f>SUM(J43:J47)</f>
        <v>117</v>
      </c>
      <c r="K48" s="316"/>
    </row>
    <row r="49" spans="1:11" s="383" customFormat="1" ht="17.25" customHeight="1">
      <c r="A49" s="390"/>
      <c r="C49" s="391" t="s">
        <v>537</v>
      </c>
      <c r="D49" s="383" t="s">
        <v>548</v>
      </c>
      <c r="E49" s="391"/>
      <c r="F49" s="378"/>
      <c r="G49" s="378"/>
      <c r="H49" s="392"/>
      <c r="I49" s="392"/>
      <c r="J49" s="392"/>
      <c r="K49" s="393"/>
    </row>
    <row r="50" spans="1:11" ht="12.75">
      <c r="A50" s="314" t="s">
        <v>372</v>
      </c>
      <c r="B50" s="308" t="s">
        <v>783</v>
      </c>
      <c r="C50" s="308" t="s">
        <v>537</v>
      </c>
      <c r="D50" s="308" t="s">
        <v>703</v>
      </c>
      <c r="E50" s="308"/>
      <c r="F50" s="70" t="s">
        <v>27</v>
      </c>
      <c r="H50" s="245"/>
      <c r="I50" s="245"/>
      <c r="J50" s="245"/>
      <c r="K50" s="307"/>
    </row>
    <row r="51" spans="1:11" ht="12.75">
      <c r="A51" s="314" t="s">
        <v>373</v>
      </c>
      <c r="B51" s="308" t="s">
        <v>783</v>
      </c>
      <c r="C51" s="308" t="s">
        <v>537</v>
      </c>
      <c r="D51" s="308" t="s">
        <v>704</v>
      </c>
      <c r="E51" s="308"/>
      <c r="F51" s="70" t="s">
        <v>549</v>
      </c>
      <c r="H51" s="245">
        <v>12586</v>
      </c>
      <c r="I51" s="245"/>
      <c r="J51" s="245">
        <v>0</v>
      </c>
      <c r="K51" s="307"/>
    </row>
    <row r="52" spans="1:11" s="71" customFormat="1" ht="12.75">
      <c r="A52" s="314" t="s">
        <v>374</v>
      </c>
      <c r="B52" s="322" t="s">
        <v>783</v>
      </c>
      <c r="C52" s="322" t="s">
        <v>537</v>
      </c>
      <c r="D52" s="322" t="s">
        <v>704</v>
      </c>
      <c r="E52" s="322" t="s">
        <v>810</v>
      </c>
      <c r="G52" s="71" t="s">
        <v>28</v>
      </c>
      <c r="H52" s="250"/>
      <c r="I52" s="250"/>
      <c r="J52" s="250"/>
      <c r="K52" s="320"/>
    </row>
    <row r="53" spans="1:11" ht="12.75">
      <c r="A53" s="314" t="s">
        <v>375</v>
      </c>
      <c r="B53" s="308" t="s">
        <v>783</v>
      </c>
      <c r="C53" s="323" t="s">
        <v>537</v>
      </c>
      <c r="D53" s="323" t="s">
        <v>704</v>
      </c>
      <c r="E53" s="323" t="s">
        <v>811</v>
      </c>
      <c r="F53" s="321"/>
      <c r="G53" s="321" t="s">
        <v>29</v>
      </c>
      <c r="H53" s="250"/>
      <c r="I53" s="250"/>
      <c r="J53" s="245"/>
      <c r="K53" s="307"/>
    </row>
    <row r="54" spans="1:11" ht="12.75">
      <c r="A54" s="314" t="s">
        <v>376</v>
      </c>
      <c r="B54" s="308" t="s">
        <v>783</v>
      </c>
      <c r="C54" s="308" t="s">
        <v>537</v>
      </c>
      <c r="D54" s="308" t="s">
        <v>704</v>
      </c>
      <c r="E54" s="308" t="s">
        <v>813</v>
      </c>
      <c r="F54" s="70"/>
      <c r="G54" s="70" t="s">
        <v>395</v>
      </c>
      <c r="H54" s="250"/>
      <c r="I54" s="250"/>
      <c r="J54" s="245"/>
      <c r="K54" s="307"/>
    </row>
    <row r="55" spans="1:11" ht="12.75">
      <c r="A55" s="314" t="s">
        <v>377</v>
      </c>
      <c r="B55" s="70" t="s">
        <v>783</v>
      </c>
      <c r="C55" s="308" t="s">
        <v>537</v>
      </c>
      <c r="D55" s="308" t="s">
        <v>704</v>
      </c>
      <c r="E55" s="308" t="s">
        <v>814</v>
      </c>
      <c r="F55" s="70" t="s">
        <v>679</v>
      </c>
      <c r="G55" s="70" t="s">
        <v>396</v>
      </c>
      <c r="H55" s="250"/>
      <c r="I55" s="250"/>
      <c r="J55" s="245"/>
      <c r="K55" s="307"/>
    </row>
    <row r="56" spans="1:11" ht="13.5" thickBot="1">
      <c r="A56" s="314" t="s">
        <v>378</v>
      </c>
      <c r="B56" s="70" t="s">
        <v>783</v>
      </c>
      <c r="C56" s="308" t="s">
        <v>537</v>
      </c>
      <c r="D56" s="308" t="s">
        <v>704</v>
      </c>
      <c r="E56" s="308" t="s">
        <v>30</v>
      </c>
      <c r="F56" s="70" t="s">
        <v>679</v>
      </c>
      <c r="G56" s="70" t="s">
        <v>31</v>
      </c>
      <c r="H56" s="250">
        <v>12586</v>
      </c>
      <c r="I56" s="250"/>
      <c r="J56" s="245"/>
      <c r="K56" s="307"/>
    </row>
    <row r="57" spans="1:11" s="309" customFormat="1" ht="13.5" thickBot="1">
      <c r="A57" s="452" t="s">
        <v>379</v>
      </c>
      <c r="B57" s="96" t="s">
        <v>783</v>
      </c>
      <c r="C57" s="313" t="s">
        <v>537</v>
      </c>
      <c r="D57" s="313"/>
      <c r="E57" s="313"/>
      <c r="F57" s="312" t="s">
        <v>548</v>
      </c>
      <c r="G57" s="317"/>
      <c r="H57" s="108">
        <f>H50+H51</f>
        <v>12586</v>
      </c>
      <c r="I57" s="108"/>
      <c r="J57" s="108">
        <f>J50+J51</f>
        <v>0</v>
      </c>
      <c r="K57" s="316"/>
    </row>
    <row r="58" spans="1:11" s="309" customFormat="1" ht="25.5" customHeight="1" thickBot="1">
      <c r="A58" s="452" t="s">
        <v>380</v>
      </c>
      <c r="B58" s="96" t="s">
        <v>32</v>
      </c>
      <c r="C58" s="313"/>
      <c r="D58" s="313"/>
      <c r="E58" s="313"/>
      <c r="F58" s="767" t="s">
        <v>33</v>
      </c>
      <c r="G58" s="768"/>
      <c r="H58" s="453">
        <f>H48+H57</f>
        <v>12717</v>
      </c>
      <c r="I58" s="310"/>
      <c r="J58" s="310">
        <f>J48+J57</f>
        <v>117</v>
      </c>
      <c r="K58" s="316"/>
    </row>
    <row r="59" spans="1:11" s="130" customFormat="1" ht="13.5" thickBot="1">
      <c r="A59" s="384"/>
      <c r="C59" s="315"/>
      <c r="D59" s="315"/>
      <c r="E59" s="315"/>
      <c r="F59" s="465"/>
      <c r="G59" s="465"/>
      <c r="H59" s="254"/>
      <c r="I59" s="254"/>
      <c r="J59" s="254"/>
      <c r="K59" s="571"/>
    </row>
    <row r="60" spans="1:10" s="46" customFormat="1" ht="15" customHeight="1">
      <c r="A60" s="779" t="s">
        <v>533</v>
      </c>
      <c r="B60" s="780"/>
      <c r="C60" s="780"/>
      <c r="D60" s="780"/>
      <c r="E60" s="780"/>
      <c r="F60" s="781"/>
      <c r="G60" s="775" t="s">
        <v>698</v>
      </c>
      <c r="H60" s="777" t="s">
        <v>381</v>
      </c>
      <c r="I60" s="777" t="s">
        <v>382</v>
      </c>
      <c r="J60" s="772" t="s">
        <v>383</v>
      </c>
    </row>
    <row r="61" spans="1:10" s="46" customFormat="1" ht="13.5" thickBot="1">
      <c r="A61" s="782"/>
      <c r="B61" s="783"/>
      <c r="C61" s="783"/>
      <c r="D61" s="783"/>
      <c r="E61" s="783"/>
      <c r="F61" s="784"/>
      <c r="G61" s="776"/>
      <c r="H61" s="778"/>
      <c r="I61" s="778"/>
      <c r="J61" s="773"/>
    </row>
    <row r="62" spans="1:11" s="379" customFormat="1" ht="15">
      <c r="A62" s="377"/>
      <c r="B62" s="382" t="s">
        <v>47</v>
      </c>
      <c r="C62" s="766" t="s">
        <v>48</v>
      </c>
      <c r="D62" s="766"/>
      <c r="E62" s="766"/>
      <c r="F62" s="766"/>
      <c r="G62" s="766"/>
      <c r="K62" s="380"/>
    </row>
    <row r="63" spans="1:11" s="71" customFormat="1" ht="12.75">
      <c r="A63" s="329" t="s">
        <v>34</v>
      </c>
      <c r="B63" s="71" t="s">
        <v>784</v>
      </c>
      <c r="C63" s="71" t="s">
        <v>789</v>
      </c>
      <c r="F63" s="71" t="s">
        <v>43</v>
      </c>
      <c r="H63" s="254"/>
      <c r="I63" s="254"/>
      <c r="J63" s="254"/>
      <c r="K63" s="320"/>
    </row>
    <row r="64" spans="1:11" ht="12.75">
      <c r="A64" s="314" t="s">
        <v>35</v>
      </c>
      <c r="B64" s="308" t="s">
        <v>784</v>
      </c>
      <c r="C64" s="308" t="s">
        <v>537</v>
      </c>
      <c r="D64" s="308"/>
      <c r="E64" s="308"/>
      <c r="F64" s="70" t="s">
        <v>648</v>
      </c>
      <c r="H64" s="245">
        <v>348</v>
      </c>
      <c r="I64" s="245"/>
      <c r="J64" s="245">
        <v>348</v>
      </c>
      <c r="K64" s="307"/>
    </row>
    <row r="65" spans="1:11" ht="12.75">
      <c r="A65" s="314" t="s">
        <v>36</v>
      </c>
      <c r="B65" s="308" t="s">
        <v>784</v>
      </c>
      <c r="C65" s="308" t="s">
        <v>542</v>
      </c>
      <c r="D65" s="308"/>
      <c r="E65" s="308"/>
      <c r="F65" s="70" t="s">
        <v>44</v>
      </c>
      <c r="H65" s="245">
        <v>16108</v>
      </c>
      <c r="I65" s="245"/>
      <c r="J65" s="245">
        <v>56978</v>
      </c>
      <c r="K65" s="307"/>
    </row>
    <row r="66" spans="1:11" ht="12.75">
      <c r="A66" s="314" t="s">
        <v>37</v>
      </c>
      <c r="B66" s="308" t="s">
        <v>784</v>
      </c>
      <c r="C66" s="308" t="s">
        <v>545</v>
      </c>
      <c r="D66" s="308"/>
      <c r="E66" s="308"/>
      <c r="F66" s="70" t="s">
        <v>45</v>
      </c>
      <c r="H66" s="245"/>
      <c r="I66" s="245"/>
      <c r="J66" s="245"/>
      <c r="K66" s="307"/>
    </row>
    <row r="67" spans="1:11" ht="13.5" thickBot="1">
      <c r="A67" s="314" t="s">
        <v>38</v>
      </c>
      <c r="B67" s="308" t="s">
        <v>784</v>
      </c>
      <c r="C67" s="308" t="s">
        <v>550</v>
      </c>
      <c r="D67" s="308"/>
      <c r="E67" s="308"/>
      <c r="F67" s="70" t="s">
        <v>46</v>
      </c>
      <c r="H67" s="245"/>
      <c r="I67" s="245"/>
      <c r="J67" s="245"/>
      <c r="K67" s="307"/>
    </row>
    <row r="68" spans="1:11" s="309" customFormat="1" ht="25.5" customHeight="1" thickBot="1">
      <c r="A68" s="452" t="s">
        <v>39</v>
      </c>
      <c r="B68" s="96" t="s">
        <v>47</v>
      </c>
      <c r="C68" s="313"/>
      <c r="D68" s="313"/>
      <c r="E68" s="313"/>
      <c r="F68" s="767" t="s">
        <v>48</v>
      </c>
      <c r="G68" s="768"/>
      <c r="H68" s="453">
        <f>SUM(H63:H67)</f>
        <v>16456</v>
      </c>
      <c r="I68" s="310"/>
      <c r="J68" s="310">
        <f>SUM(J63:J67)</f>
        <v>57326</v>
      </c>
      <c r="K68" s="316"/>
    </row>
    <row r="69" spans="1:11" s="379" customFormat="1" ht="15">
      <c r="A69" s="377"/>
      <c r="B69" s="382" t="s">
        <v>134</v>
      </c>
      <c r="C69" s="766" t="s">
        <v>135</v>
      </c>
      <c r="D69" s="766"/>
      <c r="E69" s="766"/>
      <c r="F69" s="766"/>
      <c r="G69" s="766"/>
      <c r="K69" s="380"/>
    </row>
    <row r="70" spans="1:11" s="379" customFormat="1" ht="15">
      <c r="A70" s="377"/>
      <c r="B70" s="382"/>
      <c r="C70" s="378" t="s">
        <v>789</v>
      </c>
      <c r="D70" s="766" t="s">
        <v>112</v>
      </c>
      <c r="E70" s="766"/>
      <c r="F70" s="766"/>
      <c r="G70" s="766"/>
      <c r="K70" s="380"/>
    </row>
    <row r="71" spans="1:11" s="71" customFormat="1" ht="28.5" customHeight="1">
      <c r="A71" s="329" t="s">
        <v>40</v>
      </c>
      <c r="B71" s="549" t="s">
        <v>785</v>
      </c>
      <c r="C71" s="549" t="s">
        <v>789</v>
      </c>
      <c r="D71" s="549" t="s">
        <v>703</v>
      </c>
      <c r="E71" s="549"/>
      <c r="F71" s="774" t="s">
        <v>103</v>
      </c>
      <c r="G71" s="774"/>
      <c r="H71" s="250"/>
      <c r="I71" s="250"/>
      <c r="J71" s="250"/>
      <c r="K71" s="320"/>
    </row>
    <row r="72" spans="1:11" s="71" customFormat="1" ht="38.25">
      <c r="A72" s="329" t="s">
        <v>41</v>
      </c>
      <c r="B72" s="549" t="s">
        <v>785</v>
      </c>
      <c r="C72" s="549" t="s">
        <v>789</v>
      </c>
      <c r="D72" s="549" t="s">
        <v>703</v>
      </c>
      <c r="E72" s="549" t="s">
        <v>810</v>
      </c>
      <c r="G72" s="311" t="s">
        <v>649</v>
      </c>
      <c r="H72" s="250"/>
      <c r="I72" s="250"/>
      <c r="J72" s="250"/>
      <c r="K72" s="320"/>
    </row>
    <row r="73" spans="1:11" s="71" customFormat="1" ht="28.5" customHeight="1">
      <c r="A73" s="329" t="s">
        <v>42</v>
      </c>
      <c r="B73" s="549" t="s">
        <v>785</v>
      </c>
      <c r="C73" s="549" t="s">
        <v>789</v>
      </c>
      <c r="D73" s="549" t="s">
        <v>704</v>
      </c>
      <c r="E73" s="549"/>
      <c r="F73" s="774" t="s">
        <v>104</v>
      </c>
      <c r="G73" s="774"/>
      <c r="H73" s="250"/>
      <c r="I73" s="250"/>
      <c r="J73" s="250"/>
      <c r="K73" s="320"/>
    </row>
    <row r="74" spans="1:13" s="71" customFormat="1" ht="38.25" customHeight="1">
      <c r="A74" s="329" t="s">
        <v>49</v>
      </c>
      <c r="B74" s="549" t="s">
        <v>785</v>
      </c>
      <c r="C74" s="549" t="s">
        <v>789</v>
      </c>
      <c r="D74" s="549" t="s">
        <v>704</v>
      </c>
      <c r="E74" s="549" t="s">
        <v>810</v>
      </c>
      <c r="G74" s="311" t="s">
        <v>650</v>
      </c>
      <c r="H74" s="233"/>
      <c r="I74" s="233"/>
      <c r="J74" s="250"/>
      <c r="K74" s="320"/>
      <c r="L74" s="320"/>
      <c r="M74" s="324"/>
    </row>
    <row r="75" spans="1:11" s="71" customFormat="1" ht="28.5" customHeight="1">
      <c r="A75" s="329" t="s">
        <v>50</v>
      </c>
      <c r="B75" s="549" t="s">
        <v>785</v>
      </c>
      <c r="C75" s="549" t="s">
        <v>789</v>
      </c>
      <c r="D75" s="549" t="s">
        <v>705</v>
      </c>
      <c r="E75" s="549"/>
      <c r="F75" s="774" t="s">
        <v>105</v>
      </c>
      <c r="G75" s="774"/>
      <c r="H75" s="250">
        <v>483</v>
      </c>
      <c r="I75" s="250"/>
      <c r="J75" s="250">
        <v>227</v>
      </c>
      <c r="K75" s="320"/>
    </row>
    <row r="76" spans="1:11" s="71" customFormat="1" ht="28.5" customHeight="1">
      <c r="A76" s="329" t="s">
        <v>51</v>
      </c>
      <c r="B76" s="549" t="s">
        <v>785</v>
      </c>
      <c r="C76" s="549" t="s">
        <v>789</v>
      </c>
      <c r="D76" s="549" t="s">
        <v>706</v>
      </c>
      <c r="E76" s="549"/>
      <c r="F76" s="774" t="s">
        <v>106</v>
      </c>
      <c r="G76" s="774"/>
      <c r="H76" s="250">
        <v>135</v>
      </c>
      <c r="I76" s="250"/>
      <c r="J76" s="250">
        <v>3869</v>
      </c>
      <c r="K76" s="320"/>
    </row>
    <row r="77" spans="1:11" s="71" customFormat="1" ht="28.5" customHeight="1">
      <c r="A77" s="329" t="s">
        <v>52</v>
      </c>
      <c r="B77" s="549" t="s">
        <v>785</v>
      </c>
      <c r="C77" s="549" t="s">
        <v>789</v>
      </c>
      <c r="D77" s="549" t="s">
        <v>707</v>
      </c>
      <c r="E77" s="549"/>
      <c r="F77" s="774" t="s">
        <v>107</v>
      </c>
      <c r="G77" s="774"/>
      <c r="H77" s="250"/>
      <c r="I77" s="250"/>
      <c r="J77" s="250"/>
      <c r="K77" s="320"/>
    </row>
    <row r="78" spans="1:11" s="71" customFormat="1" ht="28.5" customHeight="1">
      <c r="A78" s="329" t="s">
        <v>53</v>
      </c>
      <c r="B78" s="549" t="s">
        <v>785</v>
      </c>
      <c r="C78" s="549" t="s">
        <v>789</v>
      </c>
      <c r="D78" s="549" t="s">
        <v>744</v>
      </c>
      <c r="E78" s="549"/>
      <c r="F78" s="774" t="s">
        <v>108</v>
      </c>
      <c r="G78" s="774"/>
      <c r="H78" s="250"/>
      <c r="I78" s="250"/>
      <c r="J78" s="250"/>
      <c r="K78" s="320"/>
    </row>
    <row r="79" spans="1:11" s="71" customFormat="1" ht="38.25">
      <c r="A79" s="329" t="s">
        <v>54</v>
      </c>
      <c r="B79" s="549" t="s">
        <v>785</v>
      </c>
      <c r="C79" s="549" t="s">
        <v>789</v>
      </c>
      <c r="D79" s="549" t="s">
        <v>744</v>
      </c>
      <c r="E79" s="549" t="s">
        <v>810</v>
      </c>
      <c r="G79" s="311" t="s">
        <v>651</v>
      </c>
      <c r="H79" s="250"/>
      <c r="I79" s="250"/>
      <c r="J79" s="250"/>
      <c r="K79" s="320"/>
    </row>
    <row r="80" spans="1:11" s="71" customFormat="1" ht="28.5" customHeight="1">
      <c r="A80" s="329" t="s">
        <v>55</v>
      </c>
      <c r="B80" s="549" t="s">
        <v>785</v>
      </c>
      <c r="C80" s="549" t="s">
        <v>789</v>
      </c>
      <c r="D80" s="549" t="s">
        <v>708</v>
      </c>
      <c r="E80" s="549"/>
      <c r="F80" s="774" t="s">
        <v>109</v>
      </c>
      <c r="G80" s="774"/>
      <c r="H80" s="250">
        <v>127</v>
      </c>
      <c r="I80" s="250"/>
      <c r="J80" s="250">
        <v>120</v>
      </c>
      <c r="K80" s="320"/>
    </row>
    <row r="81" spans="1:11" s="71" customFormat="1" ht="38.25">
      <c r="A81" s="329" t="s">
        <v>56</v>
      </c>
      <c r="B81" s="549" t="s">
        <v>785</v>
      </c>
      <c r="C81" s="549" t="s">
        <v>789</v>
      </c>
      <c r="D81" s="549" t="s">
        <v>708</v>
      </c>
      <c r="E81" s="549" t="s">
        <v>810</v>
      </c>
      <c r="G81" s="311" t="s">
        <v>652</v>
      </c>
      <c r="H81" s="250">
        <v>127</v>
      </c>
      <c r="I81" s="250"/>
      <c r="J81" s="250">
        <v>120</v>
      </c>
      <c r="K81" s="320"/>
    </row>
    <row r="82" spans="1:11" s="71" customFormat="1" ht="28.5" customHeight="1">
      <c r="A82" s="329" t="s">
        <v>57</v>
      </c>
      <c r="B82" s="549" t="s">
        <v>785</v>
      </c>
      <c r="C82" s="549" t="s">
        <v>789</v>
      </c>
      <c r="D82" s="549" t="s">
        <v>709</v>
      </c>
      <c r="E82" s="549"/>
      <c r="F82" s="774" t="s">
        <v>110</v>
      </c>
      <c r="G82" s="774"/>
      <c r="H82" s="250"/>
      <c r="I82" s="250"/>
      <c r="J82" s="250"/>
      <c r="K82" s="320"/>
    </row>
    <row r="83" spans="1:11" s="71" customFormat="1" ht="26.25" thickBot="1">
      <c r="A83" s="329" t="s">
        <v>58</v>
      </c>
      <c r="B83" s="549" t="s">
        <v>785</v>
      </c>
      <c r="C83" s="549" t="s">
        <v>789</v>
      </c>
      <c r="D83" s="549" t="s">
        <v>709</v>
      </c>
      <c r="E83" s="549" t="s">
        <v>810</v>
      </c>
      <c r="G83" s="311" t="s">
        <v>111</v>
      </c>
      <c r="H83" s="250"/>
      <c r="I83" s="250"/>
      <c r="J83" s="250"/>
      <c r="K83" s="320"/>
    </row>
    <row r="84" spans="1:11" s="309" customFormat="1" ht="13.5" thickBot="1">
      <c r="A84" s="452" t="s">
        <v>59</v>
      </c>
      <c r="B84" s="96" t="s">
        <v>785</v>
      </c>
      <c r="C84" s="313" t="s">
        <v>789</v>
      </c>
      <c r="D84" s="313"/>
      <c r="E84" s="313"/>
      <c r="F84" s="312" t="s">
        <v>112</v>
      </c>
      <c r="G84" s="317"/>
      <c r="H84" s="108">
        <f>H71+H73+H75+H76+H77+H78+H80+H82</f>
        <v>745</v>
      </c>
      <c r="I84" s="108"/>
      <c r="J84" s="108">
        <f>J71+J73+J75+J76+J77+J78+J80+J82</f>
        <v>4216</v>
      </c>
      <c r="K84" s="316"/>
    </row>
    <row r="85" spans="1:11" s="379" customFormat="1" ht="15">
      <c r="A85" s="377"/>
      <c r="B85" s="382"/>
      <c r="C85" s="378" t="s">
        <v>537</v>
      </c>
      <c r="D85" s="766" t="s">
        <v>577</v>
      </c>
      <c r="E85" s="766"/>
      <c r="F85" s="766"/>
      <c r="G85" s="766"/>
      <c r="K85" s="380"/>
    </row>
    <row r="86" spans="1:11" s="71" customFormat="1" ht="40.5" customHeight="1">
      <c r="A86" s="329" t="s">
        <v>60</v>
      </c>
      <c r="B86" s="549" t="s">
        <v>785</v>
      </c>
      <c r="C86" s="549" t="s">
        <v>537</v>
      </c>
      <c r="D86" s="549" t="s">
        <v>703</v>
      </c>
      <c r="E86" s="549"/>
      <c r="F86" s="774" t="s">
        <v>113</v>
      </c>
      <c r="G86" s="774"/>
      <c r="H86" s="250"/>
      <c r="I86" s="250"/>
      <c r="J86" s="250"/>
      <c r="K86" s="320"/>
    </row>
    <row r="87" spans="1:11" s="71" customFormat="1" ht="51" customHeight="1">
      <c r="A87" s="329" t="s">
        <v>61</v>
      </c>
      <c r="B87" s="549" t="s">
        <v>785</v>
      </c>
      <c r="C87" s="549" t="s">
        <v>537</v>
      </c>
      <c r="D87" s="549" t="s">
        <v>703</v>
      </c>
      <c r="E87" s="549" t="s">
        <v>810</v>
      </c>
      <c r="G87" s="311" t="s">
        <v>653</v>
      </c>
      <c r="H87" s="250"/>
      <c r="I87" s="250"/>
      <c r="J87" s="250"/>
      <c r="K87" s="320"/>
    </row>
    <row r="88" spans="1:11" s="71" customFormat="1" ht="41.25" customHeight="1">
      <c r="A88" s="329" t="s">
        <v>62</v>
      </c>
      <c r="B88" s="549" t="s">
        <v>785</v>
      </c>
      <c r="C88" s="549" t="s">
        <v>537</v>
      </c>
      <c r="D88" s="549" t="s">
        <v>704</v>
      </c>
      <c r="E88" s="549"/>
      <c r="F88" s="774" t="s">
        <v>114</v>
      </c>
      <c r="G88" s="774"/>
      <c r="H88" s="250"/>
      <c r="I88" s="250"/>
      <c r="J88" s="250"/>
      <c r="K88" s="320"/>
    </row>
    <row r="89" spans="1:13" s="71" customFormat="1" ht="38.25" customHeight="1">
      <c r="A89" s="329" t="s">
        <v>63</v>
      </c>
      <c r="B89" s="549" t="s">
        <v>785</v>
      </c>
      <c r="C89" s="549" t="s">
        <v>537</v>
      </c>
      <c r="D89" s="549" t="s">
        <v>704</v>
      </c>
      <c r="E89" s="549" t="s">
        <v>810</v>
      </c>
      <c r="G89" s="311" t="s">
        <v>654</v>
      </c>
      <c r="H89" s="233"/>
      <c r="I89" s="233"/>
      <c r="J89" s="250"/>
      <c r="K89" s="320"/>
      <c r="L89" s="320"/>
      <c r="M89" s="324"/>
    </row>
    <row r="90" spans="1:11" s="71" customFormat="1" ht="28.5" customHeight="1">
      <c r="A90" s="329" t="s">
        <v>64</v>
      </c>
      <c r="B90" s="549" t="s">
        <v>785</v>
      </c>
      <c r="C90" s="549" t="s">
        <v>537</v>
      </c>
      <c r="D90" s="549" t="s">
        <v>705</v>
      </c>
      <c r="E90" s="549"/>
      <c r="F90" s="774" t="s">
        <v>115</v>
      </c>
      <c r="G90" s="774"/>
      <c r="H90" s="250"/>
      <c r="I90" s="250"/>
      <c r="J90" s="250"/>
      <c r="K90" s="320"/>
    </row>
    <row r="91" spans="1:11" s="71" customFormat="1" ht="28.5" customHeight="1">
      <c r="A91" s="329"/>
      <c r="B91" s="549"/>
      <c r="C91" s="549"/>
      <c r="D91" s="549"/>
      <c r="E91" s="549"/>
      <c r="F91" s="311"/>
      <c r="G91" s="311"/>
      <c r="H91" s="250"/>
      <c r="I91" s="250"/>
      <c r="J91" s="250"/>
      <c r="K91" s="320"/>
    </row>
    <row r="92" spans="1:11" s="71" customFormat="1" ht="13.5" thickBot="1">
      <c r="A92" s="329"/>
      <c r="B92" s="549"/>
      <c r="C92" s="549"/>
      <c r="D92" s="549"/>
      <c r="E92" s="549"/>
      <c r="F92" s="311"/>
      <c r="G92" s="311"/>
      <c r="H92" s="250"/>
      <c r="I92" s="250"/>
      <c r="J92" s="250"/>
      <c r="K92" s="320"/>
    </row>
    <row r="93" spans="1:10" s="46" customFormat="1" ht="15" customHeight="1">
      <c r="A93" s="779" t="s">
        <v>533</v>
      </c>
      <c r="B93" s="780"/>
      <c r="C93" s="780"/>
      <c r="D93" s="780"/>
      <c r="E93" s="780"/>
      <c r="F93" s="781"/>
      <c r="G93" s="775" t="s">
        <v>698</v>
      </c>
      <c r="H93" s="777" t="s">
        <v>381</v>
      </c>
      <c r="I93" s="777" t="s">
        <v>382</v>
      </c>
      <c r="J93" s="772" t="s">
        <v>383</v>
      </c>
    </row>
    <row r="94" spans="1:10" s="46" customFormat="1" ht="13.5" thickBot="1">
      <c r="A94" s="782"/>
      <c r="B94" s="783"/>
      <c r="C94" s="783"/>
      <c r="D94" s="783"/>
      <c r="E94" s="783"/>
      <c r="F94" s="784"/>
      <c r="G94" s="776"/>
      <c r="H94" s="778"/>
      <c r="I94" s="778"/>
      <c r="J94" s="773"/>
    </row>
    <row r="95" spans="1:11" s="71" customFormat="1" ht="28.5" customHeight="1">
      <c r="A95" s="329" t="s">
        <v>65</v>
      </c>
      <c r="B95" s="549" t="s">
        <v>785</v>
      </c>
      <c r="C95" s="549" t="s">
        <v>537</v>
      </c>
      <c r="D95" s="549" t="s">
        <v>706</v>
      </c>
      <c r="E95" s="549"/>
      <c r="F95" s="774" t="s">
        <v>116</v>
      </c>
      <c r="G95" s="774"/>
      <c r="H95" s="250"/>
      <c r="I95" s="250"/>
      <c r="J95" s="250"/>
      <c r="K95" s="320"/>
    </row>
    <row r="96" spans="1:11" s="71" customFormat="1" ht="28.5" customHeight="1">
      <c r="A96" s="329" t="s">
        <v>66</v>
      </c>
      <c r="B96" s="549" t="s">
        <v>785</v>
      </c>
      <c r="C96" s="549" t="s">
        <v>537</v>
      </c>
      <c r="D96" s="549" t="s">
        <v>707</v>
      </c>
      <c r="E96" s="549"/>
      <c r="F96" s="774" t="s">
        <v>117</v>
      </c>
      <c r="G96" s="774"/>
      <c r="H96" s="250"/>
      <c r="I96" s="250"/>
      <c r="J96" s="250"/>
      <c r="K96" s="320"/>
    </row>
    <row r="97" spans="1:11" s="71" customFormat="1" ht="28.5" customHeight="1">
      <c r="A97" s="329" t="s">
        <v>67</v>
      </c>
      <c r="B97" s="549" t="s">
        <v>785</v>
      </c>
      <c r="C97" s="549" t="s">
        <v>537</v>
      </c>
      <c r="D97" s="549" t="s">
        <v>744</v>
      </c>
      <c r="E97" s="549"/>
      <c r="F97" s="774" t="s">
        <v>655</v>
      </c>
      <c r="G97" s="774"/>
      <c r="H97" s="250"/>
      <c r="I97" s="250"/>
      <c r="J97" s="250"/>
      <c r="K97" s="320"/>
    </row>
    <row r="98" spans="1:13" s="71" customFormat="1" ht="38.25" customHeight="1">
      <c r="A98" s="329" t="s">
        <v>68</v>
      </c>
      <c r="B98" s="549" t="s">
        <v>785</v>
      </c>
      <c r="C98" s="549" t="s">
        <v>537</v>
      </c>
      <c r="D98" s="549" t="s">
        <v>744</v>
      </c>
      <c r="E98" s="549" t="s">
        <v>810</v>
      </c>
      <c r="G98" s="311" t="s">
        <v>656</v>
      </c>
      <c r="H98" s="233"/>
      <c r="I98" s="233"/>
      <c r="J98" s="250"/>
      <c r="K98" s="320"/>
      <c r="L98" s="320"/>
      <c r="M98" s="324"/>
    </row>
    <row r="99" spans="1:11" s="71" customFormat="1" ht="28.5" customHeight="1">
      <c r="A99" s="329" t="s">
        <v>69</v>
      </c>
      <c r="B99" s="549" t="s">
        <v>785</v>
      </c>
      <c r="C99" s="549" t="s">
        <v>537</v>
      </c>
      <c r="D99" s="549" t="s">
        <v>708</v>
      </c>
      <c r="E99" s="549"/>
      <c r="F99" s="774" t="s">
        <v>118</v>
      </c>
      <c r="G99" s="774"/>
      <c r="H99" s="250">
        <v>650</v>
      </c>
      <c r="I99" s="250"/>
      <c r="J99" s="250">
        <v>588</v>
      </c>
      <c r="K99" s="320"/>
    </row>
    <row r="100" spans="1:13" s="71" customFormat="1" ht="38.25" customHeight="1">
      <c r="A100" s="329" t="s">
        <v>70</v>
      </c>
      <c r="B100" s="549" t="s">
        <v>785</v>
      </c>
      <c r="C100" s="549" t="s">
        <v>537</v>
      </c>
      <c r="D100" s="549" t="s">
        <v>708</v>
      </c>
      <c r="E100" s="549" t="s">
        <v>810</v>
      </c>
      <c r="G100" s="311" t="s">
        <v>657</v>
      </c>
      <c r="H100" s="233">
        <v>650</v>
      </c>
      <c r="I100" s="233"/>
      <c r="J100" s="250">
        <v>588</v>
      </c>
      <c r="K100" s="320"/>
      <c r="L100" s="320"/>
      <c r="M100" s="324"/>
    </row>
    <row r="101" spans="1:11" s="71" customFormat="1" ht="28.5" customHeight="1">
      <c r="A101" s="329" t="s">
        <v>71</v>
      </c>
      <c r="B101" s="549" t="s">
        <v>785</v>
      </c>
      <c r="C101" s="549" t="s">
        <v>537</v>
      </c>
      <c r="D101" s="549" t="s">
        <v>709</v>
      </c>
      <c r="E101" s="549"/>
      <c r="F101" s="774" t="s">
        <v>658</v>
      </c>
      <c r="G101" s="774"/>
      <c r="H101" s="250"/>
      <c r="I101" s="250"/>
      <c r="J101" s="250"/>
      <c r="K101" s="320"/>
    </row>
    <row r="102" spans="1:11" s="71" customFormat="1" ht="38.25" customHeight="1" thickBot="1">
      <c r="A102" s="329" t="s">
        <v>72</v>
      </c>
      <c r="B102" s="549" t="s">
        <v>785</v>
      </c>
      <c r="C102" s="549" t="s">
        <v>537</v>
      </c>
      <c r="D102" s="549" t="s">
        <v>709</v>
      </c>
      <c r="E102" s="549" t="s">
        <v>810</v>
      </c>
      <c r="G102" s="311" t="s">
        <v>119</v>
      </c>
      <c r="H102" s="250"/>
      <c r="I102" s="250"/>
      <c r="J102" s="250"/>
      <c r="K102" s="320"/>
    </row>
    <row r="103" spans="1:11" s="309" customFormat="1" ht="13.5" thickBot="1">
      <c r="A103" s="452" t="s">
        <v>73</v>
      </c>
      <c r="B103" s="96" t="s">
        <v>785</v>
      </c>
      <c r="C103" s="313" t="s">
        <v>537</v>
      </c>
      <c r="D103" s="313"/>
      <c r="E103" s="313"/>
      <c r="F103" s="312" t="s">
        <v>120</v>
      </c>
      <c r="G103" s="317"/>
      <c r="H103" s="108">
        <v>862</v>
      </c>
      <c r="I103" s="108"/>
      <c r="J103" s="108">
        <v>650</v>
      </c>
      <c r="K103" s="316"/>
    </row>
    <row r="104" spans="1:11" s="379" customFormat="1" ht="17.25" customHeight="1">
      <c r="A104" s="377"/>
      <c r="B104" s="382"/>
      <c r="C104" s="378" t="s">
        <v>542</v>
      </c>
      <c r="D104" s="766" t="s">
        <v>133</v>
      </c>
      <c r="E104" s="766"/>
      <c r="F104" s="766"/>
      <c r="G104" s="766"/>
      <c r="K104" s="380"/>
    </row>
    <row r="105" spans="1:13" s="71" customFormat="1" ht="12.75">
      <c r="A105" s="329" t="s">
        <v>74</v>
      </c>
      <c r="B105" s="71" t="s">
        <v>785</v>
      </c>
      <c r="C105" s="322" t="s">
        <v>542</v>
      </c>
      <c r="D105" s="322" t="s">
        <v>703</v>
      </c>
      <c r="E105" s="322"/>
      <c r="F105" s="71" t="s">
        <v>121</v>
      </c>
      <c r="H105" s="250">
        <v>15</v>
      </c>
      <c r="I105" s="250"/>
      <c r="J105" s="250">
        <v>5</v>
      </c>
      <c r="K105" s="320"/>
      <c r="L105" s="320"/>
      <c r="M105" s="324"/>
    </row>
    <row r="106" spans="1:13" s="71" customFormat="1" ht="12.75">
      <c r="A106" s="329" t="s">
        <v>75</v>
      </c>
      <c r="B106" s="71" t="s">
        <v>785</v>
      </c>
      <c r="C106" s="322" t="s">
        <v>542</v>
      </c>
      <c r="D106" s="322" t="s">
        <v>703</v>
      </c>
      <c r="E106" s="322" t="s">
        <v>810</v>
      </c>
      <c r="G106" s="71" t="s">
        <v>122</v>
      </c>
      <c r="H106" s="250"/>
      <c r="I106" s="250"/>
      <c r="J106" s="250"/>
      <c r="K106" s="320"/>
      <c r="L106" s="320"/>
      <c r="M106" s="324"/>
    </row>
    <row r="107" spans="1:13" s="71" customFormat="1" ht="12.75">
      <c r="A107" s="329" t="s">
        <v>76</v>
      </c>
      <c r="B107" s="71" t="s">
        <v>785</v>
      </c>
      <c r="C107" s="322" t="s">
        <v>542</v>
      </c>
      <c r="D107" s="322" t="s">
        <v>703</v>
      </c>
      <c r="E107" s="322" t="s">
        <v>811</v>
      </c>
      <c r="G107" s="71" t="s">
        <v>123</v>
      </c>
      <c r="H107" s="250"/>
      <c r="I107" s="250"/>
      <c r="J107" s="250"/>
      <c r="K107" s="320"/>
      <c r="L107" s="320"/>
      <c r="M107" s="324"/>
    </row>
    <row r="108" spans="1:13" s="71" customFormat="1" ht="12.75">
      <c r="A108" s="329" t="s">
        <v>77</v>
      </c>
      <c r="B108" s="71" t="s">
        <v>785</v>
      </c>
      <c r="C108" s="322" t="s">
        <v>542</v>
      </c>
      <c r="D108" s="322" t="s">
        <v>703</v>
      </c>
      <c r="E108" s="322" t="s">
        <v>813</v>
      </c>
      <c r="G108" s="71" t="s">
        <v>124</v>
      </c>
      <c r="H108" s="250"/>
      <c r="I108" s="250"/>
      <c r="J108" s="250"/>
      <c r="K108" s="320"/>
      <c r="L108" s="320"/>
      <c r="M108" s="324"/>
    </row>
    <row r="109" spans="1:13" s="71" customFormat="1" ht="12.75">
      <c r="A109" s="329" t="s">
        <v>78</v>
      </c>
      <c r="B109" s="71" t="s">
        <v>785</v>
      </c>
      <c r="C109" s="322" t="s">
        <v>542</v>
      </c>
      <c r="D109" s="322" t="s">
        <v>703</v>
      </c>
      <c r="E109" s="71" t="s">
        <v>814</v>
      </c>
      <c r="G109" s="71" t="s">
        <v>125</v>
      </c>
      <c r="H109" s="254"/>
      <c r="I109" s="254"/>
      <c r="J109" s="254"/>
      <c r="K109" s="320"/>
      <c r="L109" s="320"/>
      <c r="M109" s="324"/>
    </row>
    <row r="110" spans="1:13" s="71" customFormat="1" ht="12.75">
      <c r="A110" s="329" t="s">
        <v>79</v>
      </c>
      <c r="B110" s="71" t="s">
        <v>785</v>
      </c>
      <c r="C110" s="322" t="s">
        <v>542</v>
      </c>
      <c r="D110" s="322" t="s">
        <v>703</v>
      </c>
      <c r="E110" s="130" t="s">
        <v>30</v>
      </c>
      <c r="G110" s="71" t="s">
        <v>126</v>
      </c>
      <c r="H110" s="250"/>
      <c r="I110" s="250"/>
      <c r="J110" s="250">
        <v>5</v>
      </c>
      <c r="K110" s="320"/>
      <c r="L110" s="320"/>
      <c r="M110" s="324"/>
    </row>
    <row r="111" spans="1:11" s="71" customFormat="1" ht="28.5" customHeight="1">
      <c r="A111" s="329" t="s">
        <v>80</v>
      </c>
      <c r="B111" s="549" t="s">
        <v>785</v>
      </c>
      <c r="C111" s="549" t="s">
        <v>542</v>
      </c>
      <c r="D111" s="549" t="s">
        <v>704</v>
      </c>
      <c r="E111" s="549"/>
      <c r="F111" s="774" t="s">
        <v>127</v>
      </c>
      <c r="G111" s="774"/>
      <c r="H111" s="250"/>
      <c r="I111" s="250"/>
      <c r="J111" s="250"/>
      <c r="K111" s="320"/>
    </row>
    <row r="112" spans="1:13" s="71" customFormat="1" ht="12.75">
      <c r="A112" s="329" t="s">
        <v>81</v>
      </c>
      <c r="B112" s="549" t="s">
        <v>785</v>
      </c>
      <c r="C112" s="549" t="s">
        <v>542</v>
      </c>
      <c r="D112" s="549" t="s">
        <v>705</v>
      </c>
      <c r="E112" s="549"/>
      <c r="F112" s="71" t="s">
        <v>128</v>
      </c>
      <c r="H112" s="250"/>
      <c r="I112" s="250"/>
      <c r="J112" s="250"/>
      <c r="K112" s="320"/>
      <c r="L112" s="320"/>
      <c r="M112" s="324"/>
    </row>
    <row r="113" spans="1:13" s="71" customFormat="1" ht="12.75">
      <c r="A113" s="329" t="s">
        <v>82</v>
      </c>
      <c r="B113" s="549" t="s">
        <v>785</v>
      </c>
      <c r="C113" s="549" t="s">
        <v>542</v>
      </c>
      <c r="D113" s="549" t="s">
        <v>706</v>
      </c>
      <c r="E113" s="549"/>
      <c r="F113" s="71" t="s">
        <v>129</v>
      </c>
      <c r="H113" s="250"/>
      <c r="I113" s="250"/>
      <c r="J113" s="250"/>
      <c r="K113" s="320"/>
      <c r="L113" s="320"/>
      <c r="M113" s="324"/>
    </row>
    <row r="114" spans="1:11" s="71" customFormat="1" ht="28.5" customHeight="1">
      <c r="A114" s="329" t="s">
        <v>83</v>
      </c>
      <c r="B114" s="549" t="s">
        <v>785</v>
      </c>
      <c r="C114" s="549" t="s">
        <v>542</v>
      </c>
      <c r="D114" s="549" t="s">
        <v>707</v>
      </c>
      <c r="E114" s="549"/>
      <c r="F114" s="774" t="s">
        <v>130</v>
      </c>
      <c r="G114" s="774"/>
      <c r="H114" s="250"/>
      <c r="I114" s="250"/>
      <c r="J114" s="250"/>
      <c r="K114" s="320"/>
    </row>
    <row r="115" spans="1:11" s="71" customFormat="1" ht="28.5" customHeight="1">
      <c r="A115" s="329" t="s">
        <v>84</v>
      </c>
      <c r="B115" s="549" t="s">
        <v>785</v>
      </c>
      <c r="C115" s="549" t="s">
        <v>542</v>
      </c>
      <c r="D115" s="549" t="s">
        <v>744</v>
      </c>
      <c r="E115" s="549"/>
      <c r="F115" s="774" t="s">
        <v>131</v>
      </c>
      <c r="G115" s="774"/>
      <c r="H115" s="250"/>
      <c r="I115" s="250"/>
      <c r="J115" s="250"/>
      <c r="K115" s="320"/>
    </row>
    <row r="116" spans="1:11" s="71" customFormat="1" ht="28.5" customHeight="1" thickBot="1">
      <c r="A116" s="329" t="s">
        <v>85</v>
      </c>
      <c r="B116" s="549" t="s">
        <v>785</v>
      </c>
      <c r="C116" s="549" t="s">
        <v>542</v>
      </c>
      <c r="D116" s="549" t="s">
        <v>708</v>
      </c>
      <c r="E116" s="549"/>
      <c r="F116" s="774" t="s">
        <v>132</v>
      </c>
      <c r="G116" s="774"/>
      <c r="H116" s="250"/>
      <c r="I116" s="250"/>
      <c r="J116" s="250"/>
      <c r="K116" s="320"/>
    </row>
    <row r="117" spans="1:11" s="309" customFormat="1" ht="13.5" thickBot="1">
      <c r="A117" s="452" t="s">
        <v>86</v>
      </c>
      <c r="B117" s="96" t="s">
        <v>785</v>
      </c>
      <c r="C117" s="313" t="s">
        <v>542</v>
      </c>
      <c r="D117" s="313"/>
      <c r="E117" s="313"/>
      <c r="F117" s="312" t="s">
        <v>133</v>
      </c>
      <c r="G117" s="317"/>
      <c r="H117" s="108">
        <v>15</v>
      </c>
      <c r="I117" s="108"/>
      <c r="J117" s="108">
        <v>5</v>
      </c>
      <c r="K117" s="316"/>
    </row>
    <row r="118" spans="1:11" s="309" customFormat="1" ht="25.5" customHeight="1" thickBot="1">
      <c r="A118" s="452" t="s">
        <v>87</v>
      </c>
      <c r="B118" s="96" t="s">
        <v>134</v>
      </c>
      <c r="C118" s="313"/>
      <c r="D118" s="313"/>
      <c r="E118" s="313"/>
      <c r="F118" s="767" t="s">
        <v>135</v>
      </c>
      <c r="G118" s="768"/>
      <c r="H118" s="453">
        <v>1410</v>
      </c>
      <c r="I118" s="310"/>
      <c r="J118" s="310">
        <v>4809</v>
      </c>
      <c r="K118" s="316"/>
    </row>
    <row r="119" spans="1:11" s="309" customFormat="1" ht="25.5" customHeight="1" thickBot="1">
      <c r="A119" s="452" t="s">
        <v>88</v>
      </c>
      <c r="B119" s="96" t="s">
        <v>136</v>
      </c>
      <c r="C119" s="313"/>
      <c r="D119" s="313"/>
      <c r="E119" s="313"/>
      <c r="F119" s="767" t="s">
        <v>137</v>
      </c>
      <c r="G119" s="768"/>
      <c r="H119" s="453">
        <v>689</v>
      </c>
      <c r="I119" s="310"/>
      <c r="J119" s="310">
        <v>947</v>
      </c>
      <c r="K119" s="316"/>
    </row>
    <row r="120" spans="1:11" s="379" customFormat="1" ht="15">
      <c r="A120" s="377"/>
      <c r="B120" s="382" t="s">
        <v>141</v>
      </c>
      <c r="C120" s="766" t="s">
        <v>142</v>
      </c>
      <c r="D120" s="766"/>
      <c r="E120" s="766"/>
      <c r="F120" s="766"/>
      <c r="G120" s="766"/>
      <c r="K120" s="380"/>
    </row>
    <row r="121" spans="1:13" s="71" customFormat="1" ht="12.75">
      <c r="A121" s="329" t="s">
        <v>89</v>
      </c>
      <c r="B121" s="71" t="s">
        <v>786</v>
      </c>
      <c r="D121" s="71" t="s">
        <v>703</v>
      </c>
      <c r="F121" s="71" t="s">
        <v>138</v>
      </c>
      <c r="H121" s="254"/>
      <c r="I121" s="254"/>
      <c r="J121" s="254"/>
      <c r="K121" s="320"/>
      <c r="L121" s="320"/>
      <c r="M121" s="324"/>
    </row>
    <row r="122" spans="1:13" s="71" customFormat="1" ht="12.75">
      <c r="A122" s="329" t="s">
        <v>90</v>
      </c>
      <c r="B122" s="71" t="s">
        <v>786</v>
      </c>
      <c r="D122" s="71" t="s">
        <v>704</v>
      </c>
      <c r="F122" s="71" t="s">
        <v>139</v>
      </c>
      <c r="H122" s="254"/>
      <c r="I122" s="254"/>
      <c r="J122" s="254"/>
      <c r="K122" s="320"/>
      <c r="L122" s="320"/>
      <c r="M122" s="324"/>
    </row>
    <row r="123" spans="1:13" s="71" customFormat="1" ht="13.5" thickBot="1">
      <c r="A123" s="329" t="s">
        <v>91</v>
      </c>
      <c r="B123" s="71" t="s">
        <v>786</v>
      </c>
      <c r="D123" s="71" t="s">
        <v>705</v>
      </c>
      <c r="F123" s="71" t="s">
        <v>140</v>
      </c>
      <c r="H123" s="254"/>
      <c r="I123" s="254"/>
      <c r="J123" s="254"/>
      <c r="K123" s="320"/>
      <c r="L123" s="320"/>
      <c r="M123" s="324"/>
    </row>
    <row r="124" spans="1:11" s="309" customFormat="1" ht="25.5" customHeight="1" thickBot="1">
      <c r="A124" s="452" t="s">
        <v>92</v>
      </c>
      <c r="B124" s="96" t="s">
        <v>141</v>
      </c>
      <c r="C124" s="313"/>
      <c r="D124" s="313"/>
      <c r="E124" s="313"/>
      <c r="F124" s="767" t="s">
        <v>142</v>
      </c>
      <c r="G124" s="768"/>
      <c r="H124" s="453"/>
      <c r="I124" s="310"/>
      <c r="J124" s="310"/>
      <c r="K124" s="316"/>
    </row>
    <row r="125" spans="1:13" s="336" customFormat="1" ht="27.75" customHeight="1" thickBot="1">
      <c r="A125" s="332" t="s">
        <v>93</v>
      </c>
      <c r="B125" s="769" t="s">
        <v>143</v>
      </c>
      <c r="C125" s="770"/>
      <c r="D125" s="770"/>
      <c r="E125" s="770"/>
      <c r="F125" s="770"/>
      <c r="G125" s="771"/>
      <c r="H125" s="333">
        <v>615259</v>
      </c>
      <c r="I125" s="333"/>
      <c r="J125" s="333">
        <v>652216</v>
      </c>
      <c r="K125" s="334"/>
      <c r="L125" s="334"/>
      <c r="M125" s="335"/>
    </row>
    <row r="126" spans="1:13" s="71" customFormat="1" ht="16.5" customHeight="1">
      <c r="A126" s="329"/>
      <c r="B126" s="325"/>
      <c r="C126" s="325"/>
      <c r="D126" s="325"/>
      <c r="E126" s="325"/>
      <c r="F126" s="325"/>
      <c r="G126" s="326"/>
      <c r="H126" s="315"/>
      <c r="I126" s="315"/>
      <c r="J126" s="315"/>
      <c r="K126" s="320"/>
      <c r="L126" s="320"/>
      <c r="M126" s="324"/>
    </row>
    <row r="127" spans="1:13" s="71" customFormat="1" ht="16.5" customHeight="1">
      <c r="A127" s="329"/>
      <c r="B127" s="325"/>
      <c r="C127" s="325"/>
      <c r="D127" s="325"/>
      <c r="E127" s="325"/>
      <c r="F127" s="325"/>
      <c r="G127" s="326"/>
      <c r="H127" s="315"/>
      <c r="I127" s="315"/>
      <c r="J127" s="315"/>
      <c r="K127" s="320"/>
      <c r="L127" s="320"/>
      <c r="M127" s="324"/>
    </row>
    <row r="128" spans="1:13" s="71" customFormat="1" ht="16.5" customHeight="1">
      <c r="A128" s="329"/>
      <c r="B128" s="325"/>
      <c r="C128" s="325"/>
      <c r="D128" s="325"/>
      <c r="E128" s="325"/>
      <c r="F128" s="325"/>
      <c r="G128" s="326"/>
      <c r="H128" s="315"/>
      <c r="I128" s="315"/>
      <c r="J128" s="315"/>
      <c r="K128" s="320"/>
      <c r="L128" s="320"/>
      <c r="M128" s="324"/>
    </row>
    <row r="129" spans="1:13" s="71" customFormat="1" ht="12.75">
      <c r="A129" s="329"/>
      <c r="B129" s="325"/>
      <c r="C129" s="325"/>
      <c r="D129" s="325"/>
      <c r="E129" s="325"/>
      <c r="F129" s="325"/>
      <c r="G129" s="326"/>
      <c r="H129" s="327"/>
      <c r="I129" s="327"/>
      <c r="J129" s="328"/>
      <c r="K129" s="320"/>
      <c r="L129" s="320"/>
      <c r="M129" s="324"/>
    </row>
    <row r="130" spans="1:13" s="71" customFormat="1" ht="15" customHeight="1">
      <c r="A130" s="329"/>
      <c r="B130" s="315"/>
      <c r="C130" s="130"/>
      <c r="D130" s="130"/>
      <c r="E130" s="130"/>
      <c r="H130" s="250"/>
      <c r="I130" s="250"/>
      <c r="J130" s="250"/>
      <c r="K130" s="320"/>
      <c r="L130" s="320"/>
      <c r="M130" s="324"/>
    </row>
    <row r="131" spans="1:13" s="71" customFormat="1" ht="12.75">
      <c r="A131" s="329"/>
      <c r="C131" s="322"/>
      <c r="D131" s="322"/>
      <c r="E131" s="322"/>
      <c r="H131" s="250"/>
      <c r="I131" s="250"/>
      <c r="J131" s="250"/>
      <c r="K131" s="320"/>
      <c r="L131" s="320"/>
      <c r="M131" s="324"/>
    </row>
    <row r="132" spans="1:13" s="71" customFormat="1" ht="12.75">
      <c r="A132" s="329"/>
      <c r="C132" s="322"/>
      <c r="D132" s="322"/>
      <c r="E132" s="322"/>
      <c r="H132" s="250"/>
      <c r="I132" s="250"/>
      <c r="J132" s="250"/>
      <c r="K132" s="320"/>
      <c r="L132" s="320"/>
      <c r="M132" s="324"/>
    </row>
    <row r="133" spans="1:13" s="71" customFormat="1" ht="12.75">
      <c r="A133" s="329"/>
      <c r="C133" s="322"/>
      <c r="D133" s="322"/>
      <c r="E133" s="322"/>
      <c r="H133" s="250"/>
      <c r="I133" s="250"/>
      <c r="J133" s="250"/>
      <c r="K133" s="320"/>
      <c r="L133" s="320"/>
      <c r="M133" s="324"/>
    </row>
    <row r="134" spans="1:13" s="71" customFormat="1" ht="13.5" thickBot="1">
      <c r="A134" s="329"/>
      <c r="C134" s="322"/>
      <c r="D134" s="322"/>
      <c r="E134" s="322"/>
      <c r="H134" s="250"/>
      <c r="I134" s="250"/>
      <c r="J134" s="250"/>
      <c r="K134" s="320"/>
      <c r="L134" s="320"/>
      <c r="M134" s="324"/>
    </row>
    <row r="135" spans="1:10" s="46" customFormat="1" ht="15" customHeight="1">
      <c r="A135" s="779" t="s">
        <v>533</v>
      </c>
      <c r="B135" s="780"/>
      <c r="C135" s="780"/>
      <c r="D135" s="780"/>
      <c r="E135" s="780"/>
      <c r="F135" s="781"/>
      <c r="G135" s="775" t="s">
        <v>698</v>
      </c>
      <c r="H135" s="777" t="s">
        <v>381</v>
      </c>
      <c r="I135" s="777" t="s">
        <v>382</v>
      </c>
      <c r="J135" s="772" t="s">
        <v>383</v>
      </c>
    </row>
    <row r="136" spans="1:10" s="46" customFormat="1" ht="13.5" thickBot="1">
      <c r="A136" s="782"/>
      <c r="B136" s="783"/>
      <c r="C136" s="783"/>
      <c r="D136" s="783"/>
      <c r="E136" s="783"/>
      <c r="F136" s="784"/>
      <c r="G136" s="776"/>
      <c r="H136" s="778"/>
      <c r="I136" s="778"/>
      <c r="J136" s="773"/>
    </row>
    <row r="137" spans="1:11" s="337" customFormat="1" ht="15.75">
      <c r="A137" s="785" t="s">
        <v>359</v>
      </c>
      <c r="B137" s="785"/>
      <c r="C137" s="785"/>
      <c r="D137" s="785"/>
      <c r="E137" s="785"/>
      <c r="F137" s="785"/>
      <c r="G137" s="785"/>
      <c r="K137" s="338"/>
    </row>
    <row r="138" spans="1:11" s="379" customFormat="1" ht="18" customHeight="1">
      <c r="A138" s="377"/>
      <c r="B138" s="382" t="s">
        <v>206</v>
      </c>
      <c r="C138" s="766" t="s">
        <v>207</v>
      </c>
      <c r="D138" s="766"/>
      <c r="E138" s="766"/>
      <c r="F138" s="766"/>
      <c r="G138" s="766"/>
      <c r="K138" s="380"/>
    </row>
    <row r="139" spans="1:10" ht="12.75">
      <c r="A139" s="314" t="s">
        <v>94</v>
      </c>
      <c r="B139" s="70" t="s">
        <v>787</v>
      </c>
      <c r="C139" s="314" t="s">
        <v>789</v>
      </c>
      <c r="D139" s="314"/>
      <c r="E139" s="314"/>
      <c r="F139" s="307" t="s">
        <v>199</v>
      </c>
      <c r="H139" s="250">
        <v>710426</v>
      </c>
      <c r="I139" s="250"/>
      <c r="J139" s="250">
        <v>710426</v>
      </c>
    </row>
    <row r="140" spans="1:10" ht="12.75">
      <c r="A140" s="314" t="s">
        <v>95</v>
      </c>
      <c r="B140" s="70" t="s">
        <v>787</v>
      </c>
      <c r="C140" s="314" t="s">
        <v>537</v>
      </c>
      <c r="D140" s="314"/>
      <c r="E140" s="314"/>
      <c r="F140" s="307" t="s">
        <v>200</v>
      </c>
      <c r="H140" s="250"/>
      <c r="I140" s="250"/>
      <c r="J140" s="250"/>
    </row>
    <row r="141" spans="1:10" ht="12.75">
      <c r="A141" s="314" t="s">
        <v>96</v>
      </c>
      <c r="B141" s="70" t="s">
        <v>787</v>
      </c>
      <c r="C141" s="314" t="s">
        <v>542</v>
      </c>
      <c r="D141" s="314"/>
      <c r="E141" s="314"/>
      <c r="F141" s="307" t="s">
        <v>201</v>
      </c>
      <c r="H141" s="250">
        <v>10975</v>
      </c>
      <c r="I141" s="250"/>
      <c r="J141" s="250">
        <v>10975</v>
      </c>
    </row>
    <row r="142" spans="1:10" ht="12.75">
      <c r="A142" s="314" t="s">
        <v>97</v>
      </c>
      <c r="B142" s="70" t="s">
        <v>787</v>
      </c>
      <c r="C142" s="314" t="s">
        <v>545</v>
      </c>
      <c r="D142" s="314"/>
      <c r="E142" s="314"/>
      <c r="F142" s="307" t="s">
        <v>202</v>
      </c>
      <c r="H142" s="250">
        <v>-98554</v>
      </c>
      <c r="I142" s="250"/>
      <c r="J142" s="250">
        <v>-110464</v>
      </c>
    </row>
    <row r="143" spans="1:10" ht="12.75">
      <c r="A143" s="314" t="s">
        <v>98</v>
      </c>
      <c r="B143" s="70" t="s">
        <v>787</v>
      </c>
      <c r="C143" s="314" t="s">
        <v>550</v>
      </c>
      <c r="D143" s="314"/>
      <c r="E143" s="314"/>
      <c r="F143" s="307" t="s">
        <v>203</v>
      </c>
      <c r="H143" s="250"/>
      <c r="I143" s="250"/>
      <c r="J143" s="250"/>
    </row>
    <row r="144" spans="1:10" ht="13.5" thickBot="1">
      <c r="A144" s="314" t="s">
        <v>99</v>
      </c>
      <c r="B144" s="70" t="s">
        <v>787</v>
      </c>
      <c r="C144" s="314" t="s">
        <v>204</v>
      </c>
      <c r="D144" s="314"/>
      <c r="E144" s="314"/>
      <c r="F144" s="307" t="s">
        <v>205</v>
      </c>
      <c r="H144" s="250">
        <v>-11910</v>
      </c>
      <c r="I144" s="250"/>
      <c r="J144" s="250">
        <v>745</v>
      </c>
    </row>
    <row r="145" spans="1:11" s="309" customFormat="1" ht="25.5" customHeight="1" thickBot="1">
      <c r="A145" s="452" t="s">
        <v>100</v>
      </c>
      <c r="B145" s="96" t="s">
        <v>206</v>
      </c>
      <c r="C145" s="313"/>
      <c r="D145" s="313"/>
      <c r="E145" s="313"/>
      <c r="F145" s="767" t="s">
        <v>207</v>
      </c>
      <c r="G145" s="768"/>
      <c r="H145" s="453">
        <f>H139+H141+H142+H144</f>
        <v>610937</v>
      </c>
      <c r="I145" s="310"/>
      <c r="J145" s="310">
        <f>J139+J141+J142+J144</f>
        <v>611682</v>
      </c>
      <c r="K145" s="316"/>
    </row>
    <row r="146" spans="1:11" s="379" customFormat="1" ht="18" customHeight="1">
      <c r="A146" s="377"/>
      <c r="B146" s="382" t="s">
        <v>252</v>
      </c>
      <c r="C146" s="766" t="s">
        <v>578</v>
      </c>
      <c r="D146" s="766"/>
      <c r="E146" s="766"/>
      <c r="F146" s="766"/>
      <c r="G146" s="766"/>
      <c r="K146" s="380"/>
    </row>
    <row r="147" spans="1:11" s="379" customFormat="1" ht="17.25" customHeight="1">
      <c r="A147" s="377"/>
      <c r="B147" s="382"/>
      <c r="C147" s="378" t="s">
        <v>789</v>
      </c>
      <c r="D147" s="766" t="s">
        <v>579</v>
      </c>
      <c r="E147" s="766"/>
      <c r="F147" s="766"/>
      <c r="G147" s="766"/>
      <c r="K147" s="380"/>
    </row>
    <row r="148" spans="1:11" s="71" customFormat="1" ht="28.5" customHeight="1">
      <c r="A148" s="329" t="s">
        <v>101</v>
      </c>
      <c r="B148" s="549" t="s">
        <v>788</v>
      </c>
      <c r="C148" s="549" t="s">
        <v>789</v>
      </c>
      <c r="D148" s="549" t="s">
        <v>703</v>
      </c>
      <c r="E148" s="549"/>
      <c r="F148" s="774" t="s">
        <v>209</v>
      </c>
      <c r="G148" s="774"/>
      <c r="H148" s="250"/>
      <c r="I148" s="250"/>
      <c r="J148" s="250"/>
      <c r="K148" s="320"/>
    </row>
    <row r="149" spans="1:11" s="71" customFormat="1" ht="36.75" customHeight="1">
      <c r="A149" s="329" t="s">
        <v>102</v>
      </c>
      <c r="B149" s="549" t="s">
        <v>788</v>
      </c>
      <c r="C149" s="549" t="s">
        <v>789</v>
      </c>
      <c r="D149" s="549" t="s">
        <v>704</v>
      </c>
      <c r="E149" s="549"/>
      <c r="F149" s="774" t="s">
        <v>210</v>
      </c>
      <c r="G149" s="774"/>
      <c r="H149" s="250"/>
      <c r="I149" s="250"/>
      <c r="J149" s="250"/>
      <c r="K149" s="320"/>
    </row>
    <row r="150" spans="1:11" s="71" customFormat="1" ht="28.5" customHeight="1">
      <c r="A150" s="329" t="s">
        <v>144</v>
      </c>
      <c r="B150" s="549" t="s">
        <v>211</v>
      </c>
      <c r="C150" s="549" t="s">
        <v>789</v>
      </c>
      <c r="D150" s="549" t="s">
        <v>705</v>
      </c>
      <c r="E150" s="549"/>
      <c r="F150" s="774" t="s">
        <v>659</v>
      </c>
      <c r="G150" s="774"/>
      <c r="H150" s="250">
        <v>12</v>
      </c>
      <c r="I150" s="250"/>
      <c r="J150" s="250">
        <v>226</v>
      </c>
      <c r="K150" s="320"/>
    </row>
    <row r="151" spans="1:11" s="71" customFormat="1" ht="28.5" customHeight="1">
      <c r="A151" s="329" t="s">
        <v>145</v>
      </c>
      <c r="B151" s="549" t="s">
        <v>211</v>
      </c>
      <c r="C151" s="549" t="s">
        <v>789</v>
      </c>
      <c r="D151" s="549" t="s">
        <v>706</v>
      </c>
      <c r="E151" s="549"/>
      <c r="F151" s="774" t="s">
        <v>660</v>
      </c>
      <c r="G151" s="774"/>
      <c r="H151" s="250"/>
      <c r="I151" s="250"/>
      <c r="J151" s="250"/>
      <c r="K151" s="320"/>
    </row>
    <row r="152" spans="1:11" s="71" customFormat="1" ht="28.5" customHeight="1">
      <c r="A152" s="329" t="s">
        <v>146</v>
      </c>
      <c r="B152" s="549" t="s">
        <v>211</v>
      </c>
      <c r="C152" s="549" t="s">
        <v>789</v>
      </c>
      <c r="D152" s="549" t="s">
        <v>707</v>
      </c>
      <c r="E152" s="549"/>
      <c r="F152" s="774" t="s">
        <v>212</v>
      </c>
      <c r="G152" s="774"/>
      <c r="H152" s="250"/>
      <c r="I152" s="250"/>
      <c r="J152" s="250"/>
      <c r="K152" s="320"/>
    </row>
    <row r="153" spans="1:11" s="71" customFormat="1" ht="38.25" customHeight="1">
      <c r="A153" s="329" t="s">
        <v>147</v>
      </c>
      <c r="B153" s="549" t="s">
        <v>788</v>
      </c>
      <c r="C153" s="549" t="s">
        <v>789</v>
      </c>
      <c r="D153" s="549" t="s">
        <v>707</v>
      </c>
      <c r="E153" s="549" t="s">
        <v>810</v>
      </c>
      <c r="G153" s="311" t="s">
        <v>213</v>
      </c>
      <c r="H153" s="250"/>
      <c r="I153" s="250"/>
      <c r="J153" s="250"/>
      <c r="K153" s="320"/>
    </row>
    <row r="154" spans="1:10" ht="12.75">
      <c r="A154" s="314" t="s">
        <v>148</v>
      </c>
      <c r="B154" s="549" t="s">
        <v>788</v>
      </c>
      <c r="C154" s="549" t="s">
        <v>789</v>
      </c>
      <c r="D154" s="549" t="s">
        <v>744</v>
      </c>
      <c r="E154" s="549"/>
      <c r="F154" s="307" t="s">
        <v>661</v>
      </c>
      <c r="H154" s="250">
        <v>58</v>
      </c>
      <c r="I154" s="250"/>
      <c r="J154" s="250"/>
    </row>
    <row r="155" spans="1:10" ht="12.75">
      <c r="A155" s="314" t="s">
        <v>149</v>
      </c>
      <c r="B155" s="549" t="s">
        <v>788</v>
      </c>
      <c r="C155" s="549" t="s">
        <v>789</v>
      </c>
      <c r="D155" s="549" t="s">
        <v>708</v>
      </c>
      <c r="E155" s="549"/>
      <c r="F155" s="307" t="s">
        <v>214</v>
      </c>
      <c r="H155" s="250"/>
      <c r="I155" s="250"/>
      <c r="J155" s="250"/>
    </row>
    <row r="156" spans="1:11" s="71" customFormat="1" ht="28.5" customHeight="1">
      <c r="A156" s="329" t="s">
        <v>150</v>
      </c>
      <c r="B156" s="549" t="s">
        <v>788</v>
      </c>
      <c r="C156" s="549" t="s">
        <v>789</v>
      </c>
      <c r="D156" s="549" t="s">
        <v>709</v>
      </c>
      <c r="E156" s="549"/>
      <c r="F156" s="774" t="s">
        <v>215</v>
      </c>
      <c r="G156" s="774"/>
      <c r="H156" s="250"/>
      <c r="I156" s="250"/>
      <c r="J156" s="250"/>
      <c r="K156" s="320"/>
    </row>
    <row r="157" spans="1:11" s="71" customFormat="1" ht="38.25" customHeight="1">
      <c r="A157" s="329" t="s">
        <v>151</v>
      </c>
      <c r="B157" s="549" t="s">
        <v>788</v>
      </c>
      <c r="C157" s="549" t="s">
        <v>789</v>
      </c>
      <c r="D157" s="549" t="s">
        <v>709</v>
      </c>
      <c r="E157" s="549" t="s">
        <v>810</v>
      </c>
      <c r="G157" s="311" t="s">
        <v>216</v>
      </c>
      <c r="H157" s="250"/>
      <c r="I157" s="250"/>
      <c r="J157" s="250"/>
      <c r="K157" s="320"/>
    </row>
    <row r="158" spans="1:11" s="71" customFormat="1" ht="28.5" customHeight="1">
      <c r="A158" s="329" t="s">
        <v>152</v>
      </c>
      <c r="B158" s="549" t="s">
        <v>788</v>
      </c>
      <c r="C158" s="549" t="s">
        <v>789</v>
      </c>
      <c r="D158" s="549" t="s">
        <v>711</v>
      </c>
      <c r="E158" s="549"/>
      <c r="F158" s="774" t="s">
        <v>217</v>
      </c>
      <c r="G158" s="774"/>
      <c r="H158" s="250"/>
      <c r="I158" s="250"/>
      <c r="J158" s="250"/>
      <c r="K158" s="320"/>
    </row>
    <row r="159" spans="1:11" s="71" customFormat="1" ht="39" customHeight="1">
      <c r="A159" s="329" t="s">
        <v>153</v>
      </c>
      <c r="B159" s="549" t="s">
        <v>788</v>
      </c>
      <c r="C159" s="549" t="s">
        <v>789</v>
      </c>
      <c r="D159" s="549" t="s">
        <v>711</v>
      </c>
      <c r="E159" s="549" t="s">
        <v>810</v>
      </c>
      <c r="G159" s="311" t="s">
        <v>218</v>
      </c>
      <c r="H159" s="250"/>
      <c r="I159" s="250"/>
      <c r="J159" s="250"/>
      <c r="K159" s="320"/>
    </row>
    <row r="160" spans="1:11" s="71" customFormat="1" ht="30" customHeight="1">
      <c r="A160" s="329" t="s">
        <v>154</v>
      </c>
      <c r="B160" s="549" t="s">
        <v>788</v>
      </c>
      <c r="C160" s="549" t="s">
        <v>789</v>
      </c>
      <c r="D160" s="549" t="s">
        <v>711</v>
      </c>
      <c r="E160" s="549" t="s">
        <v>811</v>
      </c>
      <c r="G160" s="311" t="s">
        <v>219</v>
      </c>
      <c r="H160" s="250"/>
      <c r="I160" s="250"/>
      <c r="J160" s="250"/>
      <c r="K160" s="320"/>
    </row>
    <row r="161" spans="1:11" s="71" customFormat="1" ht="38.25" customHeight="1">
      <c r="A161" s="329" t="s">
        <v>155</v>
      </c>
      <c r="B161" s="549" t="s">
        <v>788</v>
      </c>
      <c r="C161" s="549" t="s">
        <v>789</v>
      </c>
      <c r="D161" s="549" t="s">
        <v>711</v>
      </c>
      <c r="E161" s="549" t="s">
        <v>813</v>
      </c>
      <c r="G161" s="311" t="s">
        <v>220</v>
      </c>
      <c r="H161" s="250"/>
      <c r="I161" s="250"/>
      <c r="J161" s="250"/>
      <c r="K161" s="320"/>
    </row>
    <row r="162" spans="1:11" s="71" customFormat="1" ht="30" customHeight="1">
      <c r="A162" s="329" t="s">
        <v>156</v>
      </c>
      <c r="B162" s="549" t="s">
        <v>788</v>
      </c>
      <c r="C162" s="549" t="s">
        <v>789</v>
      </c>
      <c r="D162" s="549" t="s">
        <v>711</v>
      </c>
      <c r="E162" s="549" t="s">
        <v>814</v>
      </c>
      <c r="G162" s="311" t="s">
        <v>221</v>
      </c>
      <c r="H162" s="250"/>
      <c r="I162" s="250"/>
      <c r="J162" s="250"/>
      <c r="K162" s="320"/>
    </row>
    <row r="163" spans="1:11" s="71" customFormat="1" ht="30" customHeight="1">
      <c r="A163" s="329" t="s">
        <v>157</v>
      </c>
      <c r="B163" s="549" t="s">
        <v>788</v>
      </c>
      <c r="C163" s="549" t="s">
        <v>789</v>
      </c>
      <c r="D163" s="549" t="s">
        <v>711</v>
      </c>
      <c r="E163" s="549" t="s">
        <v>30</v>
      </c>
      <c r="G163" s="311" t="s">
        <v>662</v>
      </c>
      <c r="H163" s="250"/>
      <c r="I163" s="250"/>
      <c r="J163" s="250"/>
      <c r="K163" s="320"/>
    </row>
    <row r="164" spans="1:11" s="71" customFormat="1" ht="30" customHeight="1">
      <c r="A164" s="329" t="s">
        <v>158</v>
      </c>
      <c r="B164" s="549" t="s">
        <v>211</v>
      </c>
      <c r="C164" s="549" t="s">
        <v>789</v>
      </c>
      <c r="D164" s="549" t="s">
        <v>711</v>
      </c>
      <c r="E164" s="549" t="s">
        <v>222</v>
      </c>
      <c r="G164" s="311" t="s">
        <v>223</v>
      </c>
      <c r="H164" s="250"/>
      <c r="I164" s="250"/>
      <c r="J164" s="250"/>
      <c r="K164" s="320"/>
    </row>
    <row r="165" spans="1:11" s="71" customFormat="1" ht="30" customHeight="1">
      <c r="A165" s="329" t="s">
        <v>159</v>
      </c>
      <c r="B165" s="549" t="s">
        <v>788</v>
      </c>
      <c r="C165" s="549" t="s">
        <v>789</v>
      </c>
      <c r="D165" s="549" t="s">
        <v>711</v>
      </c>
      <c r="E165" s="549" t="s">
        <v>224</v>
      </c>
      <c r="G165" s="311" t="s">
        <v>225</v>
      </c>
      <c r="H165" s="250"/>
      <c r="I165" s="250"/>
      <c r="J165" s="250"/>
      <c r="K165" s="320"/>
    </row>
    <row r="166" spans="1:11" s="71" customFormat="1" ht="30" customHeight="1" thickBot="1">
      <c r="A166" s="329" t="s">
        <v>160</v>
      </c>
      <c r="B166" s="549" t="s">
        <v>788</v>
      </c>
      <c r="C166" s="549" t="s">
        <v>789</v>
      </c>
      <c r="D166" s="549" t="s">
        <v>711</v>
      </c>
      <c r="E166" s="549" t="s">
        <v>208</v>
      </c>
      <c r="G166" s="311" t="s">
        <v>226</v>
      </c>
      <c r="H166" s="250"/>
      <c r="I166" s="250"/>
      <c r="J166" s="250"/>
      <c r="K166" s="320"/>
    </row>
    <row r="167" spans="1:11" s="309" customFormat="1" ht="13.5" thickBot="1">
      <c r="A167" s="452" t="s">
        <v>161</v>
      </c>
      <c r="B167" s="96" t="s">
        <v>788</v>
      </c>
      <c r="C167" s="313" t="s">
        <v>227</v>
      </c>
      <c r="D167" s="313"/>
      <c r="E167" s="313"/>
      <c r="F167" s="312" t="s">
        <v>228</v>
      </c>
      <c r="G167" s="317"/>
      <c r="H167" s="108">
        <v>70</v>
      </c>
      <c r="I167" s="108"/>
      <c r="J167" s="108">
        <v>226</v>
      </c>
      <c r="K167" s="316"/>
    </row>
    <row r="168" spans="1:11" s="309" customFormat="1" ht="12.75">
      <c r="A168" s="384"/>
      <c r="B168" s="130"/>
      <c r="C168" s="315"/>
      <c r="D168" s="315"/>
      <c r="E168" s="315"/>
      <c r="F168" s="130"/>
      <c r="G168" s="130"/>
      <c r="H168" s="385"/>
      <c r="I168" s="385"/>
      <c r="J168" s="385"/>
      <c r="K168" s="316"/>
    </row>
    <row r="169" spans="1:11" s="309" customFormat="1" ht="12.75">
      <c r="A169" s="384"/>
      <c r="B169" s="130"/>
      <c r="C169" s="315"/>
      <c r="D169" s="315"/>
      <c r="E169" s="315"/>
      <c r="F169" s="130"/>
      <c r="G169" s="130"/>
      <c r="H169" s="385"/>
      <c r="I169" s="385"/>
      <c r="J169" s="385"/>
      <c r="K169" s="316"/>
    </row>
    <row r="170" spans="1:11" s="309" customFormat="1" ht="12.75">
      <c r="A170" s="384"/>
      <c r="B170" s="130"/>
      <c r="C170" s="315"/>
      <c r="D170" s="315"/>
      <c r="E170" s="315"/>
      <c r="F170" s="130"/>
      <c r="G170" s="130"/>
      <c r="H170" s="385"/>
      <c r="I170" s="385"/>
      <c r="J170" s="385"/>
      <c r="K170" s="316"/>
    </row>
    <row r="171" spans="1:11" s="309" customFormat="1" ht="13.5" thickBot="1">
      <c r="A171" s="384"/>
      <c r="B171" s="130"/>
      <c r="C171" s="315"/>
      <c r="D171" s="315"/>
      <c r="E171" s="315"/>
      <c r="F171" s="130"/>
      <c r="G171" s="130"/>
      <c r="H171" s="385"/>
      <c r="I171" s="385"/>
      <c r="J171" s="385"/>
      <c r="K171" s="316"/>
    </row>
    <row r="172" spans="1:10" s="46" customFormat="1" ht="15" customHeight="1">
      <c r="A172" s="779" t="s">
        <v>533</v>
      </c>
      <c r="B172" s="780"/>
      <c r="C172" s="780"/>
      <c r="D172" s="780"/>
      <c r="E172" s="780"/>
      <c r="F172" s="781"/>
      <c r="G172" s="775" t="s">
        <v>698</v>
      </c>
      <c r="H172" s="777" t="s">
        <v>381</v>
      </c>
      <c r="I172" s="777" t="s">
        <v>382</v>
      </c>
      <c r="J172" s="772" t="s">
        <v>383</v>
      </c>
    </row>
    <row r="173" spans="1:10" s="46" customFormat="1" ht="13.5" thickBot="1">
      <c r="A173" s="782"/>
      <c r="B173" s="783"/>
      <c r="C173" s="783"/>
      <c r="D173" s="783"/>
      <c r="E173" s="783"/>
      <c r="F173" s="784"/>
      <c r="G173" s="776"/>
      <c r="H173" s="778"/>
      <c r="I173" s="778"/>
      <c r="J173" s="773"/>
    </row>
    <row r="174" spans="1:11" s="379" customFormat="1" ht="17.25" customHeight="1">
      <c r="A174" s="377"/>
      <c r="B174" s="382"/>
      <c r="C174" s="378" t="s">
        <v>537</v>
      </c>
      <c r="D174" s="766" t="s">
        <v>243</v>
      </c>
      <c r="E174" s="766"/>
      <c r="F174" s="766"/>
      <c r="G174" s="766"/>
      <c r="K174" s="380"/>
    </row>
    <row r="175" spans="1:11" s="71" customFormat="1" ht="30" customHeight="1">
      <c r="A175" s="329" t="s">
        <v>162</v>
      </c>
      <c r="B175" s="549" t="s">
        <v>788</v>
      </c>
      <c r="C175" s="549" t="s">
        <v>537</v>
      </c>
      <c r="D175" s="549" t="s">
        <v>703</v>
      </c>
      <c r="E175" s="549"/>
      <c r="F175" s="774" t="s">
        <v>229</v>
      </c>
      <c r="G175" s="774"/>
      <c r="H175" s="250"/>
      <c r="I175" s="250"/>
      <c r="J175" s="250"/>
      <c r="K175" s="320"/>
    </row>
    <row r="176" spans="1:11" s="71" customFormat="1" ht="40.5" customHeight="1">
      <c r="A176" s="329" t="s">
        <v>163</v>
      </c>
      <c r="B176" s="549" t="s">
        <v>788</v>
      </c>
      <c r="C176" s="549" t="s">
        <v>537</v>
      </c>
      <c r="D176" s="549" t="s">
        <v>704</v>
      </c>
      <c r="E176" s="549"/>
      <c r="F176" s="774" t="s">
        <v>230</v>
      </c>
      <c r="G176" s="774"/>
      <c r="H176" s="250"/>
      <c r="I176" s="250"/>
      <c r="J176" s="250"/>
      <c r="K176" s="320"/>
    </row>
    <row r="177" spans="1:11" s="71" customFormat="1" ht="30" customHeight="1">
      <c r="A177" s="329" t="s">
        <v>164</v>
      </c>
      <c r="B177" s="549" t="s">
        <v>211</v>
      </c>
      <c r="C177" s="549" t="s">
        <v>537</v>
      </c>
      <c r="D177" s="549" t="s">
        <v>705</v>
      </c>
      <c r="E177" s="549"/>
      <c r="F177" s="774" t="s">
        <v>663</v>
      </c>
      <c r="G177" s="774"/>
      <c r="H177" s="250">
        <v>598</v>
      </c>
      <c r="I177" s="250"/>
      <c r="J177" s="250">
        <v>425</v>
      </c>
      <c r="K177" s="320"/>
    </row>
    <row r="178" spans="1:11" s="71" customFormat="1" ht="30" customHeight="1">
      <c r="A178" s="329" t="s">
        <v>165</v>
      </c>
      <c r="B178" s="549" t="s">
        <v>211</v>
      </c>
      <c r="C178" s="549" t="s">
        <v>537</v>
      </c>
      <c r="D178" s="549" t="s">
        <v>706</v>
      </c>
      <c r="E178" s="549"/>
      <c r="F178" s="774" t="s">
        <v>660</v>
      </c>
      <c r="G178" s="774"/>
      <c r="H178" s="250"/>
      <c r="I178" s="250"/>
      <c r="J178" s="250"/>
      <c r="K178" s="320"/>
    </row>
    <row r="179" spans="1:11" s="71" customFormat="1" ht="30" customHeight="1">
      <c r="A179" s="329" t="s">
        <v>166</v>
      </c>
      <c r="B179" s="549" t="s">
        <v>211</v>
      </c>
      <c r="C179" s="549" t="s">
        <v>537</v>
      </c>
      <c r="D179" s="549" t="s">
        <v>707</v>
      </c>
      <c r="E179" s="549"/>
      <c r="F179" s="774" t="s">
        <v>231</v>
      </c>
      <c r="G179" s="774"/>
      <c r="H179" s="250">
        <v>15</v>
      </c>
      <c r="I179" s="250"/>
      <c r="J179" s="250">
        <v>5</v>
      </c>
      <c r="K179" s="320"/>
    </row>
    <row r="180" spans="1:10" ht="50.25" customHeight="1">
      <c r="A180" s="314" t="s">
        <v>167</v>
      </c>
      <c r="B180" s="549" t="s">
        <v>788</v>
      </c>
      <c r="C180" s="549" t="s">
        <v>537</v>
      </c>
      <c r="D180" s="549" t="s">
        <v>707</v>
      </c>
      <c r="E180" s="549" t="s">
        <v>810</v>
      </c>
      <c r="F180" s="71"/>
      <c r="G180" s="311" t="s">
        <v>251</v>
      </c>
      <c r="H180" s="250"/>
      <c r="I180" s="250"/>
      <c r="J180" s="250"/>
    </row>
    <row r="181" spans="1:11" s="71" customFormat="1" ht="30" customHeight="1">
      <c r="A181" s="329" t="s">
        <v>168</v>
      </c>
      <c r="B181" s="549" t="s">
        <v>788</v>
      </c>
      <c r="C181" s="549" t="s">
        <v>537</v>
      </c>
      <c r="D181" s="549" t="s">
        <v>744</v>
      </c>
      <c r="E181" s="549"/>
      <c r="F181" s="774" t="s">
        <v>664</v>
      </c>
      <c r="G181" s="774"/>
      <c r="H181" s="250"/>
      <c r="I181" s="250"/>
      <c r="J181" s="250"/>
      <c r="K181" s="320"/>
    </row>
    <row r="182" spans="1:11" s="71" customFormat="1" ht="30" customHeight="1">
      <c r="A182" s="329" t="s">
        <v>169</v>
      </c>
      <c r="B182" s="549" t="s">
        <v>788</v>
      </c>
      <c r="C182" s="549" t="s">
        <v>537</v>
      </c>
      <c r="D182" s="549" t="s">
        <v>708</v>
      </c>
      <c r="E182" s="549"/>
      <c r="F182" s="774" t="s">
        <v>232</v>
      </c>
      <c r="G182" s="774"/>
      <c r="H182" s="250"/>
      <c r="I182" s="250"/>
      <c r="J182" s="250"/>
      <c r="K182" s="320"/>
    </row>
    <row r="183" spans="1:11" s="71" customFormat="1" ht="30" customHeight="1">
      <c r="A183" s="329" t="s">
        <v>170</v>
      </c>
      <c r="B183" s="549" t="s">
        <v>788</v>
      </c>
      <c r="C183" s="549" t="s">
        <v>537</v>
      </c>
      <c r="D183" s="549" t="s">
        <v>709</v>
      </c>
      <c r="E183" s="549"/>
      <c r="F183" s="774" t="s">
        <v>233</v>
      </c>
      <c r="G183" s="774"/>
      <c r="H183" s="250"/>
      <c r="I183" s="250"/>
      <c r="J183" s="250"/>
      <c r="K183" s="320"/>
    </row>
    <row r="184" spans="1:10" ht="51">
      <c r="A184" s="314" t="s">
        <v>171</v>
      </c>
      <c r="B184" s="549" t="s">
        <v>788</v>
      </c>
      <c r="C184" s="549" t="s">
        <v>537</v>
      </c>
      <c r="D184" s="549" t="s">
        <v>709</v>
      </c>
      <c r="E184" s="549" t="s">
        <v>810</v>
      </c>
      <c r="F184" s="71"/>
      <c r="G184" s="311" t="s">
        <v>234</v>
      </c>
      <c r="H184" s="250"/>
      <c r="I184" s="250"/>
      <c r="J184" s="250"/>
    </row>
    <row r="185" spans="1:11" s="71" customFormat="1" ht="30" customHeight="1">
      <c r="A185" s="329" t="s">
        <v>172</v>
      </c>
      <c r="B185" s="549" t="s">
        <v>788</v>
      </c>
      <c r="C185" s="549" t="s">
        <v>537</v>
      </c>
      <c r="D185" s="549" t="s">
        <v>711</v>
      </c>
      <c r="E185" s="549"/>
      <c r="F185" s="774" t="s">
        <v>235</v>
      </c>
      <c r="G185" s="774"/>
      <c r="H185" s="250">
        <v>943</v>
      </c>
      <c r="I185" s="250"/>
      <c r="J185" s="250">
        <v>1319</v>
      </c>
      <c r="K185" s="320"/>
    </row>
    <row r="186" spans="1:10" ht="38.25">
      <c r="A186" s="314" t="s">
        <v>173</v>
      </c>
      <c r="B186" s="549" t="s">
        <v>788</v>
      </c>
      <c r="C186" s="549" t="s">
        <v>537</v>
      </c>
      <c r="D186" s="549" t="s">
        <v>711</v>
      </c>
      <c r="E186" s="549" t="s">
        <v>810</v>
      </c>
      <c r="F186" s="71"/>
      <c r="G186" s="311" t="s">
        <v>236</v>
      </c>
      <c r="H186" s="250"/>
      <c r="I186" s="250"/>
      <c r="J186" s="250">
        <v>1319</v>
      </c>
    </row>
    <row r="187" spans="1:10" ht="38.25">
      <c r="A187" s="314" t="s">
        <v>174</v>
      </c>
      <c r="B187" s="549" t="s">
        <v>788</v>
      </c>
      <c r="C187" s="549" t="s">
        <v>537</v>
      </c>
      <c r="D187" s="549" t="s">
        <v>711</v>
      </c>
      <c r="E187" s="549" t="s">
        <v>811</v>
      </c>
      <c r="F187" s="71"/>
      <c r="G187" s="311" t="s">
        <v>237</v>
      </c>
      <c r="H187" s="250"/>
      <c r="I187" s="250"/>
      <c r="J187" s="250"/>
    </row>
    <row r="188" spans="1:10" ht="38.25">
      <c r="A188" s="314" t="s">
        <v>175</v>
      </c>
      <c r="B188" s="549" t="s">
        <v>788</v>
      </c>
      <c r="C188" s="549" t="s">
        <v>537</v>
      </c>
      <c r="D188" s="549" t="s">
        <v>711</v>
      </c>
      <c r="E188" s="549" t="s">
        <v>813</v>
      </c>
      <c r="F188" s="71"/>
      <c r="G188" s="311" t="s">
        <v>238</v>
      </c>
      <c r="H188" s="250"/>
      <c r="I188" s="250"/>
      <c r="J188" s="250"/>
    </row>
    <row r="189" spans="1:10" ht="38.25">
      <c r="A189" s="314" t="s">
        <v>176</v>
      </c>
      <c r="B189" s="549" t="s">
        <v>788</v>
      </c>
      <c r="C189" s="549" t="s">
        <v>537</v>
      </c>
      <c r="D189" s="549" t="s">
        <v>711</v>
      </c>
      <c r="E189" s="549" t="s">
        <v>814</v>
      </c>
      <c r="F189" s="71"/>
      <c r="G189" s="311" t="s">
        <v>239</v>
      </c>
      <c r="H189" s="250"/>
      <c r="I189" s="250"/>
      <c r="J189" s="250"/>
    </row>
    <row r="190" spans="1:10" ht="38.25">
      <c r="A190" s="314" t="s">
        <v>177</v>
      </c>
      <c r="B190" s="549" t="s">
        <v>788</v>
      </c>
      <c r="C190" s="549" t="s">
        <v>537</v>
      </c>
      <c r="D190" s="549" t="s">
        <v>711</v>
      </c>
      <c r="E190" s="549" t="s">
        <v>30</v>
      </c>
      <c r="F190" s="71"/>
      <c r="G190" s="311" t="s">
        <v>665</v>
      </c>
      <c r="H190" s="250"/>
      <c r="I190" s="250"/>
      <c r="J190" s="250"/>
    </row>
    <row r="191" spans="1:10" ht="38.25">
      <c r="A191" s="314" t="s">
        <v>178</v>
      </c>
      <c r="B191" s="549" t="s">
        <v>211</v>
      </c>
      <c r="C191" s="549" t="s">
        <v>537</v>
      </c>
      <c r="D191" s="549" t="s">
        <v>711</v>
      </c>
      <c r="E191" s="549" t="s">
        <v>222</v>
      </c>
      <c r="F191" s="71"/>
      <c r="G191" s="311" t="s">
        <v>240</v>
      </c>
      <c r="H191" s="250"/>
      <c r="I191" s="250"/>
      <c r="J191" s="250"/>
    </row>
    <row r="192" spans="1:10" ht="38.25">
      <c r="A192" s="314" t="s">
        <v>179</v>
      </c>
      <c r="B192" s="549" t="s">
        <v>788</v>
      </c>
      <c r="C192" s="549" t="s">
        <v>537</v>
      </c>
      <c r="D192" s="549" t="s">
        <v>711</v>
      </c>
      <c r="E192" s="549" t="s">
        <v>224</v>
      </c>
      <c r="F192" s="71"/>
      <c r="G192" s="311" t="s">
        <v>241</v>
      </c>
      <c r="H192" s="250"/>
      <c r="I192" s="250"/>
      <c r="J192" s="250"/>
    </row>
    <row r="193" spans="1:10" ht="26.25" thickBot="1">
      <c r="A193" s="314" t="s">
        <v>180</v>
      </c>
      <c r="B193" s="549" t="s">
        <v>788</v>
      </c>
      <c r="C193" s="549" t="s">
        <v>537</v>
      </c>
      <c r="D193" s="549" t="s">
        <v>711</v>
      </c>
      <c r="E193" s="549" t="s">
        <v>208</v>
      </c>
      <c r="F193" s="71"/>
      <c r="G193" s="311" t="s">
        <v>242</v>
      </c>
      <c r="H193" s="250"/>
      <c r="I193" s="250"/>
      <c r="J193" s="250"/>
    </row>
    <row r="194" spans="1:11" s="309" customFormat="1" ht="13.5" thickBot="1">
      <c r="A194" s="452" t="s">
        <v>181</v>
      </c>
      <c r="B194" s="96" t="s">
        <v>211</v>
      </c>
      <c r="C194" s="313" t="s">
        <v>537</v>
      </c>
      <c r="D194" s="313"/>
      <c r="E194" s="313"/>
      <c r="F194" s="312" t="s">
        <v>243</v>
      </c>
      <c r="G194" s="317"/>
      <c r="H194" s="108">
        <v>1556</v>
      </c>
      <c r="I194" s="108"/>
      <c r="J194" s="108">
        <v>1749</v>
      </c>
      <c r="K194" s="316"/>
    </row>
    <row r="195" spans="1:11" s="309" customFormat="1" ht="12.75">
      <c r="A195" s="384"/>
      <c r="B195" s="130"/>
      <c r="C195" s="315"/>
      <c r="D195" s="315"/>
      <c r="E195" s="315"/>
      <c r="F195" s="130"/>
      <c r="G195" s="130"/>
      <c r="H195" s="385"/>
      <c r="I195" s="385"/>
      <c r="J195" s="385"/>
      <c r="K195" s="316"/>
    </row>
    <row r="196" spans="1:11" s="309" customFormat="1" ht="12.75">
      <c r="A196" s="384"/>
      <c r="B196" s="130"/>
      <c r="C196" s="315"/>
      <c r="D196" s="315"/>
      <c r="E196" s="315"/>
      <c r="F196" s="130"/>
      <c r="G196" s="130"/>
      <c r="H196" s="385"/>
      <c r="I196" s="385"/>
      <c r="J196" s="385"/>
      <c r="K196" s="316"/>
    </row>
    <row r="197" spans="1:11" s="309" customFormat="1" ht="12.75">
      <c r="A197" s="384"/>
      <c r="B197" s="130"/>
      <c r="C197" s="315"/>
      <c r="D197" s="315"/>
      <c r="E197" s="315"/>
      <c r="F197" s="130"/>
      <c r="G197" s="130"/>
      <c r="H197" s="385"/>
      <c r="I197" s="385"/>
      <c r="J197" s="385"/>
      <c r="K197" s="316"/>
    </row>
    <row r="198" spans="1:11" s="309" customFormat="1" ht="12.75">
      <c r="A198" s="384"/>
      <c r="B198" s="130"/>
      <c r="C198" s="315"/>
      <c r="D198" s="315"/>
      <c r="E198" s="315"/>
      <c r="F198" s="130"/>
      <c r="G198" s="130"/>
      <c r="H198" s="385"/>
      <c r="I198" s="385"/>
      <c r="J198" s="385"/>
      <c r="K198" s="316"/>
    </row>
    <row r="199" spans="1:11" s="309" customFormat="1" ht="12.75">
      <c r="A199" s="384"/>
      <c r="B199" s="130"/>
      <c r="C199" s="315"/>
      <c r="D199" s="315"/>
      <c r="E199" s="315"/>
      <c r="F199" s="130"/>
      <c r="G199" s="130"/>
      <c r="H199" s="385"/>
      <c r="I199" s="385"/>
      <c r="J199" s="385"/>
      <c r="K199" s="316"/>
    </row>
    <row r="200" spans="1:11" s="309" customFormat="1" ht="12.75">
      <c r="A200" s="384"/>
      <c r="B200" s="130"/>
      <c r="C200" s="315"/>
      <c r="D200" s="315"/>
      <c r="E200" s="315"/>
      <c r="F200" s="130"/>
      <c r="G200" s="130"/>
      <c r="H200" s="385"/>
      <c r="I200" s="385"/>
      <c r="J200" s="385"/>
      <c r="K200" s="316"/>
    </row>
    <row r="201" spans="1:11" s="309" customFormat="1" ht="12.75">
      <c r="A201" s="384"/>
      <c r="B201" s="130"/>
      <c r="C201" s="315"/>
      <c r="D201" s="315"/>
      <c r="E201" s="315"/>
      <c r="F201" s="130"/>
      <c r="G201" s="130"/>
      <c r="H201" s="385"/>
      <c r="I201" s="385"/>
      <c r="J201" s="385"/>
      <c r="K201" s="316"/>
    </row>
    <row r="202" spans="1:11" s="309" customFormat="1" ht="13.5" thickBot="1">
      <c r="A202" s="384"/>
      <c r="B202" s="130"/>
      <c r="C202" s="315"/>
      <c r="D202" s="315"/>
      <c r="E202" s="315"/>
      <c r="F202" s="130"/>
      <c r="G202" s="130"/>
      <c r="H202" s="385"/>
      <c r="I202" s="385"/>
      <c r="J202" s="385"/>
      <c r="K202" s="316"/>
    </row>
    <row r="203" spans="1:10" s="46" customFormat="1" ht="15" customHeight="1">
      <c r="A203" s="779" t="s">
        <v>533</v>
      </c>
      <c r="B203" s="780"/>
      <c r="C203" s="780"/>
      <c r="D203" s="780"/>
      <c r="E203" s="780"/>
      <c r="F203" s="781"/>
      <c r="G203" s="775" t="s">
        <v>698</v>
      </c>
      <c r="H203" s="777" t="s">
        <v>381</v>
      </c>
      <c r="I203" s="777" t="s">
        <v>382</v>
      </c>
      <c r="J203" s="772" t="s">
        <v>383</v>
      </c>
    </row>
    <row r="204" spans="1:10" s="46" customFormat="1" ht="13.5" thickBot="1">
      <c r="A204" s="782"/>
      <c r="B204" s="783"/>
      <c r="C204" s="783"/>
      <c r="D204" s="783"/>
      <c r="E204" s="783"/>
      <c r="F204" s="784"/>
      <c r="G204" s="776"/>
      <c r="H204" s="778"/>
      <c r="I204" s="778"/>
      <c r="J204" s="773"/>
    </row>
    <row r="205" spans="1:11" s="379" customFormat="1" ht="17.25" customHeight="1">
      <c r="A205" s="377"/>
      <c r="B205" s="382"/>
      <c r="C205" s="378" t="s">
        <v>542</v>
      </c>
      <c r="D205" s="766" t="s">
        <v>580</v>
      </c>
      <c r="E205" s="766"/>
      <c r="F205" s="766"/>
      <c r="G205" s="766"/>
      <c r="K205" s="380"/>
    </row>
    <row r="206" spans="1:10" ht="12.75">
      <c r="A206" s="314" t="s">
        <v>182</v>
      </c>
      <c r="B206" s="70" t="s">
        <v>788</v>
      </c>
      <c r="C206" s="314" t="s">
        <v>542</v>
      </c>
      <c r="D206" s="308" t="s">
        <v>703</v>
      </c>
      <c r="E206" s="314"/>
      <c r="F206" s="307" t="s">
        <v>244</v>
      </c>
      <c r="H206" s="250">
        <v>1154</v>
      </c>
      <c r="I206" s="250"/>
      <c r="J206" s="250">
        <v>904</v>
      </c>
    </row>
    <row r="207" spans="1:10" ht="24.75" customHeight="1">
      <c r="A207" s="314" t="s">
        <v>183</v>
      </c>
      <c r="B207" s="322" t="s">
        <v>788</v>
      </c>
      <c r="C207" s="322" t="s">
        <v>542</v>
      </c>
      <c r="D207" s="308" t="s">
        <v>704</v>
      </c>
      <c r="E207" s="322"/>
      <c r="F207" s="774" t="s">
        <v>245</v>
      </c>
      <c r="G207" s="774"/>
      <c r="H207" s="250"/>
      <c r="I207" s="250"/>
      <c r="J207" s="250">
        <v>67</v>
      </c>
    </row>
    <row r="208" spans="1:10" ht="12.75">
      <c r="A208" s="314" t="s">
        <v>184</v>
      </c>
      <c r="B208" s="70" t="s">
        <v>788</v>
      </c>
      <c r="C208" s="314" t="s">
        <v>542</v>
      </c>
      <c r="D208" s="308" t="s">
        <v>705</v>
      </c>
      <c r="E208" s="314"/>
      <c r="F208" s="307" t="s">
        <v>246</v>
      </c>
      <c r="H208" s="250">
        <v>52</v>
      </c>
      <c r="I208" s="250"/>
      <c r="J208" s="250">
        <v>482</v>
      </c>
    </row>
    <row r="209" spans="1:10" ht="12.75">
      <c r="A209" s="314" t="s">
        <v>185</v>
      </c>
      <c r="B209" s="70" t="s">
        <v>211</v>
      </c>
      <c r="C209" s="314" t="s">
        <v>542</v>
      </c>
      <c r="D209" s="308" t="s">
        <v>706</v>
      </c>
      <c r="E209" s="314"/>
      <c r="F209" s="307" t="s">
        <v>247</v>
      </c>
      <c r="H209" s="250"/>
      <c r="I209" s="250"/>
      <c r="J209" s="250"/>
    </row>
    <row r="210" spans="1:10" ht="24.75" customHeight="1">
      <c r="A210" s="314" t="s">
        <v>186</v>
      </c>
      <c r="B210" s="549" t="s">
        <v>211</v>
      </c>
      <c r="C210" s="549" t="s">
        <v>542</v>
      </c>
      <c r="D210" s="549" t="s">
        <v>707</v>
      </c>
      <c r="E210" s="322"/>
      <c r="F210" s="774" t="s">
        <v>248</v>
      </c>
      <c r="G210" s="774"/>
      <c r="H210" s="250"/>
      <c r="I210" s="250"/>
      <c r="J210" s="250"/>
    </row>
    <row r="211" spans="1:10" ht="24.75" customHeight="1">
      <c r="A211" s="314" t="s">
        <v>187</v>
      </c>
      <c r="B211" s="549" t="s">
        <v>211</v>
      </c>
      <c r="C211" s="549" t="s">
        <v>542</v>
      </c>
      <c r="D211" s="549" t="s">
        <v>744</v>
      </c>
      <c r="E211" s="322"/>
      <c r="F211" s="774" t="s">
        <v>131</v>
      </c>
      <c r="G211" s="774"/>
      <c r="H211" s="250"/>
      <c r="I211" s="250"/>
      <c r="J211" s="250"/>
    </row>
    <row r="212" spans="1:10" ht="24.75" customHeight="1" thickBot="1">
      <c r="A212" s="314" t="s">
        <v>188</v>
      </c>
      <c r="B212" s="549" t="s">
        <v>211</v>
      </c>
      <c r="C212" s="549" t="s">
        <v>542</v>
      </c>
      <c r="D212" s="549" t="s">
        <v>708</v>
      </c>
      <c r="E212" s="322"/>
      <c r="F212" s="774" t="s">
        <v>249</v>
      </c>
      <c r="G212" s="774"/>
      <c r="H212" s="250"/>
      <c r="I212" s="250"/>
      <c r="J212" s="250"/>
    </row>
    <row r="213" spans="1:11" s="309" customFormat="1" ht="13.5" thickBot="1">
      <c r="A213" s="452" t="s">
        <v>189</v>
      </c>
      <c r="B213" s="96" t="s">
        <v>211</v>
      </c>
      <c r="C213" s="313" t="s">
        <v>542</v>
      </c>
      <c r="D213" s="313"/>
      <c r="E213" s="313"/>
      <c r="F213" s="312" t="s">
        <v>250</v>
      </c>
      <c r="G213" s="317"/>
      <c r="H213" s="108">
        <v>1255</v>
      </c>
      <c r="I213" s="108"/>
      <c r="J213" s="108">
        <v>1453</v>
      </c>
      <c r="K213" s="316"/>
    </row>
    <row r="214" spans="1:11" s="309" customFormat="1" ht="25.5" customHeight="1" thickBot="1">
      <c r="A214" s="452" t="s">
        <v>190</v>
      </c>
      <c r="B214" s="96" t="s">
        <v>252</v>
      </c>
      <c r="C214" s="313"/>
      <c r="D214" s="313"/>
      <c r="E214" s="313"/>
      <c r="F214" s="767" t="s">
        <v>253</v>
      </c>
      <c r="G214" s="768"/>
      <c r="H214" s="453">
        <v>2881</v>
      </c>
      <c r="I214" s="310"/>
      <c r="J214" s="310">
        <v>3428</v>
      </c>
      <c r="K214" s="316"/>
    </row>
    <row r="215" spans="1:11" s="379" customFormat="1" ht="18" customHeight="1">
      <c r="A215" s="377"/>
      <c r="B215" s="601" t="s">
        <v>975</v>
      </c>
      <c r="C215" s="766" t="s">
        <v>263</v>
      </c>
      <c r="D215" s="766"/>
      <c r="E215" s="766"/>
      <c r="F215" s="766"/>
      <c r="G215" s="766"/>
      <c r="K215" s="380"/>
    </row>
    <row r="216" spans="1:10" ht="12.75">
      <c r="A216" s="314" t="s">
        <v>198</v>
      </c>
      <c r="B216" s="70" t="s">
        <v>789</v>
      </c>
      <c r="C216" s="314"/>
      <c r="D216" s="314" t="s">
        <v>703</v>
      </c>
      <c r="E216" s="314"/>
      <c r="F216" s="307" t="s">
        <v>255</v>
      </c>
      <c r="H216" s="250"/>
      <c r="I216" s="250"/>
      <c r="J216" s="250"/>
    </row>
    <row r="217" spans="1:10" ht="12.75">
      <c r="A217" s="314" t="s">
        <v>256</v>
      </c>
      <c r="B217" s="70" t="s">
        <v>789</v>
      </c>
      <c r="C217" s="314"/>
      <c r="D217" s="314" t="s">
        <v>704</v>
      </c>
      <c r="E217" s="314"/>
      <c r="F217" s="307" t="s">
        <v>260</v>
      </c>
      <c r="H217" s="70">
        <v>1441</v>
      </c>
      <c r="J217" s="250">
        <v>1639</v>
      </c>
    </row>
    <row r="218" spans="1:10" ht="13.5" thickBot="1">
      <c r="A218" s="314" t="s">
        <v>257</v>
      </c>
      <c r="B218" s="70" t="s">
        <v>789</v>
      </c>
      <c r="C218" s="314"/>
      <c r="D218" s="314" t="s">
        <v>705</v>
      </c>
      <c r="E218" s="314"/>
      <c r="F218" s="307" t="s">
        <v>261</v>
      </c>
      <c r="J218" s="308">
        <v>35467</v>
      </c>
    </row>
    <row r="219" spans="1:11" s="309" customFormat="1" ht="25.5" customHeight="1" thickBot="1">
      <c r="A219" s="452" t="s">
        <v>258</v>
      </c>
      <c r="B219" s="96" t="s">
        <v>254</v>
      </c>
      <c r="C219" s="313"/>
      <c r="D219" s="313"/>
      <c r="E219" s="313"/>
      <c r="F219" s="767" t="s">
        <v>263</v>
      </c>
      <c r="G219" s="768"/>
      <c r="H219" s="453">
        <v>1441</v>
      </c>
      <c r="I219" s="310"/>
      <c r="J219" s="310">
        <v>37106</v>
      </c>
      <c r="K219" s="316"/>
    </row>
    <row r="220" spans="1:13" s="336" customFormat="1" ht="27.75" customHeight="1" thickBot="1">
      <c r="A220" s="332" t="s">
        <v>259</v>
      </c>
      <c r="B220" s="769" t="s">
        <v>264</v>
      </c>
      <c r="C220" s="770"/>
      <c r="D220" s="770"/>
      <c r="E220" s="770"/>
      <c r="F220" s="770"/>
      <c r="G220" s="771"/>
      <c r="H220" s="333">
        <v>615259</v>
      </c>
      <c r="I220" s="333"/>
      <c r="J220" s="333">
        <v>652216</v>
      </c>
      <c r="K220" s="334"/>
      <c r="L220" s="334"/>
      <c r="M220" s="335"/>
    </row>
    <row r="221" spans="3:5" ht="12.75">
      <c r="C221" s="314"/>
      <c r="D221" s="314"/>
      <c r="E221" s="314"/>
    </row>
    <row r="222" spans="3:5" ht="12.75">
      <c r="C222" s="314"/>
      <c r="D222" s="314"/>
      <c r="E222" s="314"/>
    </row>
    <row r="223" spans="3:5" ht="12.75">
      <c r="C223" s="314"/>
      <c r="D223" s="314"/>
      <c r="E223" s="314"/>
    </row>
    <row r="224" spans="3:5" ht="12.75">
      <c r="C224" s="314"/>
      <c r="D224" s="314"/>
      <c r="E224" s="314"/>
    </row>
    <row r="225" spans="3:5" ht="12.75">
      <c r="C225" s="314"/>
      <c r="D225" s="314"/>
      <c r="E225" s="314"/>
    </row>
    <row r="226" spans="3:5" ht="12.75">
      <c r="C226" s="314"/>
      <c r="D226" s="314"/>
      <c r="E226" s="314"/>
    </row>
    <row r="227" spans="3:5" ht="12.75">
      <c r="C227" s="314"/>
      <c r="D227" s="314"/>
      <c r="E227" s="314"/>
    </row>
    <row r="228" spans="3:5" ht="12.75">
      <c r="C228" s="314"/>
      <c r="D228" s="314"/>
      <c r="E228" s="314"/>
    </row>
    <row r="229" spans="3:5" ht="12.75">
      <c r="C229" s="314"/>
      <c r="D229" s="314"/>
      <c r="E229" s="314"/>
    </row>
    <row r="230" spans="3:5" ht="12.75">
      <c r="C230" s="314"/>
      <c r="D230" s="314"/>
      <c r="E230" s="314"/>
    </row>
    <row r="231" spans="3:5" ht="12.75">
      <c r="C231" s="314"/>
      <c r="D231" s="314"/>
      <c r="E231" s="314"/>
    </row>
    <row r="232" spans="3:5" ht="12.75">
      <c r="C232" s="314"/>
      <c r="D232" s="314"/>
      <c r="E232" s="314"/>
    </row>
    <row r="233" spans="3:5" ht="12.75">
      <c r="C233" s="314"/>
      <c r="D233" s="314"/>
      <c r="E233" s="314"/>
    </row>
    <row r="234" spans="3:5" ht="12.75">
      <c r="C234" s="314"/>
      <c r="D234" s="314"/>
      <c r="E234" s="314"/>
    </row>
    <row r="235" spans="3:5" ht="12.75">
      <c r="C235" s="314"/>
      <c r="D235" s="314"/>
      <c r="E235" s="314"/>
    </row>
    <row r="236" spans="3:5" ht="12.75">
      <c r="C236" s="314"/>
      <c r="D236" s="314"/>
      <c r="E236" s="314"/>
    </row>
    <row r="237" spans="3:5" ht="12.75">
      <c r="C237" s="314"/>
      <c r="D237" s="314"/>
      <c r="E237" s="314"/>
    </row>
    <row r="238" spans="3:5" ht="12.75">
      <c r="C238" s="314"/>
      <c r="D238" s="314"/>
      <c r="E238" s="314"/>
    </row>
    <row r="239" spans="3:5" ht="12.75">
      <c r="C239" s="314"/>
      <c r="D239" s="314"/>
      <c r="E239" s="314"/>
    </row>
    <row r="240" spans="3:5" ht="12.75">
      <c r="C240" s="314"/>
      <c r="D240" s="314"/>
      <c r="E240" s="314"/>
    </row>
    <row r="241" spans="3:5" ht="12.75">
      <c r="C241" s="314"/>
      <c r="D241" s="314"/>
      <c r="E241" s="314"/>
    </row>
    <row r="242" spans="3:5" ht="12.75">
      <c r="C242" s="314"/>
      <c r="D242" s="314"/>
      <c r="E242" s="314"/>
    </row>
    <row r="243" spans="3:5" ht="12.75">
      <c r="C243" s="314"/>
      <c r="D243" s="314"/>
      <c r="E243" s="314"/>
    </row>
    <row r="244" spans="3:5" ht="12.75">
      <c r="C244" s="314"/>
      <c r="D244" s="314"/>
      <c r="E244" s="314"/>
    </row>
    <row r="245" spans="3:5" ht="12.75">
      <c r="C245" s="314"/>
      <c r="D245" s="314"/>
      <c r="E245" s="314"/>
    </row>
    <row r="246" spans="3:5" ht="12.75">
      <c r="C246" s="314"/>
      <c r="D246" s="314"/>
      <c r="E246" s="314"/>
    </row>
    <row r="247" spans="3:5" ht="12.75">
      <c r="C247" s="314"/>
      <c r="D247" s="314"/>
      <c r="E247" s="314"/>
    </row>
    <row r="248" spans="3:5" ht="12.75">
      <c r="C248" s="314"/>
      <c r="D248" s="314"/>
      <c r="E248" s="314"/>
    </row>
    <row r="249" spans="3:5" ht="12.75">
      <c r="C249" s="314"/>
      <c r="D249" s="314"/>
      <c r="E249" s="314"/>
    </row>
    <row r="250" spans="3:5" ht="12.75">
      <c r="C250" s="314"/>
      <c r="D250" s="314"/>
      <c r="E250" s="314"/>
    </row>
    <row r="251" spans="3:5" ht="12.75">
      <c r="C251" s="314"/>
      <c r="D251" s="314"/>
      <c r="E251" s="314"/>
    </row>
    <row r="252" spans="3:5" ht="12.75">
      <c r="C252" s="314"/>
      <c r="D252" s="314"/>
      <c r="E252" s="314"/>
    </row>
    <row r="253" spans="3:5" ht="12.75">
      <c r="C253" s="314"/>
      <c r="D253" s="314"/>
      <c r="E253" s="314"/>
    </row>
    <row r="254" spans="3:5" ht="12.75">
      <c r="C254" s="314"/>
      <c r="D254" s="314"/>
      <c r="E254" s="314"/>
    </row>
    <row r="255" spans="3:5" ht="12.75">
      <c r="C255" s="314"/>
      <c r="D255" s="314"/>
      <c r="E255" s="314"/>
    </row>
    <row r="256" spans="3:5" ht="12.75">
      <c r="C256" s="314"/>
      <c r="D256" s="314"/>
      <c r="E256" s="314"/>
    </row>
    <row r="257" spans="3:5" ht="12.75">
      <c r="C257" s="314"/>
      <c r="D257" s="314"/>
      <c r="E257" s="314"/>
    </row>
    <row r="258" spans="3:5" ht="12.75">
      <c r="C258" s="314"/>
      <c r="D258" s="314"/>
      <c r="E258" s="314"/>
    </row>
    <row r="259" spans="3:5" ht="12.75">
      <c r="C259" s="314"/>
      <c r="D259" s="314"/>
      <c r="E259" s="314"/>
    </row>
    <row r="260" spans="3:5" ht="12.75">
      <c r="C260" s="314"/>
      <c r="D260" s="314"/>
      <c r="E260" s="314"/>
    </row>
    <row r="261" spans="3:5" ht="12.75">
      <c r="C261" s="314"/>
      <c r="D261" s="314"/>
      <c r="E261" s="314"/>
    </row>
    <row r="262" spans="3:5" ht="12.75">
      <c r="C262" s="314"/>
      <c r="D262" s="314"/>
      <c r="E262" s="314"/>
    </row>
    <row r="263" spans="3:5" ht="12.75">
      <c r="C263" s="314"/>
      <c r="D263" s="314"/>
      <c r="E263" s="314"/>
    </row>
    <row r="264" spans="3:5" ht="12.75">
      <c r="C264" s="314"/>
      <c r="D264" s="314"/>
      <c r="E264" s="314"/>
    </row>
    <row r="265" spans="3:5" ht="12.75">
      <c r="C265" s="314"/>
      <c r="D265" s="314"/>
      <c r="E265" s="314"/>
    </row>
    <row r="266" spans="3:5" ht="12.75">
      <c r="C266" s="314"/>
      <c r="D266" s="314"/>
      <c r="E266" s="314"/>
    </row>
    <row r="267" spans="3:5" ht="12.75">
      <c r="C267" s="314"/>
      <c r="D267" s="314"/>
      <c r="E267" s="314"/>
    </row>
    <row r="268" spans="3:5" ht="12.75">
      <c r="C268" s="314"/>
      <c r="D268" s="314"/>
      <c r="E268" s="314"/>
    </row>
    <row r="269" spans="3:5" ht="12.75">
      <c r="C269" s="314"/>
      <c r="D269" s="314"/>
      <c r="E269" s="314"/>
    </row>
    <row r="270" spans="3:5" ht="12.75">
      <c r="C270" s="314"/>
      <c r="D270" s="314"/>
      <c r="E270" s="314"/>
    </row>
    <row r="271" spans="3:5" ht="12.75">
      <c r="C271" s="314"/>
      <c r="D271" s="314"/>
      <c r="E271" s="314"/>
    </row>
    <row r="272" spans="3:5" ht="12.75">
      <c r="C272" s="314"/>
      <c r="D272" s="314"/>
      <c r="E272" s="314"/>
    </row>
    <row r="273" spans="3:5" ht="12.75">
      <c r="C273" s="314"/>
      <c r="D273" s="314"/>
      <c r="E273" s="314"/>
    </row>
    <row r="274" spans="3:5" ht="12.75">
      <c r="C274" s="314"/>
      <c r="D274" s="314"/>
      <c r="E274" s="314"/>
    </row>
  </sheetData>
  <sheetProtection/>
  <mergeCells count="103">
    <mergeCell ref="F175:G175"/>
    <mergeCell ref="J135:J136"/>
    <mergeCell ref="A2:J2"/>
    <mergeCell ref="F118:G118"/>
    <mergeCell ref="F119:G119"/>
    <mergeCell ref="F95:G95"/>
    <mergeCell ref="D70:G70"/>
    <mergeCell ref="D85:G85"/>
    <mergeCell ref="F82:G82"/>
    <mergeCell ref="F86:G86"/>
    <mergeCell ref="H203:H204"/>
    <mergeCell ref="I203:I204"/>
    <mergeCell ref="J203:J204"/>
    <mergeCell ref="F38:G38"/>
    <mergeCell ref="C62:G62"/>
    <mergeCell ref="C146:G146"/>
    <mergeCell ref="F124:G124"/>
    <mergeCell ref="F88:G88"/>
    <mergeCell ref="F90:G90"/>
    <mergeCell ref="D104:G104"/>
    <mergeCell ref="H60:H61"/>
    <mergeCell ref="I60:I61"/>
    <mergeCell ref="F73:G73"/>
    <mergeCell ref="F75:G75"/>
    <mergeCell ref="F76:G76"/>
    <mergeCell ref="F77:G77"/>
    <mergeCell ref="F78:G78"/>
    <mergeCell ref="F80:G80"/>
    <mergeCell ref="C69:G69"/>
    <mergeCell ref="J60:J61"/>
    <mergeCell ref="F71:G71"/>
    <mergeCell ref="A13:G13"/>
    <mergeCell ref="F68:G68"/>
    <mergeCell ref="A60:F61"/>
    <mergeCell ref="G60:G61"/>
    <mergeCell ref="F40:G40"/>
    <mergeCell ref="F58:G58"/>
    <mergeCell ref="C14:G14"/>
    <mergeCell ref="C41:G41"/>
    <mergeCell ref="J11:J12"/>
    <mergeCell ref="A3:J3"/>
    <mergeCell ref="A6:J6"/>
    <mergeCell ref="H11:H12"/>
    <mergeCell ref="I11:I12"/>
    <mergeCell ref="A11:A12"/>
    <mergeCell ref="B11:G12"/>
    <mergeCell ref="A7:J7"/>
    <mergeCell ref="A8:J8"/>
    <mergeCell ref="H93:H94"/>
    <mergeCell ref="I93:I94"/>
    <mergeCell ref="J93:J94"/>
    <mergeCell ref="F101:G101"/>
    <mergeCell ref="F96:G96"/>
    <mergeCell ref="F97:G97"/>
    <mergeCell ref="F99:G99"/>
    <mergeCell ref="A93:F94"/>
    <mergeCell ref="G93:G94"/>
    <mergeCell ref="I135:I136"/>
    <mergeCell ref="B125:G125"/>
    <mergeCell ref="A135:F136"/>
    <mergeCell ref="G135:G136"/>
    <mergeCell ref="H135:H136"/>
    <mergeCell ref="F111:G111"/>
    <mergeCell ref="F114:G114"/>
    <mergeCell ref="F115:G115"/>
    <mergeCell ref="F116:G116"/>
    <mergeCell ref="C120:G120"/>
    <mergeCell ref="F176:G176"/>
    <mergeCell ref="D174:G174"/>
    <mergeCell ref="A203:F204"/>
    <mergeCell ref="A137:G137"/>
    <mergeCell ref="F145:G145"/>
    <mergeCell ref="F148:G148"/>
    <mergeCell ref="D147:G147"/>
    <mergeCell ref="F149:G149"/>
    <mergeCell ref="F150:G150"/>
    <mergeCell ref="C138:G138"/>
    <mergeCell ref="I172:I173"/>
    <mergeCell ref="A172:F173"/>
    <mergeCell ref="G172:G173"/>
    <mergeCell ref="H172:H173"/>
    <mergeCell ref="F151:G151"/>
    <mergeCell ref="F152:G152"/>
    <mergeCell ref="F156:G156"/>
    <mergeCell ref="F158:G158"/>
    <mergeCell ref="F177:G177"/>
    <mergeCell ref="F183:G183"/>
    <mergeCell ref="G203:G204"/>
    <mergeCell ref="F185:G185"/>
    <mergeCell ref="F207:G207"/>
    <mergeCell ref="F210:G210"/>
    <mergeCell ref="F181:G181"/>
    <mergeCell ref="D205:G205"/>
    <mergeCell ref="C215:G215"/>
    <mergeCell ref="F219:G219"/>
    <mergeCell ref="B220:G220"/>
    <mergeCell ref="J172:J173"/>
    <mergeCell ref="F178:G178"/>
    <mergeCell ref="F179:G179"/>
    <mergeCell ref="F211:G211"/>
    <mergeCell ref="F212:G212"/>
    <mergeCell ref="F214:G214"/>
    <mergeCell ref="F182:G182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9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70" customWidth="1"/>
    <col min="2" max="2" width="4.75390625" style="70" customWidth="1"/>
    <col min="3" max="5" width="3.875" style="70" customWidth="1"/>
    <col min="6" max="6" width="3.625" style="70" customWidth="1"/>
    <col min="7" max="7" width="2.625" style="70" customWidth="1"/>
    <col min="8" max="8" width="3.625" style="307" customWidth="1"/>
    <col min="9" max="9" width="38.125" style="70" customWidth="1"/>
    <col min="10" max="11" width="13.375" style="70" customWidth="1"/>
    <col min="12" max="13" width="9.125" style="70" customWidth="1"/>
    <col min="14" max="14" width="11.25390625" style="70" bestFit="1" customWidth="1"/>
    <col min="15" max="16384" width="9.125" style="70" customWidth="1"/>
  </cols>
  <sheetData>
    <row r="2" spans="1:11" ht="12" customHeight="1">
      <c r="A2" s="787"/>
      <c r="B2" s="787"/>
      <c r="C2" s="787"/>
      <c r="D2" s="787"/>
      <c r="E2" s="787"/>
      <c r="F2" s="787"/>
      <c r="G2" s="787"/>
      <c r="H2" s="787"/>
      <c r="I2" s="787"/>
      <c r="J2" s="787"/>
      <c r="K2" s="787"/>
    </row>
    <row r="3" spans="1:11" ht="12.75">
      <c r="A3" s="787"/>
      <c r="B3" s="787"/>
      <c r="C3" s="787"/>
      <c r="D3" s="787"/>
      <c r="E3" s="787"/>
      <c r="F3" s="787"/>
      <c r="G3" s="787"/>
      <c r="H3" s="787"/>
      <c r="I3" s="787"/>
      <c r="J3" s="787"/>
      <c r="K3" s="787"/>
    </row>
    <row r="4" spans="1:6" s="80" customFormat="1" ht="12.75">
      <c r="A4" s="261" t="s">
        <v>1004</v>
      </c>
      <c r="C4" s="157"/>
      <c r="D4" s="64"/>
      <c r="E4" s="64"/>
      <c r="F4" s="64"/>
    </row>
    <row r="5" spans="1:6" s="80" customFormat="1" ht="12.75">
      <c r="A5" s="261"/>
      <c r="C5" s="157"/>
      <c r="D5" s="64"/>
      <c r="E5" s="64"/>
      <c r="F5" s="64"/>
    </row>
    <row r="6" spans="1:11" s="17" customFormat="1" ht="15.75">
      <c r="A6" s="641" t="s">
        <v>790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s="1" customFormat="1" ht="15.75">
      <c r="A7" s="786" t="s">
        <v>329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</row>
    <row r="8" spans="1:11" s="1" customFormat="1" ht="15.75">
      <c r="A8" s="786" t="s">
        <v>904</v>
      </c>
      <c r="B8" s="786"/>
      <c r="C8" s="786"/>
      <c r="D8" s="786"/>
      <c r="E8" s="786"/>
      <c r="F8" s="786"/>
      <c r="G8" s="786"/>
      <c r="H8" s="786"/>
      <c r="I8" s="786"/>
      <c r="J8" s="786"/>
      <c r="K8" s="786"/>
    </row>
    <row r="9" spans="1:11" s="1" customFormat="1" ht="15.7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0" spans="1:11" s="1" customFormat="1" ht="15.75">
      <c r="A10" s="306" t="s">
        <v>789</v>
      </c>
      <c r="B10" s="489" t="s">
        <v>330</v>
      </c>
      <c r="C10" s="489"/>
      <c r="D10" s="489"/>
      <c r="E10" s="489"/>
      <c r="F10" s="306"/>
      <c r="G10" s="306"/>
      <c r="H10" s="306"/>
      <c r="I10" s="306"/>
      <c r="J10" s="306"/>
      <c r="K10" s="306"/>
    </row>
    <row r="11" ht="14.25" customHeight="1" thickBot="1">
      <c r="K11" s="308" t="s">
        <v>750</v>
      </c>
    </row>
    <row r="12" spans="1:11" ht="15" customHeight="1">
      <c r="A12" s="796" t="s">
        <v>698</v>
      </c>
      <c r="B12" s="797"/>
      <c r="C12" s="797"/>
      <c r="D12" s="797"/>
      <c r="E12" s="797"/>
      <c r="F12" s="797"/>
      <c r="G12" s="797"/>
      <c r="H12" s="797"/>
      <c r="I12" s="798"/>
      <c r="J12" s="802" t="s">
        <v>381</v>
      </c>
      <c r="K12" s="805" t="s">
        <v>383</v>
      </c>
    </row>
    <row r="13" spans="1:11" ht="13.5" thickBot="1">
      <c r="A13" s="799"/>
      <c r="B13" s="800"/>
      <c r="C13" s="800"/>
      <c r="D13" s="800"/>
      <c r="E13" s="800"/>
      <c r="F13" s="800"/>
      <c r="G13" s="800"/>
      <c r="H13" s="800"/>
      <c r="I13" s="801"/>
      <c r="J13" s="803"/>
      <c r="K13" s="806"/>
    </row>
    <row r="14" spans="1:12" s="337" customFormat="1" ht="12" customHeight="1">
      <c r="A14" s="807"/>
      <c r="B14" s="807"/>
      <c r="C14" s="807"/>
      <c r="D14" s="807"/>
      <c r="E14" s="807"/>
      <c r="F14" s="807"/>
      <c r="G14" s="807"/>
      <c r="H14" s="807"/>
      <c r="I14" s="807"/>
      <c r="L14" s="338"/>
    </row>
    <row r="15" spans="1:12" s="475" customFormat="1" ht="30" customHeight="1">
      <c r="A15" s="550" t="s">
        <v>399</v>
      </c>
      <c r="B15" s="795" t="s">
        <v>647</v>
      </c>
      <c r="C15" s="795"/>
      <c r="D15" s="795"/>
      <c r="E15" s="795"/>
      <c r="F15" s="795"/>
      <c r="G15" s="795"/>
      <c r="H15" s="795"/>
      <c r="I15" s="795"/>
      <c r="J15" s="477">
        <f>J18+J25+J54+J79</f>
        <v>583987</v>
      </c>
      <c r="K15" s="477">
        <f>K18+K25+K54+K79</f>
        <v>589039</v>
      </c>
      <c r="L15" s="476"/>
    </row>
    <row r="16" spans="1:12" s="456" customFormat="1" ht="12.75">
      <c r="A16" s="464"/>
      <c r="B16" s="774" t="s">
        <v>607</v>
      </c>
      <c r="C16" s="774"/>
      <c r="D16" s="774"/>
      <c r="E16" s="774"/>
      <c r="F16" s="774"/>
      <c r="G16" s="774"/>
      <c r="H16" s="774"/>
      <c r="I16" s="774"/>
      <c r="L16" s="457"/>
    </row>
    <row r="17" spans="1:12" s="337" customFormat="1" ht="12" customHeight="1">
      <c r="A17" s="804"/>
      <c r="B17" s="804"/>
      <c r="C17" s="804"/>
      <c r="D17" s="804"/>
      <c r="E17" s="804"/>
      <c r="F17" s="804"/>
      <c r="G17" s="804"/>
      <c r="H17" s="804"/>
      <c r="I17" s="804"/>
      <c r="L17" s="338"/>
    </row>
    <row r="18" spans="1:12" s="379" customFormat="1" ht="15">
      <c r="A18" s="551"/>
      <c r="B18" s="469" t="s">
        <v>789</v>
      </c>
      <c r="C18" s="470" t="s">
        <v>384</v>
      </c>
      <c r="D18" s="470"/>
      <c r="E18" s="471"/>
      <c r="F18" s="471"/>
      <c r="G18" s="471"/>
      <c r="J18" s="472">
        <f>J20+J23</f>
        <v>0</v>
      </c>
      <c r="K18" s="472">
        <f>K20+K23</f>
        <v>98</v>
      </c>
      <c r="L18" s="380"/>
    </row>
    <row r="19" spans="1:12" s="456" customFormat="1" ht="12.75">
      <c r="A19" s="464"/>
      <c r="B19" s="458"/>
      <c r="C19" s="71" t="s">
        <v>607</v>
      </c>
      <c r="D19" s="71"/>
      <c r="E19" s="465"/>
      <c r="F19" s="465"/>
      <c r="I19" s="465"/>
      <c r="L19" s="457"/>
    </row>
    <row r="20" spans="2:12" s="466" customFormat="1" ht="12.75">
      <c r="B20" s="467"/>
      <c r="E20" s="467" t="s">
        <v>810</v>
      </c>
      <c r="F20" s="467"/>
      <c r="G20" s="466" t="s">
        <v>471</v>
      </c>
      <c r="J20" s="175">
        <f>J22+J21</f>
        <v>0</v>
      </c>
      <c r="K20" s="175">
        <f>K21+K22</f>
        <v>98</v>
      </c>
      <c r="L20" s="468"/>
    </row>
    <row r="21" spans="2:12" ht="12.75">
      <c r="B21" s="308"/>
      <c r="E21" s="308"/>
      <c r="F21" s="308" t="s">
        <v>810</v>
      </c>
      <c r="G21" s="70" t="s">
        <v>472</v>
      </c>
      <c r="H21" s="70"/>
      <c r="J21" s="64"/>
      <c r="K21" s="64">
        <v>98</v>
      </c>
      <c r="L21" s="307"/>
    </row>
    <row r="22" spans="2:12" ht="12.75">
      <c r="B22" s="308"/>
      <c r="E22" s="308"/>
      <c r="F22" s="308" t="s">
        <v>811</v>
      </c>
      <c r="G22" s="70" t="s">
        <v>473</v>
      </c>
      <c r="H22" s="70"/>
      <c r="J22" s="64"/>
      <c r="K22" s="64"/>
      <c r="L22" s="307"/>
    </row>
    <row r="23" spans="2:12" s="486" customFormat="1" ht="12.75">
      <c r="B23" s="478"/>
      <c r="E23" s="478" t="s">
        <v>811</v>
      </c>
      <c r="F23" s="478"/>
      <c r="G23" s="486" t="s">
        <v>474</v>
      </c>
      <c r="J23" s="487"/>
      <c r="K23" s="487"/>
      <c r="L23" s="488"/>
    </row>
    <row r="24" spans="1:12" s="337" customFormat="1" ht="12" customHeight="1">
      <c r="A24" s="804"/>
      <c r="B24" s="804"/>
      <c r="C24" s="804"/>
      <c r="D24" s="804"/>
      <c r="E24" s="804"/>
      <c r="F24" s="804"/>
      <c r="G24" s="804"/>
      <c r="H24" s="804"/>
      <c r="I24" s="804"/>
      <c r="L24" s="338"/>
    </row>
    <row r="25" spans="1:12" s="473" customFormat="1" ht="15">
      <c r="A25" s="551"/>
      <c r="B25" s="469" t="s">
        <v>537</v>
      </c>
      <c r="C25" s="470" t="s">
        <v>390</v>
      </c>
      <c r="D25" s="470"/>
      <c r="E25" s="469"/>
      <c r="G25" s="471"/>
      <c r="H25" s="471"/>
      <c r="I25" s="471"/>
      <c r="J25" s="472">
        <f>J27+J33+J38+J43+J48</f>
        <v>582142</v>
      </c>
      <c r="K25" s="472">
        <f>K27+K33+K38+K43+K48</f>
        <v>587096</v>
      </c>
      <c r="L25" s="474"/>
    </row>
    <row r="26" spans="1:12" s="379" customFormat="1" ht="15">
      <c r="A26" s="552"/>
      <c r="B26" s="381"/>
      <c r="C26" s="71" t="s">
        <v>607</v>
      </c>
      <c r="D26" s="71"/>
      <c r="E26" s="381"/>
      <c r="G26" s="378"/>
      <c r="H26" s="378"/>
      <c r="I26" s="378"/>
      <c r="L26" s="380"/>
    </row>
    <row r="27" spans="2:12" ht="12.75">
      <c r="B27" s="308"/>
      <c r="C27" s="308" t="s">
        <v>703</v>
      </c>
      <c r="D27" s="70" t="s">
        <v>538</v>
      </c>
      <c r="E27" s="308"/>
      <c r="G27" s="308"/>
      <c r="H27" s="70"/>
      <c r="J27" s="64">
        <v>568126</v>
      </c>
      <c r="K27" s="245">
        <f>K29+K32</f>
        <v>575109</v>
      </c>
      <c r="L27" s="307"/>
    </row>
    <row r="28" spans="2:12" ht="12.75">
      <c r="B28" s="308"/>
      <c r="C28" s="308"/>
      <c r="D28" s="71" t="s">
        <v>607</v>
      </c>
      <c r="E28" s="308"/>
      <c r="G28" s="308"/>
      <c r="H28" s="70"/>
      <c r="J28" s="64"/>
      <c r="K28" s="245"/>
      <c r="L28" s="307"/>
    </row>
    <row r="29" spans="2:12" s="466" customFormat="1" ht="12.75">
      <c r="B29" s="467"/>
      <c r="C29" s="467"/>
      <c r="E29" s="467" t="s">
        <v>810</v>
      </c>
      <c r="G29" s="466" t="s">
        <v>471</v>
      </c>
      <c r="J29" s="175">
        <f>J30+J31</f>
        <v>537907</v>
      </c>
      <c r="K29" s="175">
        <f>K30+K31</f>
        <v>544646</v>
      </c>
      <c r="L29" s="468"/>
    </row>
    <row r="30" spans="2:12" ht="12.75">
      <c r="B30" s="308"/>
      <c r="C30" s="308"/>
      <c r="E30" s="308"/>
      <c r="F30" s="308" t="s">
        <v>810</v>
      </c>
      <c r="G30" s="70" t="s">
        <v>472</v>
      </c>
      <c r="H30" s="70"/>
      <c r="J30" s="64">
        <v>521870</v>
      </c>
      <c r="K30" s="245">
        <v>516314</v>
      </c>
      <c r="L30" s="307"/>
    </row>
    <row r="31" spans="2:12" ht="12.75">
      <c r="B31" s="308"/>
      <c r="C31" s="308"/>
      <c r="E31" s="308"/>
      <c r="F31" s="308" t="s">
        <v>811</v>
      </c>
      <c r="G31" s="70" t="s">
        <v>473</v>
      </c>
      <c r="H31" s="70"/>
      <c r="J31" s="64">
        <v>16037</v>
      </c>
      <c r="K31" s="245">
        <v>28332</v>
      </c>
      <c r="L31" s="307"/>
    </row>
    <row r="32" spans="2:12" s="466" customFormat="1" ht="12.75">
      <c r="B32" s="467"/>
      <c r="C32" s="467"/>
      <c r="E32" s="467" t="s">
        <v>811</v>
      </c>
      <c r="G32" s="466" t="s">
        <v>474</v>
      </c>
      <c r="J32" s="175">
        <v>30219</v>
      </c>
      <c r="K32" s="175">
        <v>30463</v>
      </c>
      <c r="L32" s="468"/>
    </row>
    <row r="33" spans="2:12" ht="12.75">
      <c r="B33" s="308"/>
      <c r="C33" s="308" t="s">
        <v>704</v>
      </c>
      <c r="D33" s="70" t="s">
        <v>385</v>
      </c>
      <c r="E33" s="308"/>
      <c r="G33" s="308"/>
      <c r="H33" s="70"/>
      <c r="J33" s="64">
        <f>J34+J37</f>
        <v>9840</v>
      </c>
      <c r="K33" s="64">
        <v>7811</v>
      </c>
      <c r="L33" s="307"/>
    </row>
    <row r="34" spans="2:12" ht="12.75">
      <c r="B34" s="308"/>
      <c r="C34" s="308"/>
      <c r="E34" s="467" t="s">
        <v>810</v>
      </c>
      <c r="F34" s="466"/>
      <c r="G34" s="466" t="s">
        <v>471</v>
      </c>
      <c r="H34" s="466"/>
      <c r="I34" s="466"/>
      <c r="J34" s="64">
        <f>J35+J36</f>
        <v>9840</v>
      </c>
      <c r="K34" s="64">
        <f>K35+K36</f>
        <v>7688</v>
      </c>
      <c r="L34" s="307"/>
    </row>
    <row r="35" spans="2:12" ht="12.75">
      <c r="B35" s="308"/>
      <c r="C35" s="308"/>
      <c r="E35" s="308"/>
      <c r="F35" s="308" t="s">
        <v>810</v>
      </c>
      <c r="G35" s="70" t="s">
        <v>472</v>
      </c>
      <c r="H35" s="70"/>
      <c r="J35" s="64"/>
      <c r="K35" s="245"/>
      <c r="L35" s="307"/>
    </row>
    <row r="36" spans="2:12" ht="12.75">
      <c r="B36" s="308"/>
      <c r="C36" s="308"/>
      <c r="E36" s="308"/>
      <c r="F36" s="308" t="s">
        <v>811</v>
      </c>
      <c r="G36" s="70" t="s">
        <v>473</v>
      </c>
      <c r="H36" s="70"/>
      <c r="J36" s="64">
        <v>9840</v>
      </c>
      <c r="K36" s="245">
        <v>7688</v>
      </c>
      <c r="L36" s="307"/>
    </row>
    <row r="37" spans="2:12" ht="12.75">
      <c r="B37" s="308"/>
      <c r="C37" s="308"/>
      <c r="E37" s="467" t="s">
        <v>811</v>
      </c>
      <c r="F37" s="466"/>
      <c r="G37" s="466" t="s">
        <v>474</v>
      </c>
      <c r="H37" s="466"/>
      <c r="I37" s="466"/>
      <c r="J37" s="64"/>
      <c r="K37" s="245"/>
      <c r="L37" s="307"/>
    </row>
    <row r="38" spans="2:12" ht="12.75">
      <c r="B38" s="308"/>
      <c r="C38" s="308" t="s">
        <v>705</v>
      </c>
      <c r="D38" s="70" t="s">
        <v>539</v>
      </c>
      <c r="H38" s="70"/>
      <c r="J38" s="64"/>
      <c r="K38" s="245"/>
      <c r="L38" s="307"/>
    </row>
    <row r="39" spans="2:12" ht="12.75">
      <c r="B39" s="308"/>
      <c r="C39" s="308"/>
      <c r="E39" s="467" t="s">
        <v>810</v>
      </c>
      <c r="F39" s="466"/>
      <c r="G39" s="466" t="s">
        <v>471</v>
      </c>
      <c r="H39" s="466"/>
      <c r="I39" s="466"/>
      <c r="J39" s="64"/>
      <c r="K39" s="245"/>
      <c r="L39" s="307"/>
    </row>
    <row r="40" spans="2:12" ht="12.75">
      <c r="B40" s="308"/>
      <c r="C40" s="308"/>
      <c r="E40" s="308"/>
      <c r="F40" s="308" t="s">
        <v>810</v>
      </c>
      <c r="G40" s="70" t="s">
        <v>472</v>
      </c>
      <c r="H40" s="70"/>
      <c r="J40" s="64"/>
      <c r="K40" s="245"/>
      <c r="L40" s="307"/>
    </row>
    <row r="41" spans="2:12" ht="12.75">
      <c r="B41" s="308"/>
      <c r="C41" s="308"/>
      <c r="E41" s="308"/>
      <c r="F41" s="308" t="s">
        <v>811</v>
      </c>
      <c r="G41" s="70" t="s">
        <v>473</v>
      </c>
      <c r="H41" s="70"/>
      <c r="J41" s="64"/>
      <c r="K41" s="245"/>
      <c r="L41" s="307"/>
    </row>
    <row r="42" spans="2:12" ht="12.75">
      <c r="B42" s="308"/>
      <c r="C42" s="308"/>
      <c r="E42" s="467" t="s">
        <v>811</v>
      </c>
      <c r="F42" s="466"/>
      <c r="G42" s="466" t="s">
        <v>474</v>
      </c>
      <c r="H42" s="466"/>
      <c r="I42" s="466"/>
      <c r="J42" s="64"/>
      <c r="K42" s="245"/>
      <c r="L42" s="307"/>
    </row>
    <row r="43" spans="2:12" ht="12.75">
      <c r="B43" s="308"/>
      <c r="C43" s="308" t="s">
        <v>706</v>
      </c>
      <c r="D43" s="70" t="s">
        <v>540</v>
      </c>
      <c r="H43" s="70"/>
      <c r="J43" s="64">
        <f>J44+J47</f>
        <v>4176</v>
      </c>
      <c r="K43" s="64">
        <f>K44+K47</f>
        <v>4176</v>
      </c>
      <c r="L43" s="307"/>
    </row>
    <row r="44" spans="2:12" ht="12.75">
      <c r="B44" s="308"/>
      <c r="C44" s="308"/>
      <c r="E44" s="467" t="s">
        <v>810</v>
      </c>
      <c r="F44" s="466"/>
      <c r="G44" s="466" t="s">
        <v>471</v>
      </c>
      <c r="H44" s="466"/>
      <c r="I44" s="466"/>
      <c r="J44" s="175">
        <f>J45+J46</f>
        <v>4176</v>
      </c>
      <c r="K44" s="175">
        <f>K45+K46</f>
        <v>4176</v>
      </c>
      <c r="L44" s="307"/>
    </row>
    <row r="45" spans="2:12" ht="12.75">
      <c r="B45" s="308"/>
      <c r="C45" s="308"/>
      <c r="E45" s="308"/>
      <c r="F45" s="308" t="s">
        <v>810</v>
      </c>
      <c r="G45" s="70" t="s">
        <v>472</v>
      </c>
      <c r="H45" s="70"/>
      <c r="J45" s="64">
        <v>4176</v>
      </c>
      <c r="K45" s="245">
        <v>4176</v>
      </c>
      <c r="L45" s="307"/>
    </row>
    <row r="46" spans="2:12" ht="12.75">
      <c r="B46" s="308"/>
      <c r="C46" s="308"/>
      <c r="E46" s="308"/>
      <c r="F46" s="308" t="s">
        <v>811</v>
      </c>
      <c r="G46" s="70" t="s">
        <v>473</v>
      </c>
      <c r="H46" s="70"/>
      <c r="J46" s="64"/>
      <c r="K46" s="245"/>
      <c r="L46" s="307"/>
    </row>
    <row r="47" spans="2:12" ht="12.75">
      <c r="B47" s="308"/>
      <c r="C47" s="308"/>
      <c r="E47" s="467" t="s">
        <v>811</v>
      </c>
      <c r="F47" s="466"/>
      <c r="G47" s="466" t="s">
        <v>474</v>
      </c>
      <c r="H47" s="466"/>
      <c r="I47" s="466"/>
      <c r="J47" s="175"/>
      <c r="K47" s="175"/>
      <c r="L47" s="307"/>
    </row>
    <row r="48" spans="2:12" ht="12.75">
      <c r="B48" s="308"/>
      <c r="C48" s="308" t="s">
        <v>707</v>
      </c>
      <c r="D48" s="70" t="s">
        <v>541</v>
      </c>
      <c r="H48" s="70"/>
      <c r="J48" s="64"/>
      <c r="K48" s="245"/>
      <c r="L48" s="307"/>
    </row>
    <row r="49" spans="2:12" ht="12.75">
      <c r="B49" s="308"/>
      <c r="C49" s="308"/>
      <c r="E49" s="467" t="s">
        <v>810</v>
      </c>
      <c r="F49" s="466"/>
      <c r="G49" s="466" t="s">
        <v>471</v>
      </c>
      <c r="H49" s="466"/>
      <c r="I49" s="466"/>
      <c r="J49" s="64"/>
      <c r="K49" s="245"/>
      <c r="L49" s="307"/>
    </row>
    <row r="50" spans="2:12" ht="12.75">
      <c r="B50" s="308"/>
      <c r="C50" s="308"/>
      <c r="E50" s="308"/>
      <c r="F50" s="308" t="s">
        <v>810</v>
      </c>
      <c r="G50" s="70" t="s">
        <v>472</v>
      </c>
      <c r="H50" s="70"/>
      <c r="J50" s="64"/>
      <c r="K50" s="245"/>
      <c r="L50" s="307"/>
    </row>
    <row r="51" spans="2:12" ht="12.75">
      <c r="B51" s="308"/>
      <c r="C51" s="308"/>
      <c r="E51" s="308"/>
      <c r="F51" s="308" t="s">
        <v>811</v>
      </c>
      <c r="G51" s="70" t="s">
        <v>473</v>
      </c>
      <c r="H51" s="70"/>
      <c r="J51" s="64"/>
      <c r="K51" s="245"/>
      <c r="L51" s="307"/>
    </row>
    <row r="52" spans="2:12" s="71" customFormat="1" ht="12.75">
      <c r="B52" s="322"/>
      <c r="C52" s="322"/>
      <c r="D52" s="322"/>
      <c r="E52" s="478" t="s">
        <v>811</v>
      </c>
      <c r="F52" s="486"/>
      <c r="G52" s="486" t="s">
        <v>474</v>
      </c>
      <c r="H52" s="486"/>
      <c r="I52" s="486"/>
      <c r="J52" s="233"/>
      <c r="K52" s="250"/>
      <c r="L52" s="320"/>
    </row>
    <row r="53" spans="1:12" s="337" customFormat="1" ht="12" customHeight="1">
      <c r="A53" s="804"/>
      <c r="B53" s="804"/>
      <c r="C53" s="804"/>
      <c r="D53" s="804"/>
      <c r="E53" s="804"/>
      <c r="F53" s="804"/>
      <c r="G53" s="804"/>
      <c r="H53" s="804"/>
      <c r="I53" s="804"/>
      <c r="L53" s="338"/>
    </row>
    <row r="54" spans="1:12" s="379" customFormat="1" ht="19.5" customHeight="1">
      <c r="A54" s="551"/>
      <c r="B54" s="469" t="s">
        <v>542</v>
      </c>
      <c r="C54" s="470" t="s">
        <v>543</v>
      </c>
      <c r="D54" s="469"/>
      <c r="E54" s="469"/>
      <c r="G54" s="471"/>
      <c r="H54" s="471"/>
      <c r="I54" s="471"/>
      <c r="J54" s="472">
        <f>J56+J67</f>
        <v>1845</v>
      </c>
      <c r="K54" s="472">
        <f>K56+K67</f>
        <v>1845</v>
      </c>
      <c r="L54" s="380"/>
    </row>
    <row r="55" spans="1:12" s="379" customFormat="1" ht="15">
      <c r="A55" s="552"/>
      <c r="B55" s="381"/>
      <c r="C55" s="71" t="s">
        <v>607</v>
      </c>
      <c r="D55" s="381"/>
      <c r="E55" s="381"/>
      <c r="G55" s="378"/>
      <c r="H55" s="378"/>
      <c r="I55" s="378"/>
      <c r="L55" s="380"/>
    </row>
    <row r="56" spans="1:12" ht="12.75">
      <c r="A56" s="308"/>
      <c r="B56" s="308"/>
      <c r="C56" s="308" t="s">
        <v>703</v>
      </c>
      <c r="D56" s="70" t="s">
        <v>391</v>
      </c>
      <c r="H56" s="70"/>
      <c r="J56" s="64">
        <f>J57+J60</f>
        <v>1845</v>
      </c>
      <c r="K56" s="64">
        <f>K57+K60</f>
        <v>1845</v>
      </c>
      <c r="L56" s="307"/>
    </row>
    <row r="57" spans="1:12" ht="12.75">
      <c r="A57" s="308"/>
      <c r="B57" s="308"/>
      <c r="C57" s="308"/>
      <c r="D57" s="308"/>
      <c r="E57" s="467" t="s">
        <v>810</v>
      </c>
      <c r="F57" s="466"/>
      <c r="G57" s="466" t="s">
        <v>471</v>
      </c>
      <c r="H57" s="466"/>
      <c r="I57" s="466"/>
      <c r="J57" s="64"/>
      <c r="K57" s="245"/>
      <c r="L57" s="307"/>
    </row>
    <row r="58" spans="1:12" ht="12.75">
      <c r="A58" s="308"/>
      <c r="B58" s="308"/>
      <c r="C58" s="308"/>
      <c r="D58" s="308"/>
      <c r="E58" s="308"/>
      <c r="F58" s="308" t="s">
        <v>810</v>
      </c>
      <c r="G58" s="70" t="s">
        <v>472</v>
      </c>
      <c r="H58" s="70"/>
      <c r="J58" s="64"/>
      <c r="K58" s="245"/>
      <c r="L58" s="307"/>
    </row>
    <row r="59" spans="2:12" ht="12.75">
      <c r="B59" s="308"/>
      <c r="C59" s="308"/>
      <c r="D59" s="308"/>
      <c r="E59" s="308"/>
      <c r="F59" s="308" t="s">
        <v>811</v>
      </c>
      <c r="G59" s="70" t="s">
        <v>473</v>
      </c>
      <c r="H59" s="70"/>
      <c r="J59" s="245"/>
      <c r="K59" s="245"/>
      <c r="L59" s="307"/>
    </row>
    <row r="60" spans="2:12" ht="12.75">
      <c r="B60" s="308"/>
      <c r="C60" s="308"/>
      <c r="D60" s="308"/>
      <c r="E60" s="467" t="s">
        <v>811</v>
      </c>
      <c r="F60" s="466"/>
      <c r="G60" s="466" t="s">
        <v>474</v>
      </c>
      <c r="H60" s="466"/>
      <c r="I60" s="466"/>
      <c r="J60" s="245">
        <v>1845</v>
      </c>
      <c r="K60" s="245">
        <v>1845</v>
      </c>
      <c r="L60" s="307"/>
    </row>
    <row r="63" ht="13.5" thickBot="1"/>
    <row r="64" spans="1:11" ht="15" customHeight="1">
      <c r="A64" s="796" t="s">
        <v>698</v>
      </c>
      <c r="B64" s="797"/>
      <c r="C64" s="797"/>
      <c r="D64" s="797"/>
      <c r="E64" s="797"/>
      <c r="F64" s="797"/>
      <c r="G64" s="797"/>
      <c r="H64" s="797"/>
      <c r="I64" s="798"/>
      <c r="J64" s="802" t="s">
        <v>381</v>
      </c>
      <c r="K64" s="805" t="s">
        <v>383</v>
      </c>
    </row>
    <row r="65" spans="1:11" ht="13.5" thickBot="1">
      <c r="A65" s="799"/>
      <c r="B65" s="800"/>
      <c r="C65" s="800"/>
      <c r="D65" s="800"/>
      <c r="E65" s="800"/>
      <c r="F65" s="800"/>
      <c r="G65" s="800"/>
      <c r="H65" s="800"/>
      <c r="I65" s="801"/>
      <c r="J65" s="803"/>
      <c r="K65" s="806"/>
    </row>
    <row r="66" spans="1:11" ht="12.75">
      <c r="A66" s="553"/>
      <c r="B66" s="553"/>
      <c r="C66" s="553"/>
      <c r="D66" s="553"/>
      <c r="E66" s="553"/>
      <c r="F66" s="553"/>
      <c r="G66" s="553"/>
      <c r="H66" s="553"/>
      <c r="I66" s="553"/>
      <c r="J66" s="315"/>
      <c r="K66" s="315"/>
    </row>
    <row r="67" spans="2:12" ht="12.75">
      <c r="B67" s="308"/>
      <c r="C67" s="308" t="s">
        <v>704</v>
      </c>
      <c r="D67" s="70" t="s">
        <v>394</v>
      </c>
      <c r="E67" s="308"/>
      <c r="G67" s="308"/>
      <c r="H67" s="70"/>
      <c r="J67" s="245"/>
      <c r="K67" s="245"/>
      <c r="L67" s="307"/>
    </row>
    <row r="68" spans="2:12" ht="12.75">
      <c r="B68" s="308"/>
      <c r="C68" s="308"/>
      <c r="D68" s="308"/>
      <c r="E68" s="467" t="s">
        <v>810</v>
      </c>
      <c r="F68" s="466"/>
      <c r="G68" s="466" t="s">
        <v>471</v>
      </c>
      <c r="H68" s="466"/>
      <c r="I68" s="466"/>
      <c r="J68" s="245"/>
      <c r="K68" s="245"/>
      <c r="L68" s="307"/>
    </row>
    <row r="69" spans="2:12" ht="12.75">
      <c r="B69" s="308"/>
      <c r="C69" s="308"/>
      <c r="D69" s="308"/>
      <c r="E69" s="308"/>
      <c r="F69" s="308" t="s">
        <v>810</v>
      </c>
      <c r="G69" s="70" t="s">
        <v>472</v>
      </c>
      <c r="H69" s="70"/>
      <c r="J69" s="245"/>
      <c r="K69" s="245"/>
      <c r="L69" s="307"/>
    </row>
    <row r="70" spans="2:12" ht="12.75">
      <c r="B70" s="308"/>
      <c r="C70" s="308"/>
      <c r="D70" s="308"/>
      <c r="E70" s="308"/>
      <c r="F70" s="308" t="s">
        <v>811</v>
      </c>
      <c r="G70" s="70" t="s">
        <v>473</v>
      </c>
      <c r="H70" s="70"/>
      <c r="J70" s="245"/>
      <c r="K70" s="245"/>
      <c r="L70" s="307"/>
    </row>
    <row r="71" spans="2:12" ht="12.75">
      <c r="B71" s="308"/>
      <c r="C71" s="308"/>
      <c r="D71" s="308"/>
      <c r="E71" s="467" t="s">
        <v>811</v>
      </c>
      <c r="F71" s="466"/>
      <c r="G71" s="466" t="s">
        <v>474</v>
      </c>
      <c r="H71" s="466"/>
      <c r="I71" s="466"/>
      <c r="J71" s="245"/>
      <c r="K71" s="245"/>
      <c r="L71" s="307"/>
    </row>
    <row r="72" spans="1:11" ht="12.75">
      <c r="A72" s="553"/>
      <c r="B72" s="553"/>
      <c r="C72" s="553"/>
      <c r="D72" s="553"/>
      <c r="E72" s="553"/>
      <c r="F72" s="553"/>
      <c r="G72" s="553"/>
      <c r="H72" s="553"/>
      <c r="I72" s="553"/>
      <c r="J72" s="315"/>
      <c r="K72" s="315"/>
    </row>
    <row r="73" spans="2:12" ht="12.75">
      <c r="B73" s="308"/>
      <c r="C73" s="308" t="s">
        <v>705</v>
      </c>
      <c r="D73" s="70" t="s">
        <v>544</v>
      </c>
      <c r="F73" s="466"/>
      <c r="G73" s="466"/>
      <c r="H73" s="466"/>
      <c r="I73" s="466"/>
      <c r="J73" s="245"/>
      <c r="K73" s="245"/>
      <c r="L73" s="307"/>
    </row>
    <row r="74" spans="2:12" ht="12.75">
      <c r="B74" s="308"/>
      <c r="C74" s="308"/>
      <c r="E74" s="467" t="s">
        <v>810</v>
      </c>
      <c r="F74" s="466"/>
      <c r="G74" s="466" t="s">
        <v>471</v>
      </c>
      <c r="H74" s="466"/>
      <c r="I74" s="466"/>
      <c r="J74" s="245"/>
      <c r="K74" s="245"/>
      <c r="L74" s="307"/>
    </row>
    <row r="75" spans="2:12" ht="12.75">
      <c r="B75" s="308"/>
      <c r="C75" s="308"/>
      <c r="D75" s="308"/>
      <c r="E75" s="308"/>
      <c r="F75" s="308" t="s">
        <v>810</v>
      </c>
      <c r="G75" s="70" t="s">
        <v>472</v>
      </c>
      <c r="H75" s="70"/>
      <c r="J75" s="245"/>
      <c r="K75" s="245"/>
      <c r="L75" s="307"/>
    </row>
    <row r="76" spans="2:12" ht="12.75">
      <c r="B76" s="308"/>
      <c r="C76" s="308"/>
      <c r="D76" s="308"/>
      <c r="E76" s="308"/>
      <c r="F76" s="308" t="s">
        <v>811</v>
      </c>
      <c r="G76" s="70" t="s">
        <v>473</v>
      </c>
      <c r="H76" s="70"/>
      <c r="J76" s="245"/>
      <c r="K76" s="245"/>
      <c r="L76" s="307"/>
    </row>
    <row r="77" spans="2:12" s="71" customFormat="1" ht="12.75">
      <c r="B77" s="322"/>
      <c r="C77" s="322"/>
      <c r="D77" s="322"/>
      <c r="E77" s="478" t="s">
        <v>811</v>
      </c>
      <c r="F77" s="486"/>
      <c r="G77" s="486" t="s">
        <v>474</v>
      </c>
      <c r="H77" s="486"/>
      <c r="I77" s="486"/>
      <c r="J77" s="233"/>
      <c r="K77" s="250"/>
      <c r="L77" s="320"/>
    </row>
    <row r="78" spans="1:12" s="337" customFormat="1" ht="12" customHeight="1">
      <c r="A78" s="804"/>
      <c r="B78" s="804"/>
      <c r="C78" s="804"/>
      <c r="D78" s="804"/>
      <c r="E78" s="804"/>
      <c r="F78" s="804"/>
      <c r="G78" s="804"/>
      <c r="H78" s="804"/>
      <c r="I78" s="804"/>
      <c r="L78" s="338"/>
    </row>
    <row r="79" spans="1:12" s="379" customFormat="1" ht="19.5" customHeight="1">
      <c r="A79" s="552"/>
      <c r="B79" s="381" t="s">
        <v>545</v>
      </c>
      <c r="C79" s="383" t="s">
        <v>397</v>
      </c>
      <c r="D79" s="381"/>
      <c r="E79" s="381"/>
      <c r="G79" s="378"/>
      <c r="H79" s="378"/>
      <c r="I79" s="378"/>
      <c r="L79" s="380"/>
    </row>
    <row r="80" spans="1:12" s="379" customFormat="1" ht="19.5" customHeight="1">
      <c r="A80" s="552"/>
      <c r="B80" s="381"/>
      <c r="C80" s="71" t="s">
        <v>607</v>
      </c>
      <c r="D80" s="381"/>
      <c r="E80" s="381"/>
      <c r="F80" s="383"/>
      <c r="G80" s="378"/>
      <c r="H80" s="378"/>
      <c r="I80" s="378"/>
      <c r="L80" s="380"/>
    </row>
    <row r="81" spans="2:12" ht="12.75">
      <c r="B81" s="308"/>
      <c r="C81" s="308" t="s">
        <v>703</v>
      </c>
      <c r="D81" s="70" t="s">
        <v>397</v>
      </c>
      <c r="E81" s="467"/>
      <c r="F81" s="466"/>
      <c r="G81" s="466"/>
      <c r="H81" s="466"/>
      <c r="I81" s="466"/>
      <c r="J81" s="245"/>
      <c r="K81" s="245"/>
      <c r="L81" s="307"/>
    </row>
    <row r="82" spans="2:12" ht="12.75">
      <c r="B82" s="308"/>
      <c r="C82" s="308"/>
      <c r="D82" s="308" t="s">
        <v>810</v>
      </c>
      <c r="E82" s="308"/>
      <c r="F82" s="308" t="s">
        <v>471</v>
      </c>
      <c r="H82" s="70"/>
      <c r="J82" s="245"/>
      <c r="K82" s="245"/>
      <c r="L82" s="307"/>
    </row>
    <row r="83" spans="2:12" ht="12.75">
      <c r="B83" s="308"/>
      <c r="C83" s="308"/>
      <c r="D83" s="308"/>
      <c r="E83" s="308" t="s">
        <v>810</v>
      </c>
      <c r="F83" s="308" t="s">
        <v>472</v>
      </c>
      <c r="H83" s="70"/>
      <c r="J83" s="245"/>
      <c r="K83" s="245"/>
      <c r="L83" s="307"/>
    </row>
    <row r="84" spans="2:12" ht="12.75">
      <c r="B84" s="308"/>
      <c r="C84" s="308"/>
      <c r="D84" s="308"/>
      <c r="E84" s="467" t="s">
        <v>811</v>
      </c>
      <c r="F84" s="466" t="s">
        <v>473</v>
      </c>
      <c r="G84" s="466"/>
      <c r="H84" s="466"/>
      <c r="I84" s="466"/>
      <c r="J84" s="245"/>
      <c r="K84" s="245"/>
      <c r="L84" s="307"/>
    </row>
    <row r="85" spans="2:12" ht="12.75">
      <c r="B85" s="308"/>
      <c r="C85" s="308"/>
      <c r="D85" s="70" t="s">
        <v>811</v>
      </c>
      <c r="E85" s="467"/>
      <c r="F85" s="466" t="s">
        <v>474</v>
      </c>
      <c r="G85" s="466"/>
      <c r="H85" s="466"/>
      <c r="I85" s="466"/>
      <c r="J85" s="245"/>
      <c r="K85" s="245"/>
      <c r="L85" s="307"/>
    </row>
    <row r="86" spans="2:12" ht="12.75" customHeight="1">
      <c r="B86" s="308"/>
      <c r="C86" s="308" t="s">
        <v>704</v>
      </c>
      <c r="D86" s="794" t="s">
        <v>398</v>
      </c>
      <c r="E86" s="794"/>
      <c r="F86" s="794"/>
      <c r="G86" s="794"/>
      <c r="H86" s="794"/>
      <c r="I86" s="794"/>
      <c r="J86" s="245"/>
      <c r="K86" s="245"/>
      <c r="L86" s="307"/>
    </row>
    <row r="87" spans="2:12" ht="12.75">
      <c r="B87" s="308"/>
      <c r="C87" s="308"/>
      <c r="D87" s="308" t="s">
        <v>810</v>
      </c>
      <c r="E87" s="308"/>
      <c r="F87" s="308" t="s">
        <v>471</v>
      </c>
      <c r="H87" s="70"/>
      <c r="J87" s="245"/>
      <c r="K87" s="245"/>
      <c r="L87" s="307"/>
    </row>
    <row r="88" spans="2:12" ht="12.75">
      <c r="B88" s="308"/>
      <c r="C88" s="308"/>
      <c r="D88" s="308"/>
      <c r="E88" s="308" t="s">
        <v>810</v>
      </c>
      <c r="F88" s="308" t="s">
        <v>472</v>
      </c>
      <c r="H88" s="70"/>
      <c r="J88" s="245"/>
      <c r="K88" s="245"/>
      <c r="L88" s="307"/>
    </row>
    <row r="89" spans="2:12" ht="12.75">
      <c r="B89" s="308"/>
      <c r="C89" s="308"/>
      <c r="D89" s="308"/>
      <c r="E89" s="467" t="s">
        <v>811</v>
      </c>
      <c r="F89" s="466" t="s">
        <v>473</v>
      </c>
      <c r="G89" s="466"/>
      <c r="H89" s="466"/>
      <c r="I89" s="466"/>
      <c r="J89" s="245"/>
      <c r="K89" s="245"/>
      <c r="L89" s="307"/>
    </row>
    <row r="90" spans="2:12" s="71" customFormat="1" ht="12.75">
      <c r="B90" s="322"/>
      <c r="C90" s="322"/>
      <c r="D90" s="71" t="s">
        <v>811</v>
      </c>
      <c r="E90" s="478"/>
      <c r="F90" s="486" t="s">
        <v>474</v>
      </c>
      <c r="G90" s="486"/>
      <c r="H90" s="486"/>
      <c r="I90" s="486"/>
      <c r="J90" s="250"/>
      <c r="K90" s="250"/>
      <c r="L90" s="320"/>
    </row>
    <row r="91" spans="1:12" s="337" customFormat="1" ht="12" customHeight="1">
      <c r="A91" s="804"/>
      <c r="B91" s="804"/>
      <c r="C91" s="804"/>
      <c r="D91" s="804"/>
      <c r="E91" s="804"/>
      <c r="F91" s="804"/>
      <c r="G91" s="804"/>
      <c r="H91" s="804"/>
      <c r="I91" s="804"/>
      <c r="L91" s="338"/>
    </row>
    <row r="92" spans="1:12" s="475" customFormat="1" ht="26.25" customHeight="1">
      <c r="A92" s="550" t="s">
        <v>32</v>
      </c>
      <c r="B92" s="795" t="s">
        <v>33</v>
      </c>
      <c r="C92" s="795"/>
      <c r="D92" s="795"/>
      <c r="E92" s="795"/>
      <c r="F92" s="795"/>
      <c r="G92" s="795"/>
      <c r="H92" s="795"/>
      <c r="I92" s="795"/>
      <c r="J92" s="477">
        <f>J95+J96</f>
        <v>12717</v>
      </c>
      <c r="K92" s="477">
        <f>K95+K96</f>
        <v>117</v>
      </c>
      <c r="L92" s="476"/>
    </row>
    <row r="93" spans="1:12" s="456" customFormat="1" ht="12.75">
      <c r="A93" s="464"/>
      <c r="B93" s="774" t="s">
        <v>607</v>
      </c>
      <c r="C93" s="774"/>
      <c r="D93" s="774"/>
      <c r="E93" s="774"/>
      <c r="F93" s="774"/>
      <c r="G93" s="774"/>
      <c r="H93" s="774"/>
      <c r="I93" s="774"/>
      <c r="L93" s="457"/>
    </row>
    <row r="94" spans="1:12" s="456" customFormat="1" ht="12.75">
      <c r="A94" s="464"/>
      <c r="B94" s="311"/>
      <c r="C94" s="311"/>
      <c r="D94" s="311"/>
      <c r="E94" s="311"/>
      <c r="F94" s="311"/>
      <c r="G94" s="311"/>
      <c r="H94" s="311"/>
      <c r="I94" s="311"/>
      <c r="L94" s="457"/>
    </row>
    <row r="95" spans="2:12" s="383" customFormat="1" ht="15">
      <c r="B95" s="391" t="s">
        <v>789</v>
      </c>
      <c r="C95" s="383" t="s">
        <v>475</v>
      </c>
      <c r="D95" s="391"/>
      <c r="E95" s="391"/>
      <c r="G95" s="391"/>
      <c r="H95" s="378"/>
      <c r="I95" s="378"/>
      <c r="J95" s="392">
        <v>131</v>
      </c>
      <c r="K95" s="392">
        <v>117</v>
      </c>
      <c r="L95" s="393"/>
    </row>
    <row r="96" spans="2:12" s="383" customFormat="1" ht="15">
      <c r="B96" s="391" t="s">
        <v>537</v>
      </c>
      <c r="C96" s="383" t="s">
        <v>476</v>
      </c>
      <c r="D96" s="391"/>
      <c r="E96" s="391"/>
      <c r="G96" s="391"/>
      <c r="H96" s="378"/>
      <c r="I96" s="378"/>
      <c r="J96" s="392">
        <v>12586</v>
      </c>
      <c r="K96" s="392"/>
      <c r="L96" s="393"/>
    </row>
    <row r="97" spans="1:12" s="337" customFormat="1" ht="12" customHeight="1">
      <c r="A97" s="804"/>
      <c r="B97" s="804"/>
      <c r="C97" s="804"/>
      <c r="D97" s="804"/>
      <c r="E97" s="804"/>
      <c r="F97" s="804"/>
      <c r="G97" s="804"/>
      <c r="H97" s="804"/>
      <c r="I97" s="804"/>
      <c r="L97" s="338"/>
    </row>
    <row r="98" spans="1:12" s="475" customFormat="1" ht="26.25" customHeight="1">
      <c r="A98" s="550" t="s">
        <v>47</v>
      </c>
      <c r="B98" s="795" t="s">
        <v>48</v>
      </c>
      <c r="C98" s="795"/>
      <c r="D98" s="795"/>
      <c r="E98" s="795"/>
      <c r="F98" s="795"/>
      <c r="G98" s="795"/>
      <c r="H98" s="795"/>
      <c r="I98" s="795"/>
      <c r="J98" s="477">
        <f>J100+J101+J102+J103+J104</f>
        <v>16456</v>
      </c>
      <c r="K98" s="477">
        <f>K100+K101+K102+K103+K104</f>
        <v>57304</v>
      </c>
      <c r="L98" s="476"/>
    </row>
    <row r="99" spans="1:12" s="456" customFormat="1" ht="12.75">
      <c r="A99" s="464"/>
      <c r="B99" s="774" t="s">
        <v>607</v>
      </c>
      <c r="C99" s="774"/>
      <c r="D99" s="774"/>
      <c r="E99" s="774"/>
      <c r="F99" s="774"/>
      <c r="G99" s="774"/>
      <c r="H99" s="774"/>
      <c r="I99" s="774"/>
      <c r="L99" s="457"/>
    </row>
    <row r="100" spans="2:12" s="463" customFormat="1" ht="15">
      <c r="B100" s="480" t="s">
        <v>789</v>
      </c>
      <c r="C100" s="463" t="s">
        <v>477</v>
      </c>
      <c r="J100" s="392"/>
      <c r="K100" s="392"/>
      <c r="L100" s="481"/>
    </row>
    <row r="101" spans="1:12" s="483" customFormat="1" ht="15">
      <c r="A101" s="482"/>
      <c r="B101" s="482" t="s">
        <v>537</v>
      </c>
      <c r="C101" s="483" t="s">
        <v>648</v>
      </c>
      <c r="D101" s="482"/>
      <c r="E101" s="482"/>
      <c r="F101" s="482"/>
      <c r="G101" s="482"/>
      <c r="H101" s="484"/>
      <c r="J101" s="485">
        <v>348</v>
      </c>
      <c r="K101" s="485">
        <v>326</v>
      </c>
      <c r="L101" s="484"/>
    </row>
    <row r="102" spans="1:12" s="483" customFormat="1" ht="15">
      <c r="A102" s="482"/>
      <c r="B102" s="482" t="s">
        <v>542</v>
      </c>
      <c r="C102" s="483" t="s">
        <v>44</v>
      </c>
      <c r="D102" s="482"/>
      <c r="E102" s="482"/>
      <c r="F102" s="482"/>
      <c r="G102" s="482"/>
      <c r="H102" s="484"/>
      <c r="J102" s="485">
        <v>16108</v>
      </c>
      <c r="K102" s="485">
        <v>56978</v>
      </c>
      <c r="L102" s="484"/>
    </row>
    <row r="103" spans="1:12" s="483" customFormat="1" ht="15">
      <c r="A103" s="482"/>
      <c r="B103" s="482" t="s">
        <v>545</v>
      </c>
      <c r="C103" s="483" t="s">
        <v>45</v>
      </c>
      <c r="D103" s="482"/>
      <c r="E103" s="482"/>
      <c r="F103" s="482"/>
      <c r="G103" s="482"/>
      <c r="H103" s="484"/>
      <c r="J103" s="485"/>
      <c r="K103" s="485"/>
      <c r="L103" s="484"/>
    </row>
    <row r="104" spans="1:12" s="463" customFormat="1" ht="15">
      <c r="A104" s="480"/>
      <c r="B104" s="480" t="s">
        <v>550</v>
      </c>
      <c r="C104" s="463" t="s">
        <v>46</v>
      </c>
      <c r="D104" s="480"/>
      <c r="E104" s="480"/>
      <c r="F104" s="480"/>
      <c r="G104" s="480"/>
      <c r="H104" s="481"/>
      <c r="J104" s="479"/>
      <c r="K104" s="479"/>
      <c r="L104" s="481"/>
    </row>
    <row r="105" spans="1:12" s="337" customFormat="1" ht="12" customHeight="1">
      <c r="A105" s="804"/>
      <c r="B105" s="804"/>
      <c r="C105" s="804"/>
      <c r="D105" s="804"/>
      <c r="E105" s="804"/>
      <c r="F105" s="804"/>
      <c r="G105" s="804"/>
      <c r="H105" s="804"/>
      <c r="I105" s="804"/>
      <c r="L105" s="338"/>
    </row>
    <row r="106" spans="1:12" s="475" customFormat="1" ht="26.25" customHeight="1">
      <c r="A106" s="550" t="s">
        <v>134</v>
      </c>
      <c r="B106" s="795" t="s">
        <v>135</v>
      </c>
      <c r="C106" s="795"/>
      <c r="D106" s="795"/>
      <c r="E106" s="795"/>
      <c r="F106" s="795"/>
      <c r="G106" s="795"/>
      <c r="H106" s="795"/>
      <c r="I106" s="795"/>
      <c r="J106" s="477">
        <f>J108+J109+J110</f>
        <v>1410</v>
      </c>
      <c r="K106" s="477">
        <f>K108+K109+K110</f>
        <v>4809</v>
      </c>
      <c r="L106" s="476"/>
    </row>
    <row r="107" spans="1:12" s="456" customFormat="1" ht="12.75">
      <c r="A107" s="464"/>
      <c r="B107" s="774" t="s">
        <v>607</v>
      </c>
      <c r="C107" s="774"/>
      <c r="D107" s="774"/>
      <c r="E107" s="774"/>
      <c r="F107" s="774"/>
      <c r="G107" s="774"/>
      <c r="H107" s="774"/>
      <c r="I107" s="774"/>
      <c r="L107" s="457"/>
    </row>
    <row r="108" spans="1:12" s="379" customFormat="1" ht="15" customHeight="1">
      <c r="A108" s="554"/>
      <c r="B108" s="378" t="s">
        <v>789</v>
      </c>
      <c r="C108" s="766" t="s">
        <v>112</v>
      </c>
      <c r="D108" s="766"/>
      <c r="E108" s="766"/>
      <c r="F108" s="766"/>
      <c r="G108" s="766"/>
      <c r="H108" s="766"/>
      <c r="I108" s="766"/>
      <c r="J108" s="485">
        <v>745</v>
      </c>
      <c r="K108" s="485">
        <v>4216</v>
      </c>
      <c r="L108" s="380"/>
    </row>
    <row r="109" spans="1:12" s="379" customFormat="1" ht="15">
      <c r="A109" s="554"/>
      <c r="B109" s="378" t="s">
        <v>537</v>
      </c>
      <c r="C109" s="766" t="s">
        <v>577</v>
      </c>
      <c r="D109" s="766"/>
      <c r="E109" s="766"/>
      <c r="F109" s="766"/>
      <c r="G109" s="766"/>
      <c r="H109" s="766"/>
      <c r="I109" s="766"/>
      <c r="J109" s="485">
        <v>650</v>
      </c>
      <c r="K109" s="485">
        <v>588</v>
      </c>
      <c r="L109" s="380"/>
    </row>
    <row r="110" spans="1:12" s="379" customFormat="1" ht="17.25" customHeight="1">
      <c r="A110" s="554"/>
      <c r="B110" s="378" t="s">
        <v>542</v>
      </c>
      <c r="C110" s="766" t="s">
        <v>133</v>
      </c>
      <c r="D110" s="766"/>
      <c r="E110" s="766"/>
      <c r="F110" s="766"/>
      <c r="G110" s="766"/>
      <c r="H110" s="766"/>
      <c r="I110" s="766"/>
      <c r="J110" s="485">
        <v>15</v>
      </c>
      <c r="K110" s="485">
        <v>5</v>
      </c>
      <c r="L110" s="380"/>
    </row>
    <row r="111" spans="1:12" s="337" customFormat="1" ht="12" customHeight="1">
      <c r="A111" s="804"/>
      <c r="B111" s="804"/>
      <c r="C111" s="804"/>
      <c r="D111" s="804"/>
      <c r="E111" s="804"/>
      <c r="F111" s="804"/>
      <c r="G111" s="804"/>
      <c r="H111" s="804"/>
      <c r="I111" s="804"/>
      <c r="L111" s="338"/>
    </row>
    <row r="112" spans="1:12" s="475" customFormat="1" ht="26.25" customHeight="1">
      <c r="A112" s="550" t="s">
        <v>136</v>
      </c>
      <c r="B112" s="795" t="s">
        <v>137</v>
      </c>
      <c r="C112" s="795"/>
      <c r="D112" s="795"/>
      <c r="E112" s="795"/>
      <c r="F112" s="795"/>
      <c r="G112" s="795"/>
      <c r="H112" s="795"/>
      <c r="I112" s="795"/>
      <c r="J112" s="477">
        <v>689</v>
      </c>
      <c r="K112" s="477">
        <v>947</v>
      </c>
      <c r="L112" s="476"/>
    </row>
    <row r="113" spans="1:12" s="337" customFormat="1" ht="12" customHeight="1">
      <c r="A113" s="804"/>
      <c r="B113" s="804"/>
      <c r="C113" s="804"/>
      <c r="D113" s="804"/>
      <c r="E113" s="804"/>
      <c r="F113" s="804"/>
      <c r="G113" s="804"/>
      <c r="H113" s="804"/>
      <c r="I113" s="804"/>
      <c r="L113" s="338"/>
    </row>
    <row r="114" spans="1:12" s="379" customFormat="1" ht="15">
      <c r="A114" s="554" t="s">
        <v>141</v>
      </c>
      <c r="B114" s="766" t="s">
        <v>142</v>
      </c>
      <c r="C114" s="766"/>
      <c r="D114" s="766"/>
      <c r="E114" s="766"/>
      <c r="F114" s="766"/>
      <c r="G114" s="766"/>
      <c r="H114" s="766"/>
      <c r="I114" s="766"/>
      <c r="L114" s="380"/>
    </row>
    <row r="115" spans="1:12" s="379" customFormat="1" ht="15.75" thickBot="1">
      <c r="A115" s="554"/>
      <c r="B115" s="378"/>
      <c r="C115" s="378"/>
      <c r="D115" s="378"/>
      <c r="E115" s="378"/>
      <c r="F115" s="378"/>
      <c r="G115" s="378"/>
      <c r="H115" s="378"/>
      <c r="I115" s="378"/>
      <c r="L115" s="380"/>
    </row>
    <row r="116" spans="1:14" s="336" customFormat="1" ht="27.75" customHeight="1" thickBot="1">
      <c r="A116" s="769" t="s">
        <v>478</v>
      </c>
      <c r="B116" s="770"/>
      <c r="C116" s="770"/>
      <c r="D116" s="770"/>
      <c r="E116" s="770"/>
      <c r="F116" s="770"/>
      <c r="G116" s="770"/>
      <c r="H116" s="770"/>
      <c r="I116" s="771"/>
      <c r="J116" s="333">
        <f>J15+J92+J98+J106+J112</f>
        <v>615259</v>
      </c>
      <c r="K116" s="333">
        <f>K15+K92+K98+K106+K112</f>
        <v>652216</v>
      </c>
      <c r="L116" s="334"/>
      <c r="M116" s="334"/>
      <c r="N116" s="335"/>
    </row>
    <row r="117" spans="1:14" s="71" customFormat="1" ht="16.5" customHeight="1">
      <c r="A117" s="325"/>
      <c r="B117" s="325"/>
      <c r="C117" s="325"/>
      <c r="D117" s="325"/>
      <c r="E117" s="325"/>
      <c r="F117" s="325"/>
      <c r="G117" s="325"/>
      <c r="H117" s="325"/>
      <c r="I117" s="326"/>
      <c r="J117" s="315"/>
      <c r="K117" s="315"/>
      <c r="L117" s="320"/>
      <c r="M117" s="320"/>
      <c r="N117" s="324"/>
    </row>
    <row r="118" spans="1:14" s="71" customFormat="1" ht="12.75">
      <c r="A118" s="325"/>
      <c r="B118" s="325"/>
      <c r="C118" s="325"/>
      <c r="D118" s="325"/>
      <c r="E118" s="325"/>
      <c r="F118" s="325"/>
      <c r="G118" s="325"/>
      <c r="H118" s="325"/>
      <c r="I118" s="326"/>
      <c r="J118" s="327"/>
      <c r="K118" s="328"/>
      <c r="L118" s="320"/>
      <c r="M118" s="320"/>
      <c r="N118" s="324"/>
    </row>
    <row r="119" spans="1:14" s="71" customFormat="1" ht="15" customHeight="1" thickBot="1">
      <c r="A119" s="315"/>
      <c r="B119" s="130"/>
      <c r="C119" s="130"/>
      <c r="D119" s="130"/>
      <c r="E119" s="130"/>
      <c r="F119" s="130"/>
      <c r="G119" s="130"/>
      <c r="J119" s="250"/>
      <c r="K119" s="250"/>
      <c r="L119" s="320"/>
      <c r="M119" s="320"/>
      <c r="N119" s="324"/>
    </row>
    <row r="120" spans="1:11" ht="15" customHeight="1">
      <c r="A120" s="796" t="s">
        <v>698</v>
      </c>
      <c r="B120" s="797"/>
      <c r="C120" s="797"/>
      <c r="D120" s="797"/>
      <c r="E120" s="797"/>
      <c r="F120" s="797"/>
      <c r="G120" s="797"/>
      <c r="H120" s="797"/>
      <c r="I120" s="798"/>
      <c r="J120" s="802" t="s">
        <v>381</v>
      </c>
      <c r="K120" s="805" t="s">
        <v>383</v>
      </c>
    </row>
    <row r="121" spans="1:11" ht="13.5" thickBot="1">
      <c r="A121" s="799"/>
      <c r="B121" s="800"/>
      <c r="C121" s="800"/>
      <c r="D121" s="800"/>
      <c r="E121" s="800"/>
      <c r="F121" s="800"/>
      <c r="G121" s="800"/>
      <c r="H121" s="800"/>
      <c r="I121" s="801"/>
      <c r="J121" s="803"/>
      <c r="K121" s="806"/>
    </row>
    <row r="122" spans="1:12" s="337" customFormat="1" ht="12" customHeight="1">
      <c r="A122" s="804"/>
      <c r="B122" s="804"/>
      <c r="C122" s="804"/>
      <c r="D122" s="804"/>
      <c r="E122" s="804"/>
      <c r="F122" s="804"/>
      <c r="G122" s="804"/>
      <c r="H122" s="804"/>
      <c r="I122" s="804"/>
      <c r="L122" s="338"/>
    </row>
    <row r="123" spans="1:12" s="475" customFormat="1" ht="26.25" customHeight="1">
      <c r="A123" s="550" t="s">
        <v>206</v>
      </c>
      <c r="B123" s="795" t="s">
        <v>207</v>
      </c>
      <c r="C123" s="795"/>
      <c r="D123" s="795"/>
      <c r="E123" s="795"/>
      <c r="F123" s="795"/>
      <c r="G123" s="795"/>
      <c r="H123" s="795"/>
      <c r="I123" s="795"/>
      <c r="J123" s="477">
        <f>J125+J126+J127+J128+J129+J130</f>
        <v>610937</v>
      </c>
      <c r="K123" s="477">
        <f>K125+K126+K127+K128+K129+K130</f>
        <v>611682</v>
      </c>
      <c r="L123" s="476"/>
    </row>
    <row r="124" spans="1:12" s="456" customFormat="1" ht="12.75">
      <c r="A124" s="464"/>
      <c r="B124" s="774" t="s">
        <v>607</v>
      </c>
      <c r="C124" s="774"/>
      <c r="D124" s="774"/>
      <c r="E124" s="774"/>
      <c r="F124" s="774"/>
      <c r="G124" s="774"/>
      <c r="H124" s="774"/>
      <c r="I124" s="774"/>
      <c r="L124" s="457"/>
    </row>
    <row r="125" spans="2:11" ht="12.75">
      <c r="B125" s="314" t="s">
        <v>789</v>
      </c>
      <c r="C125" s="314"/>
      <c r="D125" s="314"/>
      <c r="E125" s="314"/>
      <c r="F125" s="314"/>
      <c r="G125" s="314"/>
      <c r="H125" s="307" t="s">
        <v>199</v>
      </c>
      <c r="J125" s="250">
        <v>710426</v>
      </c>
      <c r="K125" s="250">
        <v>710426</v>
      </c>
    </row>
    <row r="126" spans="2:11" ht="12.75">
      <c r="B126" s="314" t="s">
        <v>537</v>
      </c>
      <c r="C126" s="314"/>
      <c r="D126" s="314"/>
      <c r="E126" s="314"/>
      <c r="F126" s="314"/>
      <c r="G126" s="314"/>
      <c r="H126" s="307" t="s">
        <v>200</v>
      </c>
      <c r="J126" s="250"/>
      <c r="K126" s="250"/>
    </row>
    <row r="127" spans="2:11" ht="12.75">
      <c r="B127" s="314" t="s">
        <v>542</v>
      </c>
      <c r="C127" s="314"/>
      <c r="D127" s="314"/>
      <c r="E127" s="314"/>
      <c r="F127" s="314"/>
      <c r="G127" s="314"/>
      <c r="H127" s="307" t="s">
        <v>201</v>
      </c>
      <c r="J127" s="250">
        <v>10975</v>
      </c>
      <c r="K127" s="250">
        <v>10975</v>
      </c>
    </row>
    <row r="128" spans="2:11" ht="12.75">
      <c r="B128" s="314" t="s">
        <v>545</v>
      </c>
      <c r="C128" s="314"/>
      <c r="D128" s="314"/>
      <c r="E128" s="314"/>
      <c r="F128" s="314"/>
      <c r="G128" s="314"/>
      <c r="H128" s="307" t="s">
        <v>202</v>
      </c>
      <c r="J128" s="250">
        <v>-98554</v>
      </c>
      <c r="K128" s="250">
        <v>-110464</v>
      </c>
    </row>
    <row r="129" spans="2:11" ht="12.75">
      <c r="B129" s="314" t="s">
        <v>550</v>
      </c>
      <c r="C129" s="314"/>
      <c r="D129" s="314"/>
      <c r="E129" s="314"/>
      <c r="F129" s="314"/>
      <c r="G129" s="314"/>
      <c r="H129" s="307" t="s">
        <v>203</v>
      </c>
      <c r="J129" s="250"/>
      <c r="K129" s="250"/>
    </row>
    <row r="130" spans="2:11" ht="12.75">
      <c r="B130" s="314" t="s">
        <v>204</v>
      </c>
      <c r="C130" s="314"/>
      <c r="D130" s="314"/>
      <c r="E130" s="314"/>
      <c r="F130" s="314"/>
      <c r="G130" s="314"/>
      <c r="H130" s="307" t="s">
        <v>205</v>
      </c>
      <c r="J130" s="250">
        <v>-11910</v>
      </c>
      <c r="K130" s="250">
        <v>745</v>
      </c>
    </row>
    <row r="131" spans="1:12" s="337" customFormat="1" ht="12" customHeight="1">
      <c r="A131" s="804"/>
      <c r="B131" s="804"/>
      <c r="C131" s="804"/>
      <c r="D131" s="804"/>
      <c r="E131" s="804"/>
      <c r="F131" s="804"/>
      <c r="G131" s="804"/>
      <c r="H131" s="804"/>
      <c r="I131" s="804"/>
      <c r="L131" s="338"/>
    </row>
    <row r="132" spans="1:12" s="475" customFormat="1" ht="26.25" customHeight="1">
      <c r="A132" s="550" t="s">
        <v>252</v>
      </c>
      <c r="B132" s="795" t="s">
        <v>578</v>
      </c>
      <c r="C132" s="795"/>
      <c r="D132" s="795"/>
      <c r="E132" s="795"/>
      <c r="F132" s="795"/>
      <c r="G132" s="795"/>
      <c r="H132" s="795"/>
      <c r="I132" s="795"/>
      <c r="J132" s="477">
        <f>J134+J135+J136</f>
        <v>2891</v>
      </c>
      <c r="K132" s="477">
        <f>K134+K135+K136</f>
        <v>3428</v>
      </c>
      <c r="L132" s="476"/>
    </row>
    <row r="133" spans="1:12" s="456" customFormat="1" ht="12.75">
      <c r="A133" s="464"/>
      <c r="B133" s="774" t="s">
        <v>607</v>
      </c>
      <c r="C133" s="774"/>
      <c r="D133" s="774"/>
      <c r="E133" s="774"/>
      <c r="F133" s="774"/>
      <c r="G133" s="774"/>
      <c r="H133" s="774"/>
      <c r="I133" s="774"/>
      <c r="L133" s="457"/>
    </row>
    <row r="134" spans="1:12" s="379" customFormat="1" ht="17.25" customHeight="1">
      <c r="A134" s="554"/>
      <c r="B134" s="378" t="s">
        <v>789</v>
      </c>
      <c r="C134" s="766" t="s">
        <v>579</v>
      </c>
      <c r="D134" s="766"/>
      <c r="E134" s="766"/>
      <c r="F134" s="766"/>
      <c r="G134" s="766"/>
      <c r="H134" s="766"/>
      <c r="I134" s="766"/>
      <c r="J134" s="250">
        <v>70</v>
      </c>
      <c r="K134" s="250">
        <v>226</v>
      </c>
      <c r="L134" s="380"/>
    </row>
    <row r="135" spans="1:12" s="379" customFormat="1" ht="15">
      <c r="A135" s="554"/>
      <c r="B135" s="378" t="s">
        <v>537</v>
      </c>
      <c r="C135" s="766" t="s">
        <v>243</v>
      </c>
      <c r="D135" s="766"/>
      <c r="E135" s="766"/>
      <c r="F135" s="766"/>
      <c r="G135" s="766"/>
      <c r="H135" s="766"/>
      <c r="I135" s="766"/>
      <c r="J135" s="250">
        <v>1566</v>
      </c>
      <c r="K135" s="250">
        <v>1749</v>
      </c>
      <c r="L135" s="380"/>
    </row>
    <row r="136" spans="1:12" s="379" customFormat="1" ht="17.25" customHeight="1">
      <c r="A136" s="554"/>
      <c r="B136" s="378" t="s">
        <v>542</v>
      </c>
      <c r="C136" s="766" t="s">
        <v>580</v>
      </c>
      <c r="D136" s="766"/>
      <c r="E136" s="766"/>
      <c r="F136" s="766"/>
      <c r="G136" s="766"/>
      <c r="H136" s="766"/>
      <c r="I136" s="766"/>
      <c r="J136" s="250">
        <v>1255</v>
      </c>
      <c r="K136" s="250">
        <v>1453</v>
      </c>
      <c r="L136" s="380"/>
    </row>
    <row r="137" spans="1:12" s="337" customFormat="1" ht="12" customHeight="1">
      <c r="A137" s="804"/>
      <c r="B137" s="804"/>
      <c r="C137" s="804"/>
      <c r="D137" s="804"/>
      <c r="E137" s="804"/>
      <c r="F137" s="804"/>
      <c r="G137" s="804"/>
      <c r="H137" s="804"/>
      <c r="I137" s="804"/>
      <c r="L137" s="338"/>
    </row>
    <row r="138" spans="1:12" s="475" customFormat="1" ht="26.25" customHeight="1" thickBot="1">
      <c r="A138" s="550" t="s">
        <v>262</v>
      </c>
      <c r="B138" s="795" t="s">
        <v>263</v>
      </c>
      <c r="C138" s="795"/>
      <c r="D138" s="795"/>
      <c r="E138" s="795"/>
      <c r="F138" s="795"/>
      <c r="G138" s="795"/>
      <c r="H138" s="795"/>
      <c r="I138" s="795"/>
      <c r="J138" s="477">
        <v>1441</v>
      </c>
      <c r="K138" s="477">
        <v>37106</v>
      </c>
      <c r="L138" s="476"/>
    </row>
    <row r="139" spans="1:14" s="336" customFormat="1" ht="27.75" customHeight="1" thickBot="1">
      <c r="A139" s="769" t="s">
        <v>479</v>
      </c>
      <c r="B139" s="770"/>
      <c r="C139" s="770"/>
      <c r="D139" s="770"/>
      <c r="E139" s="770"/>
      <c r="F139" s="770"/>
      <c r="G139" s="770"/>
      <c r="H139" s="770"/>
      <c r="I139" s="771"/>
      <c r="J139" s="333">
        <f>J123+J132+J138</f>
        <v>615269</v>
      </c>
      <c r="K139" s="333">
        <f>K123+K132+K138</f>
        <v>652216</v>
      </c>
      <c r="L139" s="334"/>
      <c r="M139" s="334"/>
      <c r="N139" s="335"/>
    </row>
    <row r="140" spans="2:7" ht="12.75">
      <c r="B140" s="314"/>
      <c r="C140" s="314"/>
      <c r="D140" s="314"/>
      <c r="E140" s="314"/>
      <c r="F140" s="314"/>
      <c r="G140" s="314"/>
    </row>
    <row r="141" spans="2:7" ht="12.75">
      <c r="B141" s="314"/>
      <c r="C141" s="314"/>
      <c r="D141" s="314"/>
      <c r="E141" s="314"/>
      <c r="F141" s="314"/>
      <c r="G141" s="314"/>
    </row>
    <row r="142" spans="2:7" ht="12.75">
      <c r="B142" s="314"/>
      <c r="C142" s="314"/>
      <c r="D142" s="314"/>
      <c r="E142" s="314"/>
      <c r="F142" s="314"/>
      <c r="G142" s="314"/>
    </row>
    <row r="143" spans="2:7" ht="12.75">
      <c r="B143" s="314"/>
      <c r="C143" s="314"/>
      <c r="D143" s="314"/>
      <c r="E143" s="314"/>
      <c r="F143" s="314"/>
      <c r="G143" s="314"/>
    </row>
    <row r="144" spans="2:7" ht="12.75">
      <c r="B144" s="314"/>
      <c r="C144" s="314"/>
      <c r="D144" s="314"/>
      <c r="E144" s="314"/>
      <c r="F144" s="314"/>
      <c r="G144" s="314"/>
    </row>
    <row r="145" spans="1:11" s="1" customFormat="1" ht="15.75">
      <c r="A145" s="489" t="s">
        <v>480</v>
      </c>
      <c r="B145" s="489"/>
      <c r="C145" s="489"/>
      <c r="D145" s="489"/>
      <c r="E145" s="489"/>
      <c r="F145" s="306"/>
      <c r="G145" s="306"/>
      <c r="H145" s="306"/>
      <c r="I145" s="306"/>
      <c r="J145" s="306"/>
      <c r="K145" s="306"/>
    </row>
    <row r="146" spans="2:7" ht="12.75">
      <c r="B146" s="314"/>
      <c r="C146" s="314"/>
      <c r="D146" s="314"/>
      <c r="E146" s="314"/>
      <c r="F146" s="314"/>
      <c r="G146" s="314"/>
    </row>
    <row r="147" spans="1:8" s="490" customFormat="1" ht="14.25">
      <c r="A147" s="490" t="s">
        <v>703</v>
      </c>
      <c r="B147" s="491" t="s">
        <v>307</v>
      </c>
      <c r="C147" s="492"/>
      <c r="D147" s="492"/>
      <c r="E147" s="492"/>
      <c r="F147" s="492"/>
      <c r="G147" s="492"/>
      <c r="H147" s="493"/>
    </row>
    <row r="148" spans="2:8" s="490" customFormat="1" ht="14.25">
      <c r="B148" s="491"/>
      <c r="C148" s="492"/>
      <c r="D148" s="492"/>
      <c r="E148" s="492"/>
      <c r="F148" s="492"/>
      <c r="G148" s="492"/>
      <c r="H148" s="493"/>
    </row>
    <row r="149" spans="2:8" s="490" customFormat="1" ht="14.25">
      <c r="B149" s="491"/>
      <c r="C149" s="492"/>
      <c r="D149" s="492"/>
      <c r="E149" s="492"/>
      <c r="F149" s="492"/>
      <c r="G149" s="492"/>
      <c r="H149" s="493"/>
    </row>
    <row r="150" spans="2:11" ht="13.5" thickBot="1">
      <c r="B150" s="314"/>
      <c r="C150" s="314"/>
      <c r="D150" s="314"/>
      <c r="E150" s="314"/>
      <c r="F150" s="314"/>
      <c r="G150" s="314"/>
      <c r="K150" s="308" t="s">
        <v>736</v>
      </c>
    </row>
    <row r="151" spans="1:11" ht="15" customHeight="1">
      <c r="A151" s="796" t="s">
        <v>698</v>
      </c>
      <c r="B151" s="797"/>
      <c r="C151" s="797"/>
      <c r="D151" s="797"/>
      <c r="E151" s="797"/>
      <c r="F151" s="797"/>
      <c r="G151" s="797"/>
      <c r="H151" s="797"/>
      <c r="I151" s="798"/>
      <c r="J151" s="802" t="s">
        <v>381</v>
      </c>
      <c r="K151" s="805" t="s">
        <v>383</v>
      </c>
    </row>
    <row r="152" spans="1:11" ht="13.5" thickBot="1">
      <c r="A152" s="799"/>
      <c r="B152" s="800"/>
      <c r="C152" s="800"/>
      <c r="D152" s="800"/>
      <c r="E152" s="800"/>
      <c r="F152" s="800"/>
      <c r="G152" s="800"/>
      <c r="H152" s="800"/>
      <c r="I152" s="801"/>
      <c r="J152" s="803"/>
      <c r="K152" s="806"/>
    </row>
    <row r="153" spans="1:11" s="483" customFormat="1" ht="26.25" customHeight="1">
      <c r="A153" s="483" t="s">
        <v>703</v>
      </c>
      <c r="B153" s="808" t="s">
        <v>384</v>
      </c>
      <c r="C153" s="808"/>
      <c r="D153" s="808"/>
      <c r="E153" s="808"/>
      <c r="F153" s="808"/>
      <c r="G153" s="808"/>
      <c r="H153" s="808"/>
      <c r="I153" s="808"/>
      <c r="J153" s="483">
        <v>1481</v>
      </c>
      <c r="K153" s="237">
        <v>1481</v>
      </c>
    </row>
    <row r="154" spans="1:11" s="483" customFormat="1" ht="26.25" customHeight="1">
      <c r="A154" s="483" t="s">
        <v>704</v>
      </c>
      <c r="B154" s="808" t="s">
        <v>538</v>
      </c>
      <c r="C154" s="808"/>
      <c r="D154" s="808"/>
      <c r="E154" s="808"/>
      <c r="F154" s="808"/>
      <c r="G154" s="808"/>
      <c r="H154" s="808"/>
      <c r="I154" s="808"/>
      <c r="J154" s="483">
        <v>53</v>
      </c>
      <c r="K154" s="237">
        <v>115</v>
      </c>
    </row>
    <row r="155" spans="1:11" s="483" customFormat="1" ht="26.25" customHeight="1">
      <c r="A155" s="483" t="s">
        <v>705</v>
      </c>
      <c r="B155" s="808" t="s">
        <v>385</v>
      </c>
      <c r="C155" s="808"/>
      <c r="D155" s="808"/>
      <c r="E155" s="808"/>
      <c r="F155" s="808"/>
      <c r="G155" s="808"/>
      <c r="H155" s="808"/>
      <c r="I155" s="808"/>
      <c r="J155" s="483">
        <v>5603</v>
      </c>
      <c r="K155" s="237">
        <v>5603</v>
      </c>
    </row>
    <row r="156" spans="1:11" s="483" customFormat="1" ht="26.25" customHeight="1">
      <c r="A156" s="483" t="s">
        <v>706</v>
      </c>
      <c r="B156" s="808" t="s">
        <v>539</v>
      </c>
      <c r="C156" s="808"/>
      <c r="D156" s="808"/>
      <c r="E156" s="808"/>
      <c r="F156" s="808"/>
      <c r="G156" s="808"/>
      <c r="H156" s="808"/>
      <c r="I156" s="808"/>
      <c r="K156" s="237"/>
    </row>
    <row r="157" spans="1:11" s="483" customFormat="1" ht="26.25" customHeight="1">
      <c r="A157" s="483" t="s">
        <v>707</v>
      </c>
      <c r="B157" s="808" t="s">
        <v>540</v>
      </c>
      <c r="C157" s="808"/>
      <c r="D157" s="808"/>
      <c r="E157" s="808"/>
      <c r="F157" s="808"/>
      <c r="G157" s="808"/>
      <c r="H157" s="808"/>
      <c r="I157" s="808"/>
      <c r="K157" s="237"/>
    </row>
    <row r="158" spans="1:11" s="483" customFormat="1" ht="26.25" customHeight="1" thickBot="1">
      <c r="A158" s="483" t="s">
        <v>744</v>
      </c>
      <c r="B158" s="808" t="s">
        <v>397</v>
      </c>
      <c r="C158" s="808"/>
      <c r="D158" s="808"/>
      <c r="E158" s="808"/>
      <c r="F158" s="808"/>
      <c r="G158" s="808"/>
      <c r="H158" s="808"/>
      <c r="I158" s="808"/>
      <c r="K158" s="237"/>
    </row>
    <row r="159" spans="1:11" s="490" customFormat="1" ht="26.25" customHeight="1" thickBot="1">
      <c r="A159" s="494" t="s">
        <v>751</v>
      </c>
      <c r="B159" s="495"/>
      <c r="C159" s="495"/>
      <c r="D159" s="495"/>
      <c r="E159" s="495"/>
      <c r="F159" s="495"/>
      <c r="G159" s="495"/>
      <c r="H159" s="496"/>
      <c r="I159" s="497"/>
      <c r="J159" s="498">
        <f>SUM(J153:J158)</f>
        <v>7137</v>
      </c>
      <c r="K159" s="498">
        <f>SUM(K153:K158)</f>
        <v>7199</v>
      </c>
    </row>
    <row r="160" spans="2:7" ht="12.75">
      <c r="B160" s="314"/>
      <c r="C160" s="314"/>
      <c r="D160" s="314"/>
      <c r="E160" s="314"/>
      <c r="F160" s="314"/>
      <c r="G160" s="314"/>
    </row>
    <row r="161" spans="2:7" ht="12.75">
      <c r="B161" s="314"/>
      <c r="C161" s="314"/>
      <c r="D161" s="314"/>
      <c r="E161" s="314"/>
      <c r="F161" s="314"/>
      <c r="G161" s="314"/>
    </row>
    <row r="162" spans="2:7" ht="12.75">
      <c r="B162" s="314"/>
      <c r="C162" s="314"/>
      <c r="D162" s="314"/>
      <c r="E162" s="314"/>
      <c r="F162" s="314"/>
      <c r="G162" s="314"/>
    </row>
    <row r="163" spans="2:7" ht="12.75">
      <c r="B163" s="314"/>
      <c r="C163" s="314"/>
      <c r="D163" s="314"/>
      <c r="E163" s="314"/>
      <c r="F163" s="314"/>
      <c r="G163" s="314"/>
    </row>
    <row r="164" spans="2:7" ht="12.75">
      <c r="B164" s="314"/>
      <c r="C164" s="314"/>
      <c r="D164" s="314"/>
      <c r="E164" s="314"/>
      <c r="F164" s="314"/>
      <c r="G164" s="314"/>
    </row>
    <row r="165" spans="2:7" ht="12.75">
      <c r="B165" s="314"/>
      <c r="C165" s="314"/>
      <c r="D165" s="314"/>
      <c r="E165" s="314"/>
      <c r="F165" s="314"/>
      <c r="G165" s="314"/>
    </row>
    <row r="166" spans="2:7" ht="12.75">
      <c r="B166" s="314"/>
      <c r="C166" s="314"/>
      <c r="D166" s="314"/>
      <c r="E166" s="314"/>
      <c r="F166" s="314"/>
      <c r="G166" s="314"/>
    </row>
    <row r="167" spans="2:7" ht="12.75">
      <c r="B167" s="314"/>
      <c r="C167" s="314"/>
      <c r="D167" s="314"/>
      <c r="E167" s="314"/>
      <c r="F167" s="314"/>
      <c r="G167" s="314"/>
    </row>
    <row r="168" spans="1:11" s="490" customFormat="1" ht="30" customHeight="1">
      <c r="A168" s="490" t="s">
        <v>704</v>
      </c>
      <c r="B168" s="810" t="s">
        <v>299</v>
      </c>
      <c r="C168" s="810"/>
      <c r="D168" s="810"/>
      <c r="E168" s="810"/>
      <c r="F168" s="810"/>
      <c r="G168" s="810"/>
      <c r="H168" s="810"/>
      <c r="I168" s="810"/>
      <c r="J168" s="810"/>
      <c r="K168" s="810"/>
    </row>
    <row r="169" spans="2:7" ht="12.75">
      <c r="B169" s="314"/>
      <c r="C169" s="314"/>
      <c r="D169" s="314"/>
      <c r="E169" s="314"/>
      <c r="F169" s="314"/>
      <c r="G169" s="314"/>
    </row>
    <row r="170" spans="2:11" ht="13.5" thickBot="1">
      <c r="B170" s="314"/>
      <c r="C170" s="314"/>
      <c r="D170" s="314"/>
      <c r="E170" s="314"/>
      <c r="F170" s="314"/>
      <c r="G170" s="314"/>
      <c r="K170" s="308" t="s">
        <v>300</v>
      </c>
    </row>
    <row r="171" spans="1:11" ht="15" customHeight="1">
      <c r="A171" s="796" t="s">
        <v>698</v>
      </c>
      <c r="B171" s="797"/>
      <c r="C171" s="797"/>
      <c r="D171" s="797"/>
      <c r="E171" s="797"/>
      <c r="F171" s="797"/>
      <c r="G171" s="797"/>
      <c r="H171" s="797"/>
      <c r="I171" s="797"/>
      <c r="J171" s="798"/>
      <c r="K171" s="805" t="s">
        <v>383</v>
      </c>
    </row>
    <row r="172" spans="1:11" ht="13.5" thickBot="1">
      <c r="A172" s="799"/>
      <c r="B172" s="800"/>
      <c r="C172" s="800"/>
      <c r="D172" s="800"/>
      <c r="E172" s="800"/>
      <c r="F172" s="800"/>
      <c r="G172" s="800"/>
      <c r="H172" s="800"/>
      <c r="I172" s="800"/>
      <c r="J172" s="801"/>
      <c r="K172" s="806"/>
    </row>
    <row r="173" spans="1:11" s="483" customFormat="1" ht="29.25" customHeight="1">
      <c r="A173" s="483" t="s">
        <v>703</v>
      </c>
      <c r="B173" s="809" t="s">
        <v>331</v>
      </c>
      <c r="C173" s="809"/>
      <c r="D173" s="809"/>
      <c r="E173" s="809"/>
      <c r="F173" s="809"/>
      <c r="G173" s="809"/>
      <c r="H173" s="809"/>
      <c r="I173" s="809"/>
      <c r="K173" s="237">
        <v>1</v>
      </c>
    </row>
    <row r="174" spans="1:11" s="483" customFormat="1" ht="29.25" customHeight="1">
      <c r="A174" s="483" t="s">
        <v>704</v>
      </c>
      <c r="B174" s="809" t="s">
        <v>301</v>
      </c>
      <c r="C174" s="809"/>
      <c r="D174" s="809"/>
      <c r="E174" s="809"/>
      <c r="F174" s="809"/>
      <c r="G174" s="809"/>
      <c r="H174" s="809"/>
      <c r="I174" s="809"/>
      <c r="K174" s="237">
        <v>244</v>
      </c>
    </row>
    <row r="175" spans="1:11" s="483" customFormat="1" ht="29.25" customHeight="1">
      <c r="A175" s="483" t="s">
        <v>705</v>
      </c>
      <c r="B175" s="809" t="s">
        <v>302</v>
      </c>
      <c r="C175" s="809"/>
      <c r="D175" s="809"/>
      <c r="E175" s="809"/>
      <c r="F175" s="809"/>
      <c r="G175" s="809"/>
      <c r="H175" s="809"/>
      <c r="I175" s="809"/>
      <c r="K175" s="237"/>
    </row>
    <row r="176" spans="1:11" s="483" customFormat="1" ht="29.25" customHeight="1" thickBot="1">
      <c r="A176" s="483" t="s">
        <v>706</v>
      </c>
      <c r="B176" s="809" t="s">
        <v>303</v>
      </c>
      <c r="C176" s="809"/>
      <c r="D176" s="809"/>
      <c r="E176" s="809"/>
      <c r="F176" s="809"/>
      <c r="G176" s="809"/>
      <c r="H176" s="809"/>
      <c r="I176" s="809"/>
      <c r="K176" s="237"/>
    </row>
    <row r="177" spans="1:11" s="483" customFormat="1" ht="26.25" customHeight="1" thickBot="1">
      <c r="A177" s="811" t="s">
        <v>751</v>
      </c>
      <c r="B177" s="812"/>
      <c r="C177" s="812"/>
      <c r="D177" s="812"/>
      <c r="E177" s="812"/>
      <c r="F177" s="812"/>
      <c r="G177" s="812"/>
      <c r="H177" s="812"/>
      <c r="I177" s="812"/>
      <c r="J177" s="813"/>
      <c r="K177" s="500">
        <f>SUM(K173:K176)</f>
        <v>245</v>
      </c>
    </row>
    <row r="178" spans="2:11" s="483" customFormat="1" ht="15">
      <c r="B178" s="808"/>
      <c r="C178" s="808"/>
      <c r="D178" s="808"/>
      <c r="E178" s="808"/>
      <c r="F178" s="808"/>
      <c r="G178" s="808"/>
      <c r="H178" s="808"/>
      <c r="I178" s="808"/>
      <c r="K178" s="237"/>
    </row>
    <row r="179" spans="1:11" s="490" customFormat="1" ht="30" customHeight="1">
      <c r="A179" s="490" t="s">
        <v>705</v>
      </c>
      <c r="B179" s="810" t="s">
        <v>332</v>
      </c>
      <c r="C179" s="810"/>
      <c r="D179" s="810"/>
      <c r="E179" s="810"/>
      <c r="F179" s="810"/>
      <c r="G179" s="810"/>
      <c r="H179" s="810"/>
      <c r="I179" s="810"/>
      <c r="J179" s="810"/>
      <c r="K179" s="810"/>
    </row>
    <row r="180" spans="2:7" ht="12.75">
      <c r="B180" s="314"/>
      <c r="C180" s="314"/>
      <c r="D180" s="314"/>
      <c r="E180" s="314"/>
      <c r="F180" s="314"/>
      <c r="G180" s="314"/>
    </row>
    <row r="181" spans="2:11" ht="13.5" thickBot="1">
      <c r="B181" s="314"/>
      <c r="C181" s="314"/>
      <c r="D181" s="314"/>
      <c r="E181" s="314"/>
      <c r="F181" s="314"/>
      <c r="G181" s="314"/>
      <c r="K181" s="308" t="s">
        <v>514</v>
      </c>
    </row>
    <row r="182" spans="1:11" ht="15" customHeight="1">
      <c r="A182" s="796" t="s">
        <v>698</v>
      </c>
      <c r="B182" s="797"/>
      <c r="C182" s="797"/>
      <c r="D182" s="797"/>
      <c r="E182" s="797"/>
      <c r="F182" s="797"/>
      <c r="G182" s="797"/>
      <c r="H182" s="797"/>
      <c r="I182" s="797"/>
      <c r="J182" s="798"/>
      <c r="K182" s="805" t="s">
        <v>383</v>
      </c>
    </row>
    <row r="183" spans="1:11" ht="13.5" thickBot="1">
      <c r="A183" s="799"/>
      <c r="B183" s="800"/>
      <c r="C183" s="800"/>
      <c r="D183" s="800"/>
      <c r="E183" s="800"/>
      <c r="F183" s="800"/>
      <c r="G183" s="800"/>
      <c r="H183" s="800"/>
      <c r="I183" s="800"/>
      <c r="J183" s="801"/>
      <c r="K183" s="806"/>
    </row>
    <row r="184" spans="1:11" s="483" customFormat="1" ht="29.25" customHeight="1">
      <c r="A184" s="483" t="s">
        <v>703</v>
      </c>
      <c r="B184" s="809" t="s">
        <v>304</v>
      </c>
      <c r="C184" s="809"/>
      <c r="D184" s="809"/>
      <c r="E184" s="809"/>
      <c r="F184" s="809"/>
      <c r="G184" s="809"/>
      <c r="H184" s="809"/>
      <c r="I184" s="809"/>
      <c r="K184" s="237"/>
    </row>
    <row r="185" spans="1:11" s="483" customFormat="1" ht="29.25" customHeight="1">
      <c r="A185" s="483" t="s">
        <v>704</v>
      </c>
      <c r="B185" s="809" t="s">
        <v>305</v>
      </c>
      <c r="C185" s="809"/>
      <c r="D185" s="809"/>
      <c r="E185" s="809"/>
      <c r="F185" s="809"/>
      <c r="G185" s="809"/>
      <c r="H185" s="809"/>
      <c r="I185" s="809"/>
      <c r="K185" s="237"/>
    </row>
    <row r="186" spans="1:11" s="483" customFormat="1" ht="29.25" customHeight="1" thickBot="1">
      <c r="A186" s="483" t="s">
        <v>705</v>
      </c>
      <c r="B186" s="809" t="s">
        <v>306</v>
      </c>
      <c r="C186" s="809"/>
      <c r="D186" s="809"/>
      <c r="E186" s="809"/>
      <c r="F186" s="809"/>
      <c r="G186" s="809"/>
      <c r="H186" s="809"/>
      <c r="I186" s="809"/>
      <c r="K186" s="237"/>
    </row>
    <row r="187" spans="1:11" s="483" customFormat="1" ht="26.25" customHeight="1" thickBot="1">
      <c r="A187" s="811" t="s">
        <v>751</v>
      </c>
      <c r="B187" s="812"/>
      <c r="C187" s="812"/>
      <c r="D187" s="812"/>
      <c r="E187" s="812"/>
      <c r="F187" s="812"/>
      <c r="G187" s="812"/>
      <c r="H187" s="812"/>
      <c r="I187" s="812"/>
      <c r="J187" s="813"/>
      <c r="K187" s="500">
        <f>SUM(K184:K186)</f>
        <v>0</v>
      </c>
    </row>
    <row r="188" spans="2:7" ht="12.75">
      <c r="B188" s="314"/>
      <c r="C188" s="314"/>
      <c r="D188" s="314"/>
      <c r="E188" s="314"/>
      <c r="F188" s="314"/>
      <c r="G188" s="314"/>
    </row>
    <row r="189" spans="1:11" s="490" customFormat="1" ht="30" customHeight="1">
      <c r="A189" s="490" t="s">
        <v>706</v>
      </c>
      <c r="B189" s="810" t="s">
        <v>308</v>
      </c>
      <c r="C189" s="810"/>
      <c r="D189" s="810"/>
      <c r="E189" s="810"/>
      <c r="F189" s="810"/>
      <c r="G189" s="810"/>
      <c r="H189" s="810"/>
      <c r="I189" s="810"/>
      <c r="J189" s="810"/>
      <c r="K189" s="810"/>
    </row>
    <row r="190" spans="2:7" ht="12.75">
      <c r="B190" s="314"/>
      <c r="C190" s="314"/>
      <c r="D190" s="314"/>
      <c r="E190" s="314"/>
      <c r="F190" s="314"/>
      <c r="G190" s="314"/>
    </row>
    <row r="191" spans="2:11" ht="13.5" thickBot="1">
      <c r="B191" s="314"/>
      <c r="C191" s="314"/>
      <c r="D191" s="314"/>
      <c r="E191" s="314"/>
      <c r="F191" s="314"/>
      <c r="G191" s="314"/>
      <c r="K191" s="308" t="s">
        <v>514</v>
      </c>
    </row>
    <row r="192" spans="1:11" ht="15" customHeight="1">
      <c r="A192" s="796" t="s">
        <v>698</v>
      </c>
      <c r="B192" s="797"/>
      <c r="C192" s="797"/>
      <c r="D192" s="797"/>
      <c r="E192" s="797"/>
      <c r="F192" s="797"/>
      <c r="G192" s="797"/>
      <c r="H192" s="797"/>
      <c r="I192" s="797"/>
      <c r="J192" s="798"/>
      <c r="K192" s="805" t="s">
        <v>383</v>
      </c>
    </row>
    <row r="193" spans="1:11" ht="13.5" thickBot="1">
      <c r="A193" s="799"/>
      <c r="B193" s="800"/>
      <c r="C193" s="800"/>
      <c r="D193" s="800"/>
      <c r="E193" s="800"/>
      <c r="F193" s="800"/>
      <c r="G193" s="800"/>
      <c r="H193" s="800"/>
      <c r="I193" s="800"/>
      <c r="J193" s="801"/>
      <c r="K193" s="806"/>
    </row>
    <row r="194" spans="1:11" s="483" customFormat="1" ht="29.25" customHeight="1">
      <c r="A194" s="483" t="s">
        <v>703</v>
      </c>
      <c r="B194" s="809" t="s">
        <v>309</v>
      </c>
      <c r="C194" s="809"/>
      <c r="D194" s="809"/>
      <c r="E194" s="809"/>
      <c r="F194" s="809"/>
      <c r="G194" s="809"/>
      <c r="H194" s="809"/>
      <c r="I194" s="809"/>
      <c r="K194" s="237">
        <v>11322</v>
      </c>
    </row>
    <row r="195" spans="2:11" s="483" customFormat="1" ht="29.25" customHeight="1">
      <c r="B195" s="809" t="s">
        <v>981</v>
      </c>
      <c r="C195" s="809"/>
      <c r="D195" s="809"/>
      <c r="E195" s="809"/>
      <c r="F195" s="809"/>
      <c r="G195" s="809"/>
      <c r="H195" s="809"/>
      <c r="I195" s="809"/>
      <c r="K195" s="237"/>
    </row>
    <row r="196" spans="1:11" s="483" customFormat="1" ht="29.25" customHeight="1" thickBot="1">
      <c r="A196" s="483" t="s">
        <v>704</v>
      </c>
      <c r="B196" s="809" t="s">
        <v>310</v>
      </c>
      <c r="C196" s="809"/>
      <c r="D196" s="809"/>
      <c r="E196" s="809"/>
      <c r="F196" s="809"/>
      <c r="G196" s="809"/>
      <c r="H196" s="809"/>
      <c r="I196" s="809"/>
      <c r="K196" s="237"/>
    </row>
    <row r="197" spans="1:11" s="483" customFormat="1" ht="26.25" customHeight="1" thickBot="1">
      <c r="A197" s="811" t="s">
        <v>751</v>
      </c>
      <c r="B197" s="812"/>
      <c r="C197" s="812"/>
      <c r="D197" s="812"/>
      <c r="E197" s="812"/>
      <c r="F197" s="812"/>
      <c r="G197" s="812"/>
      <c r="H197" s="812"/>
      <c r="I197" s="812"/>
      <c r="J197" s="813"/>
      <c r="K197" s="500">
        <f>SUM(K194:K196)</f>
        <v>11322</v>
      </c>
    </row>
    <row r="198" spans="2:7" ht="12.75">
      <c r="B198" s="314"/>
      <c r="C198" s="314"/>
      <c r="D198" s="314"/>
      <c r="E198" s="314"/>
      <c r="F198" s="314"/>
      <c r="G198" s="314"/>
    </row>
  </sheetData>
  <sheetProtection/>
  <mergeCells count="83">
    <mergeCell ref="A2:K2"/>
    <mergeCell ref="K182:K183"/>
    <mergeCell ref="B194:I194"/>
    <mergeCell ref="B195:I195"/>
    <mergeCell ref="B196:I196"/>
    <mergeCell ref="A197:J197"/>
    <mergeCell ref="A187:J187"/>
    <mergeCell ref="B189:K189"/>
    <mergeCell ref="A192:J193"/>
    <mergeCell ref="K192:K193"/>
    <mergeCell ref="B184:I184"/>
    <mergeCell ref="B185:I185"/>
    <mergeCell ref="B186:I186"/>
    <mergeCell ref="B178:I178"/>
    <mergeCell ref="B168:K168"/>
    <mergeCell ref="K171:K172"/>
    <mergeCell ref="A171:J172"/>
    <mergeCell ref="A182:J183"/>
    <mergeCell ref="A177:J177"/>
    <mergeCell ref="B179:K179"/>
    <mergeCell ref="B173:I173"/>
    <mergeCell ref="B174:I174"/>
    <mergeCell ref="B175:I175"/>
    <mergeCell ref="B157:I157"/>
    <mergeCell ref="B158:I158"/>
    <mergeCell ref="B176:I176"/>
    <mergeCell ref="B15:I15"/>
    <mergeCell ref="B92:I92"/>
    <mergeCell ref="A24:I24"/>
    <mergeCell ref="C108:I108"/>
    <mergeCell ref="B99:I99"/>
    <mergeCell ref="B155:I155"/>
    <mergeCell ref="B132:I132"/>
    <mergeCell ref="A120:I121"/>
    <mergeCell ref="A111:I111"/>
    <mergeCell ref="B98:I98"/>
    <mergeCell ref="K120:K121"/>
    <mergeCell ref="A122:I122"/>
    <mergeCell ref="K151:K152"/>
    <mergeCell ref="C135:I135"/>
    <mergeCell ref="C136:I136"/>
    <mergeCell ref="B133:I133"/>
    <mergeCell ref="J151:J152"/>
    <mergeCell ref="A139:I139"/>
    <mergeCell ref="B124:I124"/>
    <mergeCell ref="A131:I131"/>
    <mergeCell ref="J120:J121"/>
    <mergeCell ref="C134:I134"/>
    <mergeCell ref="B123:I123"/>
    <mergeCell ref="A113:I113"/>
    <mergeCell ref="B138:I138"/>
    <mergeCell ref="B156:I156"/>
    <mergeCell ref="A151:I152"/>
    <mergeCell ref="B153:I153"/>
    <mergeCell ref="B154:I154"/>
    <mergeCell ref="A137:I137"/>
    <mergeCell ref="J12:J13"/>
    <mergeCell ref="A12:I13"/>
    <mergeCell ref="B106:I106"/>
    <mergeCell ref="A17:I17"/>
    <mergeCell ref="A78:I78"/>
    <mergeCell ref="A105:I105"/>
    <mergeCell ref="A91:I91"/>
    <mergeCell ref="A53:I53"/>
    <mergeCell ref="A14:I14"/>
    <mergeCell ref="B16:I16"/>
    <mergeCell ref="A3:K3"/>
    <mergeCell ref="A6:K6"/>
    <mergeCell ref="A8:K8"/>
    <mergeCell ref="A64:I65"/>
    <mergeCell ref="J64:J65"/>
    <mergeCell ref="A97:I97"/>
    <mergeCell ref="K64:K65"/>
    <mergeCell ref="D86:I86"/>
    <mergeCell ref="K12:K13"/>
    <mergeCell ref="A7:K7"/>
    <mergeCell ref="A116:I116"/>
    <mergeCell ref="B93:I93"/>
    <mergeCell ref="B114:I114"/>
    <mergeCell ref="C109:I109"/>
    <mergeCell ref="C110:I110"/>
    <mergeCell ref="B107:I107"/>
    <mergeCell ref="B112:I11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O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7.375" style="27" customWidth="1"/>
    <col min="2" max="10" width="14.25390625" style="64" customWidth="1"/>
    <col min="11" max="11" width="15.625" style="64" bestFit="1" customWidth="1"/>
    <col min="12" max="13" width="14.25390625" style="64" customWidth="1"/>
    <col min="14" max="14" width="15.875" style="27" customWidth="1"/>
    <col min="15" max="16384" width="9.125" style="27" customWidth="1"/>
  </cols>
  <sheetData>
    <row r="3" spans="1:14" ht="12.75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</row>
    <row r="4" spans="1:13" s="62" customFormat="1" ht="12.7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</row>
    <row r="5" spans="1:6" s="80" customFormat="1" ht="12.75">
      <c r="A5" s="261" t="s">
        <v>1005</v>
      </c>
      <c r="C5" s="157"/>
      <c r="D5" s="64"/>
      <c r="E5" s="64"/>
      <c r="F5" s="64"/>
    </row>
    <row r="6" spans="1:6" s="80" customFormat="1" ht="12.75">
      <c r="A6" s="261"/>
      <c r="C6" s="157"/>
      <c r="D6" s="64"/>
      <c r="E6" s="64"/>
      <c r="F6" s="64"/>
    </row>
    <row r="7" spans="1:14" s="10" customFormat="1" ht="14.25">
      <c r="A7" s="749" t="s">
        <v>468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3" s="129" customFormat="1" ht="15">
      <c r="A8" s="749" t="s">
        <v>907</v>
      </c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</row>
    <row r="9" spans="14:15" ht="13.5" thickBot="1">
      <c r="N9" s="145" t="s">
        <v>758</v>
      </c>
      <c r="O9" s="558"/>
    </row>
    <row r="10" spans="1:14" ht="13.5" thickBot="1">
      <c r="A10" s="830" t="s">
        <v>759</v>
      </c>
      <c r="B10" s="833" t="s">
        <v>266</v>
      </c>
      <c r="C10" s="834"/>
      <c r="D10" s="834"/>
      <c r="E10" s="834"/>
      <c r="F10" s="834"/>
      <c r="G10" s="835"/>
      <c r="H10" s="816" t="s">
        <v>311</v>
      </c>
      <c r="I10" s="817"/>
      <c r="J10" s="818"/>
      <c r="K10" s="816" t="s">
        <v>699</v>
      </c>
      <c r="L10" s="817"/>
      <c r="M10" s="818"/>
      <c r="N10" s="827" t="s">
        <v>333</v>
      </c>
    </row>
    <row r="11" spans="1:14" ht="12.75" customHeight="1">
      <c r="A11" s="831"/>
      <c r="B11" s="817" t="s">
        <v>760</v>
      </c>
      <c r="C11" s="817"/>
      <c r="D11" s="818"/>
      <c r="E11" s="816" t="s">
        <v>761</v>
      </c>
      <c r="F11" s="817"/>
      <c r="G11" s="818"/>
      <c r="H11" s="819"/>
      <c r="I11" s="820"/>
      <c r="J11" s="821"/>
      <c r="K11" s="819"/>
      <c r="L11" s="820"/>
      <c r="M11" s="821"/>
      <c r="N11" s="828"/>
    </row>
    <row r="12" spans="1:14" ht="13.5" thickBot="1">
      <c r="A12" s="831"/>
      <c r="B12" s="823"/>
      <c r="C12" s="823"/>
      <c r="D12" s="824"/>
      <c r="E12" s="822"/>
      <c r="F12" s="823"/>
      <c r="G12" s="824"/>
      <c r="H12" s="822"/>
      <c r="I12" s="823"/>
      <c r="J12" s="824"/>
      <c r="K12" s="822"/>
      <c r="L12" s="823"/>
      <c r="M12" s="824"/>
      <c r="N12" s="828"/>
    </row>
    <row r="13" spans="1:14" ht="12.75" customHeight="1">
      <c r="A13" s="831"/>
      <c r="B13" s="818" t="s">
        <v>762</v>
      </c>
      <c r="C13" s="814" t="s">
        <v>763</v>
      </c>
      <c r="D13" s="825" t="s">
        <v>764</v>
      </c>
      <c r="E13" s="825" t="s">
        <v>762</v>
      </c>
      <c r="F13" s="814" t="s">
        <v>763</v>
      </c>
      <c r="G13" s="825" t="s">
        <v>764</v>
      </c>
      <c r="H13" s="825" t="s">
        <v>762</v>
      </c>
      <c r="I13" s="814" t="s">
        <v>763</v>
      </c>
      <c r="J13" s="825" t="s">
        <v>764</v>
      </c>
      <c r="K13" s="825" t="s">
        <v>762</v>
      </c>
      <c r="L13" s="814" t="s">
        <v>763</v>
      </c>
      <c r="M13" s="825" t="s">
        <v>764</v>
      </c>
      <c r="N13" s="828"/>
    </row>
    <row r="14" spans="1:14" ht="13.5" thickBot="1">
      <c r="A14" s="832"/>
      <c r="B14" s="824"/>
      <c r="C14" s="815"/>
      <c r="D14" s="826"/>
      <c r="E14" s="826"/>
      <c r="F14" s="815"/>
      <c r="G14" s="826"/>
      <c r="H14" s="826"/>
      <c r="I14" s="815"/>
      <c r="J14" s="826"/>
      <c r="K14" s="826"/>
      <c r="L14" s="815"/>
      <c r="M14" s="826"/>
      <c r="N14" s="829"/>
    </row>
    <row r="15" spans="1:14" s="62" customFormat="1" ht="31.5" customHeight="1">
      <c r="A15" s="102" t="s">
        <v>765</v>
      </c>
      <c r="B15" s="65"/>
      <c r="C15" s="65"/>
      <c r="D15" s="65"/>
      <c r="E15" s="65">
        <f>SUM(E16)</f>
        <v>1481000</v>
      </c>
      <c r="F15" s="65">
        <f>SUM(F16)</f>
        <v>1481000</v>
      </c>
      <c r="G15" s="65">
        <f>SUM(G16)</f>
        <v>0</v>
      </c>
      <c r="H15" s="65"/>
      <c r="I15" s="65"/>
      <c r="J15" s="65"/>
      <c r="K15" s="65">
        <f aca="true" t="shared" si="0" ref="K15:M16">B15+E15+H15</f>
        <v>1481000</v>
      </c>
      <c r="L15" s="65">
        <f t="shared" si="0"/>
        <v>1481000</v>
      </c>
      <c r="M15" s="501">
        <f>M16+M17</f>
        <v>98108</v>
      </c>
      <c r="N15" s="557">
        <f>(1-M15/K15)*100</f>
        <v>93.3755570560432</v>
      </c>
    </row>
    <row r="16" spans="1:14" ht="24.75" customHeight="1">
      <c r="A16" s="103" t="s">
        <v>766</v>
      </c>
      <c r="B16" s="66"/>
      <c r="C16" s="66"/>
      <c r="D16" s="66"/>
      <c r="E16" s="66">
        <v>1481000</v>
      </c>
      <c r="F16" s="66">
        <v>1481000</v>
      </c>
      <c r="G16" s="66">
        <f>E16-F16</f>
        <v>0</v>
      </c>
      <c r="H16" s="66"/>
      <c r="I16" s="66"/>
      <c r="J16" s="66"/>
      <c r="K16" s="66">
        <f t="shared" si="0"/>
        <v>1481000</v>
      </c>
      <c r="L16" s="66">
        <f t="shared" si="0"/>
        <v>1481000</v>
      </c>
      <c r="M16" s="502">
        <f t="shared" si="0"/>
        <v>0</v>
      </c>
      <c r="N16" s="556">
        <f>(1-M16/K16)*100</f>
        <v>100</v>
      </c>
    </row>
    <row r="17" spans="1:14" ht="24.75" customHeight="1">
      <c r="A17" s="602" t="s">
        <v>980</v>
      </c>
      <c r="B17" s="66"/>
      <c r="C17" s="66"/>
      <c r="D17" s="66"/>
      <c r="E17" s="66">
        <v>130000</v>
      </c>
      <c r="F17" s="66">
        <v>31892</v>
      </c>
      <c r="G17" s="66">
        <f>E17-F17</f>
        <v>98108</v>
      </c>
      <c r="H17" s="66"/>
      <c r="I17" s="66"/>
      <c r="J17" s="66"/>
      <c r="K17" s="66">
        <f>B17+E17+H17</f>
        <v>130000</v>
      </c>
      <c r="L17" s="66">
        <f>C17+F17+I17</f>
        <v>31892</v>
      </c>
      <c r="M17" s="502">
        <f>D17+G17+J17</f>
        <v>98108</v>
      </c>
      <c r="N17" s="556">
        <f>(1-M17/K17)*100</f>
        <v>24.532307692307697</v>
      </c>
    </row>
    <row r="18" spans="1:14" s="62" customFormat="1" ht="31.5" customHeight="1">
      <c r="A18" s="102" t="s">
        <v>767</v>
      </c>
      <c r="B18" s="65">
        <f>SUM(B19:B25)</f>
        <v>624522475</v>
      </c>
      <c r="C18" s="65">
        <f aca="true" t="shared" si="1" ref="C18:M18">SUM(C19:C25)</f>
        <v>108207970</v>
      </c>
      <c r="D18" s="65">
        <f t="shared" si="1"/>
        <v>516314505</v>
      </c>
      <c r="E18" s="65">
        <f t="shared" si="1"/>
        <v>33639834</v>
      </c>
      <c r="F18" s="65">
        <f t="shared" si="1"/>
        <v>5308050</v>
      </c>
      <c r="G18" s="65">
        <f t="shared" si="1"/>
        <v>28331784</v>
      </c>
      <c r="H18" s="65">
        <f t="shared" si="1"/>
        <v>30776959</v>
      </c>
      <c r="I18" s="65">
        <f t="shared" si="1"/>
        <v>313903</v>
      </c>
      <c r="J18" s="65">
        <f t="shared" si="1"/>
        <v>30463056</v>
      </c>
      <c r="K18" s="65">
        <f t="shared" si="1"/>
        <v>688939268</v>
      </c>
      <c r="L18" s="65">
        <f t="shared" si="1"/>
        <v>113829923</v>
      </c>
      <c r="M18" s="501">
        <f t="shared" si="1"/>
        <v>575109345</v>
      </c>
      <c r="N18" s="555">
        <f>(1-M18/K18)*100</f>
        <v>16.522490194302584</v>
      </c>
    </row>
    <row r="19" spans="1:14" ht="24.75" customHeight="1">
      <c r="A19" s="103" t="s">
        <v>768</v>
      </c>
      <c r="B19" s="66">
        <v>26045000</v>
      </c>
      <c r="C19" s="66"/>
      <c r="D19" s="66">
        <f>B19-C19</f>
        <v>26045000</v>
      </c>
      <c r="E19" s="66">
        <v>84000</v>
      </c>
      <c r="F19" s="66"/>
      <c r="G19" s="66">
        <f aca="true" t="shared" si="2" ref="G19:G24">E19-F19</f>
        <v>84000</v>
      </c>
      <c r="H19" s="66">
        <v>19734365</v>
      </c>
      <c r="I19" s="66"/>
      <c r="J19" s="66">
        <f aca="true" t="shared" si="3" ref="J19:J24">H19-I19</f>
        <v>19734365</v>
      </c>
      <c r="K19" s="66">
        <f aca="true" t="shared" si="4" ref="K19:K24">B19+E19+H19</f>
        <v>45863365</v>
      </c>
      <c r="L19" s="66"/>
      <c r="M19" s="502">
        <f aca="true" t="shared" si="5" ref="M19:M24">D19+G19+J19</f>
        <v>45863365</v>
      </c>
      <c r="N19" s="556">
        <f>(1-M19/K19)*100</f>
        <v>0</v>
      </c>
    </row>
    <row r="20" spans="1:14" ht="24.75" customHeight="1">
      <c r="A20" s="103" t="s">
        <v>769</v>
      </c>
      <c r="B20" s="66">
        <v>464000</v>
      </c>
      <c r="C20" s="66"/>
      <c r="D20" s="66">
        <f>B20-C20</f>
        <v>464000</v>
      </c>
      <c r="E20" s="66"/>
      <c r="F20" s="66"/>
      <c r="G20" s="66">
        <f t="shared" si="2"/>
        <v>0</v>
      </c>
      <c r="H20" s="66">
        <v>3222400</v>
      </c>
      <c r="I20" s="66"/>
      <c r="J20" s="66">
        <f t="shared" si="3"/>
        <v>3222400</v>
      </c>
      <c r="K20" s="66">
        <f t="shared" si="4"/>
        <v>3686400</v>
      </c>
      <c r="L20" s="66"/>
      <c r="M20" s="502">
        <f t="shared" si="5"/>
        <v>3686400</v>
      </c>
      <c r="N20" s="556">
        <f aca="true" t="shared" si="6" ref="N20:N29">(1-M20/K20)*100</f>
        <v>0</v>
      </c>
    </row>
    <row r="21" spans="1:14" ht="24.75" customHeight="1">
      <c r="A21" s="103" t="s">
        <v>770</v>
      </c>
      <c r="B21" s="66">
        <v>21489447</v>
      </c>
      <c r="C21" s="66">
        <v>6892685</v>
      </c>
      <c r="D21" s="66">
        <f>B21-C21</f>
        <v>14596762</v>
      </c>
      <c r="E21" s="66">
        <v>12831298</v>
      </c>
      <c r="F21" s="66">
        <v>2369917</v>
      </c>
      <c r="G21" s="66">
        <f t="shared" si="2"/>
        <v>10461381</v>
      </c>
      <c r="H21" s="66">
        <v>724194</v>
      </c>
      <c r="I21" s="66">
        <v>313903</v>
      </c>
      <c r="J21" s="66">
        <f t="shared" si="3"/>
        <v>410291</v>
      </c>
      <c r="K21" s="66">
        <f t="shared" si="4"/>
        <v>35044939</v>
      </c>
      <c r="L21" s="66">
        <f>C21+F21+I21</f>
        <v>9576505</v>
      </c>
      <c r="M21" s="502">
        <f t="shared" si="5"/>
        <v>25468434</v>
      </c>
      <c r="N21" s="556">
        <f t="shared" si="6"/>
        <v>27.326356596026603</v>
      </c>
    </row>
    <row r="22" spans="1:14" ht="24.75" customHeight="1">
      <c r="A22" s="103" t="s">
        <v>771</v>
      </c>
      <c r="B22" s="66">
        <v>210829625</v>
      </c>
      <c r="C22" s="66">
        <v>61732795</v>
      </c>
      <c r="D22" s="66">
        <f>B22-C22</f>
        <v>149096830</v>
      </c>
      <c r="E22" s="66">
        <v>18500536</v>
      </c>
      <c r="F22" s="66">
        <v>2938133</v>
      </c>
      <c r="G22" s="66">
        <f t="shared" si="2"/>
        <v>15562403</v>
      </c>
      <c r="H22" s="66"/>
      <c r="I22" s="66"/>
      <c r="J22" s="66">
        <f t="shared" si="3"/>
        <v>0</v>
      </c>
      <c r="K22" s="66">
        <f t="shared" si="4"/>
        <v>229330161</v>
      </c>
      <c r="L22" s="66">
        <f>C22+F22+I22</f>
        <v>64670928</v>
      </c>
      <c r="M22" s="502">
        <f t="shared" si="5"/>
        <v>164659233</v>
      </c>
      <c r="N22" s="556">
        <f t="shared" si="6"/>
        <v>28.199922643406683</v>
      </c>
    </row>
    <row r="23" spans="1:14" ht="24.75" customHeight="1">
      <c r="A23" s="103" t="s">
        <v>772</v>
      </c>
      <c r="B23" s="66"/>
      <c r="C23" s="66"/>
      <c r="D23" s="66">
        <f>B23-C23</f>
        <v>0</v>
      </c>
      <c r="E23" s="66">
        <v>2224000</v>
      </c>
      <c r="F23" s="66"/>
      <c r="G23" s="66">
        <f t="shared" si="2"/>
        <v>2224000</v>
      </c>
      <c r="H23" s="66">
        <v>490000</v>
      </c>
      <c r="I23" s="66"/>
      <c r="J23" s="66">
        <f t="shared" si="3"/>
        <v>490000</v>
      </c>
      <c r="K23" s="66">
        <f t="shared" si="4"/>
        <v>2714000</v>
      </c>
      <c r="L23" s="66"/>
      <c r="M23" s="502">
        <f t="shared" si="5"/>
        <v>2714000</v>
      </c>
      <c r="N23" s="556">
        <f t="shared" si="6"/>
        <v>0</v>
      </c>
    </row>
    <row r="24" spans="1:14" ht="24.75" customHeight="1">
      <c r="A24" s="103" t="s">
        <v>773</v>
      </c>
      <c r="B24" s="66"/>
      <c r="C24" s="67"/>
      <c r="D24" s="66"/>
      <c r="E24" s="66"/>
      <c r="F24" s="66"/>
      <c r="G24" s="66">
        <f t="shared" si="2"/>
        <v>0</v>
      </c>
      <c r="H24" s="66">
        <v>6606000</v>
      </c>
      <c r="I24" s="66"/>
      <c r="J24" s="66">
        <f t="shared" si="3"/>
        <v>6606000</v>
      </c>
      <c r="K24" s="66">
        <f t="shared" si="4"/>
        <v>6606000</v>
      </c>
      <c r="L24" s="66"/>
      <c r="M24" s="502">
        <f t="shared" si="5"/>
        <v>6606000</v>
      </c>
      <c r="N24" s="556">
        <f t="shared" si="6"/>
        <v>0</v>
      </c>
    </row>
    <row r="25" spans="1:14" ht="52.5" customHeight="1">
      <c r="A25" s="339" t="s">
        <v>334</v>
      </c>
      <c r="B25" s="66">
        <v>365694403</v>
      </c>
      <c r="C25" s="66">
        <v>39582490</v>
      </c>
      <c r="D25" s="66">
        <f>B25-C25</f>
        <v>326111913</v>
      </c>
      <c r="E25" s="66"/>
      <c r="F25" s="66"/>
      <c r="G25" s="66"/>
      <c r="H25" s="66"/>
      <c r="I25" s="66"/>
      <c r="J25" s="66"/>
      <c r="K25" s="66">
        <f>B25+E25+H25</f>
        <v>365694403</v>
      </c>
      <c r="L25" s="66">
        <f>C25+F25+I25</f>
        <v>39582490</v>
      </c>
      <c r="M25" s="502">
        <f>K25-L25</f>
        <v>326111913</v>
      </c>
      <c r="N25" s="556">
        <f t="shared" si="6"/>
        <v>10.82392557153794</v>
      </c>
    </row>
    <row r="26" spans="1:14" s="62" customFormat="1" ht="31.5" customHeight="1">
      <c r="A26" s="105" t="s">
        <v>806</v>
      </c>
      <c r="B26" s="65"/>
      <c r="C26" s="65"/>
      <c r="D26" s="65"/>
      <c r="E26" s="65">
        <f>SUM(E27:E29)</f>
        <v>15675273</v>
      </c>
      <c r="F26" s="65">
        <f>SUM(F27:F29)</f>
        <v>7864583</v>
      </c>
      <c r="G26" s="65">
        <f>SUM(G27:G29)</f>
        <v>7810690</v>
      </c>
      <c r="H26" s="65"/>
      <c r="I26" s="65"/>
      <c r="J26" s="65"/>
      <c r="K26" s="65">
        <f>SUM(K27:K29)</f>
        <v>15675273</v>
      </c>
      <c r="L26" s="65">
        <f>SUM(L27:L29)</f>
        <v>7864583</v>
      </c>
      <c r="M26" s="501">
        <f>SUM(M27:M29)</f>
        <v>7810690</v>
      </c>
      <c r="N26" s="555">
        <f>(1-M26/K26)*100</f>
        <v>50.17190450207789</v>
      </c>
    </row>
    <row r="27" spans="1:14" ht="24.75" customHeight="1">
      <c r="A27" s="106" t="s">
        <v>807</v>
      </c>
      <c r="B27" s="66"/>
      <c r="C27" s="66"/>
      <c r="D27" s="66"/>
      <c r="E27" s="66">
        <f>328930+1792717</f>
        <v>2121647</v>
      </c>
      <c r="F27" s="66">
        <v>1998827</v>
      </c>
      <c r="G27" s="66">
        <f>E27-F27</f>
        <v>122820</v>
      </c>
      <c r="H27" s="66"/>
      <c r="I27" s="66"/>
      <c r="J27" s="66"/>
      <c r="K27" s="66">
        <f aca="true" t="shared" si="7" ref="K27:M30">B27+E27+H27</f>
        <v>2121647</v>
      </c>
      <c r="L27" s="66">
        <f t="shared" si="7"/>
        <v>1998827</v>
      </c>
      <c r="M27" s="502">
        <f t="shared" si="7"/>
        <v>122820</v>
      </c>
      <c r="N27" s="556">
        <f t="shared" si="6"/>
        <v>94.21110109268884</v>
      </c>
    </row>
    <row r="28" spans="1:14" ht="24.75" customHeight="1">
      <c r="A28" s="106" t="s">
        <v>265</v>
      </c>
      <c r="B28" s="68"/>
      <c r="C28" s="66"/>
      <c r="D28" s="66"/>
      <c r="E28" s="66">
        <v>9743307</v>
      </c>
      <c r="F28" s="66">
        <v>2055437</v>
      </c>
      <c r="G28" s="66">
        <f>E28-F28</f>
        <v>7687870</v>
      </c>
      <c r="H28" s="66"/>
      <c r="I28" s="66"/>
      <c r="J28" s="66"/>
      <c r="K28" s="66">
        <f>B28+E28+H28</f>
        <v>9743307</v>
      </c>
      <c r="L28" s="66">
        <f>C28+F28+I28</f>
        <v>2055437</v>
      </c>
      <c r="M28" s="502">
        <f>D28+G28+J28</f>
        <v>7687870</v>
      </c>
      <c r="N28" s="556">
        <f t="shared" si="6"/>
        <v>21.09588664300529</v>
      </c>
    </row>
    <row r="29" spans="1:14" ht="24.75" customHeight="1">
      <c r="A29" s="106" t="s">
        <v>808</v>
      </c>
      <c r="B29" s="68"/>
      <c r="C29" s="66"/>
      <c r="D29" s="66"/>
      <c r="E29" s="66">
        <v>3810319</v>
      </c>
      <c r="F29" s="66">
        <v>3810319</v>
      </c>
      <c r="G29" s="66">
        <f>E29-F29</f>
        <v>0</v>
      </c>
      <c r="H29" s="66"/>
      <c r="I29" s="66"/>
      <c r="J29" s="66"/>
      <c r="K29" s="66">
        <f t="shared" si="7"/>
        <v>3810319</v>
      </c>
      <c r="L29" s="66">
        <f t="shared" si="7"/>
        <v>3810319</v>
      </c>
      <c r="M29" s="502">
        <f t="shared" si="7"/>
        <v>0</v>
      </c>
      <c r="N29" s="556">
        <f t="shared" si="6"/>
        <v>100</v>
      </c>
    </row>
    <row r="30" spans="1:14" s="62" customFormat="1" ht="31.5" customHeight="1">
      <c r="A30" s="102" t="s">
        <v>774</v>
      </c>
      <c r="B30" s="65">
        <v>4175800</v>
      </c>
      <c r="C30" s="65"/>
      <c r="D30" s="65">
        <v>4175800</v>
      </c>
      <c r="E30" s="65"/>
      <c r="F30" s="65"/>
      <c r="G30" s="65"/>
      <c r="H30" s="65"/>
      <c r="I30" s="65"/>
      <c r="J30" s="65"/>
      <c r="K30" s="65">
        <f t="shared" si="7"/>
        <v>4175800</v>
      </c>
      <c r="L30" s="65"/>
      <c r="M30" s="501">
        <f t="shared" si="7"/>
        <v>4175800</v>
      </c>
      <c r="N30" s="555">
        <f>(1-M30/K30)*100</f>
        <v>0</v>
      </c>
    </row>
    <row r="31" spans="1:14" s="62" customFormat="1" ht="31.5" customHeight="1">
      <c r="A31" s="102" t="s">
        <v>543</v>
      </c>
      <c r="B31" s="65">
        <v>1845000</v>
      </c>
      <c r="C31" s="65"/>
      <c r="D31" s="65">
        <v>1845000</v>
      </c>
      <c r="E31" s="65"/>
      <c r="F31" s="65"/>
      <c r="G31" s="65"/>
      <c r="H31" s="65"/>
      <c r="I31" s="65"/>
      <c r="J31" s="65"/>
      <c r="K31" s="65">
        <f>B31+E31+H31</f>
        <v>1845000</v>
      </c>
      <c r="L31" s="65"/>
      <c r="M31" s="501">
        <f>D31+G31+J31</f>
        <v>1845000</v>
      </c>
      <c r="N31" s="555">
        <f>(1-M31/K31)*100</f>
        <v>0</v>
      </c>
    </row>
    <row r="32" spans="1:14" s="62" customFormat="1" ht="31.5" customHeight="1" thickBot="1">
      <c r="A32" s="105" t="s">
        <v>397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501"/>
      <c r="N32" s="559"/>
    </row>
    <row r="33" spans="1:14" s="62" customFormat="1" ht="50.25" customHeight="1" thickBot="1">
      <c r="A33" s="107" t="s">
        <v>312</v>
      </c>
      <c r="B33" s="108">
        <f>B15+B18+B26+B30+B31</f>
        <v>630543275</v>
      </c>
      <c r="C33" s="108">
        <f aca="true" t="shared" si="8" ref="C33:L33">C15+C18+C26+C30+C31</f>
        <v>108207970</v>
      </c>
      <c r="D33" s="108">
        <f t="shared" si="8"/>
        <v>522335305</v>
      </c>
      <c r="E33" s="108">
        <f t="shared" si="8"/>
        <v>50796107</v>
      </c>
      <c r="F33" s="108">
        <f t="shared" si="8"/>
        <v>14653633</v>
      </c>
      <c r="G33" s="108">
        <f t="shared" si="8"/>
        <v>36142474</v>
      </c>
      <c r="H33" s="108">
        <f t="shared" si="8"/>
        <v>30776959</v>
      </c>
      <c r="I33" s="108">
        <f t="shared" si="8"/>
        <v>313903</v>
      </c>
      <c r="J33" s="108">
        <f t="shared" si="8"/>
        <v>30463056</v>
      </c>
      <c r="K33" s="108">
        <f t="shared" si="8"/>
        <v>712116341</v>
      </c>
      <c r="L33" s="108">
        <f t="shared" si="8"/>
        <v>123175506</v>
      </c>
      <c r="M33" s="503">
        <f>M15+M18+M26+M30+M31</f>
        <v>589038943</v>
      </c>
      <c r="N33" s="560">
        <f>(1-M33/K33)*100</f>
        <v>17.283327303958053</v>
      </c>
    </row>
  </sheetData>
  <sheetProtection/>
  <mergeCells count="23">
    <mergeCell ref="A3:N3"/>
    <mergeCell ref="N10:N14"/>
    <mergeCell ref="A7:N7"/>
    <mergeCell ref="A4:M4"/>
    <mergeCell ref="A8:M8"/>
    <mergeCell ref="A10:A14"/>
    <mergeCell ref="B10:G10"/>
    <mergeCell ref="B11:D12"/>
    <mergeCell ref="E11:G12"/>
    <mergeCell ref="B13:B14"/>
    <mergeCell ref="C13:C14"/>
    <mergeCell ref="D13:D14"/>
    <mergeCell ref="E13:E14"/>
    <mergeCell ref="F13:F14"/>
    <mergeCell ref="G13:G14"/>
    <mergeCell ref="H13:H14"/>
    <mergeCell ref="I13:I14"/>
    <mergeCell ref="H10:J12"/>
    <mergeCell ref="K10:M12"/>
    <mergeCell ref="J13:J14"/>
    <mergeCell ref="K13:K14"/>
    <mergeCell ref="L13:L14"/>
    <mergeCell ref="M13:M14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125" style="14" customWidth="1"/>
    <col min="2" max="2" width="9.125" style="14" customWidth="1"/>
    <col min="3" max="3" width="12.125" style="14" customWidth="1"/>
    <col min="4" max="9" width="9.125" style="14" customWidth="1"/>
    <col min="10" max="10" width="15.625" style="2" bestFit="1" customWidth="1"/>
    <col min="11" max="11" width="4.125" style="14" customWidth="1"/>
    <col min="12" max="16384" width="9.125" style="14" customWidth="1"/>
  </cols>
  <sheetData>
    <row r="1" spans="10:11" ht="15.75">
      <c r="J1" s="22"/>
      <c r="K1" s="16"/>
    </row>
    <row r="2" spans="1:11" ht="15.75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</row>
    <row r="3" spans="10:11" ht="15.75">
      <c r="J3" s="22"/>
      <c r="K3" s="16"/>
    </row>
    <row r="4" spans="1:10" s="70" customFormat="1" ht="12.7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6" s="80" customFormat="1" ht="12.75">
      <c r="A5" s="261" t="s">
        <v>1006</v>
      </c>
      <c r="C5" s="157"/>
      <c r="D5" s="64"/>
      <c r="E5" s="64"/>
      <c r="F5" s="64"/>
    </row>
    <row r="7" spans="1:11" ht="15.75">
      <c r="A7" s="836" t="s">
        <v>606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</row>
    <row r="8" spans="1:11" ht="15.75">
      <c r="A8" s="836" t="s">
        <v>335</v>
      </c>
      <c r="B8" s="836"/>
      <c r="C8" s="836"/>
      <c r="D8" s="836"/>
      <c r="E8" s="836"/>
      <c r="F8" s="836"/>
      <c r="G8" s="836"/>
      <c r="H8" s="836"/>
      <c r="I8" s="836"/>
      <c r="J8" s="836"/>
      <c r="K8" s="836"/>
    </row>
    <row r="9" spans="1:11" ht="15.75">
      <c r="A9" s="836" t="s">
        <v>908</v>
      </c>
      <c r="B9" s="836"/>
      <c r="C9" s="836"/>
      <c r="D9" s="836"/>
      <c r="E9" s="836"/>
      <c r="F9" s="836"/>
      <c r="G9" s="836"/>
      <c r="H9" s="836"/>
      <c r="I9" s="836"/>
      <c r="J9" s="836"/>
      <c r="K9" s="836"/>
    </row>
    <row r="12" ht="15.75">
      <c r="A12" s="23" t="s">
        <v>674</v>
      </c>
    </row>
    <row r="15" spans="1:4" ht="15.75">
      <c r="A15" s="23" t="s">
        <v>675</v>
      </c>
      <c r="D15" s="12"/>
    </row>
    <row r="17" spans="1:11" ht="18">
      <c r="A17" s="14" t="s">
        <v>676</v>
      </c>
      <c r="J17" s="24">
        <v>1845000</v>
      </c>
      <c r="K17" s="25" t="s">
        <v>677</v>
      </c>
    </row>
    <row r="18" spans="1:11" s="12" customFormat="1" ht="15.75">
      <c r="A18" s="12" t="s">
        <v>678</v>
      </c>
      <c r="J18" s="26">
        <f>SUM(J17:J17)</f>
        <v>1845000</v>
      </c>
      <c r="K18" s="12" t="s">
        <v>677</v>
      </c>
    </row>
  </sheetData>
  <sheetProtection/>
  <mergeCells count="5">
    <mergeCell ref="A8:K8"/>
    <mergeCell ref="A9:K9"/>
    <mergeCell ref="A4:J4"/>
    <mergeCell ref="A7:K7"/>
    <mergeCell ref="A2:K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.125" style="27" customWidth="1"/>
    <col min="2" max="2" width="5.00390625" style="27" customWidth="1"/>
    <col min="3" max="3" width="62.125" style="27" customWidth="1"/>
    <col min="4" max="4" width="19.125" style="357" customWidth="1"/>
    <col min="5" max="16384" width="9.125" style="27" customWidth="1"/>
  </cols>
  <sheetData>
    <row r="2" spans="1:4" ht="12.75">
      <c r="A2" s="730"/>
      <c r="B2" s="730"/>
      <c r="C2" s="730"/>
      <c r="D2" s="730"/>
    </row>
    <row r="3" spans="1:4" s="341" customFormat="1" ht="12.75">
      <c r="A3" s="837"/>
      <c r="B3" s="837"/>
      <c r="C3" s="838"/>
      <c r="D3" s="838"/>
    </row>
    <row r="4" spans="1:7" s="70" customFormat="1" ht="12.75">
      <c r="A4" s="787"/>
      <c r="B4" s="787"/>
      <c r="C4" s="787"/>
      <c r="D4" s="787"/>
      <c r="E4" s="358"/>
      <c r="F4" s="358"/>
      <c r="G4" s="358"/>
    </row>
    <row r="5" spans="1:4" s="80" customFormat="1" ht="12.75">
      <c r="A5" s="261" t="s">
        <v>1007</v>
      </c>
      <c r="C5" s="157"/>
      <c r="D5" s="64"/>
    </row>
    <row r="6" spans="1:4" s="341" customFormat="1" ht="12.75">
      <c r="A6" s="340"/>
      <c r="B6" s="340"/>
      <c r="C6" s="340"/>
      <c r="D6" s="342"/>
    </row>
    <row r="7" spans="1:7" s="1" customFormat="1" ht="15.75">
      <c r="A7" s="851" t="s">
        <v>606</v>
      </c>
      <c r="B7" s="851"/>
      <c r="C7" s="851"/>
      <c r="D7" s="851"/>
      <c r="E7" s="359"/>
      <c r="F7" s="359"/>
      <c r="G7" s="359"/>
    </row>
    <row r="8" spans="1:4" s="341" customFormat="1" ht="15.75">
      <c r="A8" s="851" t="s">
        <v>336</v>
      </c>
      <c r="B8" s="851"/>
      <c r="C8" s="851"/>
      <c r="D8" s="851"/>
    </row>
    <row r="9" spans="1:4" s="341" customFormat="1" ht="15.75">
      <c r="A9" s="851" t="s">
        <v>904</v>
      </c>
      <c r="B9" s="851"/>
      <c r="C9" s="851"/>
      <c r="D9" s="851"/>
    </row>
    <row r="10" spans="1:4" s="341" customFormat="1" ht="12.75">
      <c r="A10" s="340"/>
      <c r="B10" s="340"/>
      <c r="C10" s="340"/>
      <c r="D10" s="342"/>
    </row>
    <row r="11" spans="1:4" s="341" customFormat="1" ht="13.5" thickBot="1">
      <c r="A11" s="343"/>
      <c r="B11" s="343"/>
      <c r="C11" s="343"/>
      <c r="D11" s="360" t="s">
        <v>736</v>
      </c>
    </row>
    <row r="12" spans="1:4" s="344" customFormat="1" ht="12.75">
      <c r="A12" s="839" t="s">
        <v>267</v>
      </c>
      <c r="B12" s="842" t="s">
        <v>698</v>
      </c>
      <c r="C12" s="843"/>
      <c r="D12" s="848" t="s">
        <v>268</v>
      </c>
    </row>
    <row r="13" spans="1:4" s="344" customFormat="1" ht="12.75">
      <c r="A13" s="840"/>
      <c r="B13" s="844"/>
      <c r="C13" s="845"/>
      <c r="D13" s="849"/>
    </row>
    <row r="14" spans="1:4" s="344" customFormat="1" ht="13.5" thickBot="1">
      <c r="A14" s="841"/>
      <c r="B14" s="846"/>
      <c r="C14" s="847"/>
      <c r="D14" s="850"/>
    </row>
    <row r="15" spans="1:4" ht="12.75">
      <c r="A15" s="345" t="s">
        <v>360</v>
      </c>
      <c r="B15" s="345" t="s">
        <v>360</v>
      </c>
      <c r="C15" s="346" t="s">
        <v>269</v>
      </c>
      <c r="D15" s="347">
        <v>117254</v>
      </c>
    </row>
    <row r="16" spans="1:4" ht="13.5" thickBot="1">
      <c r="A16" s="345" t="s">
        <v>361</v>
      </c>
      <c r="B16" s="345" t="s">
        <v>361</v>
      </c>
      <c r="C16" s="346" t="s">
        <v>270</v>
      </c>
      <c r="D16" s="347">
        <v>89320</v>
      </c>
    </row>
    <row r="17" spans="1:4" s="563" customFormat="1" ht="21" customHeight="1" thickBot="1">
      <c r="A17" s="368" t="s">
        <v>362</v>
      </c>
      <c r="B17" s="561" t="s">
        <v>789</v>
      </c>
      <c r="C17" s="356" t="s">
        <v>271</v>
      </c>
      <c r="D17" s="562">
        <f>D15-D16</f>
        <v>27934</v>
      </c>
    </row>
    <row r="18" spans="1:4" ht="12.75">
      <c r="A18" s="345" t="s">
        <v>363</v>
      </c>
      <c r="B18" s="345" t="s">
        <v>362</v>
      </c>
      <c r="C18" s="346" t="s">
        <v>272</v>
      </c>
      <c r="D18" s="347">
        <v>43413</v>
      </c>
    </row>
    <row r="19" spans="1:4" ht="13.5" thickBot="1">
      <c r="A19" s="348" t="s">
        <v>364</v>
      </c>
      <c r="B19" s="348" t="s">
        <v>363</v>
      </c>
      <c r="C19" s="349" t="s">
        <v>273</v>
      </c>
      <c r="D19" s="350">
        <v>943</v>
      </c>
    </row>
    <row r="20" spans="1:4" s="563" customFormat="1" ht="21" customHeight="1" thickBot="1">
      <c r="A20" s="368" t="s">
        <v>386</v>
      </c>
      <c r="B20" s="561" t="s">
        <v>537</v>
      </c>
      <c r="C20" s="356" t="s">
        <v>274</v>
      </c>
      <c r="D20" s="562">
        <f>D18-D19</f>
        <v>42470</v>
      </c>
    </row>
    <row r="21" spans="1:4" s="355" customFormat="1" ht="24.75" customHeight="1" thickBot="1">
      <c r="A21" s="351" t="s">
        <v>387</v>
      </c>
      <c r="B21" s="352" t="s">
        <v>399</v>
      </c>
      <c r="C21" s="353" t="s">
        <v>275</v>
      </c>
      <c r="D21" s="455">
        <f>D17+D20</f>
        <v>70404</v>
      </c>
    </row>
    <row r="22" spans="1:4" ht="12.75">
      <c r="A22" s="345" t="s">
        <v>388</v>
      </c>
      <c r="B22" s="345" t="s">
        <v>364</v>
      </c>
      <c r="C22" s="346" t="s">
        <v>276</v>
      </c>
      <c r="D22" s="347"/>
    </row>
    <row r="23" spans="1:4" ht="13.5" thickBot="1">
      <c r="A23" s="348" t="s">
        <v>389</v>
      </c>
      <c r="B23" s="348" t="s">
        <v>386</v>
      </c>
      <c r="C23" s="349" t="s">
        <v>277</v>
      </c>
      <c r="D23" s="350"/>
    </row>
    <row r="24" spans="1:4" s="563" customFormat="1" ht="21" customHeight="1" thickBot="1">
      <c r="A24" s="368" t="s">
        <v>713</v>
      </c>
      <c r="B24" s="561" t="s">
        <v>542</v>
      </c>
      <c r="C24" s="356" t="s">
        <v>278</v>
      </c>
      <c r="D24" s="562"/>
    </row>
    <row r="25" spans="1:4" ht="12.75">
      <c r="A25" s="348" t="s">
        <v>714</v>
      </c>
      <c r="B25" s="348" t="s">
        <v>387</v>
      </c>
      <c r="C25" s="349" t="s">
        <v>279</v>
      </c>
      <c r="D25" s="350"/>
    </row>
    <row r="26" spans="1:4" ht="13.5" thickBot="1">
      <c r="A26" s="348" t="s">
        <v>745</v>
      </c>
      <c r="B26" s="348" t="s">
        <v>388</v>
      </c>
      <c r="C26" s="349" t="s">
        <v>280</v>
      </c>
      <c r="D26" s="350"/>
    </row>
    <row r="27" spans="1:4" s="563" customFormat="1" ht="21" customHeight="1" thickBot="1">
      <c r="A27" s="368" t="s">
        <v>715</v>
      </c>
      <c r="B27" s="561" t="s">
        <v>545</v>
      </c>
      <c r="C27" s="356" t="s">
        <v>281</v>
      </c>
      <c r="D27" s="562"/>
    </row>
    <row r="28" spans="1:4" s="355" customFormat="1" ht="24.75" customHeight="1" thickBot="1">
      <c r="A28" s="351" t="s">
        <v>716</v>
      </c>
      <c r="B28" s="352" t="s">
        <v>32</v>
      </c>
      <c r="C28" s="353" t="s">
        <v>282</v>
      </c>
      <c r="D28" s="354"/>
    </row>
    <row r="29" spans="1:4" s="355" customFormat="1" ht="24.75" customHeight="1" thickBot="1">
      <c r="A29" s="351" t="s">
        <v>717</v>
      </c>
      <c r="B29" s="352" t="s">
        <v>47</v>
      </c>
      <c r="C29" s="356" t="s">
        <v>283</v>
      </c>
      <c r="D29" s="454">
        <v>70404</v>
      </c>
    </row>
    <row r="30" spans="1:4" ht="13.5" thickBot="1">
      <c r="A30" s="348" t="s">
        <v>719</v>
      </c>
      <c r="B30" s="348" t="s">
        <v>134</v>
      </c>
      <c r="C30" s="349" t="s">
        <v>284</v>
      </c>
      <c r="D30" s="350">
        <v>22881</v>
      </c>
    </row>
    <row r="31" spans="1:4" s="355" customFormat="1" ht="24.75" customHeight="1" thickBot="1">
      <c r="A31" s="351" t="s">
        <v>720</v>
      </c>
      <c r="B31" s="352" t="s">
        <v>136</v>
      </c>
      <c r="C31" s="356" t="s">
        <v>285</v>
      </c>
      <c r="D31" s="454">
        <f>D29-D30</f>
        <v>47523</v>
      </c>
    </row>
    <row r="32" spans="1:4" ht="12.75">
      <c r="A32" s="348" t="s">
        <v>721</v>
      </c>
      <c r="B32" s="348" t="s">
        <v>141</v>
      </c>
      <c r="C32" s="349" t="s">
        <v>666</v>
      </c>
      <c r="D32" s="350"/>
    </row>
    <row r="33" spans="1:4" ht="12.75">
      <c r="A33" s="348" t="s">
        <v>722</v>
      </c>
      <c r="B33" s="348" t="s">
        <v>206</v>
      </c>
      <c r="C33" s="349" t="s">
        <v>667</v>
      </c>
      <c r="D33" s="350"/>
    </row>
  </sheetData>
  <sheetProtection/>
  <mergeCells count="9">
    <mergeCell ref="A2:D2"/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.125" style="27" customWidth="1"/>
    <col min="2" max="2" width="4.75390625" style="27" customWidth="1"/>
    <col min="3" max="4" width="2.625" style="27" customWidth="1"/>
    <col min="5" max="5" width="60.00390625" style="27" customWidth="1"/>
    <col min="6" max="6" width="18.125" style="27" customWidth="1"/>
    <col min="7" max="16384" width="9.125" style="27" customWidth="1"/>
  </cols>
  <sheetData>
    <row r="3" spans="1:6" ht="12.75">
      <c r="A3" s="730"/>
      <c r="B3" s="730"/>
      <c r="C3" s="730"/>
      <c r="D3" s="730"/>
      <c r="E3" s="730"/>
      <c r="F3" s="730"/>
    </row>
    <row r="4" spans="1:11" s="70" customFormat="1" ht="12.75">
      <c r="A4" s="787"/>
      <c r="B4" s="787"/>
      <c r="C4" s="787"/>
      <c r="D4" s="787"/>
      <c r="E4" s="787"/>
      <c r="F4" s="787"/>
      <c r="G4" s="358"/>
      <c r="H4" s="358"/>
      <c r="I4" s="358"/>
      <c r="J4" s="358"/>
      <c r="K4" s="358"/>
    </row>
    <row r="5" spans="1:7" s="80" customFormat="1" ht="12.75">
      <c r="A5" s="261" t="s">
        <v>1008</v>
      </c>
      <c r="B5" s="261"/>
      <c r="C5" s="261"/>
      <c r="D5" s="261"/>
      <c r="F5" s="64"/>
      <c r="G5" s="64"/>
    </row>
    <row r="6" spans="1:7" s="80" customFormat="1" ht="12.75">
      <c r="A6" s="261"/>
      <c r="B6" s="261"/>
      <c r="C6" s="261"/>
      <c r="D6" s="261"/>
      <c r="F6" s="64"/>
      <c r="G6" s="64"/>
    </row>
    <row r="7" spans="1:6" s="341" customFormat="1" ht="15.75">
      <c r="A7" s="786" t="s">
        <v>606</v>
      </c>
      <c r="B7" s="786"/>
      <c r="C7" s="786"/>
      <c r="D7" s="786"/>
      <c r="E7" s="786"/>
      <c r="F7" s="786"/>
    </row>
    <row r="8" spans="1:11" s="1" customFormat="1" ht="15.75">
      <c r="A8" s="786" t="s">
        <v>337</v>
      </c>
      <c r="B8" s="786"/>
      <c r="C8" s="786"/>
      <c r="D8" s="786"/>
      <c r="E8" s="786"/>
      <c r="F8" s="786"/>
      <c r="G8" s="359"/>
      <c r="H8" s="359"/>
      <c r="I8" s="359"/>
      <c r="J8" s="359"/>
      <c r="K8" s="359"/>
    </row>
    <row r="9" spans="1:11" s="1" customFormat="1" ht="15.75">
      <c r="A9" s="786" t="s">
        <v>904</v>
      </c>
      <c r="B9" s="786"/>
      <c r="C9" s="786"/>
      <c r="D9" s="786"/>
      <c r="E9" s="786"/>
      <c r="F9" s="786"/>
      <c r="G9" s="359"/>
      <c r="H9" s="359"/>
      <c r="I9" s="359"/>
      <c r="J9" s="359"/>
      <c r="K9" s="359"/>
    </row>
    <row r="10" spans="1:11" s="1" customFormat="1" ht="15.75">
      <c r="A10" s="306"/>
      <c r="B10" s="306"/>
      <c r="C10" s="306"/>
      <c r="D10" s="306"/>
      <c r="E10" s="306"/>
      <c r="F10" s="306"/>
      <c r="G10" s="359"/>
      <c r="H10" s="359"/>
      <c r="I10" s="359"/>
      <c r="J10" s="359"/>
      <c r="K10" s="359"/>
    </row>
    <row r="11" spans="1:11" s="1" customFormat="1" ht="16.5" thickBot="1">
      <c r="A11" s="306"/>
      <c r="B11" s="306"/>
      <c r="C11" s="306"/>
      <c r="D11" s="306"/>
      <c r="E11" s="306"/>
      <c r="F11" s="376" t="s">
        <v>514</v>
      </c>
      <c r="G11" s="359"/>
      <c r="H11" s="359"/>
      <c r="I11" s="359"/>
      <c r="J11" s="359"/>
      <c r="K11" s="359"/>
    </row>
    <row r="12" spans="1:6" s="344" customFormat="1" ht="12.75">
      <c r="A12" s="839" t="s">
        <v>267</v>
      </c>
      <c r="B12" s="842" t="s">
        <v>698</v>
      </c>
      <c r="C12" s="861"/>
      <c r="D12" s="861"/>
      <c r="E12" s="843"/>
      <c r="F12" s="848" t="s">
        <v>268</v>
      </c>
    </row>
    <row r="13" spans="1:6" s="344" customFormat="1" ht="12.75">
      <c r="A13" s="840"/>
      <c r="B13" s="844"/>
      <c r="C13" s="862"/>
      <c r="D13" s="862"/>
      <c r="E13" s="845"/>
      <c r="F13" s="849"/>
    </row>
    <row r="14" spans="1:6" s="344" customFormat="1" ht="13.5" thickBot="1">
      <c r="A14" s="841"/>
      <c r="B14" s="846"/>
      <c r="C14" s="863"/>
      <c r="D14" s="863"/>
      <c r="E14" s="847"/>
      <c r="F14" s="850"/>
    </row>
    <row r="15" spans="1:6" ht="12.75">
      <c r="A15" s="348" t="s">
        <v>360</v>
      </c>
      <c r="B15" s="367" t="s">
        <v>360</v>
      </c>
      <c r="C15" s="367"/>
      <c r="D15" s="858" t="s">
        <v>298</v>
      </c>
      <c r="E15" s="858"/>
      <c r="F15" s="362">
        <v>9279</v>
      </c>
    </row>
    <row r="16" spans="1:6" ht="12.75">
      <c r="A16" s="348" t="s">
        <v>361</v>
      </c>
      <c r="B16" s="361" t="s">
        <v>361</v>
      </c>
      <c r="C16" s="367"/>
      <c r="D16" s="858" t="s">
        <v>345</v>
      </c>
      <c r="E16" s="858"/>
      <c r="F16" s="362">
        <v>3125</v>
      </c>
    </row>
    <row r="17" spans="1:6" ht="13.5" thickBot="1">
      <c r="A17" s="348" t="s">
        <v>362</v>
      </c>
      <c r="B17" s="361" t="s">
        <v>362</v>
      </c>
      <c r="C17" s="361"/>
      <c r="D17" s="858" t="s">
        <v>346</v>
      </c>
      <c r="E17" s="858"/>
      <c r="F17" s="362">
        <v>8176</v>
      </c>
    </row>
    <row r="18" spans="1:6" ht="13.5" thickBot="1">
      <c r="A18" s="364" t="s">
        <v>363</v>
      </c>
      <c r="B18" s="364" t="s">
        <v>789</v>
      </c>
      <c r="C18" s="365"/>
      <c r="D18" s="852" t="s">
        <v>608</v>
      </c>
      <c r="E18" s="853"/>
      <c r="F18" s="363">
        <v>20580</v>
      </c>
    </row>
    <row r="19" spans="1:6" ht="12.75">
      <c r="A19" s="348" t="s">
        <v>364</v>
      </c>
      <c r="B19" s="361" t="s">
        <v>363</v>
      </c>
      <c r="C19" s="367"/>
      <c r="D19" s="858" t="s">
        <v>609</v>
      </c>
      <c r="E19" s="858"/>
      <c r="F19" s="362">
        <v>0</v>
      </c>
    </row>
    <row r="20" spans="1:6" ht="13.5" thickBot="1">
      <c r="A20" s="348" t="s">
        <v>386</v>
      </c>
      <c r="B20" s="361" t="s">
        <v>364</v>
      </c>
      <c r="C20" s="367"/>
      <c r="D20" s="858" t="s">
        <v>610</v>
      </c>
      <c r="E20" s="858"/>
      <c r="F20" s="362">
        <v>0</v>
      </c>
    </row>
    <row r="21" spans="1:6" ht="13.5" thickBot="1">
      <c r="A21" s="364" t="s">
        <v>387</v>
      </c>
      <c r="B21" s="364" t="s">
        <v>537</v>
      </c>
      <c r="C21" s="365"/>
      <c r="D21" s="852" t="s">
        <v>611</v>
      </c>
      <c r="E21" s="853"/>
      <c r="F21" s="363">
        <v>0</v>
      </c>
    </row>
    <row r="22" spans="1:6" ht="12.75">
      <c r="A22" s="348" t="s">
        <v>388</v>
      </c>
      <c r="B22" s="361" t="s">
        <v>386</v>
      </c>
      <c r="C22" s="367"/>
      <c r="D22" s="858" t="s">
        <v>612</v>
      </c>
      <c r="E22" s="858"/>
      <c r="F22" s="362">
        <v>26820</v>
      </c>
    </row>
    <row r="23" spans="1:6" ht="12.75">
      <c r="A23" s="348" t="s">
        <v>389</v>
      </c>
      <c r="B23" s="361" t="s">
        <v>387</v>
      </c>
      <c r="C23" s="367"/>
      <c r="D23" s="858" t="s">
        <v>613</v>
      </c>
      <c r="E23" s="858"/>
      <c r="F23" s="362">
        <v>2288</v>
      </c>
    </row>
    <row r="24" spans="1:6" ht="13.5" thickBot="1">
      <c r="A24" s="348" t="s">
        <v>713</v>
      </c>
      <c r="B24" s="361" t="s">
        <v>388</v>
      </c>
      <c r="C24" s="367"/>
      <c r="D24" s="858" t="s">
        <v>614</v>
      </c>
      <c r="E24" s="858"/>
      <c r="F24" s="362">
        <v>1854</v>
      </c>
    </row>
    <row r="25" spans="1:6" ht="13.5" thickBot="1">
      <c r="A25" s="364" t="s">
        <v>714</v>
      </c>
      <c r="B25" s="364" t="s">
        <v>542</v>
      </c>
      <c r="C25" s="365"/>
      <c r="D25" s="852" t="s">
        <v>615</v>
      </c>
      <c r="E25" s="853"/>
      <c r="F25" s="363">
        <v>30962</v>
      </c>
    </row>
    <row r="26" spans="1:6" ht="12.75">
      <c r="A26" s="348" t="s">
        <v>745</v>
      </c>
      <c r="B26" s="361" t="s">
        <v>389</v>
      </c>
      <c r="C26" s="367"/>
      <c r="D26" s="858" t="s">
        <v>616</v>
      </c>
      <c r="E26" s="858"/>
      <c r="F26" s="362">
        <v>4546</v>
      </c>
    </row>
    <row r="27" spans="1:6" ht="12.75">
      <c r="A27" s="348" t="s">
        <v>715</v>
      </c>
      <c r="B27" s="361" t="s">
        <v>713</v>
      </c>
      <c r="C27" s="367"/>
      <c r="D27" s="858" t="s">
        <v>617</v>
      </c>
      <c r="E27" s="858"/>
      <c r="F27" s="362">
        <v>6706</v>
      </c>
    </row>
    <row r="28" spans="1:6" ht="12.75">
      <c r="A28" s="348" t="s">
        <v>716</v>
      </c>
      <c r="B28" s="361" t="s">
        <v>714</v>
      </c>
      <c r="C28" s="367"/>
      <c r="D28" s="858" t="s">
        <v>618</v>
      </c>
      <c r="E28" s="858"/>
      <c r="F28" s="362"/>
    </row>
    <row r="29" spans="1:6" ht="13.5" thickBot="1">
      <c r="A29" s="348" t="s">
        <v>717</v>
      </c>
      <c r="B29" s="361" t="s">
        <v>745</v>
      </c>
      <c r="C29" s="367"/>
      <c r="D29" s="858" t="s">
        <v>619</v>
      </c>
      <c r="E29" s="858"/>
      <c r="F29" s="362"/>
    </row>
    <row r="30" spans="1:6" ht="13.5" thickBot="1">
      <c r="A30" s="364" t="s">
        <v>719</v>
      </c>
      <c r="B30" s="364" t="s">
        <v>545</v>
      </c>
      <c r="C30" s="365"/>
      <c r="D30" s="852" t="s">
        <v>620</v>
      </c>
      <c r="E30" s="853"/>
      <c r="F30" s="363">
        <v>11252</v>
      </c>
    </row>
    <row r="31" spans="1:6" ht="12.75">
      <c r="A31" s="348" t="s">
        <v>720</v>
      </c>
      <c r="B31" s="361" t="s">
        <v>715</v>
      </c>
      <c r="C31" s="367"/>
      <c r="D31" s="858" t="s">
        <v>621</v>
      </c>
      <c r="E31" s="858"/>
      <c r="F31" s="362">
        <v>7510</v>
      </c>
    </row>
    <row r="32" spans="1:6" ht="12.75">
      <c r="A32" s="348" t="s">
        <v>721</v>
      </c>
      <c r="B32" s="361" t="s">
        <v>716</v>
      </c>
      <c r="C32" s="367"/>
      <c r="D32" s="858" t="s">
        <v>622</v>
      </c>
      <c r="E32" s="858"/>
      <c r="F32" s="362">
        <v>7280</v>
      </c>
    </row>
    <row r="33" spans="1:6" ht="13.5" thickBot="1">
      <c r="A33" s="348" t="s">
        <v>722</v>
      </c>
      <c r="B33" s="367" t="s">
        <v>717</v>
      </c>
      <c r="C33" s="367"/>
      <c r="D33" s="858" t="s">
        <v>623</v>
      </c>
      <c r="E33" s="858"/>
      <c r="F33" s="362">
        <v>3897</v>
      </c>
    </row>
    <row r="34" spans="1:6" ht="13.5" thickBot="1">
      <c r="A34" s="364" t="s">
        <v>723</v>
      </c>
      <c r="B34" s="364" t="s">
        <v>550</v>
      </c>
      <c r="C34" s="365"/>
      <c r="D34" s="852" t="s">
        <v>624</v>
      </c>
      <c r="E34" s="853"/>
      <c r="F34" s="363">
        <v>18687</v>
      </c>
    </row>
    <row r="35" spans="1:6" ht="13.5" thickBot="1">
      <c r="A35" s="364" t="s">
        <v>724</v>
      </c>
      <c r="B35" s="364" t="s">
        <v>204</v>
      </c>
      <c r="C35" s="365"/>
      <c r="D35" s="852" t="s">
        <v>625</v>
      </c>
      <c r="E35" s="853"/>
      <c r="F35" s="363">
        <v>20997</v>
      </c>
    </row>
    <row r="36" spans="1:6" ht="13.5" thickBot="1">
      <c r="A36" s="364" t="s">
        <v>365</v>
      </c>
      <c r="B36" s="364" t="s">
        <v>527</v>
      </c>
      <c r="C36" s="365"/>
      <c r="D36" s="852" t="s">
        <v>626</v>
      </c>
      <c r="E36" s="853"/>
      <c r="F36" s="363">
        <v>10709</v>
      </c>
    </row>
    <row r="37" spans="1:6" s="63" customFormat="1" ht="26.25" customHeight="1" thickBot="1">
      <c r="A37" s="369" t="s">
        <v>366</v>
      </c>
      <c r="B37" s="351" t="s">
        <v>399</v>
      </c>
      <c r="C37" s="370"/>
      <c r="D37" s="854" t="s">
        <v>627</v>
      </c>
      <c r="E37" s="855"/>
      <c r="F37" s="371">
        <v>-10100</v>
      </c>
    </row>
    <row r="38" spans="1:6" ht="12.75">
      <c r="A38" s="348" t="s">
        <v>367</v>
      </c>
      <c r="B38" s="367" t="s">
        <v>719</v>
      </c>
      <c r="C38" s="367"/>
      <c r="D38" s="858" t="s">
        <v>628</v>
      </c>
      <c r="E38" s="858"/>
      <c r="F38" s="362"/>
    </row>
    <row r="39" spans="1:6" ht="12.75">
      <c r="A39" s="348" t="s">
        <v>368</v>
      </c>
      <c r="B39" s="361" t="s">
        <v>720</v>
      </c>
      <c r="C39" s="367"/>
      <c r="D39" s="858" t="s">
        <v>629</v>
      </c>
      <c r="E39" s="858"/>
      <c r="F39" s="362">
        <v>759</v>
      </c>
    </row>
    <row r="40" spans="1:6" ht="12.75">
      <c r="A40" s="348" t="s">
        <v>369</v>
      </c>
      <c r="B40" s="361" t="s">
        <v>721</v>
      </c>
      <c r="C40" s="367"/>
      <c r="D40" s="858" t="s">
        <v>630</v>
      </c>
      <c r="E40" s="858"/>
      <c r="F40" s="362">
        <v>0</v>
      </c>
    </row>
    <row r="41" spans="1:6" ht="13.5" thickBot="1">
      <c r="A41" s="348" t="s">
        <v>370</v>
      </c>
      <c r="B41" s="348" t="s">
        <v>721</v>
      </c>
      <c r="C41" s="348" t="s">
        <v>810</v>
      </c>
      <c r="D41" s="348"/>
      <c r="E41" s="349" t="s">
        <v>631</v>
      </c>
      <c r="F41" s="362"/>
    </row>
    <row r="42" spans="1:6" ht="13.5" thickBot="1">
      <c r="A42" s="364" t="s">
        <v>371</v>
      </c>
      <c r="B42" s="364" t="s">
        <v>528</v>
      </c>
      <c r="C42" s="365"/>
      <c r="D42" s="852" t="s">
        <v>632</v>
      </c>
      <c r="E42" s="853"/>
      <c r="F42" s="363">
        <v>759</v>
      </c>
    </row>
    <row r="43" spans="1:6" ht="12.75">
      <c r="A43" s="348" t="s">
        <v>372</v>
      </c>
      <c r="B43" s="367" t="s">
        <v>722</v>
      </c>
      <c r="C43" s="367"/>
      <c r="D43" s="858" t="s">
        <v>633</v>
      </c>
      <c r="E43" s="858"/>
      <c r="F43" s="362">
        <v>0</v>
      </c>
    </row>
    <row r="44" spans="1:6" ht="12.75">
      <c r="A44" s="348" t="s">
        <v>373</v>
      </c>
      <c r="B44" s="367" t="s">
        <v>723</v>
      </c>
      <c r="C44" s="367"/>
      <c r="D44" s="858" t="s">
        <v>634</v>
      </c>
      <c r="E44" s="858"/>
      <c r="F44" s="362">
        <v>0</v>
      </c>
    </row>
    <row r="45" spans="1:6" ht="12.75">
      <c r="A45" s="348" t="s">
        <v>374</v>
      </c>
      <c r="B45" s="367" t="s">
        <v>724</v>
      </c>
      <c r="C45" s="367"/>
      <c r="D45" s="858" t="s">
        <v>635</v>
      </c>
      <c r="E45" s="858"/>
      <c r="F45" s="362">
        <v>0</v>
      </c>
    </row>
    <row r="46" spans="1:6" ht="13.5" thickBot="1">
      <c r="A46" s="348" t="s">
        <v>375</v>
      </c>
      <c r="B46" s="348" t="s">
        <v>724</v>
      </c>
      <c r="C46" s="348" t="s">
        <v>810</v>
      </c>
      <c r="D46" s="348"/>
      <c r="E46" s="349" t="s">
        <v>636</v>
      </c>
      <c r="F46" s="362">
        <v>0</v>
      </c>
    </row>
    <row r="47" spans="1:6" ht="13.5" thickBot="1">
      <c r="A47" s="364" t="s">
        <v>376</v>
      </c>
      <c r="B47" s="364" t="s">
        <v>295</v>
      </c>
      <c r="C47" s="365"/>
      <c r="D47" s="852" t="s">
        <v>637</v>
      </c>
      <c r="E47" s="853" t="s">
        <v>286</v>
      </c>
      <c r="F47" s="363">
        <v>0</v>
      </c>
    </row>
    <row r="48" spans="1:6" s="63" customFormat="1" ht="26.25" customHeight="1" thickBot="1">
      <c r="A48" s="369" t="s">
        <v>377</v>
      </c>
      <c r="B48" s="351" t="s">
        <v>32</v>
      </c>
      <c r="C48" s="370"/>
      <c r="D48" s="854" t="s">
        <v>638</v>
      </c>
      <c r="E48" s="855" t="s">
        <v>287</v>
      </c>
      <c r="F48" s="371">
        <v>759</v>
      </c>
    </row>
    <row r="49" spans="1:6" ht="26.25" customHeight="1" thickBot="1">
      <c r="A49" s="305" t="s">
        <v>378</v>
      </c>
      <c r="B49" s="368" t="s">
        <v>47</v>
      </c>
      <c r="C49" s="365"/>
      <c r="D49" s="856" t="s">
        <v>639</v>
      </c>
      <c r="E49" s="857" t="s">
        <v>288</v>
      </c>
      <c r="F49" s="366">
        <v>-9341</v>
      </c>
    </row>
    <row r="50" spans="1:6" ht="12.75">
      <c r="A50" s="348" t="s">
        <v>379</v>
      </c>
      <c r="B50" s="367" t="s">
        <v>365</v>
      </c>
      <c r="C50" s="367"/>
      <c r="D50" s="858" t="s">
        <v>640</v>
      </c>
      <c r="E50" s="858" t="s">
        <v>289</v>
      </c>
      <c r="F50" s="362">
        <v>10086</v>
      </c>
    </row>
    <row r="51" spans="1:6" ht="13.5" thickBot="1">
      <c r="A51" s="348" t="s">
        <v>380</v>
      </c>
      <c r="B51" s="367" t="s">
        <v>366</v>
      </c>
      <c r="C51" s="367"/>
      <c r="D51" s="858" t="s">
        <v>641</v>
      </c>
      <c r="E51" s="858" t="s">
        <v>290</v>
      </c>
      <c r="F51" s="362"/>
    </row>
    <row r="52" spans="1:6" ht="13.5" thickBot="1">
      <c r="A52" s="364" t="s">
        <v>34</v>
      </c>
      <c r="B52" s="364" t="s">
        <v>296</v>
      </c>
      <c r="C52" s="365"/>
      <c r="D52" s="852" t="s">
        <v>642</v>
      </c>
      <c r="E52" s="853" t="s">
        <v>291</v>
      </c>
      <c r="F52" s="363">
        <v>10086</v>
      </c>
    </row>
    <row r="53" spans="1:6" ht="13.5" thickBot="1">
      <c r="A53" s="364" t="s">
        <v>35</v>
      </c>
      <c r="B53" s="364" t="s">
        <v>297</v>
      </c>
      <c r="C53" s="365"/>
      <c r="D53" s="852" t="s">
        <v>643</v>
      </c>
      <c r="E53" s="853" t="s">
        <v>292</v>
      </c>
      <c r="F53" s="363"/>
    </row>
    <row r="54" spans="1:6" s="63" customFormat="1" ht="26.25" customHeight="1" thickBot="1">
      <c r="A54" s="369" t="s">
        <v>36</v>
      </c>
      <c r="B54" s="351" t="s">
        <v>134</v>
      </c>
      <c r="C54" s="370"/>
      <c r="D54" s="854" t="s">
        <v>644</v>
      </c>
      <c r="E54" s="855" t="s">
        <v>293</v>
      </c>
      <c r="F54" s="371">
        <v>10086</v>
      </c>
    </row>
    <row r="55" spans="1:6" s="14" customFormat="1" ht="26.25" customHeight="1" thickBot="1">
      <c r="A55" s="372" t="s">
        <v>37</v>
      </c>
      <c r="B55" s="373" t="s">
        <v>136</v>
      </c>
      <c r="C55" s="374"/>
      <c r="D55" s="859" t="s">
        <v>645</v>
      </c>
      <c r="E55" s="860" t="s">
        <v>294</v>
      </c>
      <c r="F55" s="375">
        <v>745</v>
      </c>
    </row>
  </sheetData>
  <sheetProtection/>
  <mergeCells count="47">
    <mergeCell ref="A3:F3"/>
    <mergeCell ref="A7:F7"/>
    <mergeCell ref="A9:F9"/>
    <mergeCell ref="A12:A14"/>
    <mergeCell ref="B12:E14"/>
    <mergeCell ref="F12:F14"/>
    <mergeCell ref="A4:F4"/>
    <mergeCell ref="A8:F8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42:E42"/>
    <mergeCell ref="D43:E43"/>
    <mergeCell ref="D44:E44"/>
    <mergeCell ref="D45:E45"/>
    <mergeCell ref="D55:E55"/>
    <mergeCell ref="D38:E38"/>
    <mergeCell ref="D39:E39"/>
    <mergeCell ref="D40:E40"/>
    <mergeCell ref="D51:E51"/>
    <mergeCell ref="D52:E52"/>
    <mergeCell ref="D53:E53"/>
    <mergeCell ref="D54:E54"/>
    <mergeCell ref="D47:E47"/>
    <mergeCell ref="D48:E48"/>
    <mergeCell ref="D49:E49"/>
    <mergeCell ref="D50:E50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15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375" style="150" customWidth="1"/>
    <col min="2" max="2" width="4.00390625" style="150" customWidth="1"/>
    <col min="3" max="5" width="3.00390625" style="150" customWidth="1"/>
    <col min="6" max="6" width="46.25390625" style="150" customWidth="1"/>
    <col min="7" max="7" width="12.375" style="150" customWidth="1"/>
    <col min="8" max="8" width="10.625" style="150" customWidth="1"/>
    <col min="9" max="9" width="11.375" style="150" customWidth="1"/>
    <col min="10" max="10" width="10.625" style="150" customWidth="1"/>
    <col min="11" max="11" width="9.75390625" style="150" customWidth="1"/>
    <col min="12" max="12" width="7.625" style="150" customWidth="1"/>
    <col min="13" max="16384" width="9.125" style="150" customWidth="1"/>
  </cols>
  <sheetData>
    <row r="1" ht="12.75">
      <c r="K1" s="151"/>
    </row>
    <row r="2" spans="1:15" ht="12.75">
      <c r="A2" s="663"/>
      <c r="B2" s="663"/>
      <c r="C2" s="663"/>
      <c r="D2" s="663"/>
      <c r="E2" s="663"/>
      <c r="F2" s="663"/>
      <c r="G2" s="663"/>
      <c r="H2" s="663"/>
      <c r="I2" s="663"/>
      <c r="J2" s="663"/>
      <c r="K2" s="152"/>
      <c r="L2" s="152"/>
      <c r="M2" s="152"/>
      <c r="N2" s="152"/>
      <c r="O2" s="152"/>
    </row>
    <row r="3" spans="1:15" ht="15.75">
      <c r="A3" s="196" t="s">
        <v>991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52"/>
      <c r="N3" s="152"/>
      <c r="O3" s="152"/>
    </row>
    <row r="4" spans="1:7" s="154" customFormat="1" ht="12.75">
      <c r="A4" s="153"/>
      <c r="B4" s="153"/>
      <c r="C4" s="153"/>
      <c r="D4" s="153"/>
      <c r="E4" s="153"/>
      <c r="F4" s="153"/>
      <c r="G4" s="153"/>
    </row>
    <row r="5" spans="1:10" s="29" customFormat="1" ht="12.75">
      <c r="A5" s="646" t="s">
        <v>790</v>
      </c>
      <c r="B5" s="646"/>
      <c r="C5" s="646"/>
      <c r="D5" s="646"/>
      <c r="E5" s="646"/>
      <c r="F5" s="646"/>
      <c r="G5" s="646"/>
      <c r="H5" s="646"/>
      <c r="I5" s="646"/>
      <c r="J5" s="646"/>
    </row>
    <row r="6" spans="1:10" s="29" customFormat="1" ht="12.75">
      <c r="A6" s="646" t="s">
        <v>839</v>
      </c>
      <c r="B6" s="646"/>
      <c r="C6" s="646"/>
      <c r="D6" s="646"/>
      <c r="E6" s="646"/>
      <c r="F6" s="646"/>
      <c r="G6" s="646"/>
      <c r="H6" s="646"/>
      <c r="I6" s="646"/>
      <c r="J6" s="646"/>
    </row>
    <row r="7" spans="1:10" s="80" customFormat="1" ht="12.75">
      <c r="A7" s="646" t="s">
        <v>904</v>
      </c>
      <c r="B7" s="646"/>
      <c r="C7" s="646"/>
      <c r="D7" s="646"/>
      <c r="E7" s="646"/>
      <c r="F7" s="646"/>
      <c r="G7" s="646"/>
      <c r="H7" s="646"/>
      <c r="I7" s="646"/>
      <c r="J7" s="646"/>
    </row>
    <row r="8" spans="1:5" s="80" customFormat="1" ht="12.75" hidden="1">
      <c r="A8" s="156"/>
      <c r="B8" s="157"/>
      <c r="C8" s="157"/>
      <c r="D8" s="157"/>
      <c r="E8" s="157"/>
    </row>
    <row r="9" spans="1:10" s="80" customFormat="1" ht="13.5" thickBot="1">
      <c r="A9" s="156"/>
      <c r="B9" s="157"/>
      <c r="C9" s="157"/>
      <c r="D9" s="157"/>
      <c r="E9" s="157"/>
      <c r="H9" s="158"/>
      <c r="I9" s="158"/>
      <c r="J9" s="158" t="s">
        <v>736</v>
      </c>
    </row>
    <row r="10" spans="1:10" s="80" customFormat="1" ht="13.5" thickBot="1">
      <c r="A10" s="647" t="s">
        <v>818</v>
      </c>
      <c r="B10" s="648"/>
      <c r="C10" s="648"/>
      <c r="D10" s="648"/>
      <c r="E10" s="648"/>
      <c r="F10" s="649"/>
      <c r="G10" s="159" t="s">
        <v>738</v>
      </c>
      <c r="H10" s="159" t="s">
        <v>519</v>
      </c>
      <c r="I10" s="642" t="s">
        <v>739</v>
      </c>
      <c r="J10" s="159" t="s">
        <v>840</v>
      </c>
    </row>
    <row r="11" spans="1:10" s="80" customFormat="1" ht="12.75">
      <c r="A11" s="650"/>
      <c r="B11" s="651"/>
      <c r="C11" s="651"/>
      <c r="D11" s="651"/>
      <c r="E11" s="651"/>
      <c r="F11" s="652"/>
      <c r="G11" s="666" t="s">
        <v>694</v>
      </c>
      <c r="H11" s="667"/>
      <c r="I11" s="643"/>
      <c r="J11" s="161"/>
    </row>
    <row r="12" spans="1:10" s="80" customFormat="1" ht="13.5" thickBot="1">
      <c r="A12" s="653"/>
      <c r="B12" s="654"/>
      <c r="C12" s="654"/>
      <c r="D12" s="654"/>
      <c r="E12" s="654"/>
      <c r="F12" s="655"/>
      <c r="G12" s="668"/>
      <c r="H12" s="669"/>
      <c r="I12" s="644"/>
      <c r="J12" s="162" t="s">
        <v>743</v>
      </c>
    </row>
    <row r="13" spans="1:10" s="80" customFormat="1" ht="12.7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s="110" customFormat="1" ht="35.25" customHeight="1">
      <c r="A14" s="10" t="s">
        <v>789</v>
      </c>
      <c r="B14" s="656" t="s">
        <v>841</v>
      </c>
      <c r="C14" s="656"/>
      <c r="D14" s="656"/>
      <c r="E14" s="656"/>
      <c r="F14" s="656"/>
      <c r="G14" s="509"/>
      <c r="H14" s="510"/>
      <c r="I14" s="510"/>
      <c r="J14" s="509"/>
    </row>
    <row r="15" spans="1:10" s="80" customFormat="1" ht="12.75">
      <c r="A15" s="62"/>
      <c r="B15" s="62" t="s">
        <v>789</v>
      </c>
      <c r="C15" s="62" t="s">
        <v>842</v>
      </c>
      <c r="D15" s="62"/>
      <c r="E15" s="62"/>
      <c r="F15" s="62"/>
      <c r="G15" s="166"/>
      <c r="H15" s="166"/>
      <c r="I15" s="166"/>
      <c r="J15" s="62"/>
    </row>
    <row r="16" spans="1:10" s="80" customFormat="1" ht="17.25" customHeight="1">
      <c r="A16" s="62"/>
      <c r="B16" s="62"/>
      <c r="C16" s="62" t="s">
        <v>703</v>
      </c>
      <c r="D16" s="645" t="s">
        <v>843</v>
      </c>
      <c r="E16" s="645"/>
      <c r="F16" s="645"/>
      <c r="G16" s="165"/>
      <c r="H16" s="165"/>
      <c r="I16" s="165"/>
      <c r="J16" s="164"/>
    </row>
    <row r="17" spans="1:10" s="80" customFormat="1" ht="15" customHeight="1">
      <c r="A17" s="62"/>
      <c r="B17" s="62"/>
      <c r="C17" s="62"/>
      <c r="D17" s="62" t="s">
        <v>703</v>
      </c>
      <c r="E17" s="645" t="s">
        <v>844</v>
      </c>
      <c r="F17" s="645"/>
      <c r="G17" s="165"/>
      <c r="H17" s="165"/>
      <c r="I17" s="165"/>
      <c r="J17" s="164"/>
    </row>
    <row r="18" spans="1:10" s="80" customFormat="1" ht="14.25" customHeight="1">
      <c r="A18" s="27"/>
      <c r="B18" s="27"/>
      <c r="C18" s="27"/>
      <c r="D18" s="507" t="s">
        <v>811</v>
      </c>
      <c r="E18" s="662" t="s">
        <v>524</v>
      </c>
      <c r="F18" s="662"/>
      <c r="G18" s="168"/>
      <c r="H18" s="168"/>
      <c r="I18" s="168"/>
      <c r="J18" s="169"/>
    </row>
    <row r="19" spans="1:10" s="80" customFormat="1" ht="25.5">
      <c r="A19" s="27"/>
      <c r="B19" s="27"/>
      <c r="C19" s="27"/>
      <c r="D19" s="27"/>
      <c r="E19" s="507" t="s">
        <v>846</v>
      </c>
      <c r="F19" s="167" t="s">
        <v>847</v>
      </c>
      <c r="G19" s="64">
        <v>2553</v>
      </c>
      <c r="H19" s="64">
        <v>2553</v>
      </c>
      <c r="I19" s="64">
        <v>2553</v>
      </c>
      <c r="J19" s="169">
        <f>I19/H19*100</f>
        <v>100</v>
      </c>
    </row>
    <row r="20" spans="1:10" s="80" customFormat="1" ht="12.75">
      <c r="A20" s="27"/>
      <c r="B20" s="27"/>
      <c r="C20" s="27"/>
      <c r="D20" s="27"/>
      <c r="E20" s="507"/>
      <c r="F20" s="27" t="s">
        <v>845</v>
      </c>
      <c r="G20" s="64"/>
      <c r="H20" s="64"/>
      <c r="I20" s="64"/>
      <c r="J20" s="169"/>
    </row>
    <row r="21" spans="1:10" s="80" customFormat="1" ht="12.75">
      <c r="A21" s="27"/>
      <c r="B21" s="27"/>
      <c r="C21" s="27"/>
      <c r="D21" s="27"/>
      <c r="E21" s="507" t="s">
        <v>848</v>
      </c>
      <c r="F21" s="167" t="s">
        <v>849</v>
      </c>
      <c r="G21" s="64">
        <v>3392</v>
      </c>
      <c r="H21" s="64">
        <v>3392</v>
      </c>
      <c r="I21" s="64">
        <v>3392</v>
      </c>
      <c r="J21" s="169">
        <f aca="true" t="shared" si="0" ref="J21:J33">I21/H21*100</f>
        <v>100</v>
      </c>
    </row>
    <row r="22" spans="1:10" s="80" customFormat="1" ht="12.75">
      <c r="A22" s="27"/>
      <c r="B22" s="27"/>
      <c r="C22" s="27"/>
      <c r="D22" s="27"/>
      <c r="E22" s="507"/>
      <c r="F22" s="27" t="s">
        <v>845</v>
      </c>
      <c r="G22" s="64"/>
      <c r="H22" s="64"/>
      <c r="I22" s="64"/>
      <c r="J22" s="169"/>
    </row>
    <row r="23" spans="1:10" s="80" customFormat="1" ht="33" customHeight="1">
      <c r="A23" s="27"/>
      <c r="B23" s="27"/>
      <c r="C23" s="27"/>
      <c r="D23" s="27"/>
      <c r="E23" s="507" t="s">
        <v>850</v>
      </c>
      <c r="F23" s="167" t="s">
        <v>851</v>
      </c>
      <c r="G23" s="64">
        <v>100</v>
      </c>
      <c r="H23" s="64">
        <v>100</v>
      </c>
      <c r="I23" s="64">
        <v>100</v>
      </c>
      <c r="J23" s="169">
        <f t="shared" si="0"/>
        <v>100</v>
      </c>
    </row>
    <row r="24" spans="1:10" s="80" customFormat="1" ht="12.75">
      <c r="A24" s="27"/>
      <c r="B24" s="27"/>
      <c r="C24" s="27"/>
      <c r="D24" s="27"/>
      <c r="E24" s="507"/>
      <c r="F24" s="27" t="s">
        <v>845</v>
      </c>
      <c r="G24" s="64"/>
      <c r="H24" s="64"/>
      <c r="I24" s="64"/>
      <c r="J24" s="169"/>
    </row>
    <row r="25" spans="1:12" s="80" customFormat="1" ht="12.75">
      <c r="A25" s="27"/>
      <c r="B25" s="27"/>
      <c r="C25" s="27"/>
      <c r="D25" s="27"/>
      <c r="E25" s="507" t="s">
        <v>852</v>
      </c>
      <c r="F25" s="167" t="s">
        <v>853</v>
      </c>
      <c r="G25" s="64">
        <v>7507</v>
      </c>
      <c r="H25" s="64">
        <v>7507</v>
      </c>
      <c r="I25" s="64">
        <v>7507</v>
      </c>
      <c r="J25" s="169">
        <f t="shared" si="0"/>
        <v>100</v>
      </c>
      <c r="L25" s="170"/>
    </row>
    <row r="26" spans="1:10" s="171" customFormat="1" ht="12.75">
      <c r="A26" s="27"/>
      <c r="B26" s="27"/>
      <c r="C26" s="27"/>
      <c r="D26" s="27"/>
      <c r="E26" s="27"/>
      <c r="F26" s="27" t="s">
        <v>845</v>
      </c>
      <c r="G26" s="64"/>
      <c r="H26" s="64"/>
      <c r="I26" s="64"/>
      <c r="J26" s="169"/>
    </row>
    <row r="27" spans="1:10" s="80" customFormat="1" ht="12.75">
      <c r="A27" s="27"/>
      <c r="B27" s="27"/>
      <c r="C27" s="27"/>
      <c r="D27" s="27" t="s">
        <v>813</v>
      </c>
      <c r="E27" s="27" t="s">
        <v>854</v>
      </c>
      <c r="F27" s="27"/>
      <c r="G27" s="64">
        <v>4000</v>
      </c>
      <c r="H27" s="64">
        <v>4000</v>
      </c>
      <c r="I27" s="64">
        <v>4000</v>
      </c>
      <c r="J27" s="169">
        <f t="shared" si="0"/>
        <v>100</v>
      </c>
    </row>
    <row r="28" spans="1:10" s="80" customFormat="1" ht="12.75">
      <c r="A28" s="27"/>
      <c r="B28" s="27"/>
      <c r="C28" s="27"/>
      <c r="D28" s="27"/>
      <c r="E28" s="27"/>
      <c r="F28" s="27" t="s">
        <v>845</v>
      </c>
      <c r="G28" s="64">
        <v>-239</v>
      </c>
      <c r="H28" s="64">
        <v>-239</v>
      </c>
      <c r="I28" s="64">
        <v>-239</v>
      </c>
      <c r="J28" s="169">
        <f t="shared" si="0"/>
        <v>100</v>
      </c>
    </row>
    <row r="29" spans="1:10" s="80" customFormat="1" ht="12.75">
      <c r="A29" s="27"/>
      <c r="B29" s="27"/>
      <c r="C29" s="27"/>
      <c r="D29" s="27" t="s">
        <v>814</v>
      </c>
      <c r="E29" s="27" t="s">
        <v>951</v>
      </c>
      <c r="F29" s="27"/>
      <c r="G29" s="64">
        <v>20</v>
      </c>
      <c r="H29" s="64">
        <v>20</v>
      </c>
      <c r="I29" s="64">
        <v>20</v>
      </c>
      <c r="J29" s="169">
        <f t="shared" si="0"/>
        <v>100</v>
      </c>
    </row>
    <row r="30" spans="1:10" s="80" customFormat="1" ht="12.75">
      <c r="A30" s="27"/>
      <c r="B30" s="27"/>
      <c r="C30" s="27"/>
      <c r="D30" s="27" t="s">
        <v>30</v>
      </c>
      <c r="E30" s="27" t="s">
        <v>952</v>
      </c>
      <c r="F30" s="27"/>
      <c r="G30" s="64">
        <v>682</v>
      </c>
      <c r="H30" s="64">
        <v>682</v>
      </c>
      <c r="I30" s="64">
        <v>682</v>
      </c>
      <c r="J30" s="169">
        <f t="shared" si="0"/>
        <v>100</v>
      </c>
    </row>
    <row r="31" spans="1:10" s="80" customFormat="1" ht="27" customHeight="1">
      <c r="A31" s="27"/>
      <c r="B31" s="27"/>
      <c r="C31" s="62" t="s">
        <v>704</v>
      </c>
      <c r="D31" s="645" t="s">
        <v>855</v>
      </c>
      <c r="E31" s="645"/>
      <c r="F31" s="645"/>
      <c r="G31" s="64">
        <v>6</v>
      </c>
      <c r="H31" s="64">
        <v>6</v>
      </c>
      <c r="I31" s="64">
        <v>6</v>
      </c>
      <c r="J31" s="169">
        <f t="shared" si="0"/>
        <v>100</v>
      </c>
    </row>
    <row r="32" spans="1:10" s="80" customFormat="1" ht="15" customHeight="1">
      <c r="A32" s="27"/>
      <c r="B32" s="27"/>
      <c r="C32" s="62"/>
      <c r="D32" s="660" t="s">
        <v>953</v>
      </c>
      <c r="E32" s="661"/>
      <c r="F32" s="661"/>
      <c r="G32" s="64">
        <v>48</v>
      </c>
      <c r="H32" s="64">
        <v>48</v>
      </c>
      <c r="I32" s="64">
        <v>48</v>
      </c>
      <c r="J32" s="169">
        <f t="shared" si="0"/>
        <v>100</v>
      </c>
    </row>
    <row r="33" spans="1:10" s="80" customFormat="1" ht="18.75" customHeight="1">
      <c r="A33" s="63"/>
      <c r="B33" s="63"/>
      <c r="C33" s="172"/>
      <c r="D33" s="659" t="s">
        <v>856</v>
      </c>
      <c r="E33" s="659"/>
      <c r="F33" s="659"/>
      <c r="G33" s="174">
        <f>SUM(G18:G32)</f>
        <v>18069</v>
      </c>
      <c r="H33" s="174">
        <f>SUM(H18:H32)</f>
        <v>18069</v>
      </c>
      <c r="I33" s="174">
        <f>SUM(I18:I32)</f>
        <v>18069</v>
      </c>
      <c r="J33" s="190">
        <f t="shared" si="0"/>
        <v>100</v>
      </c>
    </row>
    <row r="34" spans="1:10" s="171" customFormat="1" ht="12.75">
      <c r="A34" s="62"/>
      <c r="B34" s="62"/>
      <c r="C34" s="62"/>
      <c r="D34" s="163"/>
      <c r="E34" s="163"/>
      <c r="F34" s="163"/>
      <c r="G34" s="165"/>
      <c r="H34" s="165"/>
      <c r="I34" s="165"/>
      <c r="J34" s="169"/>
    </row>
    <row r="35" spans="1:10" s="80" customFormat="1" ht="30" customHeight="1">
      <c r="A35" s="27"/>
      <c r="B35" s="27"/>
      <c r="C35" s="62" t="s">
        <v>705</v>
      </c>
      <c r="D35" s="645" t="s">
        <v>857</v>
      </c>
      <c r="E35" s="645"/>
      <c r="F35" s="645"/>
      <c r="G35" s="165"/>
      <c r="H35" s="165"/>
      <c r="I35" s="165"/>
      <c r="J35" s="169"/>
    </row>
    <row r="36" spans="1:13" s="80" customFormat="1" ht="12.75">
      <c r="A36" s="27"/>
      <c r="B36" s="27"/>
      <c r="C36" s="27"/>
      <c r="D36" s="27" t="s">
        <v>703</v>
      </c>
      <c r="E36" s="27" t="s">
        <v>954</v>
      </c>
      <c r="F36" s="27"/>
      <c r="G36" s="64">
        <v>326</v>
      </c>
      <c r="H36" s="64">
        <v>339</v>
      </c>
      <c r="I36" s="64">
        <v>339</v>
      </c>
      <c r="J36" s="169">
        <f>I36/H36*100</f>
        <v>100</v>
      </c>
      <c r="M36" s="170"/>
    </row>
    <row r="37" spans="1:10" s="80" customFormat="1" ht="14.25" customHeight="1">
      <c r="A37" s="27"/>
      <c r="B37" s="27"/>
      <c r="C37" s="27"/>
      <c r="D37" s="27" t="s">
        <v>705</v>
      </c>
      <c r="E37" s="27" t="s">
        <v>955</v>
      </c>
      <c r="F37" s="167"/>
      <c r="G37" s="64">
        <v>1990</v>
      </c>
      <c r="H37" s="64">
        <v>1990</v>
      </c>
      <c r="I37" s="64">
        <v>1990</v>
      </c>
      <c r="J37" s="169">
        <f>I37/H37*100</f>
        <v>100</v>
      </c>
    </row>
    <row r="38" spans="1:12" s="80" customFormat="1" ht="12.75">
      <c r="A38" s="27"/>
      <c r="B38" s="27"/>
      <c r="C38" s="27"/>
      <c r="D38" s="27" t="s">
        <v>706</v>
      </c>
      <c r="E38" s="27" t="s">
        <v>956</v>
      </c>
      <c r="F38" s="27"/>
      <c r="G38" s="64">
        <v>1052</v>
      </c>
      <c r="H38" s="64">
        <v>1163</v>
      </c>
      <c r="I38" s="64">
        <v>1163</v>
      </c>
      <c r="J38" s="169">
        <f>I38/H38*100</f>
        <v>100</v>
      </c>
      <c r="L38" s="170"/>
    </row>
    <row r="39" spans="1:10" s="80" customFormat="1" ht="12.75">
      <c r="A39" s="27"/>
      <c r="B39" s="27"/>
      <c r="C39" s="27"/>
      <c r="D39" s="27" t="s">
        <v>707</v>
      </c>
      <c r="E39" s="27" t="s">
        <v>858</v>
      </c>
      <c r="F39" s="27"/>
      <c r="G39" s="64">
        <v>3129</v>
      </c>
      <c r="H39" s="64">
        <v>3432</v>
      </c>
      <c r="I39" s="64">
        <v>3432</v>
      </c>
      <c r="J39" s="169">
        <f>I39/H39*100</f>
        <v>100</v>
      </c>
    </row>
    <row r="40" spans="1:14" s="80" customFormat="1" ht="27.75" customHeight="1">
      <c r="A40" s="63"/>
      <c r="B40" s="63"/>
      <c r="C40" s="659" t="s">
        <v>859</v>
      </c>
      <c r="D40" s="659"/>
      <c r="E40" s="659"/>
      <c r="F40" s="659"/>
      <c r="G40" s="175">
        <f>SUM(G36:G39)</f>
        <v>6497</v>
      </c>
      <c r="H40" s="175">
        <f>SUM(H36:H39)</f>
        <v>6924</v>
      </c>
      <c r="I40" s="175">
        <f>SUM(I36:I39)</f>
        <v>6924</v>
      </c>
      <c r="J40" s="190">
        <f>I40/H40*100</f>
        <v>100</v>
      </c>
      <c r="L40" s="176"/>
      <c r="M40" s="176"/>
      <c r="N40" s="176"/>
    </row>
    <row r="41" spans="1:14" s="80" customFormat="1" ht="12.75">
      <c r="A41" s="63"/>
      <c r="B41" s="63"/>
      <c r="C41" s="173"/>
      <c r="D41" s="173"/>
      <c r="E41" s="173"/>
      <c r="F41" s="173"/>
      <c r="G41" s="175"/>
      <c r="H41" s="175"/>
      <c r="I41" s="175"/>
      <c r="J41" s="169"/>
      <c r="L41" s="176"/>
      <c r="M41" s="176"/>
      <c r="N41" s="176"/>
    </row>
    <row r="42" spans="1:14" s="80" customFormat="1" ht="12.75">
      <c r="A42" s="27"/>
      <c r="B42" s="27"/>
      <c r="C42" s="62" t="s">
        <v>706</v>
      </c>
      <c r="D42" s="645" t="s">
        <v>860</v>
      </c>
      <c r="E42" s="645"/>
      <c r="F42" s="645"/>
      <c r="G42" s="165"/>
      <c r="H42" s="165"/>
      <c r="I42" s="165"/>
      <c r="J42" s="164"/>
      <c r="L42" s="176"/>
      <c r="M42" s="176"/>
      <c r="N42" s="176"/>
    </row>
    <row r="43" spans="1:14" s="80" customFormat="1" ht="12.75">
      <c r="A43" s="27"/>
      <c r="B43" s="27"/>
      <c r="C43" s="27"/>
      <c r="D43" s="27" t="s">
        <v>703</v>
      </c>
      <c r="E43" s="662" t="s">
        <v>525</v>
      </c>
      <c r="F43" s="662"/>
      <c r="G43" s="168"/>
      <c r="H43" s="168"/>
      <c r="I43" s="168"/>
      <c r="J43" s="167"/>
      <c r="L43" s="176"/>
      <c r="M43" s="176"/>
      <c r="N43" s="176"/>
    </row>
    <row r="44" spans="1:14" s="80" customFormat="1" ht="25.5">
      <c r="A44" s="27"/>
      <c r="B44" s="27"/>
      <c r="C44" s="27"/>
      <c r="D44" s="27"/>
      <c r="E44" s="27" t="s">
        <v>814</v>
      </c>
      <c r="F44" s="167" t="s">
        <v>861</v>
      </c>
      <c r="G44" s="64">
        <v>1200</v>
      </c>
      <c r="H44" s="168">
        <v>1200</v>
      </c>
      <c r="I44" s="168">
        <v>1200</v>
      </c>
      <c r="J44" s="169">
        <f>I44/H44*100</f>
        <v>100</v>
      </c>
      <c r="M44" s="176"/>
      <c r="N44" s="176"/>
    </row>
    <row r="45" spans="1:14" s="80" customFormat="1" ht="5.25" customHeight="1">
      <c r="A45" s="27"/>
      <c r="B45" s="27"/>
      <c r="C45" s="27"/>
      <c r="D45" s="27"/>
      <c r="E45" s="27"/>
      <c r="F45" s="167"/>
      <c r="G45" s="64"/>
      <c r="H45" s="168"/>
      <c r="I45" s="168"/>
      <c r="J45" s="169"/>
      <c r="M45" s="176"/>
      <c r="N45" s="176"/>
    </row>
    <row r="46" spans="1:10" s="80" customFormat="1" ht="29.25" customHeight="1">
      <c r="A46" s="63"/>
      <c r="B46" s="63"/>
      <c r="C46" s="659" t="s">
        <v>862</v>
      </c>
      <c r="D46" s="659"/>
      <c r="E46" s="659"/>
      <c r="F46" s="659"/>
      <c r="G46" s="175">
        <f>SUM(G44:G44)</f>
        <v>1200</v>
      </c>
      <c r="H46" s="175">
        <f>SUM(H44:H44)</f>
        <v>1200</v>
      </c>
      <c r="I46" s="175">
        <f>SUM(I44:I44)</f>
        <v>1200</v>
      </c>
      <c r="J46" s="190">
        <f>I46/H46*100</f>
        <v>100</v>
      </c>
    </row>
    <row r="47" spans="1:14" s="80" customFormat="1" ht="9" customHeight="1">
      <c r="A47" s="63"/>
      <c r="B47" s="63"/>
      <c r="C47" s="173"/>
      <c r="D47" s="173"/>
      <c r="E47" s="173"/>
      <c r="F47" s="173"/>
      <c r="G47" s="175"/>
      <c r="H47" s="175"/>
      <c r="I47" s="175"/>
      <c r="J47" s="169"/>
      <c r="L47" s="176"/>
      <c r="M47" s="176"/>
      <c r="N47" s="176"/>
    </row>
    <row r="48" spans="1:10" s="80" customFormat="1" ht="12.75">
      <c r="A48" s="177"/>
      <c r="B48" s="177"/>
      <c r="C48" s="179" t="s">
        <v>707</v>
      </c>
      <c r="D48" s="62" t="s">
        <v>957</v>
      </c>
      <c r="E48" s="177"/>
      <c r="F48" s="177"/>
      <c r="G48" s="145"/>
      <c r="H48" s="145"/>
      <c r="I48" s="145"/>
      <c r="J48" s="169"/>
    </row>
    <row r="49" spans="1:10" s="80" customFormat="1" ht="12.75">
      <c r="A49" s="177"/>
      <c r="B49" s="177"/>
      <c r="D49" s="177" t="s">
        <v>703</v>
      </c>
      <c r="E49" s="180" t="s">
        <v>958</v>
      </c>
      <c r="F49" s="177"/>
      <c r="G49" s="145"/>
      <c r="H49" s="145">
        <v>414</v>
      </c>
      <c r="I49" s="145">
        <v>414</v>
      </c>
      <c r="J49" s="169">
        <f>I49/H49*100</f>
        <v>100</v>
      </c>
    </row>
    <row r="50" spans="1:10" s="80" customFormat="1" ht="12.75">
      <c r="A50" s="177"/>
      <c r="B50" s="177"/>
      <c r="D50" s="177" t="s">
        <v>704</v>
      </c>
      <c r="E50" s="180" t="s">
        <v>960</v>
      </c>
      <c r="F50" s="177"/>
      <c r="G50" s="145"/>
      <c r="H50" s="145">
        <v>214</v>
      </c>
      <c r="I50" s="145">
        <v>214</v>
      </c>
      <c r="J50" s="169">
        <f>I50/H50*100</f>
        <v>100</v>
      </c>
    </row>
    <row r="51" spans="1:10" s="80" customFormat="1" ht="12.75">
      <c r="A51" s="177"/>
      <c r="B51" s="177"/>
      <c r="D51" s="177"/>
      <c r="E51" s="180"/>
      <c r="F51" s="177"/>
      <c r="G51" s="145"/>
      <c r="H51" s="145"/>
      <c r="I51" s="145"/>
      <c r="J51" s="169"/>
    </row>
    <row r="52" spans="1:10" s="80" customFormat="1" ht="12.75">
      <c r="A52" s="63"/>
      <c r="B52" s="63"/>
      <c r="C52" s="645" t="s">
        <v>863</v>
      </c>
      <c r="D52" s="645"/>
      <c r="E52" s="645"/>
      <c r="F52" s="645"/>
      <c r="G52" s="175">
        <f>SUM(G49:G49)</f>
        <v>0</v>
      </c>
      <c r="H52" s="175">
        <f>SUM(H49:H50)</f>
        <v>628</v>
      </c>
      <c r="I52" s="175">
        <f>SUM(I49:I50)</f>
        <v>628</v>
      </c>
      <c r="J52" s="190">
        <f>I52/H52*100</f>
        <v>100</v>
      </c>
    </row>
    <row r="53" spans="1:10" s="80" customFormat="1" ht="7.5" customHeight="1">
      <c r="A53" s="63"/>
      <c r="B53" s="63"/>
      <c r="C53" s="163"/>
      <c r="D53" s="163"/>
      <c r="E53" s="163"/>
      <c r="F53" s="163"/>
      <c r="G53" s="175"/>
      <c r="H53" s="175"/>
      <c r="I53" s="175"/>
      <c r="J53" s="190"/>
    </row>
    <row r="54" spans="1:10" s="80" customFormat="1" ht="14.25">
      <c r="A54" s="63"/>
      <c r="B54" s="62" t="s">
        <v>959</v>
      </c>
      <c r="C54" s="304"/>
      <c r="D54" s="163"/>
      <c r="E54" s="163"/>
      <c r="F54" s="163"/>
      <c r="G54" s="166">
        <f>G52+G46+G40+G33</f>
        <v>25766</v>
      </c>
      <c r="H54" s="166">
        <f>H52+H46+H40+H33</f>
        <v>26821</v>
      </c>
      <c r="I54" s="166">
        <f>I52+I46+I40+I33</f>
        <v>26821</v>
      </c>
      <c r="J54" s="181">
        <f>I54/H54*100</f>
        <v>100</v>
      </c>
    </row>
    <row r="55" spans="1:10" s="80" customFormat="1" ht="12" customHeight="1">
      <c r="A55" s="27"/>
      <c r="B55" s="27"/>
      <c r="C55" s="27"/>
      <c r="D55" s="27"/>
      <c r="E55" s="27"/>
      <c r="F55" s="27"/>
      <c r="G55" s="64"/>
      <c r="H55" s="64"/>
      <c r="I55" s="64"/>
      <c r="J55" s="169"/>
    </row>
    <row r="56" spans="1:10" s="80" customFormat="1" ht="27.75" customHeight="1">
      <c r="A56" s="177"/>
      <c r="B56" s="62" t="s">
        <v>537</v>
      </c>
      <c r="C56" s="645" t="s">
        <v>864</v>
      </c>
      <c r="D56" s="645"/>
      <c r="E56" s="645"/>
      <c r="F56" s="645"/>
      <c r="G56" s="164"/>
      <c r="H56" s="165"/>
      <c r="I56" s="165"/>
      <c r="J56" s="169"/>
    </row>
    <row r="57" spans="1:10" s="80" customFormat="1" ht="12.75">
      <c r="A57" s="27"/>
      <c r="B57" s="27"/>
      <c r="C57" s="27" t="s">
        <v>704</v>
      </c>
      <c r="D57" s="27" t="s">
        <v>866</v>
      </c>
      <c r="E57" s="27"/>
      <c r="F57" s="27"/>
      <c r="G57" s="145"/>
      <c r="H57" s="64">
        <v>2134</v>
      </c>
      <c r="I57" s="64">
        <v>2134</v>
      </c>
      <c r="J57" s="169">
        <f>I57/H57*100</f>
        <v>100</v>
      </c>
    </row>
    <row r="58" spans="1:10" s="80" customFormat="1" ht="12.75">
      <c r="A58" s="27"/>
      <c r="B58" s="27"/>
      <c r="C58" s="27" t="s">
        <v>705</v>
      </c>
      <c r="D58" s="27" t="s">
        <v>867</v>
      </c>
      <c r="E58" s="27"/>
      <c r="F58" s="27"/>
      <c r="G58" s="27">
        <v>46</v>
      </c>
      <c r="H58" s="64">
        <v>51</v>
      </c>
      <c r="I58" s="64">
        <v>24</v>
      </c>
      <c r="J58" s="169">
        <f>I58/H58*100</f>
        <v>47.05882352941176</v>
      </c>
    </row>
    <row r="59" spans="1:10" s="80" customFormat="1" ht="6" customHeight="1">
      <c r="A59" s="27"/>
      <c r="B59" s="27"/>
      <c r="C59" s="27"/>
      <c r="D59" s="27"/>
      <c r="E59" s="27"/>
      <c r="F59" s="27"/>
      <c r="G59" s="64"/>
      <c r="H59" s="64"/>
      <c r="I59" s="64"/>
      <c r="J59" s="169"/>
    </row>
    <row r="60" spans="1:10" s="80" customFormat="1" ht="31.5" customHeight="1">
      <c r="A60" s="177"/>
      <c r="B60" s="645" t="s">
        <v>868</v>
      </c>
      <c r="C60" s="645"/>
      <c r="D60" s="645"/>
      <c r="E60" s="645"/>
      <c r="F60" s="645"/>
      <c r="G60" s="148">
        <f>SUM(G57:G59)</f>
        <v>46</v>
      </c>
      <c r="H60" s="148">
        <f>SUM(H57:H59)</f>
        <v>2185</v>
      </c>
      <c r="I60" s="148">
        <f>SUM(I57:I59)</f>
        <v>2158</v>
      </c>
      <c r="J60" s="181">
        <f>I60/H60*100</f>
        <v>98.76430205949657</v>
      </c>
    </row>
    <row r="61" spans="1:10" s="80" customFormat="1" ht="12" customHeight="1">
      <c r="A61" s="27"/>
      <c r="B61" s="27"/>
      <c r="C61" s="27"/>
      <c r="D61" s="27"/>
      <c r="E61" s="27"/>
      <c r="F61" s="27"/>
      <c r="G61" s="64"/>
      <c r="H61" s="64"/>
      <c r="I61" s="64"/>
      <c r="J61" s="169"/>
    </row>
    <row r="62" spans="1:10" s="110" customFormat="1" ht="33" customHeight="1">
      <c r="A62" s="656" t="s">
        <v>869</v>
      </c>
      <c r="B62" s="656"/>
      <c r="C62" s="656"/>
      <c r="D62" s="656"/>
      <c r="E62" s="656"/>
      <c r="F62" s="656"/>
      <c r="G62" s="191">
        <f>G60+G54</f>
        <v>25812</v>
      </c>
      <c r="H62" s="191">
        <f>H60+H54</f>
        <v>29006</v>
      </c>
      <c r="I62" s="191">
        <f>I60+I54</f>
        <v>28979</v>
      </c>
      <c r="J62" s="192">
        <f>I62/H62*100</f>
        <v>99.90691581052195</v>
      </c>
    </row>
    <row r="63" spans="1:10" s="80" customFormat="1" ht="12" customHeight="1">
      <c r="A63" s="27"/>
      <c r="B63" s="27"/>
      <c r="C63" s="27"/>
      <c r="D63" s="27"/>
      <c r="E63" s="27"/>
      <c r="F63" s="27"/>
      <c r="G63" s="64"/>
      <c r="H63" s="64"/>
      <c r="I63" s="64"/>
      <c r="J63" s="169"/>
    </row>
    <row r="64" spans="1:10" s="511" customFormat="1" ht="33" customHeight="1">
      <c r="A64" s="10" t="s">
        <v>537</v>
      </c>
      <c r="B64" s="656" t="s">
        <v>870</v>
      </c>
      <c r="C64" s="656"/>
      <c r="D64" s="656"/>
      <c r="E64" s="656"/>
      <c r="F64" s="656"/>
      <c r="G64" s="509"/>
      <c r="H64" s="510"/>
      <c r="I64" s="510"/>
      <c r="J64" s="508"/>
    </row>
    <row r="65" spans="1:10" s="511" customFormat="1" ht="18.75" customHeight="1">
      <c r="A65" s="10"/>
      <c r="B65" s="163">
        <v>1</v>
      </c>
      <c r="C65" s="645" t="s">
        <v>961</v>
      </c>
      <c r="D65" s="657"/>
      <c r="E65" s="657"/>
      <c r="F65" s="657"/>
      <c r="G65" s="509"/>
      <c r="H65" s="510"/>
      <c r="I65" s="510"/>
      <c r="J65" s="508"/>
    </row>
    <row r="66" spans="1:10" s="511" customFormat="1" ht="15.75" customHeight="1">
      <c r="A66" s="10"/>
      <c r="B66" s="304"/>
      <c r="C66" s="590" t="s">
        <v>703</v>
      </c>
      <c r="D66" s="658" t="s">
        <v>962</v>
      </c>
      <c r="E66" s="657"/>
      <c r="F66" s="657"/>
      <c r="G66" s="657"/>
      <c r="H66" s="512">
        <v>21562</v>
      </c>
      <c r="I66" s="512">
        <v>21562</v>
      </c>
      <c r="J66" s="508"/>
    </row>
    <row r="67" spans="1:10" s="80" customFormat="1" ht="15.75" customHeight="1">
      <c r="A67" s="27"/>
      <c r="B67" s="645" t="s">
        <v>963</v>
      </c>
      <c r="C67" s="657"/>
      <c r="D67" s="657"/>
      <c r="E67" s="657"/>
      <c r="F67" s="665"/>
      <c r="G67" s="64"/>
      <c r="H67" s="510">
        <v>21562</v>
      </c>
      <c r="I67" s="510">
        <v>21562</v>
      </c>
      <c r="J67" s="169"/>
    </row>
    <row r="68" spans="1:10" s="80" customFormat="1" ht="15.75" customHeight="1">
      <c r="A68" s="27"/>
      <c r="B68" s="304"/>
      <c r="C68" s="591"/>
      <c r="D68" s="591"/>
      <c r="E68" s="591"/>
      <c r="F68" s="592"/>
      <c r="G68" s="64"/>
      <c r="H68" s="64"/>
      <c r="I68" s="64"/>
      <c r="J68" s="169"/>
    </row>
    <row r="69" spans="1:10" s="183" customFormat="1" ht="27.75" customHeight="1">
      <c r="A69" s="27"/>
      <c r="B69" s="62" t="s">
        <v>703</v>
      </c>
      <c r="C69" s="645" t="s">
        <v>871</v>
      </c>
      <c r="D69" s="645"/>
      <c r="E69" s="645"/>
      <c r="F69" s="645"/>
      <c r="G69" s="164"/>
      <c r="H69" s="165"/>
      <c r="I69" s="165"/>
      <c r="J69" s="169"/>
    </row>
    <row r="70" spans="1:10" s="80" customFormat="1" ht="40.5" customHeight="1">
      <c r="A70" s="156"/>
      <c r="B70" s="157"/>
      <c r="C70" s="157" t="s">
        <v>706</v>
      </c>
      <c r="D70" s="664" t="s">
        <v>872</v>
      </c>
      <c r="E70" s="664"/>
      <c r="F70" s="664"/>
      <c r="G70" s="157">
        <v>9743</v>
      </c>
      <c r="H70" s="593">
        <v>9928</v>
      </c>
      <c r="I70" s="184">
        <v>9928</v>
      </c>
      <c r="J70" s="181">
        <f>I70/H70*100</f>
        <v>100</v>
      </c>
    </row>
    <row r="71" spans="1:10" s="80" customFormat="1" ht="28.5" customHeight="1">
      <c r="A71" s="177"/>
      <c r="B71" s="645" t="s">
        <v>873</v>
      </c>
      <c r="C71" s="645"/>
      <c r="D71" s="645"/>
      <c r="E71" s="645"/>
      <c r="F71" s="645"/>
      <c r="G71" s="148">
        <f>SUM(G70:G70)</f>
        <v>9743</v>
      </c>
      <c r="H71" s="148">
        <f>SUM(H70:H70)</f>
        <v>9928</v>
      </c>
      <c r="I71" s="148">
        <f>SUM(I70:I70)</f>
        <v>9928</v>
      </c>
      <c r="J71" s="181">
        <f>I71/H71*100</f>
        <v>100</v>
      </c>
    </row>
    <row r="72" spans="1:10" s="80" customFormat="1" ht="12" customHeight="1">
      <c r="A72" s="27"/>
      <c r="B72" s="27"/>
      <c r="C72" s="27"/>
      <c r="D72" s="27"/>
      <c r="E72" s="27"/>
      <c r="F72" s="27"/>
      <c r="G72" s="64"/>
      <c r="H72" s="64"/>
      <c r="I72" s="64"/>
      <c r="J72" s="169"/>
    </row>
    <row r="73" spans="1:10" s="110" customFormat="1" ht="33" customHeight="1">
      <c r="A73" s="656" t="s">
        <v>874</v>
      </c>
      <c r="B73" s="656"/>
      <c r="C73" s="656"/>
      <c r="D73" s="656"/>
      <c r="E73" s="656"/>
      <c r="F73" s="656"/>
      <c r="G73" s="191">
        <f>G71</f>
        <v>9743</v>
      </c>
      <c r="H73" s="191">
        <f>H71+H67</f>
        <v>31490</v>
      </c>
      <c r="I73" s="191">
        <f>I71+I67</f>
        <v>31490</v>
      </c>
      <c r="J73" s="192">
        <f>I73/H73*100</f>
        <v>100</v>
      </c>
    </row>
    <row r="74" spans="1:10" s="80" customFormat="1" ht="12.75">
      <c r="A74" s="156"/>
      <c r="B74" s="157"/>
      <c r="C74" s="157"/>
      <c r="D74" s="182"/>
      <c r="E74" s="182"/>
      <c r="F74" s="182"/>
      <c r="H74" s="184"/>
      <c r="I74" s="184"/>
      <c r="J74" s="185"/>
    </row>
    <row r="75" spans="1:10" s="110" customFormat="1" ht="15">
      <c r="A75" s="10" t="s">
        <v>542</v>
      </c>
      <c r="B75" s="10" t="s">
        <v>875</v>
      </c>
      <c r="C75" s="10"/>
      <c r="D75" s="10"/>
      <c r="E75" s="10"/>
      <c r="F75" s="10"/>
      <c r="G75" s="10"/>
      <c r="H75" s="238"/>
      <c r="I75" s="238"/>
      <c r="J75" s="508"/>
    </row>
    <row r="76" spans="1:10" s="80" customFormat="1" ht="12" customHeight="1">
      <c r="A76" s="27"/>
      <c r="B76" s="27"/>
      <c r="C76" s="27"/>
      <c r="D76" s="27"/>
      <c r="E76" s="27"/>
      <c r="F76" s="27"/>
      <c r="G76" s="64"/>
      <c r="H76" s="64"/>
      <c r="I76" s="64"/>
      <c r="J76" s="169"/>
    </row>
    <row r="77" spans="1:10" s="80" customFormat="1" ht="12.75">
      <c r="A77" s="27"/>
      <c r="B77" s="27" t="s">
        <v>703</v>
      </c>
      <c r="C77" s="27" t="s">
        <v>876</v>
      </c>
      <c r="D77" s="27"/>
      <c r="E77" s="27"/>
      <c r="F77" s="27"/>
      <c r="G77" s="27"/>
      <c r="H77" s="64"/>
      <c r="I77" s="64"/>
      <c r="J77" s="169"/>
    </row>
    <row r="78" spans="1:13" s="80" customFormat="1" ht="12.75">
      <c r="A78" s="27"/>
      <c r="B78" s="27"/>
      <c r="C78" s="27" t="s">
        <v>703</v>
      </c>
      <c r="D78" s="27" t="s">
        <v>877</v>
      </c>
      <c r="E78" s="27"/>
      <c r="F78" s="27"/>
      <c r="G78" s="145">
        <v>1500</v>
      </c>
      <c r="H78" s="64">
        <v>1500</v>
      </c>
      <c r="I78" s="64">
        <v>1636</v>
      </c>
      <c r="J78" s="169">
        <f aca="true" t="shared" si="1" ref="J78:J91">I78/H78*100</f>
        <v>109.06666666666666</v>
      </c>
      <c r="M78" s="170"/>
    </row>
    <row r="79" spans="1:13" s="80" customFormat="1" ht="12.75">
      <c r="A79" s="62"/>
      <c r="B79" s="62" t="s">
        <v>704</v>
      </c>
      <c r="C79" s="62" t="s">
        <v>878</v>
      </c>
      <c r="D79" s="62"/>
      <c r="E79" s="62"/>
      <c r="F79" s="62"/>
      <c r="G79" s="62"/>
      <c r="H79" s="166"/>
      <c r="I79" s="166"/>
      <c r="J79" s="169"/>
      <c r="M79" s="170"/>
    </row>
    <row r="80" spans="1:13" s="29" customFormat="1" ht="12.75">
      <c r="A80" s="27"/>
      <c r="B80" s="27"/>
      <c r="C80" s="27" t="s">
        <v>703</v>
      </c>
      <c r="D80" s="27" t="s">
        <v>879</v>
      </c>
      <c r="E80" s="27"/>
      <c r="F80" s="27"/>
      <c r="G80" s="145">
        <v>3900</v>
      </c>
      <c r="H80" s="64">
        <v>3900</v>
      </c>
      <c r="I80" s="64">
        <v>4898</v>
      </c>
      <c r="J80" s="169">
        <f t="shared" si="1"/>
        <v>125.58974358974359</v>
      </c>
      <c r="M80" s="170"/>
    </row>
    <row r="81" spans="1:13" s="80" customFormat="1" ht="12.75">
      <c r="A81" s="62"/>
      <c r="B81" s="62" t="s">
        <v>705</v>
      </c>
      <c r="C81" s="62" t="s">
        <v>880</v>
      </c>
      <c r="D81" s="62"/>
      <c r="E81" s="62"/>
      <c r="F81" s="62"/>
      <c r="G81" s="145"/>
      <c r="H81" s="166"/>
      <c r="I81" s="166"/>
      <c r="J81" s="169"/>
      <c r="M81" s="170"/>
    </row>
    <row r="82" spans="1:13" s="80" customFormat="1" ht="12.75">
      <c r="A82" s="27"/>
      <c r="B82" s="27"/>
      <c r="C82" s="27" t="s">
        <v>703</v>
      </c>
      <c r="D82" s="27" t="s">
        <v>881</v>
      </c>
      <c r="E82" s="27"/>
      <c r="F82" s="27"/>
      <c r="G82" s="145">
        <v>1913</v>
      </c>
      <c r="H82" s="64">
        <f>1760+153</f>
        <v>1913</v>
      </c>
      <c r="I82" s="64">
        <v>2394</v>
      </c>
      <c r="J82" s="169">
        <f t="shared" si="1"/>
        <v>125.1437532671197</v>
      </c>
      <c r="M82" s="170"/>
    </row>
    <row r="83" spans="1:13" s="80" customFormat="1" ht="12.75">
      <c r="A83" s="27"/>
      <c r="B83" s="62" t="s">
        <v>706</v>
      </c>
      <c r="C83" s="62" t="s">
        <v>882</v>
      </c>
      <c r="D83" s="27"/>
      <c r="E83" s="27"/>
      <c r="F83" s="27"/>
      <c r="G83" s="145"/>
      <c r="H83" s="64"/>
      <c r="I83" s="64"/>
      <c r="J83" s="169"/>
      <c r="M83" s="170"/>
    </row>
    <row r="84" spans="1:13" s="80" customFormat="1" ht="12.75">
      <c r="A84" s="27"/>
      <c r="B84" s="27"/>
      <c r="C84" s="27" t="s">
        <v>703</v>
      </c>
      <c r="D84" s="27" t="s">
        <v>883</v>
      </c>
      <c r="E84" s="27"/>
      <c r="F84" s="27"/>
      <c r="G84" s="145">
        <v>140</v>
      </c>
      <c r="H84" s="64">
        <v>140</v>
      </c>
      <c r="I84" s="64">
        <v>286</v>
      </c>
      <c r="J84" s="169">
        <f t="shared" si="1"/>
        <v>204.28571428571428</v>
      </c>
      <c r="M84" s="170"/>
    </row>
    <row r="85" spans="1:13" s="80" customFormat="1" ht="12.75">
      <c r="A85" s="27"/>
      <c r="B85" s="27"/>
      <c r="C85" s="62" t="s">
        <v>704</v>
      </c>
      <c r="D85" s="27" t="s">
        <v>812</v>
      </c>
      <c r="E85" s="27"/>
      <c r="F85" s="27"/>
      <c r="G85" s="145">
        <v>280</v>
      </c>
      <c r="H85" s="64">
        <v>280</v>
      </c>
      <c r="I85" s="64">
        <v>339</v>
      </c>
      <c r="J85" s="169">
        <f t="shared" si="1"/>
        <v>121.07142857142857</v>
      </c>
      <c r="M85" s="170"/>
    </row>
    <row r="86" spans="1:10" s="80" customFormat="1" ht="12.75">
      <c r="A86" s="62"/>
      <c r="B86" s="62" t="s">
        <v>707</v>
      </c>
      <c r="C86" s="62" t="s">
        <v>884</v>
      </c>
      <c r="D86" s="62"/>
      <c r="E86" s="62"/>
      <c r="F86" s="62"/>
      <c r="G86" s="145"/>
      <c r="H86" s="166"/>
      <c r="I86" s="166"/>
      <c r="J86" s="169"/>
    </row>
    <row r="87" spans="1:10" s="80" customFormat="1" ht="12.75">
      <c r="A87" s="27"/>
      <c r="B87" s="27"/>
      <c r="C87" s="27" t="s">
        <v>703</v>
      </c>
      <c r="D87" s="27" t="s">
        <v>885</v>
      </c>
      <c r="E87" s="27"/>
      <c r="F87" s="27"/>
      <c r="G87" s="145">
        <v>5</v>
      </c>
      <c r="H87" s="64">
        <f>30-25</f>
        <v>5</v>
      </c>
      <c r="I87" s="64"/>
      <c r="J87" s="169">
        <f t="shared" si="1"/>
        <v>0</v>
      </c>
    </row>
    <row r="88" spans="1:10" s="80" customFormat="1" ht="15.75" customHeight="1">
      <c r="A88" s="177"/>
      <c r="B88" s="177"/>
      <c r="C88" s="27" t="s">
        <v>704</v>
      </c>
      <c r="D88" s="180" t="s">
        <v>884</v>
      </c>
      <c r="E88" s="177"/>
      <c r="F88" s="177"/>
      <c r="G88" s="145"/>
      <c r="H88" s="145"/>
      <c r="I88" s="145"/>
      <c r="J88" s="169"/>
    </row>
    <row r="89" spans="1:10" s="80" customFormat="1" ht="12.75">
      <c r="A89" s="27"/>
      <c r="B89" s="27"/>
      <c r="C89" s="27" t="s">
        <v>705</v>
      </c>
      <c r="D89" s="27" t="s">
        <v>886</v>
      </c>
      <c r="E89" s="27"/>
      <c r="F89" s="27"/>
      <c r="G89" s="145">
        <v>75</v>
      </c>
      <c r="H89" s="64">
        <v>75</v>
      </c>
      <c r="I89" s="64">
        <v>49</v>
      </c>
      <c r="J89" s="169">
        <f t="shared" si="1"/>
        <v>65.33333333333333</v>
      </c>
    </row>
    <row r="90" spans="1:10" s="80" customFormat="1" ht="9" customHeight="1">
      <c r="A90" s="177"/>
      <c r="B90" s="177"/>
      <c r="C90" s="177"/>
      <c r="D90" s="177"/>
      <c r="E90" s="177"/>
      <c r="F90" s="177"/>
      <c r="G90" s="145"/>
      <c r="H90" s="145"/>
      <c r="I90" s="145"/>
      <c r="J90" s="169"/>
    </row>
    <row r="91" spans="1:13" s="111" customFormat="1" ht="15">
      <c r="A91" s="10" t="s">
        <v>815</v>
      </c>
      <c r="B91" s="10"/>
      <c r="C91" s="193"/>
      <c r="D91" s="193"/>
      <c r="E91" s="193"/>
      <c r="F91" s="193"/>
      <c r="G91" s="149">
        <f>G78+G80+G82+G84+G85+G87+G89+G88</f>
        <v>7813</v>
      </c>
      <c r="H91" s="149">
        <f>H78+H80+H82+H84+H85+H87+H89+H88</f>
        <v>7813</v>
      </c>
      <c r="I91" s="149">
        <f>I78+I80+I82+I84+I85+I87+I89+I88</f>
        <v>9602</v>
      </c>
      <c r="J91" s="192">
        <f t="shared" si="1"/>
        <v>122.8977345449891</v>
      </c>
      <c r="M91" s="570"/>
    </row>
    <row r="92" spans="1:10" s="80" customFormat="1" ht="19.5" customHeight="1">
      <c r="A92" s="27"/>
      <c r="B92" s="27"/>
      <c r="C92" s="62"/>
      <c r="D92" s="27"/>
      <c r="E92" s="27"/>
      <c r="F92" s="27"/>
      <c r="G92" s="145"/>
      <c r="H92" s="64"/>
      <c r="I92" s="64"/>
      <c r="J92" s="169"/>
    </row>
    <row r="93" spans="1:10" s="80" customFormat="1" ht="9" customHeight="1">
      <c r="A93" s="177"/>
      <c r="B93" s="177"/>
      <c r="C93" s="177"/>
      <c r="D93" s="177"/>
      <c r="E93" s="177"/>
      <c r="F93" s="177"/>
      <c r="G93" s="145"/>
      <c r="H93" s="145"/>
      <c r="I93" s="145"/>
      <c r="J93" s="169"/>
    </row>
    <row r="94" spans="1:10" s="110" customFormat="1" ht="15">
      <c r="A94" s="10" t="s">
        <v>887</v>
      </c>
      <c r="B94" s="10" t="s">
        <v>809</v>
      </c>
      <c r="C94" s="10"/>
      <c r="D94" s="10"/>
      <c r="E94" s="10"/>
      <c r="F94" s="10"/>
      <c r="G94" s="10"/>
      <c r="H94" s="238"/>
      <c r="I94" s="238"/>
      <c r="J94" s="508"/>
    </row>
    <row r="95" spans="1:10" s="80" customFormat="1" ht="9" customHeight="1">
      <c r="A95" s="177"/>
      <c r="B95" s="177"/>
      <c r="C95" s="177"/>
      <c r="D95" s="177"/>
      <c r="E95" s="177"/>
      <c r="F95" s="177"/>
      <c r="G95" s="145"/>
      <c r="H95" s="145"/>
      <c r="I95" s="145"/>
      <c r="J95" s="169"/>
    </row>
    <row r="96" spans="1:10" s="80" customFormat="1" ht="12.75">
      <c r="A96" s="177"/>
      <c r="B96" s="177" t="s">
        <v>703</v>
      </c>
      <c r="C96" s="670" t="s">
        <v>888</v>
      </c>
      <c r="D96" s="670"/>
      <c r="E96" s="670"/>
      <c r="F96" s="670"/>
      <c r="G96" s="145"/>
      <c r="H96" s="145"/>
      <c r="I96" s="145"/>
      <c r="J96" s="169"/>
    </row>
    <row r="97" spans="1:10" s="80" customFormat="1" ht="12.75">
      <c r="A97" s="177"/>
      <c r="B97" s="177"/>
      <c r="C97" s="177" t="s">
        <v>703</v>
      </c>
      <c r="D97" s="180" t="s">
        <v>889</v>
      </c>
      <c r="E97" s="177"/>
      <c r="F97" s="177"/>
      <c r="G97" s="145">
        <v>40</v>
      </c>
      <c r="H97" s="145">
        <v>40</v>
      </c>
      <c r="I97" s="145">
        <v>29</v>
      </c>
      <c r="J97" s="169">
        <f aca="true" t="shared" si="2" ref="J97:J114">I97/H97*100</f>
        <v>72.5</v>
      </c>
    </row>
    <row r="98" spans="1:10" s="80" customFormat="1" ht="12.75">
      <c r="A98" s="177"/>
      <c r="B98" s="177"/>
      <c r="C98" s="177" t="s">
        <v>704</v>
      </c>
      <c r="D98" s="180" t="s">
        <v>890</v>
      </c>
      <c r="E98" s="180"/>
      <c r="F98" s="180"/>
      <c r="G98" s="145">
        <v>1149</v>
      </c>
      <c r="H98" s="145">
        <v>1149</v>
      </c>
      <c r="I98" s="145">
        <v>1354</v>
      </c>
      <c r="J98" s="169">
        <f t="shared" si="2"/>
        <v>117.84160139251523</v>
      </c>
    </row>
    <row r="99" spans="1:10" s="80" customFormat="1" ht="12.75">
      <c r="A99" s="177"/>
      <c r="B99" s="177"/>
      <c r="C99" s="177" t="s">
        <v>705</v>
      </c>
      <c r="D99" s="180" t="s">
        <v>891</v>
      </c>
      <c r="E99" s="180"/>
      <c r="F99" s="180"/>
      <c r="G99" s="145"/>
      <c r="H99" s="145"/>
      <c r="I99" s="145"/>
      <c r="J99" s="169"/>
    </row>
    <row r="100" spans="1:10" s="80" customFormat="1" ht="12.75">
      <c r="A100" s="177"/>
      <c r="B100" s="177"/>
      <c r="C100" s="177"/>
      <c r="D100" s="180" t="s">
        <v>703</v>
      </c>
      <c r="E100" s="180" t="s">
        <v>892</v>
      </c>
      <c r="F100" s="180"/>
      <c r="G100" s="145">
        <v>107</v>
      </c>
      <c r="H100" s="145">
        <v>107</v>
      </c>
      <c r="I100" s="145">
        <v>38</v>
      </c>
      <c r="J100" s="169">
        <f t="shared" si="2"/>
        <v>35.51401869158878</v>
      </c>
    </row>
    <row r="101" spans="1:10" s="80" customFormat="1" ht="12.75">
      <c r="A101" s="177"/>
      <c r="B101" s="177"/>
      <c r="C101" s="177"/>
      <c r="D101" s="180" t="s">
        <v>704</v>
      </c>
      <c r="E101" s="180" t="s">
        <v>893</v>
      </c>
      <c r="F101" s="180"/>
      <c r="G101" s="145">
        <v>820</v>
      </c>
      <c r="H101" s="145">
        <v>820</v>
      </c>
      <c r="I101" s="145">
        <v>910</v>
      </c>
      <c r="J101" s="169">
        <f t="shared" si="2"/>
        <v>110.97560975609757</v>
      </c>
    </row>
    <row r="102" spans="1:10" s="80" customFormat="1" ht="12.75">
      <c r="A102" s="177"/>
      <c r="B102" s="177"/>
      <c r="C102" s="177"/>
      <c r="D102" s="180" t="s">
        <v>705</v>
      </c>
      <c r="E102" s="180" t="s">
        <v>894</v>
      </c>
      <c r="F102" s="180"/>
      <c r="G102" s="145">
        <v>10</v>
      </c>
      <c r="H102" s="145">
        <v>10</v>
      </c>
      <c r="I102" s="145"/>
      <c r="J102" s="169"/>
    </row>
    <row r="103" spans="1:10" s="80" customFormat="1" ht="12.75">
      <c r="A103" s="177"/>
      <c r="B103" s="177"/>
      <c r="C103" s="177"/>
      <c r="D103" s="180" t="s">
        <v>706</v>
      </c>
      <c r="E103" s="180" t="s">
        <v>816</v>
      </c>
      <c r="F103" s="180"/>
      <c r="G103" s="145">
        <v>1</v>
      </c>
      <c r="H103" s="145">
        <v>1</v>
      </c>
      <c r="I103" s="145"/>
      <c r="J103" s="169"/>
    </row>
    <row r="104" spans="1:10" s="80" customFormat="1" ht="12.75">
      <c r="A104" s="177"/>
      <c r="B104" s="177"/>
      <c r="C104" s="177"/>
      <c r="D104" s="180" t="s">
        <v>707</v>
      </c>
      <c r="E104" s="180" t="s">
        <v>817</v>
      </c>
      <c r="F104" s="180"/>
      <c r="G104" s="145">
        <v>35</v>
      </c>
      <c r="H104" s="145">
        <v>35</v>
      </c>
      <c r="I104" s="145">
        <v>160</v>
      </c>
      <c r="J104" s="169">
        <f t="shared" si="2"/>
        <v>457.1428571428571</v>
      </c>
    </row>
    <row r="105" spans="1:10" s="80" customFormat="1" ht="12.75">
      <c r="A105" s="177"/>
      <c r="B105" s="177"/>
      <c r="C105" s="177"/>
      <c r="D105" s="180" t="s">
        <v>744</v>
      </c>
      <c r="E105" s="180" t="s">
        <v>972</v>
      </c>
      <c r="F105" s="180"/>
      <c r="G105" s="145"/>
      <c r="H105" s="145"/>
      <c r="I105" s="145">
        <v>89</v>
      </c>
      <c r="J105" s="169"/>
    </row>
    <row r="106" spans="1:10" s="80" customFormat="1" ht="12.75">
      <c r="A106" s="177"/>
      <c r="B106" s="177" t="s">
        <v>704</v>
      </c>
      <c r="C106" s="180" t="s">
        <v>895</v>
      </c>
      <c r="D106" s="180"/>
      <c r="E106" s="180"/>
      <c r="F106" s="180"/>
      <c r="G106" s="145"/>
      <c r="H106" s="145"/>
      <c r="I106" s="145"/>
      <c r="J106" s="169"/>
    </row>
    <row r="107" spans="1:10" s="80" customFormat="1" ht="12.75">
      <c r="A107" s="177"/>
      <c r="B107" s="177"/>
      <c r="C107" s="177" t="s">
        <v>703</v>
      </c>
      <c r="D107" s="180" t="s">
        <v>896</v>
      </c>
      <c r="E107" s="180"/>
      <c r="F107" s="180"/>
      <c r="G107" s="145">
        <v>2593</v>
      </c>
      <c r="H107" s="145">
        <v>4017</v>
      </c>
      <c r="I107" s="145">
        <v>3361</v>
      </c>
      <c r="J107" s="169">
        <f t="shared" si="2"/>
        <v>83.66940502862833</v>
      </c>
    </row>
    <row r="108" spans="1:10" s="80" customFormat="1" ht="12.75">
      <c r="A108" s="177"/>
      <c r="B108" s="177" t="s">
        <v>705</v>
      </c>
      <c r="C108" s="180" t="s">
        <v>897</v>
      </c>
      <c r="D108" s="180"/>
      <c r="E108" s="180"/>
      <c r="F108" s="180"/>
      <c r="G108" s="145"/>
      <c r="H108" s="145"/>
      <c r="I108" s="194"/>
      <c r="J108" s="169"/>
    </row>
    <row r="109" spans="1:10" s="80" customFormat="1" ht="12.75">
      <c r="A109" s="177"/>
      <c r="B109" s="177"/>
      <c r="C109" s="177" t="s">
        <v>703</v>
      </c>
      <c r="D109" s="180" t="s">
        <v>898</v>
      </c>
      <c r="E109" s="180"/>
      <c r="F109" s="180"/>
      <c r="G109" s="145">
        <v>1107</v>
      </c>
      <c r="H109" s="145">
        <v>1107</v>
      </c>
      <c r="I109" s="145">
        <v>1255</v>
      </c>
      <c r="J109" s="169">
        <f t="shared" si="2"/>
        <v>113.36946702800361</v>
      </c>
    </row>
    <row r="110" spans="1:10" s="80" customFormat="1" ht="12.75">
      <c r="A110" s="177"/>
      <c r="B110" s="177"/>
      <c r="C110" s="177" t="s">
        <v>704</v>
      </c>
      <c r="D110" s="180" t="s">
        <v>819</v>
      </c>
      <c r="E110" s="180"/>
      <c r="F110" s="180"/>
      <c r="G110" s="145">
        <v>340</v>
      </c>
      <c r="H110" s="145">
        <v>340</v>
      </c>
      <c r="I110" s="145">
        <v>580</v>
      </c>
      <c r="J110" s="169">
        <f t="shared" si="2"/>
        <v>170.58823529411765</v>
      </c>
    </row>
    <row r="111" spans="1:10" s="80" customFormat="1" ht="12.75">
      <c r="A111" s="177"/>
      <c r="B111" s="177"/>
      <c r="C111" s="177" t="s">
        <v>705</v>
      </c>
      <c r="D111" s="180" t="s">
        <v>899</v>
      </c>
      <c r="E111" s="180"/>
      <c r="F111" s="180"/>
      <c r="G111" s="145">
        <v>180</v>
      </c>
      <c r="H111" s="145">
        <v>180</v>
      </c>
      <c r="I111" s="145">
        <v>200</v>
      </c>
      <c r="J111" s="169">
        <f t="shared" si="2"/>
        <v>111.11111111111111</v>
      </c>
    </row>
    <row r="112" spans="1:10" s="80" customFormat="1" ht="12.75">
      <c r="A112" s="177"/>
      <c r="B112" s="177" t="s">
        <v>706</v>
      </c>
      <c r="C112" s="180" t="s">
        <v>900</v>
      </c>
      <c r="D112" s="177"/>
      <c r="E112" s="177"/>
      <c r="F112" s="177"/>
      <c r="G112" s="145">
        <v>1489</v>
      </c>
      <c r="H112" s="145">
        <v>1885</v>
      </c>
      <c r="I112" s="145">
        <v>2051</v>
      </c>
      <c r="J112" s="169">
        <f t="shared" si="2"/>
        <v>108.80636604774536</v>
      </c>
    </row>
    <row r="113" spans="1:10" s="80" customFormat="1" ht="12.75">
      <c r="A113" s="177"/>
      <c r="B113" s="177" t="s">
        <v>707</v>
      </c>
      <c r="C113" s="180" t="s">
        <v>901</v>
      </c>
      <c r="D113" s="177"/>
      <c r="E113" s="177"/>
      <c r="F113" s="177"/>
      <c r="G113" s="145">
        <v>1409</v>
      </c>
      <c r="H113" s="145">
        <v>1409</v>
      </c>
      <c r="I113" s="145"/>
      <c r="J113" s="169"/>
    </row>
    <row r="114" spans="1:10" s="80" customFormat="1" ht="12.75">
      <c r="A114" s="177"/>
      <c r="B114" s="177" t="s">
        <v>744</v>
      </c>
      <c r="C114" s="180" t="s">
        <v>902</v>
      </c>
      <c r="D114" s="177"/>
      <c r="E114" s="177"/>
      <c r="F114" s="177"/>
      <c r="G114" s="145">
        <v>2</v>
      </c>
      <c r="H114" s="145">
        <v>758</v>
      </c>
      <c r="I114" s="145">
        <v>758</v>
      </c>
      <c r="J114" s="169">
        <f t="shared" si="2"/>
        <v>100</v>
      </c>
    </row>
    <row r="115" spans="1:10" s="80" customFormat="1" ht="12.75">
      <c r="A115" s="177"/>
      <c r="B115" s="177" t="s">
        <v>708</v>
      </c>
      <c r="C115" s="180" t="s">
        <v>974</v>
      </c>
      <c r="D115" s="177"/>
      <c r="E115" s="177"/>
      <c r="F115" s="177"/>
      <c r="G115" s="145"/>
      <c r="H115" s="145"/>
      <c r="I115" s="145">
        <v>11</v>
      </c>
      <c r="J115" s="169"/>
    </row>
    <row r="116" spans="1:10" s="80" customFormat="1" ht="12.75">
      <c r="A116" s="177"/>
      <c r="B116" s="177"/>
      <c r="C116" s="177"/>
      <c r="D116" s="177"/>
      <c r="E116" s="177"/>
      <c r="F116" s="177"/>
      <c r="G116" s="145"/>
      <c r="H116" s="145"/>
      <c r="I116" s="145"/>
      <c r="J116" s="169"/>
    </row>
    <row r="117" spans="1:10" s="111" customFormat="1" ht="15">
      <c r="A117" s="10" t="s">
        <v>756</v>
      </c>
      <c r="B117" s="10"/>
      <c r="C117" s="193"/>
      <c r="D117" s="193"/>
      <c r="E117" s="193"/>
      <c r="F117" s="193"/>
      <c r="G117" s="149">
        <f>SUM(G97:G116)</f>
        <v>9282</v>
      </c>
      <c r="H117" s="191">
        <f>SUM(H97:H116)</f>
        <v>11858</v>
      </c>
      <c r="I117" s="191">
        <f>SUM(I97:I116)</f>
        <v>10796</v>
      </c>
      <c r="J117" s="192">
        <f>I117/H117*100</f>
        <v>91.04402091415078</v>
      </c>
    </row>
    <row r="118" spans="1:10" s="80" customFormat="1" ht="12.75">
      <c r="A118" s="177"/>
      <c r="B118" s="177"/>
      <c r="C118" s="180"/>
      <c r="D118" s="177"/>
      <c r="E118" s="177"/>
      <c r="F118" s="177"/>
      <c r="G118" s="145"/>
      <c r="H118" s="145"/>
      <c r="I118" s="145"/>
      <c r="J118" s="169"/>
    </row>
    <row r="119" spans="1:10" s="80" customFormat="1" ht="9" customHeight="1">
      <c r="A119" s="27"/>
      <c r="B119" s="27"/>
      <c r="C119" s="27"/>
      <c r="D119" s="27"/>
      <c r="E119" s="27"/>
      <c r="F119" s="27"/>
      <c r="G119" s="145"/>
      <c r="H119" s="145"/>
      <c r="I119" s="145"/>
      <c r="J119" s="169"/>
    </row>
    <row r="120" spans="1:10" s="110" customFormat="1" ht="15">
      <c r="A120" s="10" t="s">
        <v>527</v>
      </c>
      <c r="B120" s="10" t="s">
        <v>903</v>
      </c>
      <c r="C120" s="10"/>
      <c r="D120" s="10"/>
      <c r="E120" s="10"/>
      <c r="F120" s="10"/>
      <c r="G120" s="10"/>
      <c r="H120" s="238"/>
      <c r="I120" s="238"/>
      <c r="J120" s="508"/>
    </row>
    <row r="121" spans="1:10" s="80" customFormat="1" ht="12.75">
      <c r="A121" s="27"/>
      <c r="B121" s="27" t="s">
        <v>704</v>
      </c>
      <c r="C121" s="662" t="s">
        <v>0</v>
      </c>
      <c r="D121" s="662"/>
      <c r="E121" s="662"/>
      <c r="F121" s="662"/>
      <c r="G121" s="145"/>
      <c r="H121" s="186"/>
      <c r="I121" s="186"/>
      <c r="J121" s="169"/>
    </row>
    <row r="122" spans="1:10" s="80" customFormat="1" ht="12.75">
      <c r="A122" s="27"/>
      <c r="B122" s="27"/>
      <c r="C122" s="178" t="s">
        <v>703</v>
      </c>
      <c r="D122" s="662" t="s">
        <v>1</v>
      </c>
      <c r="E122" s="662"/>
      <c r="F122" s="662"/>
      <c r="G122" s="145"/>
      <c r="H122" s="186"/>
      <c r="I122" s="598">
        <v>30</v>
      </c>
      <c r="J122" s="169"/>
    </row>
    <row r="123" spans="1:10" s="80" customFormat="1" ht="15.75" customHeight="1">
      <c r="A123" s="27"/>
      <c r="B123" s="27"/>
      <c r="C123" s="27" t="s">
        <v>704</v>
      </c>
      <c r="D123" s="27" t="s">
        <v>973</v>
      </c>
      <c r="E123" s="27"/>
      <c r="F123" s="27"/>
      <c r="G123" s="145"/>
      <c r="H123" s="145"/>
      <c r="I123" s="599">
        <v>100</v>
      </c>
      <c r="J123" s="169"/>
    </row>
    <row r="124" spans="1:10" s="111" customFormat="1" ht="15">
      <c r="A124" s="10" t="s">
        <v>15</v>
      </c>
      <c r="B124" s="10"/>
      <c r="C124" s="193"/>
      <c r="D124" s="193"/>
      <c r="E124" s="193"/>
      <c r="F124" s="193"/>
      <c r="G124" s="149"/>
      <c r="H124" s="191">
        <f>H122</f>
        <v>0</v>
      </c>
      <c r="I124" s="600">
        <f>I122+I123</f>
        <v>130</v>
      </c>
      <c r="J124" s="192"/>
    </row>
    <row r="125" spans="1:10" s="80" customFormat="1" ht="12.75">
      <c r="A125" s="177"/>
      <c r="B125" s="177"/>
      <c r="C125" s="180"/>
      <c r="D125" s="177"/>
      <c r="E125" s="177"/>
      <c r="F125" s="177"/>
      <c r="G125" s="145"/>
      <c r="H125" s="145"/>
      <c r="I125" s="145"/>
      <c r="J125" s="169"/>
    </row>
    <row r="126" spans="1:10" s="110" customFormat="1" ht="15">
      <c r="A126" s="10" t="s">
        <v>527</v>
      </c>
      <c r="B126" s="10" t="s">
        <v>2</v>
      </c>
      <c r="C126" s="10"/>
      <c r="D126" s="10"/>
      <c r="E126" s="10"/>
      <c r="F126" s="10"/>
      <c r="G126" s="10"/>
      <c r="H126" s="238"/>
      <c r="I126" s="238"/>
      <c r="J126" s="508"/>
    </row>
    <row r="127" spans="1:10" s="80" customFormat="1" ht="27.75" customHeight="1">
      <c r="A127" s="27"/>
      <c r="B127" s="27" t="s">
        <v>703</v>
      </c>
      <c r="C127" s="662" t="s">
        <v>3</v>
      </c>
      <c r="D127" s="662"/>
      <c r="E127" s="662"/>
      <c r="F127" s="662"/>
      <c r="G127" s="167"/>
      <c r="H127" s="168"/>
      <c r="I127" s="168"/>
      <c r="J127" s="169"/>
    </row>
    <row r="128" spans="1:10" s="80" customFormat="1" ht="33" customHeight="1">
      <c r="A128" s="27"/>
      <c r="B128" s="27"/>
      <c r="C128" s="178" t="s">
        <v>703</v>
      </c>
      <c r="D128" s="662" t="s">
        <v>4</v>
      </c>
      <c r="E128" s="662"/>
      <c r="F128" s="662"/>
      <c r="G128" s="145">
        <v>92</v>
      </c>
      <c r="H128" s="186">
        <v>92</v>
      </c>
      <c r="I128" s="186">
        <v>69</v>
      </c>
      <c r="J128" s="169">
        <f>I128/H128*100</f>
        <v>75</v>
      </c>
    </row>
    <row r="129" spans="1:10" s="80" customFormat="1" ht="48" customHeight="1">
      <c r="A129" s="27"/>
      <c r="B129" s="27"/>
      <c r="C129" s="178" t="s">
        <v>704</v>
      </c>
      <c r="D129" s="662" t="s">
        <v>971</v>
      </c>
      <c r="E129" s="662"/>
      <c r="F129" s="662"/>
      <c r="G129" s="145">
        <v>26215</v>
      </c>
      <c r="H129" s="186">
        <v>36031</v>
      </c>
      <c r="I129" s="186">
        <v>36031</v>
      </c>
      <c r="J129" s="169">
        <f>I129/H129*100</f>
        <v>100</v>
      </c>
    </row>
    <row r="130" spans="1:10" s="29" customFormat="1" ht="12.75">
      <c r="A130" s="27"/>
      <c r="B130" s="27" t="s">
        <v>704</v>
      </c>
      <c r="C130" s="27" t="s">
        <v>5</v>
      </c>
      <c r="D130" s="27"/>
      <c r="E130" s="27"/>
      <c r="F130" s="27"/>
      <c r="G130" s="27"/>
      <c r="H130" s="64"/>
      <c r="I130" s="64"/>
      <c r="J130" s="169"/>
    </row>
    <row r="131" spans="1:10" s="80" customFormat="1" ht="12.75">
      <c r="A131" s="27"/>
      <c r="B131" s="27"/>
      <c r="C131" s="27" t="s">
        <v>703</v>
      </c>
      <c r="D131" s="187" t="s">
        <v>526</v>
      </c>
      <c r="E131" s="157"/>
      <c r="G131" s="145"/>
      <c r="H131" s="64"/>
      <c r="I131" s="64">
        <v>157</v>
      </c>
      <c r="J131" s="169"/>
    </row>
    <row r="132" spans="1:10" s="80" customFormat="1" ht="9" customHeight="1">
      <c r="A132" s="177"/>
      <c r="B132" s="177"/>
      <c r="C132" s="177"/>
      <c r="D132" s="177"/>
      <c r="E132" s="177"/>
      <c r="F132" s="177"/>
      <c r="G132" s="145"/>
      <c r="H132" s="145"/>
      <c r="I132" s="145"/>
      <c r="J132" s="169"/>
    </row>
    <row r="133" spans="1:10" s="111" customFormat="1" ht="32.25" customHeight="1">
      <c r="A133" s="656" t="s">
        <v>6</v>
      </c>
      <c r="B133" s="656"/>
      <c r="C133" s="656"/>
      <c r="D133" s="656"/>
      <c r="E133" s="656"/>
      <c r="F133" s="656"/>
      <c r="G133" s="149">
        <f>SUM(G128:G132)</f>
        <v>26307</v>
      </c>
      <c r="H133" s="191">
        <f>SUM(H128:H132)</f>
        <v>36123</v>
      </c>
      <c r="I133" s="191">
        <f>SUM(I128:I132)</f>
        <v>36257</v>
      </c>
      <c r="J133" s="192">
        <f>I133/H133*100</f>
        <v>100.37095479334496</v>
      </c>
    </row>
    <row r="134" spans="1:10" s="80" customFormat="1" ht="12.75">
      <c r="A134" s="163"/>
      <c r="B134" s="163"/>
      <c r="C134" s="163"/>
      <c r="D134" s="163"/>
      <c r="E134" s="163"/>
      <c r="F134" s="163"/>
      <c r="G134" s="188"/>
      <c r="H134" s="188"/>
      <c r="I134" s="188"/>
      <c r="J134" s="181"/>
    </row>
    <row r="135" spans="1:10" s="111" customFormat="1" ht="14.25">
      <c r="A135" s="656" t="s">
        <v>7</v>
      </c>
      <c r="B135" s="656"/>
      <c r="C135" s="656"/>
      <c r="D135" s="656"/>
      <c r="E135" s="656"/>
      <c r="F135" s="656"/>
      <c r="G135" s="195">
        <f>G133+G117+G91+G73+G62</f>
        <v>78957</v>
      </c>
      <c r="H135" s="195">
        <f>H133+H117+H91+H73+H62+H124</f>
        <v>116290</v>
      </c>
      <c r="I135" s="191">
        <f>I133+I117+I91+I73+I62+I124</f>
        <v>117254</v>
      </c>
      <c r="J135" s="192">
        <f>I135/H135*100</f>
        <v>100.82896207756471</v>
      </c>
    </row>
    <row r="136" spans="1:10" s="111" customFormat="1" ht="14.25">
      <c r="A136" s="304"/>
      <c r="B136" s="304"/>
      <c r="C136" s="304"/>
      <c r="D136" s="304"/>
      <c r="E136" s="304"/>
      <c r="F136" s="304"/>
      <c r="G136" s="195"/>
      <c r="H136" s="195"/>
      <c r="I136" s="191"/>
      <c r="J136" s="192"/>
    </row>
    <row r="137" spans="1:10" s="111" customFormat="1" ht="14.25">
      <c r="A137" s="304"/>
      <c r="B137" s="304"/>
      <c r="C137" s="304"/>
      <c r="D137" s="304"/>
      <c r="E137" s="304"/>
      <c r="F137" s="304"/>
      <c r="G137" s="195"/>
      <c r="H137" s="195"/>
      <c r="I137" s="191"/>
      <c r="J137" s="192"/>
    </row>
    <row r="138" spans="1:10" s="80" customFormat="1" ht="9" customHeight="1">
      <c r="A138" s="177"/>
      <c r="B138" s="177"/>
      <c r="C138" s="177"/>
      <c r="D138" s="177"/>
      <c r="E138" s="177"/>
      <c r="F138" s="177"/>
      <c r="G138" s="145"/>
      <c r="H138" s="145"/>
      <c r="I138" s="145"/>
      <c r="J138" s="169"/>
    </row>
    <row r="139" spans="1:10" s="110" customFormat="1" ht="15">
      <c r="A139" s="10" t="s">
        <v>528</v>
      </c>
      <c r="B139" s="656" t="s">
        <v>8</v>
      </c>
      <c r="C139" s="656"/>
      <c r="D139" s="656"/>
      <c r="E139" s="656"/>
      <c r="F139" s="656"/>
      <c r="G139" s="10"/>
      <c r="H139" s="512"/>
      <c r="I139" s="512"/>
      <c r="J139" s="508"/>
    </row>
    <row r="140" spans="1:10" s="80" customFormat="1" ht="12.75">
      <c r="A140" s="62"/>
      <c r="B140" s="163" t="s">
        <v>703</v>
      </c>
      <c r="C140" s="645" t="s">
        <v>9</v>
      </c>
      <c r="D140" s="645"/>
      <c r="E140" s="645"/>
      <c r="F140" s="645"/>
      <c r="G140" s="62"/>
      <c r="H140" s="168"/>
      <c r="I140" s="168"/>
      <c r="J140" s="169"/>
    </row>
    <row r="141" spans="1:10" s="80" customFormat="1" ht="12.75">
      <c r="A141" s="62"/>
      <c r="B141" s="27"/>
      <c r="C141" s="27" t="s">
        <v>703</v>
      </c>
      <c r="D141" s="664" t="s">
        <v>10</v>
      </c>
      <c r="E141" s="664"/>
      <c r="F141" s="664"/>
      <c r="G141" s="62"/>
      <c r="H141" s="168">
        <v>12586</v>
      </c>
      <c r="I141" s="168">
        <v>12586</v>
      </c>
      <c r="J141" s="169">
        <f>I141/H141*100</f>
        <v>100</v>
      </c>
    </row>
    <row r="142" spans="1:10" s="80" customFormat="1" ht="12.75">
      <c r="A142" s="62"/>
      <c r="B142" s="163" t="s">
        <v>704</v>
      </c>
      <c r="C142" s="645" t="s">
        <v>11</v>
      </c>
      <c r="D142" s="645"/>
      <c r="E142" s="645"/>
      <c r="F142" s="645"/>
      <c r="G142" s="145"/>
      <c r="H142" s="168"/>
      <c r="I142" s="168"/>
      <c r="J142" s="169"/>
    </row>
    <row r="143" spans="1:10" s="80" customFormat="1" ht="12.75">
      <c r="A143" s="62"/>
      <c r="B143" s="163"/>
      <c r="C143" s="178" t="s">
        <v>703</v>
      </c>
      <c r="D143" s="662" t="s">
        <v>12</v>
      </c>
      <c r="E143" s="662"/>
      <c r="F143" s="662"/>
      <c r="G143" s="145">
        <v>1115</v>
      </c>
      <c r="H143" s="168">
        <v>29508</v>
      </c>
      <c r="I143" s="168">
        <v>29508</v>
      </c>
      <c r="J143" s="169">
        <f>I143/H143*100</f>
        <v>100</v>
      </c>
    </row>
    <row r="144" spans="1:10" s="80" customFormat="1" ht="12.75">
      <c r="A144" s="27"/>
      <c r="B144" s="62" t="s">
        <v>704</v>
      </c>
      <c r="C144" s="62" t="s">
        <v>13</v>
      </c>
      <c r="D144" s="155"/>
      <c r="E144" s="62"/>
      <c r="F144" s="62"/>
      <c r="G144" s="27"/>
      <c r="H144" s="64">
        <v>1319</v>
      </c>
      <c r="I144" s="64">
        <v>1319</v>
      </c>
      <c r="J144" s="169">
        <f>I144/H144*100</f>
        <v>100</v>
      </c>
    </row>
    <row r="145" spans="1:10" s="80" customFormat="1" ht="9" customHeight="1">
      <c r="A145" s="177"/>
      <c r="B145" s="177"/>
      <c r="C145" s="177"/>
      <c r="D145" s="177"/>
      <c r="E145" s="177"/>
      <c r="F145" s="177"/>
      <c r="G145" s="145"/>
      <c r="H145" s="145"/>
      <c r="I145" s="145"/>
      <c r="J145" s="169"/>
    </row>
    <row r="146" spans="1:10" s="111" customFormat="1" ht="14.25">
      <c r="A146" s="656" t="s">
        <v>319</v>
      </c>
      <c r="B146" s="656"/>
      <c r="C146" s="656"/>
      <c r="D146" s="656"/>
      <c r="E146" s="656"/>
      <c r="F146" s="656"/>
      <c r="G146" s="195">
        <f>G143</f>
        <v>1115</v>
      </c>
      <c r="H146" s="195">
        <f>SUM(H141:H144)</f>
        <v>43413</v>
      </c>
      <c r="I146" s="191">
        <f>SUM(I141:I144)</f>
        <v>43413</v>
      </c>
      <c r="J146" s="192">
        <f>I146/H146*100</f>
        <v>100</v>
      </c>
    </row>
    <row r="147" spans="1:10" s="80" customFormat="1" ht="13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169"/>
    </row>
    <row r="148" spans="1:10" s="111" customFormat="1" ht="14.25">
      <c r="A148" s="656" t="s">
        <v>14</v>
      </c>
      <c r="B148" s="656"/>
      <c r="C148" s="656"/>
      <c r="D148" s="656"/>
      <c r="E148" s="656"/>
      <c r="F148" s="656"/>
      <c r="G148" s="195">
        <f>G135+G146</f>
        <v>80072</v>
      </c>
      <c r="H148" s="195">
        <f>H135+H146</f>
        <v>159703</v>
      </c>
      <c r="I148" s="195">
        <f>I135+I146</f>
        <v>160667</v>
      </c>
      <c r="J148" s="192">
        <f>I148/H148*100</f>
        <v>100.60362047049836</v>
      </c>
    </row>
    <row r="149" spans="1:7" s="154" customFormat="1" ht="6.75" customHeight="1">
      <c r="A149" s="153"/>
      <c r="B149" s="156"/>
      <c r="C149" s="157"/>
      <c r="D149" s="157"/>
      <c r="E149" s="157"/>
      <c r="F149" s="157"/>
      <c r="G149" s="80"/>
    </row>
    <row r="150" spans="7:9" s="80" customFormat="1" ht="12.75">
      <c r="G150" s="64"/>
      <c r="H150" s="64"/>
      <c r="I150" s="64"/>
    </row>
    <row r="151" ht="12.75">
      <c r="I151" s="565"/>
    </row>
    <row r="152" ht="12.75">
      <c r="I152" s="565"/>
    </row>
    <row r="153" ht="12.75">
      <c r="I153" s="566"/>
    </row>
    <row r="154" spans="9:10" ht="12.75">
      <c r="I154" s="567"/>
      <c r="J154" s="566"/>
    </row>
    <row r="155" ht="12.75">
      <c r="I155" s="566"/>
    </row>
    <row r="156" ht="12.75">
      <c r="I156" s="568"/>
    </row>
    <row r="157" ht="12.75">
      <c r="I157" s="569"/>
    </row>
  </sheetData>
  <sheetProtection/>
  <mergeCells count="46">
    <mergeCell ref="D129:F129"/>
    <mergeCell ref="D128:F128"/>
    <mergeCell ref="D122:F122"/>
    <mergeCell ref="D35:F35"/>
    <mergeCell ref="D42:F42"/>
    <mergeCell ref="E43:F43"/>
    <mergeCell ref="C46:F46"/>
    <mergeCell ref="B64:F64"/>
    <mergeCell ref="C69:F69"/>
    <mergeCell ref="C56:F56"/>
    <mergeCell ref="D70:F70"/>
    <mergeCell ref="B71:F71"/>
    <mergeCell ref="E18:F18"/>
    <mergeCell ref="B67:F67"/>
    <mergeCell ref="C142:F142"/>
    <mergeCell ref="D143:F143"/>
    <mergeCell ref="B139:F139"/>
    <mergeCell ref="C140:F140"/>
    <mergeCell ref="D141:F141"/>
    <mergeCell ref="C96:F96"/>
    <mergeCell ref="A73:F73"/>
    <mergeCell ref="C121:F121"/>
    <mergeCell ref="A148:F148"/>
    <mergeCell ref="A2:J2"/>
    <mergeCell ref="A133:F133"/>
    <mergeCell ref="A135:F135"/>
    <mergeCell ref="A146:F146"/>
    <mergeCell ref="D16:F16"/>
    <mergeCell ref="A6:J6"/>
    <mergeCell ref="C127:F127"/>
    <mergeCell ref="C65:F65"/>
    <mergeCell ref="D66:G66"/>
    <mergeCell ref="C52:F52"/>
    <mergeCell ref="C40:F40"/>
    <mergeCell ref="D32:F32"/>
    <mergeCell ref="D33:F33"/>
    <mergeCell ref="B60:F60"/>
    <mergeCell ref="A62:F62"/>
    <mergeCell ref="I10:I12"/>
    <mergeCell ref="D31:F31"/>
    <mergeCell ref="A7:J7"/>
    <mergeCell ref="A10:F12"/>
    <mergeCell ref="B14:F14"/>
    <mergeCell ref="A5:J5"/>
    <mergeCell ref="E17:F17"/>
    <mergeCell ref="G11:H12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9.125" style="14" customWidth="1"/>
    <col min="3" max="3" width="17.625" style="14" customWidth="1"/>
    <col min="4" max="4" width="13.875" style="14" customWidth="1"/>
    <col min="5" max="5" width="9.125" style="14" customWidth="1"/>
    <col min="6" max="6" width="14.25390625" style="14" customWidth="1"/>
    <col min="7" max="7" width="13.125" style="14" customWidth="1"/>
    <col min="8" max="16384" width="9.125" style="133" customWidth="1"/>
  </cols>
  <sheetData>
    <row r="2" spans="1:7" ht="15.75">
      <c r="A2" s="641"/>
      <c r="B2" s="641"/>
      <c r="C2" s="641"/>
      <c r="D2" s="641"/>
      <c r="E2" s="641"/>
      <c r="F2" s="641"/>
      <c r="G2" s="641"/>
    </row>
    <row r="3" spans="1:13" s="70" customFormat="1" ht="12.75">
      <c r="A3" s="787"/>
      <c r="B3" s="787"/>
      <c r="C3" s="787"/>
      <c r="D3" s="787"/>
      <c r="E3" s="787"/>
      <c r="F3" s="787"/>
      <c r="G3" s="787"/>
      <c r="H3" s="358"/>
      <c r="I3" s="358"/>
      <c r="J3" s="358"/>
      <c r="K3" s="358"/>
      <c r="L3" s="358"/>
      <c r="M3" s="358"/>
    </row>
    <row r="4" spans="1:9" s="80" customFormat="1" ht="12.75">
      <c r="A4" s="261" t="s">
        <v>1009</v>
      </c>
      <c r="B4" s="261"/>
      <c r="C4" s="261"/>
      <c r="D4" s="261"/>
      <c r="F4" s="157"/>
      <c r="G4" s="64"/>
      <c r="H4" s="64"/>
      <c r="I4" s="64"/>
    </row>
    <row r="6" spans="1:7" ht="15.75">
      <c r="A6" s="730"/>
      <c r="B6" s="730"/>
      <c r="C6" s="730"/>
      <c r="D6" s="730"/>
      <c r="E6" s="730"/>
      <c r="F6" s="730"/>
      <c r="G6" s="730"/>
    </row>
    <row r="7" spans="1:7" ht="15.75">
      <c r="A7" s="641" t="s">
        <v>790</v>
      </c>
      <c r="B7" s="641"/>
      <c r="C7" s="641"/>
      <c r="D7" s="641"/>
      <c r="E7" s="641"/>
      <c r="F7" s="641"/>
      <c r="G7" s="641"/>
    </row>
    <row r="8" spans="1:7" ht="15.75">
      <c r="A8" s="641" t="s">
        <v>909</v>
      </c>
      <c r="B8" s="641"/>
      <c r="C8" s="641"/>
      <c r="D8" s="641"/>
      <c r="E8" s="641"/>
      <c r="F8" s="641"/>
      <c r="G8" s="641"/>
    </row>
    <row r="9" ht="16.5" thickBot="1"/>
    <row r="10" spans="1:7" s="417" customFormat="1" ht="12.75">
      <c r="A10" s="874" t="s">
        <v>830</v>
      </c>
      <c r="B10" s="875"/>
      <c r="C10" s="876"/>
      <c r="D10" s="864" t="s">
        <v>964</v>
      </c>
      <c r="E10" s="864" t="s">
        <v>829</v>
      </c>
      <c r="F10" s="864" t="s">
        <v>965</v>
      </c>
      <c r="G10" s="864" t="s">
        <v>966</v>
      </c>
    </row>
    <row r="11" spans="1:7" s="417" customFormat="1" ht="12.75">
      <c r="A11" s="877"/>
      <c r="B11" s="878"/>
      <c r="C11" s="879"/>
      <c r="D11" s="865"/>
      <c r="E11" s="865"/>
      <c r="F11" s="865"/>
      <c r="G11" s="865"/>
    </row>
    <row r="12" spans="1:7" s="417" customFormat="1" ht="29.25" customHeight="1" thickBot="1">
      <c r="A12" s="880"/>
      <c r="B12" s="881"/>
      <c r="C12" s="882"/>
      <c r="D12" s="866"/>
      <c r="E12" s="866"/>
      <c r="F12" s="866"/>
      <c r="G12" s="866"/>
    </row>
    <row r="13" spans="1:7" s="417" customFormat="1" ht="25.5" customHeight="1">
      <c r="A13" s="445" t="s">
        <v>338</v>
      </c>
      <c r="B13" s="442"/>
      <c r="C13" s="442"/>
      <c r="D13" s="444"/>
      <c r="E13" s="444"/>
      <c r="F13" s="444"/>
      <c r="G13" s="444"/>
    </row>
    <row r="14" spans="1:7" s="417" customFormat="1" ht="40.5" customHeight="1">
      <c r="A14" s="867" t="s">
        <v>26</v>
      </c>
      <c r="B14" s="867"/>
      <c r="C14" s="867"/>
      <c r="D14" s="443">
        <v>0.5</v>
      </c>
      <c r="E14" s="443"/>
      <c r="F14" s="443">
        <v>0.5</v>
      </c>
      <c r="G14" s="443">
        <v>0.5</v>
      </c>
    </row>
    <row r="15" spans="1:7" s="417" customFormat="1" ht="22.5" customHeight="1">
      <c r="A15" s="871" t="s">
        <v>410</v>
      </c>
      <c r="B15" s="872"/>
      <c r="C15" s="873"/>
      <c r="D15" s="443">
        <v>0.5</v>
      </c>
      <c r="E15" s="443"/>
      <c r="F15" s="443">
        <v>0.5</v>
      </c>
      <c r="G15" s="443">
        <v>0.5</v>
      </c>
    </row>
    <row r="16" spans="1:7" s="417" customFormat="1" ht="22.5" customHeight="1">
      <c r="A16" s="871" t="s">
        <v>780</v>
      </c>
      <c r="B16" s="872"/>
      <c r="C16" s="873"/>
      <c r="D16" s="443">
        <v>0.2</v>
      </c>
      <c r="E16" s="443"/>
      <c r="F16" s="443">
        <v>0.2</v>
      </c>
      <c r="G16" s="443">
        <v>0.2</v>
      </c>
    </row>
    <row r="17" spans="1:7" s="417" customFormat="1" ht="22.5" customHeight="1">
      <c r="A17" s="871" t="s">
        <v>413</v>
      </c>
      <c r="B17" s="872"/>
      <c r="C17" s="873"/>
      <c r="D17" s="443">
        <v>1.05</v>
      </c>
      <c r="E17" s="443"/>
      <c r="F17" s="443">
        <v>1.05</v>
      </c>
      <c r="G17" s="443">
        <f>0.3+0.75</f>
        <v>1.05</v>
      </c>
    </row>
    <row r="18" spans="1:7" s="417" customFormat="1" ht="22.5" customHeight="1">
      <c r="A18" s="871" t="s">
        <v>753</v>
      </c>
      <c r="B18" s="872"/>
      <c r="C18" s="873"/>
      <c r="D18" s="443">
        <v>0.9</v>
      </c>
      <c r="E18" s="443"/>
      <c r="F18" s="443">
        <v>0.9</v>
      </c>
      <c r="G18" s="443">
        <v>0.9</v>
      </c>
    </row>
    <row r="19" spans="1:7" s="417" customFormat="1" ht="22.5" customHeight="1">
      <c r="A19" s="871" t="s">
        <v>754</v>
      </c>
      <c r="B19" s="872"/>
      <c r="C19" s="873"/>
      <c r="D19" s="443">
        <v>0.8</v>
      </c>
      <c r="E19" s="443"/>
      <c r="F19" s="443">
        <v>0.8</v>
      </c>
      <c r="G19" s="443">
        <v>0.8</v>
      </c>
    </row>
    <row r="20" spans="1:7" s="417" customFormat="1" ht="43.5" customHeight="1" thickBot="1">
      <c r="A20" s="892" t="s">
        <v>419</v>
      </c>
      <c r="B20" s="892" t="s">
        <v>780</v>
      </c>
      <c r="C20" s="892" t="s">
        <v>780</v>
      </c>
      <c r="D20" s="448">
        <v>0.3</v>
      </c>
      <c r="E20" s="448"/>
      <c r="F20" s="448">
        <v>0.3</v>
      </c>
      <c r="G20" s="448">
        <v>0.29</v>
      </c>
    </row>
    <row r="21" spans="1:7" s="411" customFormat="1" ht="24" customHeight="1" thickBot="1">
      <c r="A21" s="883" t="s">
        <v>602</v>
      </c>
      <c r="B21" s="884"/>
      <c r="C21" s="885"/>
      <c r="D21" s="449">
        <f>SUM(D14:D20)</f>
        <v>4.25</v>
      </c>
      <c r="E21" s="449"/>
      <c r="F21" s="449">
        <f>SUM(F14:F20)</f>
        <v>4.25</v>
      </c>
      <c r="G21" s="449">
        <f>SUM(G14:G20)</f>
        <v>4.24</v>
      </c>
    </row>
    <row r="22" spans="1:7" s="417" customFormat="1" ht="25.5" customHeight="1">
      <c r="A22" s="445" t="s">
        <v>603</v>
      </c>
      <c r="B22" s="442"/>
      <c r="C22" s="442"/>
      <c r="D22" s="444"/>
      <c r="E22" s="444"/>
      <c r="F22" s="444"/>
      <c r="G22" s="444"/>
    </row>
    <row r="23" spans="1:7" s="447" customFormat="1" ht="27" customHeight="1">
      <c r="A23" s="889" t="s">
        <v>355</v>
      </c>
      <c r="B23" s="890"/>
      <c r="C23" s="891"/>
      <c r="D23" s="446"/>
      <c r="E23" s="446"/>
      <c r="F23" s="446"/>
      <c r="G23" s="446"/>
    </row>
    <row r="24" spans="1:7" s="447" customFormat="1" ht="27" customHeight="1" thickBot="1">
      <c r="A24" s="868" t="s">
        <v>357</v>
      </c>
      <c r="B24" s="869"/>
      <c r="C24" s="870"/>
      <c r="D24" s="564"/>
      <c r="E24" s="564"/>
      <c r="F24" s="564"/>
      <c r="G24" s="564">
        <v>2</v>
      </c>
    </row>
    <row r="25" spans="1:7" s="411" customFormat="1" ht="24" customHeight="1" thickBot="1">
      <c r="A25" s="883" t="s">
        <v>339</v>
      </c>
      <c r="B25" s="884"/>
      <c r="C25" s="885"/>
      <c r="D25" s="449"/>
      <c r="E25" s="449"/>
      <c r="F25" s="449"/>
      <c r="G25" s="449">
        <f>G23+G24</f>
        <v>2</v>
      </c>
    </row>
    <row r="26" spans="1:7" s="451" customFormat="1" ht="32.25" customHeight="1" thickBot="1">
      <c r="A26" s="886" t="s">
        <v>604</v>
      </c>
      <c r="B26" s="887"/>
      <c r="C26" s="888"/>
      <c r="D26" s="450">
        <f>D21+D25</f>
        <v>4.25</v>
      </c>
      <c r="E26" s="450"/>
      <c r="F26" s="450">
        <f>F21+F25</f>
        <v>4.25</v>
      </c>
      <c r="G26" s="450">
        <f>G21+G25</f>
        <v>6.24</v>
      </c>
    </row>
  </sheetData>
  <sheetProtection/>
  <mergeCells count="22">
    <mergeCell ref="A2:G2"/>
    <mergeCell ref="A25:C25"/>
    <mergeCell ref="A26:C26"/>
    <mergeCell ref="A21:C21"/>
    <mergeCell ref="A3:G3"/>
    <mergeCell ref="A23:C23"/>
    <mergeCell ref="A18:C18"/>
    <mergeCell ref="A19:C19"/>
    <mergeCell ref="A20:C20"/>
    <mergeCell ref="A15:C15"/>
    <mergeCell ref="A14:C14"/>
    <mergeCell ref="E10:E12"/>
    <mergeCell ref="A24:C24"/>
    <mergeCell ref="A16:C16"/>
    <mergeCell ref="A17:C17"/>
    <mergeCell ref="A10:C12"/>
    <mergeCell ref="F10:F12"/>
    <mergeCell ref="A6:G6"/>
    <mergeCell ref="A7:G7"/>
    <mergeCell ref="A8:G8"/>
    <mergeCell ref="G10:G12"/>
    <mergeCell ref="D10:D1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2:O9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9.125" style="48" customWidth="1"/>
    <col min="3" max="3" width="16.625" style="48" customWidth="1"/>
    <col min="4" max="4" width="12.125" style="48" customWidth="1"/>
    <col min="5" max="12" width="11.75390625" style="48" customWidth="1"/>
    <col min="13" max="13" width="10.875" style="48" customWidth="1"/>
    <col min="14" max="16384" width="9.125" style="48" customWidth="1"/>
  </cols>
  <sheetData>
    <row r="2" spans="1:13" ht="12.75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3" s="28" customFormat="1" ht="15.75">
      <c r="A3" s="951"/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1:9" s="80" customFormat="1" ht="12.75">
      <c r="A4" s="261" t="s">
        <v>1010</v>
      </c>
      <c r="B4" s="261"/>
      <c r="C4" s="261"/>
      <c r="D4" s="261"/>
      <c r="F4" s="157"/>
      <c r="G4" s="64"/>
      <c r="H4" s="64"/>
      <c r="I4" s="64"/>
    </row>
    <row r="5" spans="1:9" s="80" customFormat="1" ht="12.75">
      <c r="A5" s="261"/>
      <c r="B5" s="261"/>
      <c r="C5" s="261"/>
      <c r="D5" s="261"/>
      <c r="F5" s="157"/>
      <c r="G5" s="64"/>
      <c r="H5" s="64"/>
      <c r="I5" s="64"/>
    </row>
    <row r="6" spans="1:9" s="80" customFormat="1" ht="12.75">
      <c r="A6" s="261"/>
      <c r="B6" s="261"/>
      <c r="C6" s="261"/>
      <c r="D6" s="261"/>
      <c r="F6" s="157"/>
      <c r="G6" s="64"/>
      <c r="H6" s="64"/>
      <c r="I6" s="64"/>
    </row>
    <row r="7" spans="1:13" s="18" customFormat="1" ht="15.75">
      <c r="A7" s="750" t="s">
        <v>606</v>
      </c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</row>
    <row r="8" spans="1:15" ht="15.75">
      <c r="A8" s="750" t="s">
        <v>341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142"/>
      <c r="O8" s="142"/>
    </row>
    <row r="9" spans="1:15" ht="15.75">
      <c r="A9" s="750" t="s">
        <v>904</v>
      </c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142"/>
      <c r="O9" s="142"/>
    </row>
    <row r="10" spans="1:15" ht="15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2"/>
      <c r="O10" s="142"/>
    </row>
    <row r="11" spans="1:13" s="50" customFormat="1" ht="15.75">
      <c r="A11" s="429" t="s">
        <v>836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</row>
    <row r="12" spans="1:13" ht="18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.75">
      <c r="A13" s="431" t="s">
        <v>596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9.5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6.5" thickBot="1">
      <c r="A15" s="932" t="s">
        <v>682</v>
      </c>
      <c r="B15" s="933"/>
      <c r="C15" s="933"/>
      <c r="D15" s="899" t="s">
        <v>982</v>
      </c>
      <c r="E15" s="900"/>
      <c r="F15" s="901"/>
      <c r="G15" s="899" t="s">
        <v>683</v>
      </c>
      <c r="H15" s="900"/>
      <c r="I15" s="901"/>
      <c r="J15" s="899" t="s">
        <v>684</v>
      </c>
      <c r="K15" s="900"/>
      <c r="L15" s="901"/>
      <c r="M15" s="896" t="s">
        <v>685</v>
      </c>
    </row>
    <row r="16" spans="1:13" ht="15.75">
      <c r="A16" s="934"/>
      <c r="B16" s="935"/>
      <c r="C16" s="935"/>
      <c r="D16" s="432" t="s">
        <v>686</v>
      </c>
      <c r="E16" s="433" t="s">
        <v>687</v>
      </c>
      <c r="F16" s="434" t="s">
        <v>688</v>
      </c>
      <c r="G16" s="433" t="s">
        <v>689</v>
      </c>
      <c r="H16" s="433" t="s">
        <v>687</v>
      </c>
      <c r="I16" s="434" t="s">
        <v>690</v>
      </c>
      <c r="J16" s="433" t="s">
        <v>689</v>
      </c>
      <c r="K16" s="434" t="s">
        <v>687</v>
      </c>
      <c r="L16" s="433" t="s">
        <v>690</v>
      </c>
      <c r="M16" s="897"/>
    </row>
    <row r="17" spans="1:13" ht="16.5" thickBot="1">
      <c r="A17" s="934"/>
      <c r="B17" s="935"/>
      <c r="C17" s="935"/>
      <c r="D17" s="435" t="s">
        <v>691</v>
      </c>
      <c r="E17" s="436" t="s">
        <v>692</v>
      </c>
      <c r="F17" s="318" t="s">
        <v>693</v>
      </c>
      <c r="G17" s="437" t="s">
        <v>691</v>
      </c>
      <c r="H17" s="436" t="s">
        <v>692</v>
      </c>
      <c r="I17" s="318" t="s">
        <v>693</v>
      </c>
      <c r="J17" s="437" t="s">
        <v>691</v>
      </c>
      <c r="K17" s="318" t="s">
        <v>692</v>
      </c>
      <c r="L17" s="436" t="s">
        <v>693</v>
      </c>
      <c r="M17" s="898"/>
    </row>
    <row r="18" spans="1:13" ht="12.75">
      <c r="A18" s="958" t="s">
        <v>591</v>
      </c>
      <c r="B18" s="959"/>
      <c r="C18" s="960"/>
      <c r="D18" s="952"/>
      <c r="E18" s="902"/>
      <c r="F18" s="955"/>
      <c r="G18" s="925" t="s">
        <v>592</v>
      </c>
      <c r="H18" s="906"/>
      <c r="I18" s="909">
        <v>2196</v>
      </c>
      <c r="J18" s="902"/>
      <c r="K18" s="902"/>
      <c r="L18" s="902"/>
      <c r="M18" s="905">
        <v>2196</v>
      </c>
    </row>
    <row r="19" spans="1:13" ht="12.75">
      <c r="A19" s="961"/>
      <c r="B19" s="962"/>
      <c r="C19" s="963"/>
      <c r="D19" s="953"/>
      <c r="E19" s="903"/>
      <c r="F19" s="956"/>
      <c r="G19" s="926"/>
      <c r="H19" s="907"/>
      <c r="I19" s="903"/>
      <c r="J19" s="903"/>
      <c r="K19" s="903"/>
      <c r="L19" s="903"/>
      <c r="M19" s="903"/>
    </row>
    <row r="20" spans="1:13" ht="13.5" thickBot="1">
      <c r="A20" s="964"/>
      <c r="B20" s="965"/>
      <c r="C20" s="966"/>
      <c r="D20" s="954"/>
      <c r="E20" s="904"/>
      <c r="F20" s="957"/>
      <c r="G20" s="927"/>
      <c r="H20" s="908"/>
      <c r="I20" s="910"/>
      <c r="J20" s="904"/>
      <c r="K20" s="904"/>
      <c r="L20" s="904"/>
      <c r="M20" s="904"/>
    </row>
    <row r="21" spans="1:13" s="62" customFormat="1" ht="12.75">
      <c r="A21" s="921" t="s">
        <v>751</v>
      </c>
      <c r="B21" s="928"/>
      <c r="C21" s="922"/>
      <c r="D21" s="893"/>
      <c r="E21" s="893"/>
      <c r="F21" s="930">
        <f>SUM(F18)</f>
        <v>0</v>
      </c>
      <c r="G21" s="893"/>
      <c r="H21" s="893"/>
      <c r="I21" s="893">
        <v>2196</v>
      </c>
      <c r="J21" s="893"/>
      <c r="K21" s="893"/>
      <c r="L21" s="893"/>
      <c r="M21" s="895">
        <f>M18</f>
        <v>2196</v>
      </c>
    </row>
    <row r="22" spans="1:13" s="62" customFormat="1" ht="13.5" thickBot="1">
      <c r="A22" s="923"/>
      <c r="B22" s="929"/>
      <c r="C22" s="924"/>
      <c r="D22" s="894"/>
      <c r="E22" s="894"/>
      <c r="F22" s="931"/>
      <c r="G22" s="894"/>
      <c r="H22" s="894"/>
      <c r="I22" s="894"/>
      <c r="J22" s="894"/>
      <c r="K22" s="894"/>
      <c r="L22" s="894"/>
      <c r="M22" s="894"/>
    </row>
    <row r="23" spans="1:13" ht="18.75">
      <c r="A23" s="49"/>
      <c r="B23" s="49"/>
      <c r="C23" s="49"/>
      <c r="D23" s="49"/>
      <c r="E23" s="49"/>
      <c r="F23" s="144"/>
      <c r="G23" s="49"/>
      <c r="H23" s="49"/>
      <c r="I23" s="49"/>
      <c r="J23" s="49"/>
      <c r="K23" s="49"/>
      <c r="L23" s="49"/>
      <c r="M23" s="49"/>
    </row>
    <row r="24" spans="1:6" s="431" customFormat="1" ht="15.75">
      <c r="A24" s="431" t="s">
        <v>563</v>
      </c>
      <c r="F24" s="72"/>
    </row>
    <row r="25" spans="1:13" ht="18.75">
      <c r="A25" s="438" t="s">
        <v>564</v>
      </c>
      <c r="B25" s="438"/>
      <c r="C25" s="438"/>
      <c r="D25" s="438"/>
      <c r="E25" s="438"/>
      <c r="F25" s="73"/>
      <c r="G25" s="439" t="s">
        <v>693</v>
      </c>
      <c r="H25" s="49"/>
      <c r="I25" s="49"/>
      <c r="J25" s="49"/>
      <c r="K25" s="49"/>
      <c r="L25" s="49"/>
      <c r="M25" s="49"/>
    </row>
    <row r="26" spans="1:13" ht="18.75">
      <c r="A26" s="438" t="s">
        <v>565</v>
      </c>
      <c r="B26" s="438"/>
      <c r="C26" s="438"/>
      <c r="D26" s="438"/>
      <c r="E26" s="438"/>
      <c r="F26" s="73">
        <v>167</v>
      </c>
      <c r="G26" s="439" t="s">
        <v>693</v>
      </c>
      <c r="H26" s="49"/>
      <c r="I26" s="49"/>
      <c r="J26" s="49"/>
      <c r="K26" s="49"/>
      <c r="L26" s="49"/>
      <c r="M26" s="49"/>
    </row>
    <row r="27" spans="1:13" ht="19.5">
      <c r="A27" s="438" t="s">
        <v>837</v>
      </c>
      <c r="B27" s="438"/>
      <c r="C27" s="438"/>
      <c r="D27" s="438"/>
      <c r="E27" s="438"/>
      <c r="F27" s="74">
        <v>51</v>
      </c>
      <c r="G27" s="440" t="s">
        <v>693</v>
      </c>
      <c r="H27" s="49"/>
      <c r="I27" s="49"/>
      <c r="J27" s="49"/>
      <c r="K27" s="49"/>
      <c r="L27" s="49"/>
      <c r="M27" s="49"/>
    </row>
    <row r="28" spans="1:13" ht="18.75">
      <c r="A28" s="438" t="s">
        <v>566</v>
      </c>
      <c r="B28" s="438"/>
      <c r="C28" s="438"/>
      <c r="D28" s="438"/>
      <c r="E28" s="438"/>
      <c r="F28" s="75">
        <f>SUM(F25:F27)</f>
        <v>218</v>
      </c>
      <c r="G28" s="441" t="s">
        <v>693</v>
      </c>
      <c r="H28" s="49"/>
      <c r="I28" s="49"/>
      <c r="J28" s="49"/>
      <c r="K28" s="49"/>
      <c r="L28" s="49"/>
      <c r="M28" s="49"/>
    </row>
    <row r="29" spans="1:13" ht="18.75">
      <c r="A29" s="438"/>
      <c r="B29" s="438"/>
      <c r="C29" s="438"/>
      <c r="D29" s="438"/>
      <c r="E29" s="438"/>
      <c r="F29" s="75"/>
      <c r="G29" s="441"/>
      <c r="H29" s="49"/>
      <c r="I29" s="49"/>
      <c r="J29" s="49"/>
      <c r="K29" s="49"/>
      <c r="L29" s="49"/>
      <c r="M29" s="49"/>
    </row>
    <row r="30" spans="1:13" ht="15.75">
      <c r="A30" s="431" t="s">
        <v>838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8.75">
      <c r="A31" s="438"/>
      <c r="B31" s="438"/>
      <c r="C31" s="438"/>
      <c r="D31" s="438"/>
      <c r="E31" s="438"/>
      <c r="F31" s="75"/>
      <c r="G31" s="441"/>
      <c r="H31" s="49"/>
      <c r="I31" s="49"/>
      <c r="J31" s="49"/>
      <c r="K31" s="49"/>
      <c r="L31" s="49"/>
      <c r="M31" s="49"/>
    </row>
    <row r="32" spans="1:13" ht="19.5" thickBot="1">
      <c r="A32" s="438"/>
      <c r="B32" s="438"/>
      <c r="C32" s="438"/>
      <c r="D32" s="438"/>
      <c r="E32" s="438"/>
      <c r="F32" s="75"/>
      <c r="G32" s="441"/>
      <c r="H32" s="49"/>
      <c r="I32" s="49"/>
      <c r="J32" s="49"/>
      <c r="K32" s="49"/>
      <c r="L32" s="49"/>
      <c r="M32" s="49"/>
    </row>
    <row r="33" spans="1:13" ht="16.5" thickBot="1">
      <c r="A33" s="932" t="s">
        <v>682</v>
      </c>
      <c r="B33" s="933"/>
      <c r="C33" s="933"/>
      <c r="D33" s="899" t="s">
        <v>982</v>
      </c>
      <c r="E33" s="900"/>
      <c r="F33" s="901"/>
      <c r="G33" s="899" t="s">
        <v>683</v>
      </c>
      <c r="H33" s="900"/>
      <c r="I33" s="901"/>
      <c r="J33" s="899" t="s">
        <v>684</v>
      </c>
      <c r="K33" s="900"/>
      <c r="L33" s="901"/>
      <c r="M33" s="896" t="s">
        <v>685</v>
      </c>
    </row>
    <row r="34" spans="1:13" ht="15.75">
      <c r="A34" s="934"/>
      <c r="B34" s="935"/>
      <c r="C34" s="935"/>
      <c r="D34" s="432" t="s">
        <v>686</v>
      </c>
      <c r="E34" s="433" t="s">
        <v>687</v>
      </c>
      <c r="F34" s="434" t="s">
        <v>688</v>
      </c>
      <c r="G34" s="433" t="s">
        <v>689</v>
      </c>
      <c r="H34" s="433" t="s">
        <v>687</v>
      </c>
      <c r="I34" s="434" t="s">
        <v>690</v>
      </c>
      <c r="J34" s="433" t="s">
        <v>689</v>
      </c>
      <c r="K34" s="434" t="s">
        <v>687</v>
      </c>
      <c r="L34" s="433" t="s">
        <v>690</v>
      </c>
      <c r="M34" s="897"/>
    </row>
    <row r="35" spans="1:13" ht="16.5" thickBot="1">
      <c r="A35" s="934"/>
      <c r="B35" s="935"/>
      <c r="C35" s="935"/>
      <c r="D35" s="435" t="s">
        <v>691</v>
      </c>
      <c r="E35" s="436" t="s">
        <v>692</v>
      </c>
      <c r="F35" s="318" t="s">
        <v>693</v>
      </c>
      <c r="G35" s="437" t="s">
        <v>691</v>
      </c>
      <c r="H35" s="436" t="s">
        <v>692</v>
      </c>
      <c r="I35" s="318" t="s">
        <v>693</v>
      </c>
      <c r="J35" s="437" t="s">
        <v>691</v>
      </c>
      <c r="K35" s="318" t="s">
        <v>692</v>
      </c>
      <c r="L35" s="436" t="s">
        <v>693</v>
      </c>
      <c r="M35" s="898"/>
    </row>
    <row r="36" spans="1:13" ht="12.75">
      <c r="A36" s="941" t="s">
        <v>567</v>
      </c>
      <c r="B36" s="942"/>
      <c r="C36" s="943"/>
      <c r="D36" s="952" t="s">
        <v>568</v>
      </c>
      <c r="E36" s="902"/>
      <c r="F36" s="955">
        <v>6</v>
      </c>
      <c r="G36" s="973"/>
      <c r="H36" s="973"/>
      <c r="I36" s="973"/>
      <c r="J36" s="902"/>
      <c r="K36" s="902"/>
      <c r="L36" s="902"/>
      <c r="M36" s="905">
        <f>L36+I36+F36</f>
        <v>6</v>
      </c>
    </row>
    <row r="37" spans="1:13" ht="12.75">
      <c r="A37" s="944"/>
      <c r="B37" s="945"/>
      <c r="C37" s="946"/>
      <c r="D37" s="953"/>
      <c r="E37" s="903"/>
      <c r="F37" s="956"/>
      <c r="G37" s="973"/>
      <c r="H37" s="973"/>
      <c r="I37" s="973"/>
      <c r="J37" s="903"/>
      <c r="K37" s="903"/>
      <c r="L37" s="903"/>
      <c r="M37" s="903"/>
    </row>
    <row r="38" spans="1:13" ht="12.75">
      <c r="A38" s="947"/>
      <c r="B38" s="948"/>
      <c r="C38" s="949"/>
      <c r="D38" s="954"/>
      <c r="E38" s="904"/>
      <c r="F38" s="957"/>
      <c r="G38" s="973"/>
      <c r="H38" s="973"/>
      <c r="I38" s="973"/>
      <c r="J38" s="904"/>
      <c r="K38" s="904"/>
      <c r="L38" s="904"/>
      <c r="M38" s="904"/>
    </row>
    <row r="39" spans="1:13" ht="12.75">
      <c r="A39" s="967" t="s">
        <v>984</v>
      </c>
      <c r="B39" s="968"/>
      <c r="C39" s="969"/>
      <c r="D39" s="952" t="s">
        <v>983</v>
      </c>
      <c r="E39" s="902"/>
      <c r="F39" s="955">
        <v>45</v>
      </c>
      <c r="G39" s="902"/>
      <c r="H39" s="902"/>
      <c r="I39" s="902"/>
      <c r="J39" s="902"/>
      <c r="K39" s="902"/>
      <c r="L39" s="902"/>
      <c r="M39" s="902">
        <v>45</v>
      </c>
    </row>
    <row r="40" spans="1:13" ht="12.75">
      <c r="A40" s="970"/>
      <c r="B40" s="971"/>
      <c r="C40" s="972"/>
      <c r="D40" s="987"/>
      <c r="E40" s="974"/>
      <c r="F40" s="974"/>
      <c r="G40" s="974"/>
      <c r="H40" s="974"/>
      <c r="I40" s="974"/>
      <c r="J40" s="974"/>
      <c r="K40" s="974"/>
      <c r="L40" s="974"/>
      <c r="M40" s="974"/>
    </row>
    <row r="41" spans="1:13" ht="12.75">
      <c r="A41" s="941" t="s">
        <v>569</v>
      </c>
      <c r="B41" s="942"/>
      <c r="C41" s="943"/>
      <c r="D41" s="952"/>
      <c r="E41" s="902"/>
      <c r="F41" s="955"/>
      <c r="G41" s="950" t="s">
        <v>570</v>
      </c>
      <c r="H41" s="973">
        <v>50</v>
      </c>
      <c r="I41" s="975">
        <v>167</v>
      </c>
      <c r="J41" s="902"/>
      <c r="K41" s="902"/>
      <c r="L41" s="902"/>
      <c r="M41" s="905">
        <f>L41+I41+F41</f>
        <v>167</v>
      </c>
    </row>
    <row r="42" spans="1:13" ht="12.75">
      <c r="A42" s="944"/>
      <c r="B42" s="945"/>
      <c r="C42" s="946"/>
      <c r="D42" s="953"/>
      <c r="E42" s="903"/>
      <c r="F42" s="956"/>
      <c r="G42" s="950"/>
      <c r="H42" s="973"/>
      <c r="I42" s="975"/>
      <c r="J42" s="903"/>
      <c r="K42" s="903"/>
      <c r="L42" s="903"/>
      <c r="M42" s="903"/>
    </row>
    <row r="43" spans="1:13" ht="13.5" thickBot="1">
      <c r="A43" s="947"/>
      <c r="B43" s="948"/>
      <c r="C43" s="949"/>
      <c r="D43" s="954"/>
      <c r="E43" s="904"/>
      <c r="F43" s="957"/>
      <c r="G43" s="950"/>
      <c r="H43" s="973"/>
      <c r="I43" s="975"/>
      <c r="J43" s="904"/>
      <c r="K43" s="904"/>
      <c r="L43" s="904"/>
      <c r="M43" s="904"/>
    </row>
    <row r="44" spans="1:13" s="62" customFormat="1" ht="12.75">
      <c r="A44" s="921" t="s">
        <v>751</v>
      </c>
      <c r="B44" s="928"/>
      <c r="C44" s="922"/>
      <c r="D44" s="893"/>
      <c r="E44" s="893"/>
      <c r="F44" s="930">
        <f>SUM(F36:F43)</f>
        <v>51</v>
      </c>
      <c r="G44" s="893"/>
      <c r="H44" s="893"/>
      <c r="I44" s="895">
        <f>SUM(I41:I43)</f>
        <v>167</v>
      </c>
      <c r="J44" s="893"/>
      <c r="K44" s="893"/>
      <c r="L44" s="893"/>
      <c r="M44" s="895">
        <f>SUM(M36:M43)</f>
        <v>218</v>
      </c>
    </row>
    <row r="45" spans="1:13" s="62" customFormat="1" ht="13.5" thickBot="1">
      <c r="A45" s="923"/>
      <c r="B45" s="929"/>
      <c r="C45" s="924"/>
      <c r="D45" s="894"/>
      <c r="E45" s="894"/>
      <c r="F45" s="931"/>
      <c r="G45" s="894"/>
      <c r="H45" s="894"/>
      <c r="I45" s="894"/>
      <c r="J45" s="894"/>
      <c r="K45" s="894"/>
      <c r="L45" s="894"/>
      <c r="M45" s="894"/>
    </row>
    <row r="46" spans="1:13" ht="18.75">
      <c r="A46" s="438"/>
      <c r="B46" s="438"/>
      <c r="C46" s="438"/>
      <c r="D46" s="438"/>
      <c r="E46" s="438"/>
      <c r="F46" s="75"/>
      <c r="G46" s="441"/>
      <c r="H46" s="49"/>
      <c r="I46" s="49"/>
      <c r="J46" s="49"/>
      <c r="K46" s="49"/>
      <c r="L46" s="49"/>
      <c r="M46" s="49"/>
    </row>
    <row r="47" spans="1:13" ht="18.75">
      <c r="A47" s="438"/>
      <c r="B47" s="438"/>
      <c r="C47" s="438"/>
      <c r="D47" s="438"/>
      <c r="E47" s="438"/>
      <c r="F47" s="75"/>
      <c r="G47" s="441"/>
      <c r="H47" s="49"/>
      <c r="I47" s="49"/>
      <c r="J47" s="49"/>
      <c r="K47" s="49"/>
      <c r="L47" s="49"/>
      <c r="M47" s="49"/>
    </row>
    <row r="48" spans="1:13" ht="18.75">
      <c r="A48" s="438"/>
      <c r="B48" s="438"/>
      <c r="C48" s="438"/>
      <c r="D48" s="438"/>
      <c r="E48" s="438"/>
      <c r="F48" s="75"/>
      <c r="G48" s="441"/>
      <c r="H48" s="49"/>
      <c r="I48" s="49"/>
      <c r="J48" s="49"/>
      <c r="K48" s="49"/>
      <c r="L48" s="49"/>
      <c r="M48" s="49"/>
    </row>
    <row r="49" spans="1:13" ht="18.75">
      <c r="A49" s="438"/>
      <c r="B49" s="438"/>
      <c r="C49" s="438"/>
      <c r="D49" s="438"/>
      <c r="E49" s="438"/>
      <c r="F49" s="75"/>
      <c r="G49" s="441"/>
      <c r="H49" s="49"/>
      <c r="I49" s="49"/>
      <c r="J49" s="49"/>
      <c r="K49" s="49"/>
      <c r="L49" s="49"/>
      <c r="M49" s="49"/>
    </row>
    <row r="50" spans="1:13" ht="18.75">
      <c r="A50" s="438"/>
      <c r="B50" s="438"/>
      <c r="C50" s="438"/>
      <c r="D50" s="438"/>
      <c r="E50" s="438"/>
      <c r="F50" s="75"/>
      <c r="G50" s="441"/>
      <c r="H50" s="49"/>
      <c r="I50" s="49"/>
      <c r="J50" s="49"/>
      <c r="K50" s="49"/>
      <c r="L50" s="49"/>
      <c r="M50" s="49"/>
    </row>
    <row r="51" spans="1:13" ht="18.75">
      <c r="A51" s="438"/>
      <c r="B51" s="438"/>
      <c r="C51" s="438"/>
      <c r="D51" s="438"/>
      <c r="E51" s="438"/>
      <c r="F51" s="75"/>
      <c r="G51" s="441"/>
      <c r="H51" s="49"/>
      <c r="I51" s="49"/>
      <c r="J51" s="49"/>
      <c r="K51" s="49"/>
      <c r="L51" s="49"/>
      <c r="M51" s="49"/>
    </row>
    <row r="52" spans="1:13" ht="18.75">
      <c r="A52" s="438"/>
      <c r="B52" s="438"/>
      <c r="C52" s="438"/>
      <c r="D52" s="438"/>
      <c r="E52" s="438"/>
      <c r="F52" s="75"/>
      <c r="G52" s="441"/>
      <c r="H52" s="49"/>
      <c r="I52" s="49"/>
      <c r="J52" s="49"/>
      <c r="K52" s="49"/>
      <c r="L52" s="49"/>
      <c r="M52" s="49"/>
    </row>
    <row r="53" spans="1:13" ht="18.75">
      <c r="A53" s="438"/>
      <c r="B53" s="438"/>
      <c r="C53" s="438"/>
      <c r="D53" s="438"/>
      <c r="E53" s="438"/>
      <c r="F53" s="75"/>
      <c r="G53" s="441"/>
      <c r="H53" s="49"/>
      <c r="I53" s="49"/>
      <c r="J53" s="49"/>
      <c r="K53" s="49"/>
      <c r="L53" s="49"/>
      <c r="M53" s="49"/>
    </row>
    <row r="54" spans="1:13" ht="18.75">
      <c r="A54" s="438"/>
      <c r="B54" s="438"/>
      <c r="C54" s="438"/>
      <c r="D54" s="438"/>
      <c r="E54" s="438"/>
      <c r="F54" s="75"/>
      <c r="G54" s="441"/>
      <c r="H54" s="49"/>
      <c r="I54" s="49"/>
      <c r="J54" s="49"/>
      <c r="K54" s="49"/>
      <c r="L54" s="49"/>
      <c r="M54" s="49"/>
    </row>
    <row r="55" spans="1:13" ht="18.75">
      <c r="A55" s="438"/>
      <c r="B55" s="438"/>
      <c r="C55" s="438"/>
      <c r="D55" s="438"/>
      <c r="E55" s="438"/>
      <c r="F55" s="75"/>
      <c r="G55" s="441"/>
      <c r="H55" s="49"/>
      <c r="I55" s="49"/>
      <c r="J55" s="49"/>
      <c r="K55" s="49"/>
      <c r="L55" s="49"/>
      <c r="M55" s="49"/>
    </row>
    <row r="56" spans="1:13" ht="15.75">
      <c r="A56" s="45" t="s">
        <v>726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8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45" t="s">
        <v>791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9.5" thickBo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1" ht="12.75">
      <c r="A60" s="932" t="s">
        <v>682</v>
      </c>
      <c r="B60" s="933"/>
      <c r="C60" s="933"/>
      <c r="D60" s="932" t="s">
        <v>727</v>
      </c>
      <c r="E60" s="896"/>
      <c r="F60" s="932" t="s">
        <v>792</v>
      </c>
      <c r="G60" s="896"/>
      <c r="H60" s="932" t="s">
        <v>728</v>
      </c>
      <c r="I60" s="896"/>
      <c r="J60" s="932" t="s">
        <v>593</v>
      </c>
      <c r="K60" s="896"/>
    </row>
    <row r="61" spans="1:11" ht="12.75">
      <c r="A61" s="934"/>
      <c r="B61" s="935"/>
      <c r="C61" s="935"/>
      <c r="D61" s="934"/>
      <c r="E61" s="897"/>
      <c r="F61" s="934"/>
      <c r="G61" s="897"/>
      <c r="H61" s="934"/>
      <c r="I61" s="897"/>
      <c r="J61" s="934"/>
      <c r="K61" s="897"/>
    </row>
    <row r="62" spans="1:11" ht="13.5" thickBot="1">
      <c r="A62" s="936"/>
      <c r="B62" s="937"/>
      <c r="C62" s="937"/>
      <c r="D62" s="936"/>
      <c r="E62" s="898"/>
      <c r="F62" s="936"/>
      <c r="G62" s="898"/>
      <c r="H62" s="936"/>
      <c r="I62" s="898"/>
      <c r="J62" s="936"/>
      <c r="K62" s="898"/>
    </row>
    <row r="63" spans="1:12" s="50" customFormat="1" ht="16.5" thickBot="1">
      <c r="A63" s="903" t="s">
        <v>729</v>
      </c>
      <c r="B63" s="903"/>
      <c r="C63" s="903"/>
      <c r="D63" s="903" t="s">
        <v>733</v>
      </c>
      <c r="E63" s="903"/>
      <c r="F63" s="938" t="s">
        <v>733</v>
      </c>
      <c r="G63" s="939"/>
      <c r="H63" s="938" t="s">
        <v>733</v>
      </c>
      <c r="I63" s="939"/>
      <c r="J63" s="903" t="s">
        <v>733</v>
      </c>
      <c r="K63" s="903"/>
      <c r="L63" s="51"/>
    </row>
    <row r="64" spans="1:13" s="62" customFormat="1" ht="12.75">
      <c r="A64" s="921" t="s">
        <v>751</v>
      </c>
      <c r="B64" s="928"/>
      <c r="C64" s="922"/>
      <c r="D64" s="921"/>
      <c r="E64" s="922"/>
      <c r="F64" s="921"/>
      <c r="G64" s="922"/>
      <c r="H64" s="921"/>
      <c r="I64" s="922"/>
      <c r="J64" s="921" t="s">
        <v>733</v>
      </c>
      <c r="K64" s="922"/>
      <c r="L64" s="978"/>
      <c r="M64" s="978"/>
    </row>
    <row r="65" spans="1:13" s="62" customFormat="1" ht="13.5" thickBot="1">
      <c r="A65" s="923"/>
      <c r="B65" s="929"/>
      <c r="C65" s="924"/>
      <c r="D65" s="923"/>
      <c r="E65" s="924"/>
      <c r="F65" s="923"/>
      <c r="G65" s="924"/>
      <c r="H65" s="923"/>
      <c r="I65" s="924"/>
      <c r="J65" s="923"/>
      <c r="K65" s="924"/>
      <c r="L65" s="978"/>
      <c r="M65" s="978"/>
    </row>
    <row r="67" spans="1:13" ht="15.75">
      <c r="A67" s="45" t="s">
        <v>730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ht="13.5" thickBot="1"/>
    <row r="69" spans="1:11" ht="12.75">
      <c r="A69" s="932" t="s">
        <v>682</v>
      </c>
      <c r="B69" s="933"/>
      <c r="C69" s="933"/>
      <c r="D69" s="932" t="s">
        <v>727</v>
      </c>
      <c r="E69" s="896"/>
      <c r="F69" s="932" t="s">
        <v>793</v>
      </c>
      <c r="G69" s="896"/>
      <c r="H69" s="932" t="s">
        <v>728</v>
      </c>
      <c r="I69" s="896"/>
      <c r="J69" s="932" t="s">
        <v>593</v>
      </c>
      <c r="K69" s="896"/>
    </row>
    <row r="70" spans="1:11" ht="12.75">
      <c r="A70" s="934"/>
      <c r="B70" s="935"/>
      <c r="C70" s="935"/>
      <c r="D70" s="934"/>
      <c r="E70" s="897"/>
      <c r="F70" s="934"/>
      <c r="G70" s="897"/>
      <c r="H70" s="934"/>
      <c r="I70" s="897"/>
      <c r="J70" s="934"/>
      <c r="K70" s="897"/>
    </row>
    <row r="71" spans="1:11" ht="13.5" thickBot="1">
      <c r="A71" s="936"/>
      <c r="B71" s="937"/>
      <c r="C71" s="937"/>
      <c r="D71" s="936"/>
      <c r="E71" s="898"/>
      <c r="F71" s="936"/>
      <c r="G71" s="898"/>
      <c r="H71" s="936"/>
      <c r="I71" s="898"/>
      <c r="J71" s="936"/>
      <c r="K71" s="898"/>
    </row>
    <row r="72" spans="1:12" s="50" customFormat="1" ht="16.5" thickBot="1">
      <c r="A72" s="903" t="s">
        <v>731</v>
      </c>
      <c r="B72" s="903"/>
      <c r="C72" s="903"/>
      <c r="D72" s="903" t="s">
        <v>594</v>
      </c>
      <c r="E72" s="903"/>
      <c r="F72" s="976" t="s">
        <v>733</v>
      </c>
      <c r="G72" s="977"/>
      <c r="H72" s="976"/>
      <c r="I72" s="977"/>
      <c r="J72" s="956"/>
      <c r="K72" s="956"/>
      <c r="L72" s="51"/>
    </row>
    <row r="73" spans="1:13" ht="12.75">
      <c r="A73" s="911" t="s">
        <v>751</v>
      </c>
      <c r="B73" s="912"/>
      <c r="C73" s="913"/>
      <c r="D73" s="917"/>
      <c r="E73" s="918"/>
      <c r="F73" s="983">
        <f>SUM(F72)</f>
        <v>0</v>
      </c>
      <c r="G73" s="984"/>
      <c r="H73" s="979">
        <f>SUM(H72)</f>
        <v>0</v>
      </c>
      <c r="I73" s="980"/>
      <c r="J73" s="979">
        <f>SUM(J72)</f>
        <v>0</v>
      </c>
      <c r="K73" s="980"/>
      <c r="L73" s="940"/>
      <c r="M73" s="940"/>
    </row>
    <row r="74" spans="1:13" ht="13.5" thickBot="1">
      <c r="A74" s="914"/>
      <c r="B74" s="915"/>
      <c r="C74" s="916"/>
      <c r="D74" s="919"/>
      <c r="E74" s="920"/>
      <c r="F74" s="985"/>
      <c r="G74" s="986"/>
      <c r="H74" s="981"/>
      <c r="I74" s="982"/>
      <c r="J74" s="981"/>
      <c r="K74" s="982"/>
      <c r="L74" s="940"/>
      <c r="M74" s="940"/>
    </row>
    <row r="76" spans="1:13" ht="15.75">
      <c r="A76" s="45" t="s">
        <v>732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ht="13.5" thickBot="1"/>
    <row r="78" spans="1:11" ht="12.75">
      <c r="A78" s="932" t="s">
        <v>682</v>
      </c>
      <c r="B78" s="933"/>
      <c r="C78" s="933"/>
      <c r="D78" s="932" t="s">
        <v>727</v>
      </c>
      <c r="E78" s="896"/>
      <c r="F78" s="932" t="s">
        <v>792</v>
      </c>
      <c r="G78" s="896"/>
      <c r="H78" s="932" t="s">
        <v>728</v>
      </c>
      <c r="I78" s="896"/>
      <c r="J78" s="932" t="s">
        <v>593</v>
      </c>
      <c r="K78" s="896"/>
    </row>
    <row r="79" spans="1:11" ht="12.75">
      <c r="A79" s="934"/>
      <c r="B79" s="935"/>
      <c r="C79" s="935"/>
      <c r="D79" s="934"/>
      <c r="E79" s="897"/>
      <c r="F79" s="934"/>
      <c r="G79" s="897"/>
      <c r="H79" s="934"/>
      <c r="I79" s="897"/>
      <c r="J79" s="934"/>
      <c r="K79" s="897"/>
    </row>
    <row r="80" spans="1:11" ht="13.5" thickBot="1">
      <c r="A80" s="936"/>
      <c r="B80" s="937"/>
      <c r="C80" s="937"/>
      <c r="D80" s="936"/>
      <c r="E80" s="898"/>
      <c r="F80" s="936"/>
      <c r="G80" s="898"/>
      <c r="H80" s="936"/>
      <c r="I80" s="898"/>
      <c r="J80" s="936"/>
      <c r="K80" s="898"/>
    </row>
    <row r="81" spans="1:12" s="50" customFormat="1" ht="16.5" thickBot="1">
      <c r="A81" s="903" t="s">
        <v>731</v>
      </c>
      <c r="B81" s="903"/>
      <c r="C81" s="903"/>
      <c r="D81" s="903" t="s">
        <v>595</v>
      </c>
      <c r="E81" s="903"/>
      <c r="F81" s="938" t="s">
        <v>733</v>
      </c>
      <c r="G81" s="939"/>
      <c r="H81" s="938"/>
      <c r="I81" s="939"/>
      <c r="J81" s="903"/>
      <c r="K81" s="903"/>
      <c r="L81" s="51"/>
    </row>
    <row r="82" spans="1:13" ht="12.75">
      <c r="A82" s="911" t="s">
        <v>751</v>
      </c>
      <c r="B82" s="912"/>
      <c r="C82" s="913"/>
      <c r="D82" s="917"/>
      <c r="E82" s="918"/>
      <c r="F82" s="917"/>
      <c r="G82" s="918"/>
      <c r="H82" s="921">
        <f>SUM(H81)</f>
        <v>0</v>
      </c>
      <c r="I82" s="922"/>
      <c r="J82" s="921">
        <f>SUM(J81)</f>
        <v>0</v>
      </c>
      <c r="K82" s="922"/>
      <c r="L82" s="940"/>
      <c r="M82" s="940"/>
    </row>
    <row r="83" spans="1:13" ht="13.5" thickBot="1">
      <c r="A83" s="914"/>
      <c r="B83" s="915"/>
      <c r="C83" s="916"/>
      <c r="D83" s="919"/>
      <c r="E83" s="920"/>
      <c r="F83" s="919"/>
      <c r="G83" s="920"/>
      <c r="H83" s="923"/>
      <c r="I83" s="924"/>
      <c r="J83" s="923"/>
      <c r="K83" s="924"/>
      <c r="L83" s="940"/>
      <c r="M83" s="940"/>
    </row>
    <row r="85" spans="1:13" ht="15.75">
      <c r="A85" s="45" t="s">
        <v>794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ht="13.5" thickBot="1"/>
    <row r="87" spans="1:13" ht="12.75" customHeight="1">
      <c r="A87" s="932" t="s">
        <v>682</v>
      </c>
      <c r="B87" s="933"/>
      <c r="C87" s="933"/>
      <c r="D87" s="932" t="s">
        <v>727</v>
      </c>
      <c r="E87" s="896"/>
      <c r="F87" s="932" t="s">
        <v>792</v>
      </c>
      <c r="G87" s="896"/>
      <c r="H87" s="932" t="s">
        <v>728</v>
      </c>
      <c r="I87" s="896"/>
      <c r="J87" s="932" t="s">
        <v>795</v>
      </c>
      <c r="K87" s="896"/>
      <c r="L87" s="319"/>
      <c r="M87" s="319"/>
    </row>
    <row r="88" spans="1:11" ht="12.75" customHeight="1">
      <c r="A88" s="934"/>
      <c r="B88" s="935"/>
      <c r="C88" s="935"/>
      <c r="D88" s="934"/>
      <c r="E88" s="897"/>
      <c r="F88" s="934"/>
      <c r="G88" s="897"/>
      <c r="H88" s="934"/>
      <c r="I88" s="897"/>
      <c r="J88" s="934"/>
      <c r="K88" s="897"/>
    </row>
    <row r="89" spans="1:11" ht="13.5" customHeight="1" thickBot="1">
      <c r="A89" s="936"/>
      <c r="B89" s="937"/>
      <c r="C89" s="937"/>
      <c r="D89" s="936"/>
      <c r="E89" s="898"/>
      <c r="F89" s="936"/>
      <c r="G89" s="898"/>
      <c r="H89" s="936"/>
      <c r="I89" s="898"/>
      <c r="J89" s="936"/>
      <c r="K89" s="898"/>
    </row>
    <row r="90" spans="1:12" s="50" customFormat="1" ht="25.5" customHeight="1" thickBot="1">
      <c r="A90" s="903" t="s">
        <v>731</v>
      </c>
      <c r="B90" s="903"/>
      <c r="C90" s="903"/>
      <c r="D90" s="903"/>
      <c r="E90" s="903"/>
      <c r="F90" s="938" t="s">
        <v>733</v>
      </c>
      <c r="G90" s="939"/>
      <c r="H90" s="938"/>
      <c r="I90" s="939"/>
      <c r="J90" s="903"/>
      <c r="K90" s="903"/>
      <c r="L90" s="51"/>
    </row>
    <row r="91" spans="1:13" ht="12.75" customHeight="1">
      <c r="A91" s="911" t="s">
        <v>751</v>
      </c>
      <c r="B91" s="912"/>
      <c r="C91" s="913"/>
      <c r="D91" s="917"/>
      <c r="E91" s="918"/>
      <c r="F91" s="917"/>
      <c r="G91" s="918"/>
      <c r="H91" s="921">
        <f>SUM(H90)</f>
        <v>0</v>
      </c>
      <c r="I91" s="922"/>
      <c r="J91" s="921">
        <f>SUM(J90)</f>
        <v>0</v>
      </c>
      <c r="K91" s="922"/>
      <c r="L91" s="940"/>
      <c r="M91" s="940"/>
    </row>
    <row r="92" spans="1:13" ht="13.5" customHeight="1" thickBot="1">
      <c r="A92" s="914"/>
      <c r="B92" s="915"/>
      <c r="C92" s="916"/>
      <c r="D92" s="919"/>
      <c r="E92" s="920"/>
      <c r="F92" s="919"/>
      <c r="G92" s="920"/>
      <c r="H92" s="923"/>
      <c r="I92" s="924"/>
      <c r="J92" s="923"/>
      <c r="K92" s="924"/>
      <c r="L92" s="940"/>
      <c r="M92" s="940"/>
    </row>
  </sheetData>
  <sheetProtection/>
  <mergeCells count="149">
    <mergeCell ref="L39:L40"/>
    <mergeCell ref="M39:M40"/>
    <mergeCell ref="D39:D40"/>
    <mergeCell ref="E39:E40"/>
    <mergeCell ref="F39:F40"/>
    <mergeCell ref="G39:G40"/>
    <mergeCell ref="H39:H40"/>
    <mergeCell ref="I39:I40"/>
    <mergeCell ref="A2:M2"/>
    <mergeCell ref="A81:C81"/>
    <mergeCell ref="D81:E81"/>
    <mergeCell ref="F81:G81"/>
    <mergeCell ref="H81:I81"/>
    <mergeCell ref="L73:L74"/>
    <mergeCell ref="M73:M74"/>
    <mergeCell ref="A78:C80"/>
    <mergeCell ref="D78:E80"/>
    <mergeCell ref="F78:G80"/>
    <mergeCell ref="H78:I80"/>
    <mergeCell ref="J78:K80"/>
    <mergeCell ref="J72:K72"/>
    <mergeCell ref="J73:K74"/>
    <mergeCell ref="A73:C74"/>
    <mergeCell ref="D73:E74"/>
    <mergeCell ref="F73:G74"/>
    <mergeCell ref="H73:I74"/>
    <mergeCell ref="A72:C72"/>
    <mergeCell ref="D72:E72"/>
    <mergeCell ref="F72:G72"/>
    <mergeCell ref="H72:I72"/>
    <mergeCell ref="L64:L65"/>
    <mergeCell ref="M64:M65"/>
    <mergeCell ref="A69:C71"/>
    <mergeCell ref="D69:E71"/>
    <mergeCell ref="F69:G71"/>
    <mergeCell ref="H69:I71"/>
    <mergeCell ref="J69:K71"/>
    <mergeCell ref="J63:K63"/>
    <mergeCell ref="A64:C65"/>
    <mergeCell ref="D64:E65"/>
    <mergeCell ref="F64:G65"/>
    <mergeCell ref="H64:I65"/>
    <mergeCell ref="J64:K65"/>
    <mergeCell ref="A63:C63"/>
    <mergeCell ref="D63:E63"/>
    <mergeCell ref="F63:G63"/>
    <mergeCell ref="H63:I63"/>
    <mergeCell ref="L44:L45"/>
    <mergeCell ref="M44:M45"/>
    <mergeCell ref="A60:C62"/>
    <mergeCell ref="D60:E62"/>
    <mergeCell ref="F60:G62"/>
    <mergeCell ref="H60:I62"/>
    <mergeCell ref="J60:K62"/>
    <mergeCell ref="A44:C45"/>
    <mergeCell ref="D44:D45"/>
    <mergeCell ref="E44:E45"/>
    <mergeCell ref="F44:F45"/>
    <mergeCell ref="K36:K38"/>
    <mergeCell ref="K41:K43"/>
    <mergeCell ref="J44:J45"/>
    <mergeCell ref="G44:G45"/>
    <mergeCell ref="H44:H45"/>
    <mergeCell ref="I44:I45"/>
    <mergeCell ref="K44:K45"/>
    <mergeCell ref="I41:I43"/>
    <mergeCell ref="J39:J40"/>
    <mergeCell ref="M41:M43"/>
    <mergeCell ref="G36:G38"/>
    <mergeCell ref="H36:H38"/>
    <mergeCell ref="I36:I38"/>
    <mergeCell ref="J36:J38"/>
    <mergeCell ref="J41:J43"/>
    <mergeCell ref="L36:L38"/>
    <mergeCell ref="M36:M38"/>
    <mergeCell ref="H41:H43"/>
    <mergeCell ref="K39:K40"/>
    <mergeCell ref="D36:D38"/>
    <mergeCell ref="E36:E38"/>
    <mergeCell ref="F36:F38"/>
    <mergeCell ref="A33:C35"/>
    <mergeCell ref="D33:F33"/>
    <mergeCell ref="L41:L43"/>
    <mergeCell ref="D41:D43"/>
    <mergeCell ref="E41:E43"/>
    <mergeCell ref="F41:F43"/>
    <mergeCell ref="A39:C40"/>
    <mergeCell ref="A3:M3"/>
    <mergeCell ref="M15:M17"/>
    <mergeCell ref="A15:C17"/>
    <mergeCell ref="K18:K20"/>
    <mergeCell ref="D18:D20"/>
    <mergeCell ref="E18:E20"/>
    <mergeCell ref="F18:F20"/>
    <mergeCell ref="A18:C20"/>
    <mergeCell ref="A7:M7"/>
    <mergeCell ref="A9:M9"/>
    <mergeCell ref="A82:C83"/>
    <mergeCell ref="D82:E83"/>
    <mergeCell ref="F82:G83"/>
    <mergeCell ref="H82:I83"/>
    <mergeCell ref="G21:G22"/>
    <mergeCell ref="H21:H22"/>
    <mergeCell ref="A41:C43"/>
    <mergeCell ref="G41:G43"/>
    <mergeCell ref="G33:I33"/>
    <mergeCell ref="A36:C38"/>
    <mergeCell ref="J81:K81"/>
    <mergeCell ref="J82:K83"/>
    <mergeCell ref="L82:L83"/>
    <mergeCell ref="M82:M83"/>
    <mergeCell ref="J87:K89"/>
    <mergeCell ref="L91:L92"/>
    <mergeCell ref="M91:M92"/>
    <mergeCell ref="J90:K90"/>
    <mergeCell ref="J91:K92"/>
    <mergeCell ref="A90:C90"/>
    <mergeCell ref="D90:E90"/>
    <mergeCell ref="A87:C89"/>
    <mergeCell ref="D87:E89"/>
    <mergeCell ref="F87:G89"/>
    <mergeCell ref="H87:I89"/>
    <mergeCell ref="F90:G90"/>
    <mergeCell ref="H90:I90"/>
    <mergeCell ref="A91:C92"/>
    <mergeCell ref="D91:E92"/>
    <mergeCell ref="F91:G92"/>
    <mergeCell ref="H91:I92"/>
    <mergeCell ref="J18:J20"/>
    <mergeCell ref="G18:G20"/>
    <mergeCell ref="A21:C22"/>
    <mergeCell ref="D21:D22"/>
    <mergeCell ref="E21:E22"/>
    <mergeCell ref="F21:F22"/>
    <mergeCell ref="A8:M8"/>
    <mergeCell ref="D15:F15"/>
    <mergeCell ref="G15:I15"/>
    <mergeCell ref="J15:L15"/>
    <mergeCell ref="L18:L20"/>
    <mergeCell ref="M18:M20"/>
    <mergeCell ref="H18:H20"/>
    <mergeCell ref="I18:I20"/>
    <mergeCell ref="K21:K22"/>
    <mergeCell ref="L21:L22"/>
    <mergeCell ref="M21:M22"/>
    <mergeCell ref="I21:I22"/>
    <mergeCell ref="J21:J22"/>
    <mergeCell ref="M33:M35"/>
    <mergeCell ref="J33:L33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48" customWidth="1"/>
    <col min="2" max="2" width="60.125" style="48" customWidth="1"/>
    <col min="3" max="7" width="13.00390625" style="48" customWidth="1"/>
    <col min="8" max="8" width="12.25390625" style="48" customWidth="1"/>
    <col min="9" max="9" width="11.875" style="48" customWidth="1"/>
    <col min="10" max="10" width="12.375" style="48" customWidth="1"/>
    <col min="11" max="16384" width="9.125" style="48" customWidth="1"/>
  </cols>
  <sheetData>
    <row r="1" spans="8:10" ht="12.75">
      <c r="H1" s="97"/>
      <c r="J1" s="97"/>
    </row>
    <row r="2" spans="1:8" ht="12.75">
      <c r="A2" s="730"/>
      <c r="B2" s="730"/>
      <c r="C2" s="730"/>
      <c r="D2" s="730"/>
      <c r="E2" s="730"/>
      <c r="F2" s="730"/>
      <c r="G2" s="730"/>
      <c r="H2" s="730"/>
    </row>
    <row r="3" spans="1:10" ht="12.75">
      <c r="A3" s="1003"/>
      <c r="B3" s="1003"/>
      <c r="C3" s="1003"/>
      <c r="D3" s="1003"/>
      <c r="E3" s="1003"/>
      <c r="F3" s="1003"/>
      <c r="G3" s="1003"/>
      <c r="H3" s="1003"/>
      <c r="I3" s="131"/>
      <c r="J3" s="131"/>
    </row>
    <row r="4" spans="1:8" s="80" customFormat="1" ht="12.75">
      <c r="A4" s="261" t="s">
        <v>1011</v>
      </c>
      <c r="B4" s="261"/>
      <c r="C4" s="261"/>
      <c r="E4" s="157"/>
      <c r="F4" s="64"/>
      <c r="G4" s="64"/>
      <c r="H4" s="64"/>
    </row>
    <row r="5" spans="1:12" ht="12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47"/>
      <c r="L5" s="47"/>
    </row>
    <row r="6" spans="1:11" s="50" customFormat="1" ht="15.75">
      <c r="A6" s="1002" t="s">
        <v>790</v>
      </c>
      <c r="B6" s="1002"/>
      <c r="C6" s="1002"/>
      <c r="D6" s="1002"/>
      <c r="E6" s="1002"/>
      <c r="F6" s="1002"/>
      <c r="G6" s="1002"/>
      <c r="H6" s="1002"/>
      <c r="I6" s="76"/>
      <c r="J6" s="76"/>
      <c r="K6" s="76"/>
    </row>
    <row r="7" spans="1:11" s="18" customFormat="1" ht="15.75">
      <c r="A7" s="1002" t="s">
        <v>571</v>
      </c>
      <c r="B7" s="1002"/>
      <c r="C7" s="1002"/>
      <c r="D7" s="1002"/>
      <c r="E7" s="1002"/>
      <c r="F7" s="1002"/>
      <c r="G7" s="1002"/>
      <c r="H7" s="1002"/>
      <c r="I7" s="76"/>
      <c r="J7" s="76"/>
      <c r="K7" s="76"/>
    </row>
    <row r="8" spans="1:11" s="18" customFormat="1" ht="15.75">
      <c r="A8" s="1002" t="s">
        <v>910</v>
      </c>
      <c r="B8" s="1002"/>
      <c r="C8" s="1002"/>
      <c r="D8" s="1002"/>
      <c r="E8" s="1002"/>
      <c r="F8" s="1002"/>
      <c r="G8" s="1002"/>
      <c r="H8" s="1002"/>
      <c r="I8" s="76"/>
      <c r="J8" s="76"/>
      <c r="K8" s="76"/>
    </row>
    <row r="9" spans="1:11" s="6" customFormat="1" ht="15.75">
      <c r="A9" s="44"/>
      <c r="B9" s="44"/>
      <c r="C9" s="44"/>
      <c r="D9" s="44"/>
      <c r="E9" s="44"/>
      <c r="F9" s="44"/>
      <c r="G9" s="44"/>
      <c r="H9" s="44"/>
      <c r="I9" s="76"/>
      <c r="J9" s="76"/>
      <c r="K9" s="76"/>
    </row>
    <row r="10" spans="1:8" s="6" customFormat="1" ht="13.5" thickBot="1">
      <c r="A10" s="77"/>
      <c r="B10" s="77"/>
      <c r="C10" s="77"/>
      <c r="D10" s="77"/>
      <c r="E10" s="77"/>
      <c r="F10" s="77"/>
      <c r="G10" s="77"/>
      <c r="H10" s="69" t="s">
        <v>736</v>
      </c>
    </row>
    <row r="11" spans="1:8" s="80" customFormat="1" ht="22.5" customHeight="1" thickTop="1">
      <c r="A11" s="78" t="s">
        <v>702</v>
      </c>
      <c r="B11" s="79"/>
      <c r="C11" s="996" t="s">
        <v>572</v>
      </c>
      <c r="D11" s="996" t="s">
        <v>573</v>
      </c>
      <c r="E11" s="996" t="s">
        <v>574</v>
      </c>
      <c r="F11" s="996" t="s">
        <v>575</v>
      </c>
      <c r="G11" s="996" t="s">
        <v>576</v>
      </c>
      <c r="H11" s="999" t="s">
        <v>699</v>
      </c>
    </row>
    <row r="12" spans="1:8" s="80" customFormat="1" ht="12.75">
      <c r="A12" s="81"/>
      <c r="B12" s="82" t="s">
        <v>668</v>
      </c>
      <c r="C12" s="997"/>
      <c r="D12" s="997"/>
      <c r="E12" s="997"/>
      <c r="F12" s="997"/>
      <c r="G12" s="997"/>
      <c r="H12" s="1000"/>
    </row>
    <row r="13" spans="1:8" s="80" customFormat="1" ht="13.5" thickBot="1">
      <c r="A13" s="83" t="s">
        <v>700</v>
      </c>
      <c r="B13" s="84"/>
      <c r="C13" s="998"/>
      <c r="D13" s="998"/>
      <c r="E13" s="998"/>
      <c r="F13" s="998"/>
      <c r="G13" s="998"/>
      <c r="H13" s="1001"/>
    </row>
    <row r="14" spans="1:8" s="80" customFormat="1" ht="12.75">
      <c r="A14" s="990" t="s">
        <v>703</v>
      </c>
      <c r="B14" s="992" t="s">
        <v>669</v>
      </c>
      <c r="C14" s="988">
        <v>2264</v>
      </c>
      <c r="D14" s="988">
        <v>2264</v>
      </c>
      <c r="E14" s="988">
        <v>2264</v>
      </c>
      <c r="F14" s="988">
        <v>2265</v>
      </c>
      <c r="G14" s="988">
        <v>2265</v>
      </c>
      <c r="H14" s="994">
        <f>SUM(C14:G19)</f>
        <v>11322</v>
      </c>
    </row>
    <row r="15" spans="1:8" s="80" customFormat="1" ht="15" customHeight="1">
      <c r="A15" s="991"/>
      <c r="B15" s="993"/>
      <c r="C15" s="989"/>
      <c r="D15" s="989"/>
      <c r="E15" s="989"/>
      <c r="F15" s="989"/>
      <c r="G15" s="989"/>
      <c r="H15" s="995"/>
    </row>
    <row r="16" spans="1:8" s="80" customFormat="1" ht="15" customHeight="1">
      <c r="A16" s="991"/>
      <c r="B16" s="85" t="s">
        <v>340</v>
      </c>
      <c r="C16" s="989"/>
      <c r="D16" s="989"/>
      <c r="E16" s="989"/>
      <c r="F16" s="989"/>
      <c r="G16" s="989"/>
      <c r="H16" s="995"/>
    </row>
    <row r="17" spans="1:8" s="80" customFormat="1" ht="25.5">
      <c r="A17" s="991"/>
      <c r="B17" s="85" t="s">
        <v>670</v>
      </c>
      <c r="C17" s="989"/>
      <c r="D17" s="989"/>
      <c r="E17" s="989"/>
      <c r="F17" s="989"/>
      <c r="G17" s="989"/>
      <c r="H17" s="995"/>
    </row>
    <row r="18" spans="1:8" s="80" customFormat="1" ht="12.75">
      <c r="A18" s="991"/>
      <c r="B18" s="86" t="s">
        <v>671</v>
      </c>
      <c r="C18" s="989"/>
      <c r="D18" s="989"/>
      <c r="E18" s="989"/>
      <c r="F18" s="989"/>
      <c r="G18" s="989"/>
      <c r="H18" s="995"/>
    </row>
    <row r="19" spans="1:8" s="80" customFormat="1" ht="13.5" thickBot="1">
      <c r="A19" s="991"/>
      <c r="B19" s="87" t="s">
        <v>672</v>
      </c>
      <c r="C19" s="989"/>
      <c r="D19" s="989"/>
      <c r="E19" s="989"/>
      <c r="F19" s="989"/>
      <c r="G19" s="989"/>
      <c r="H19" s="995"/>
    </row>
    <row r="20" spans="1:9" s="29" customFormat="1" ht="40.5" customHeight="1" thickBot="1" thickTop="1">
      <c r="A20" s="88"/>
      <c r="B20" s="89" t="s">
        <v>673</v>
      </c>
      <c r="C20" s="90">
        <f aca="true" t="shared" si="0" ref="C20:H20">SUM(C14:C19)</f>
        <v>2264</v>
      </c>
      <c r="D20" s="90">
        <f t="shared" si="0"/>
        <v>2264</v>
      </c>
      <c r="E20" s="90">
        <f t="shared" si="0"/>
        <v>2264</v>
      </c>
      <c r="F20" s="90">
        <f t="shared" si="0"/>
        <v>2265</v>
      </c>
      <c r="G20" s="90">
        <f t="shared" si="0"/>
        <v>2265</v>
      </c>
      <c r="H20" s="91">
        <f t="shared" si="0"/>
        <v>11322</v>
      </c>
      <c r="I20" s="92"/>
    </row>
    <row r="21" spans="1:9" s="29" customFormat="1" ht="27" customHeight="1">
      <c r="A21" s="93"/>
      <c r="B21" s="59"/>
      <c r="C21" s="94"/>
      <c r="D21" s="94"/>
      <c r="E21" s="94"/>
      <c r="F21" s="94"/>
      <c r="G21" s="94"/>
      <c r="H21" s="94"/>
      <c r="I21" s="94"/>
    </row>
  </sheetData>
  <sheetProtection/>
  <mergeCells count="19">
    <mergeCell ref="A2:H2"/>
    <mergeCell ref="D11:D13"/>
    <mergeCell ref="E11:E13"/>
    <mergeCell ref="F11:F13"/>
    <mergeCell ref="G11:G13"/>
    <mergeCell ref="H11:H13"/>
    <mergeCell ref="A6:H6"/>
    <mergeCell ref="A3:H3"/>
    <mergeCell ref="A8:H8"/>
    <mergeCell ref="A7:H7"/>
    <mergeCell ref="G14:G19"/>
    <mergeCell ref="A14:A19"/>
    <mergeCell ref="B14:B15"/>
    <mergeCell ref="C14:C19"/>
    <mergeCell ref="H14:H19"/>
    <mergeCell ref="C11:C13"/>
    <mergeCell ref="D14:D19"/>
    <mergeCell ref="E14:E19"/>
    <mergeCell ref="F14:F1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27" customWidth="1"/>
    <col min="2" max="2" width="23.875" style="27" customWidth="1"/>
    <col min="3" max="3" width="7.00390625" style="27" customWidth="1"/>
    <col min="4" max="4" width="12.125" style="27" customWidth="1"/>
    <col min="5" max="12" width="12.00390625" style="27" customWidth="1"/>
    <col min="13" max="16384" width="9.125" style="27" customWidth="1"/>
  </cols>
  <sheetData>
    <row r="1" spans="10:12" ht="12.75">
      <c r="J1" s="1038"/>
      <c r="K1" s="1038"/>
      <c r="L1" s="1038"/>
    </row>
    <row r="2" spans="1:12" ht="12.75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</row>
    <row r="3" spans="1:12" s="62" customFormat="1" ht="12.75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</row>
    <row r="4" spans="1:9" s="80" customFormat="1" ht="12.75">
      <c r="A4" s="261" t="s">
        <v>1012</v>
      </c>
      <c r="B4" s="261"/>
      <c r="C4" s="261"/>
      <c r="D4" s="261"/>
      <c r="F4" s="157"/>
      <c r="G4" s="64"/>
      <c r="H4" s="64"/>
      <c r="I4" s="64"/>
    </row>
    <row r="5" spans="1:9" s="80" customFormat="1" ht="12.75">
      <c r="A5" s="261"/>
      <c r="B5" s="261"/>
      <c r="C5" s="261"/>
      <c r="D5" s="261"/>
      <c r="F5" s="157"/>
      <c r="G5" s="64"/>
      <c r="H5" s="64"/>
      <c r="I5" s="64"/>
    </row>
    <row r="6" spans="1:12" s="62" customFormat="1" ht="12.75">
      <c r="A6" s="730" t="s">
        <v>790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</row>
    <row r="7" spans="1:12" ht="12.75">
      <c r="A7" s="730" t="s">
        <v>911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</row>
    <row r="9" ht="13.5" thickBot="1">
      <c r="L9" s="61" t="s">
        <v>736</v>
      </c>
    </row>
    <row r="10" spans="1:12" ht="24.75" customHeight="1">
      <c r="A10" s="1032" t="s">
        <v>551</v>
      </c>
      <c r="B10" s="1032" t="s">
        <v>552</v>
      </c>
      <c r="C10" s="830" t="s">
        <v>553</v>
      </c>
      <c r="D10" s="1035" t="s">
        <v>554</v>
      </c>
      <c r="E10" s="1027" t="s">
        <v>555</v>
      </c>
      <c r="F10" s="1028"/>
      <c r="G10" s="1028"/>
      <c r="H10" s="1027" t="s">
        <v>597</v>
      </c>
      <c r="I10" s="1042"/>
      <c r="J10" s="1027" t="s">
        <v>598</v>
      </c>
      <c r="K10" s="1028"/>
      <c r="L10" s="827" t="s">
        <v>599</v>
      </c>
    </row>
    <row r="11" spans="1:12" ht="3.75" customHeight="1" thickBot="1">
      <c r="A11" s="1033"/>
      <c r="B11" s="1033"/>
      <c r="C11" s="831"/>
      <c r="D11" s="1036"/>
      <c r="E11" s="1017"/>
      <c r="F11" s="1041"/>
      <c r="G11" s="1041"/>
      <c r="H11" s="1018"/>
      <c r="I11" s="1043"/>
      <c r="J11" s="1018"/>
      <c r="K11" s="1029"/>
      <c r="L11" s="828"/>
    </row>
    <row r="12" spans="1:12" ht="16.5" customHeight="1">
      <c r="A12" s="1033"/>
      <c r="B12" s="1033"/>
      <c r="C12" s="831"/>
      <c r="D12" s="1036"/>
      <c r="E12" s="1030" t="s">
        <v>556</v>
      </c>
      <c r="F12" s="1030" t="s">
        <v>557</v>
      </c>
      <c r="G12" s="1030" t="s">
        <v>699</v>
      </c>
      <c r="H12" s="827" t="s">
        <v>558</v>
      </c>
      <c r="I12" s="827" t="s">
        <v>559</v>
      </c>
      <c r="J12" s="827" t="s">
        <v>560</v>
      </c>
      <c r="K12" s="1039" t="s">
        <v>559</v>
      </c>
      <c r="L12" s="828"/>
    </row>
    <row r="13" spans="1:12" ht="20.25" customHeight="1" thickBot="1">
      <c r="A13" s="1034"/>
      <c r="B13" s="1034"/>
      <c r="C13" s="832"/>
      <c r="D13" s="1037"/>
      <c r="E13" s="1031"/>
      <c r="F13" s="1031"/>
      <c r="G13" s="1031"/>
      <c r="H13" s="829"/>
      <c r="I13" s="829"/>
      <c r="J13" s="829"/>
      <c r="K13" s="1040"/>
      <c r="L13" s="829"/>
    </row>
    <row r="14" spans="1:12" ht="26.25" customHeight="1">
      <c r="A14" s="1017" t="s">
        <v>703</v>
      </c>
      <c r="B14" s="1019" t="s">
        <v>826</v>
      </c>
      <c r="C14" s="1021">
        <v>100</v>
      </c>
      <c r="D14" s="1024" t="s">
        <v>827</v>
      </c>
      <c r="E14" s="1004"/>
      <c r="F14" s="1004">
        <v>9910</v>
      </c>
      <c r="G14" s="1004">
        <v>9910</v>
      </c>
      <c r="H14" s="1004">
        <v>1310</v>
      </c>
      <c r="I14" s="1004">
        <v>2477</v>
      </c>
      <c r="J14" s="1004">
        <v>8600</v>
      </c>
      <c r="K14" s="1004">
        <v>7433</v>
      </c>
      <c r="L14" s="1004"/>
    </row>
    <row r="15" spans="1:12" ht="26.25" customHeight="1">
      <c r="A15" s="1017"/>
      <c r="B15" s="1019"/>
      <c r="C15" s="1022"/>
      <c r="D15" s="1025"/>
      <c r="E15" s="1005"/>
      <c r="F15" s="1005"/>
      <c r="G15" s="1005"/>
      <c r="H15" s="1005"/>
      <c r="I15" s="1005"/>
      <c r="J15" s="1005"/>
      <c r="K15" s="1005"/>
      <c r="L15" s="1005"/>
    </row>
    <row r="16" spans="1:12" s="63" customFormat="1" ht="26.25" customHeight="1" thickBot="1">
      <c r="A16" s="1018"/>
      <c r="B16" s="1020"/>
      <c r="C16" s="1023"/>
      <c r="D16" s="1026"/>
      <c r="E16" s="1006"/>
      <c r="F16" s="1006"/>
      <c r="G16" s="1006"/>
      <c r="H16" s="1006"/>
      <c r="I16" s="1006"/>
      <c r="J16" s="1006"/>
      <c r="K16" s="1006"/>
      <c r="L16" s="1006"/>
    </row>
    <row r="17" spans="1:12" ht="26.25" customHeight="1">
      <c r="A17" s="1017" t="s">
        <v>704</v>
      </c>
      <c r="B17" s="1019" t="s">
        <v>828</v>
      </c>
      <c r="C17" s="1021">
        <v>100</v>
      </c>
      <c r="D17" s="1024" t="s">
        <v>827</v>
      </c>
      <c r="E17" s="1004"/>
      <c r="F17" s="1004">
        <v>4390</v>
      </c>
      <c r="G17" s="1004">
        <v>4390</v>
      </c>
      <c r="H17" s="1004"/>
      <c r="I17" s="1004"/>
      <c r="J17" s="1004">
        <v>4385</v>
      </c>
      <c r="K17" s="1004">
        <v>4385</v>
      </c>
      <c r="L17" s="1004"/>
    </row>
    <row r="18" spans="1:12" ht="26.25" customHeight="1">
      <c r="A18" s="1017"/>
      <c r="B18" s="1019"/>
      <c r="C18" s="1022"/>
      <c r="D18" s="1025"/>
      <c r="E18" s="1005"/>
      <c r="F18" s="1005"/>
      <c r="G18" s="1005"/>
      <c r="H18" s="1005"/>
      <c r="I18" s="1005"/>
      <c r="J18" s="1005"/>
      <c r="K18" s="1005"/>
      <c r="L18" s="1005"/>
    </row>
    <row r="19" spans="1:12" s="63" customFormat="1" ht="26.25" customHeight="1" thickBot="1">
      <c r="A19" s="1018"/>
      <c r="B19" s="1020"/>
      <c r="C19" s="1023"/>
      <c r="D19" s="1026"/>
      <c r="E19" s="1006"/>
      <c r="F19" s="1006"/>
      <c r="G19" s="1006"/>
      <c r="H19" s="1006"/>
      <c r="I19" s="1006"/>
      <c r="J19" s="1006"/>
      <c r="K19" s="1006"/>
      <c r="L19" s="1006"/>
    </row>
    <row r="20" spans="1:12" ht="26.25" customHeight="1">
      <c r="A20" s="1017" t="s">
        <v>705</v>
      </c>
      <c r="B20" s="1044" t="s">
        <v>600</v>
      </c>
      <c r="C20" s="1021"/>
      <c r="D20" s="1024" t="s">
        <v>601</v>
      </c>
      <c r="E20" s="1004">
        <v>2816</v>
      </c>
      <c r="F20" s="1004">
        <v>9743</v>
      </c>
      <c r="G20" s="1004">
        <f>E20+F20</f>
        <v>12559</v>
      </c>
      <c r="H20" s="1004"/>
      <c r="I20" s="1004"/>
      <c r="J20" s="1004">
        <v>12559</v>
      </c>
      <c r="K20" s="1004"/>
      <c r="L20" s="1004">
        <v>9743</v>
      </c>
    </row>
    <row r="21" spans="1:12" ht="26.25" customHeight="1">
      <c r="A21" s="1017"/>
      <c r="B21" s="1045"/>
      <c r="C21" s="1022"/>
      <c r="D21" s="1025"/>
      <c r="E21" s="1005"/>
      <c r="F21" s="1005"/>
      <c r="G21" s="1005"/>
      <c r="H21" s="1005"/>
      <c r="I21" s="1005"/>
      <c r="J21" s="1005"/>
      <c r="K21" s="1005"/>
      <c r="L21" s="1005"/>
    </row>
    <row r="22" spans="1:12" s="63" customFormat="1" ht="26.25" customHeight="1" thickBot="1">
      <c r="A22" s="1018"/>
      <c r="B22" s="1046"/>
      <c r="C22" s="1023"/>
      <c r="D22" s="1026"/>
      <c r="E22" s="1006"/>
      <c r="F22" s="1006"/>
      <c r="G22" s="1006"/>
      <c r="H22" s="1006"/>
      <c r="I22" s="1006"/>
      <c r="J22" s="1006"/>
      <c r="K22" s="1006"/>
      <c r="L22" s="1006"/>
    </row>
    <row r="23" spans="1:12" ht="26.25" customHeight="1" thickTop="1">
      <c r="A23" s="1008" t="s">
        <v>561</v>
      </c>
      <c r="B23" s="1009"/>
      <c r="C23" s="1009"/>
      <c r="D23" s="1010"/>
      <c r="E23" s="1007">
        <f>E14+E17+E20</f>
        <v>2816</v>
      </c>
      <c r="F23" s="1007">
        <f aca="true" t="shared" si="0" ref="F23:L23">F14+F17+F20</f>
        <v>24043</v>
      </c>
      <c r="G23" s="1007">
        <f t="shared" si="0"/>
        <v>26859</v>
      </c>
      <c r="H23" s="1007">
        <f t="shared" si="0"/>
        <v>1310</v>
      </c>
      <c r="I23" s="1007">
        <f t="shared" si="0"/>
        <v>2477</v>
      </c>
      <c r="J23" s="1007">
        <f t="shared" si="0"/>
        <v>25544</v>
      </c>
      <c r="K23" s="1007">
        <f t="shared" si="0"/>
        <v>11818</v>
      </c>
      <c r="L23" s="1007">
        <f t="shared" si="0"/>
        <v>9743</v>
      </c>
    </row>
    <row r="24" spans="1:12" ht="26.25" customHeight="1">
      <c r="A24" s="1011"/>
      <c r="B24" s="1012"/>
      <c r="C24" s="1012"/>
      <c r="D24" s="1013"/>
      <c r="E24" s="757"/>
      <c r="F24" s="757"/>
      <c r="G24" s="757"/>
      <c r="H24" s="757"/>
      <c r="I24" s="757"/>
      <c r="J24" s="757"/>
      <c r="K24" s="757"/>
      <c r="L24" s="757"/>
    </row>
    <row r="25" spans="1:12" s="63" customFormat="1" ht="26.25" customHeight="1" thickBot="1">
      <c r="A25" s="1014"/>
      <c r="B25" s="1015"/>
      <c r="C25" s="1015"/>
      <c r="D25" s="1016"/>
      <c r="E25" s="758"/>
      <c r="F25" s="758"/>
      <c r="G25" s="758"/>
      <c r="H25" s="758"/>
      <c r="I25" s="758"/>
      <c r="J25" s="758"/>
      <c r="K25" s="758"/>
      <c r="L25" s="758"/>
    </row>
  </sheetData>
  <sheetProtection/>
  <mergeCells count="65">
    <mergeCell ref="A2:L2"/>
    <mergeCell ref="A6:L6"/>
    <mergeCell ref="E20:E22"/>
    <mergeCell ref="F20:F22"/>
    <mergeCell ref="G20:G22"/>
    <mergeCell ref="H20:H22"/>
    <mergeCell ref="A20:A22"/>
    <mergeCell ref="B20:B22"/>
    <mergeCell ref="C20:C22"/>
    <mergeCell ref="D20:D22"/>
    <mergeCell ref="J1:L1"/>
    <mergeCell ref="A3:L3"/>
    <mergeCell ref="A7:L7"/>
    <mergeCell ref="I12:I13"/>
    <mergeCell ref="J12:J13"/>
    <mergeCell ref="K12:K13"/>
    <mergeCell ref="E10:G11"/>
    <mergeCell ref="H10:I11"/>
    <mergeCell ref="E12:E13"/>
    <mergeCell ref="F12:F13"/>
    <mergeCell ref="G12:G13"/>
    <mergeCell ref="H12:H13"/>
    <mergeCell ref="A10:A13"/>
    <mergeCell ref="B10:B13"/>
    <mergeCell ref="C10:C13"/>
    <mergeCell ref="D10:D13"/>
    <mergeCell ref="K14:K16"/>
    <mergeCell ref="L10:L13"/>
    <mergeCell ref="J10:K11"/>
    <mergeCell ref="L14:L16"/>
    <mergeCell ref="J14:J16"/>
    <mergeCell ref="A14:A16"/>
    <mergeCell ref="B14:B16"/>
    <mergeCell ref="C14:C16"/>
    <mergeCell ref="D14:D16"/>
    <mergeCell ref="E14:E16"/>
    <mergeCell ref="F14:F16"/>
    <mergeCell ref="I23:I25"/>
    <mergeCell ref="G14:G16"/>
    <mergeCell ref="H14:H16"/>
    <mergeCell ref="I14:I16"/>
    <mergeCell ref="H17:H19"/>
    <mergeCell ref="I17:I19"/>
    <mergeCell ref="G17:G19"/>
    <mergeCell ref="H23:H25"/>
    <mergeCell ref="I20:I22"/>
    <mergeCell ref="E17:E19"/>
    <mergeCell ref="F17:F19"/>
    <mergeCell ref="A23:D25"/>
    <mergeCell ref="E23:E25"/>
    <mergeCell ref="F23:F25"/>
    <mergeCell ref="G23:G25"/>
    <mergeCell ref="A17:A19"/>
    <mergeCell ref="B17:B19"/>
    <mergeCell ref="C17:C19"/>
    <mergeCell ref="D17:D19"/>
    <mergeCell ref="L17:L19"/>
    <mergeCell ref="J23:J25"/>
    <mergeCell ref="K23:K25"/>
    <mergeCell ref="L23:L25"/>
    <mergeCell ref="J17:J19"/>
    <mergeCell ref="K17:K19"/>
    <mergeCell ref="J20:J22"/>
    <mergeCell ref="K20:K22"/>
    <mergeCell ref="L20:L2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100" customWidth="1"/>
    <col min="2" max="2" width="57.75390625" style="100" customWidth="1"/>
    <col min="3" max="4" width="20.75390625" style="100" customWidth="1"/>
    <col min="5" max="16384" width="9.125" style="50" customWidth="1"/>
  </cols>
  <sheetData>
    <row r="2" spans="1:4" ht="15.75">
      <c r="A2" s="1058"/>
      <c r="B2" s="1058"/>
      <c r="C2" s="1058"/>
      <c r="D2" s="1058"/>
    </row>
    <row r="3" spans="1:4" ht="15.75">
      <c r="A3" s="1060"/>
      <c r="B3" s="1060"/>
      <c r="C3" s="1060"/>
      <c r="D3" s="1060"/>
    </row>
    <row r="4" spans="1:9" s="80" customFormat="1" ht="12.75">
      <c r="A4" s="261" t="s">
        <v>1013</v>
      </c>
      <c r="B4" s="261"/>
      <c r="C4" s="261"/>
      <c r="D4" s="261"/>
      <c r="F4" s="157"/>
      <c r="G4" s="64"/>
      <c r="H4" s="64"/>
      <c r="I4" s="64"/>
    </row>
    <row r="5" spans="1:4" ht="15.75">
      <c r="A5" s="134"/>
      <c r="B5" s="134"/>
      <c r="C5" s="134"/>
      <c r="D5" s="134"/>
    </row>
    <row r="6" spans="1:4" ht="15.75">
      <c r="A6" s="1058" t="s">
        <v>468</v>
      </c>
      <c r="B6" s="1058"/>
      <c r="C6" s="1058"/>
      <c r="D6" s="1058"/>
    </row>
    <row r="7" spans="1:4" ht="15.75">
      <c r="A7" s="1059" t="s">
        <v>342</v>
      </c>
      <c r="B7" s="1059"/>
      <c r="C7" s="1059"/>
      <c r="D7" s="1059"/>
    </row>
    <row r="8" spans="1:4" ht="15.75">
      <c r="A8" s="1059" t="s">
        <v>343</v>
      </c>
      <c r="B8" s="1059"/>
      <c r="C8" s="1059"/>
      <c r="D8" s="1059"/>
    </row>
    <row r="9" spans="1:4" ht="15.75">
      <c r="A9" s="1059" t="s">
        <v>912</v>
      </c>
      <c r="B9" s="1059"/>
      <c r="C9" s="1059"/>
      <c r="D9" s="1059"/>
    </row>
    <row r="10" spans="1:4" ht="16.5" thickBot="1">
      <c r="A10" s="135"/>
      <c r="B10" s="135"/>
      <c r="C10" s="136"/>
      <c r="D10" s="50"/>
    </row>
    <row r="11" spans="1:4" s="48" customFormat="1" ht="15.75" customHeight="1">
      <c r="A11" s="401" t="s">
        <v>702</v>
      </c>
      <c r="B11" s="1047" t="s">
        <v>797</v>
      </c>
      <c r="C11" s="1050" t="s">
        <v>831</v>
      </c>
      <c r="D11" s="1051"/>
    </row>
    <row r="12" spans="1:4" s="48" customFormat="1" ht="35.25" customHeight="1" thickBot="1">
      <c r="A12" s="402"/>
      <c r="B12" s="1048"/>
      <c r="C12" s="1052"/>
      <c r="D12" s="1053"/>
    </row>
    <row r="13" spans="1:4" s="48" customFormat="1" ht="12.75">
      <c r="A13" s="402"/>
      <c r="B13" s="1048"/>
      <c r="C13" s="1054" t="s">
        <v>976</v>
      </c>
      <c r="D13" s="1056" t="s">
        <v>977</v>
      </c>
    </row>
    <row r="14" spans="1:4" s="48" customFormat="1" ht="27.75" customHeight="1" thickBot="1">
      <c r="A14" s="403" t="s">
        <v>700</v>
      </c>
      <c r="B14" s="1049"/>
      <c r="C14" s="1055"/>
      <c r="D14" s="1057"/>
    </row>
    <row r="15" spans="1:4" s="48" customFormat="1" ht="12.75">
      <c r="A15" s="404" t="s">
        <v>703</v>
      </c>
      <c r="B15" s="101" t="s">
        <v>832</v>
      </c>
      <c r="C15" s="405">
        <v>5540</v>
      </c>
      <c r="D15" s="405">
        <v>6820</v>
      </c>
    </row>
    <row r="16" spans="1:4" s="48" customFormat="1" ht="25.5">
      <c r="A16" s="404" t="s">
        <v>704</v>
      </c>
      <c r="B16" s="394" t="s">
        <v>581</v>
      </c>
      <c r="C16" s="406"/>
      <c r="D16" s="406"/>
    </row>
    <row r="17" spans="1:4" s="408" customFormat="1" ht="12.75">
      <c r="A17" s="404" t="s">
        <v>705</v>
      </c>
      <c r="B17" s="395" t="s">
        <v>582</v>
      </c>
      <c r="C17" s="407"/>
      <c r="D17" s="407"/>
    </row>
    <row r="18" spans="1:4" s="408" customFormat="1" ht="25.5">
      <c r="A18" s="404" t="s">
        <v>706</v>
      </c>
      <c r="B18" s="394" t="s">
        <v>583</v>
      </c>
      <c r="C18" s="407"/>
      <c r="D18" s="407"/>
    </row>
    <row r="19" spans="1:4" s="408" customFormat="1" ht="12.75">
      <c r="A19" s="404" t="s">
        <v>707</v>
      </c>
      <c r="B19" s="395" t="s">
        <v>584</v>
      </c>
      <c r="C19" s="407">
        <v>80</v>
      </c>
      <c r="D19" s="407">
        <v>49</v>
      </c>
    </row>
    <row r="20" spans="1:4" s="408" customFormat="1" ht="12.75">
      <c r="A20" s="404" t="s">
        <v>744</v>
      </c>
      <c r="B20" s="396" t="s">
        <v>833</v>
      </c>
      <c r="C20" s="420"/>
      <c r="D20" s="420"/>
    </row>
    <row r="21" spans="1:4" s="419" customFormat="1" ht="13.5">
      <c r="A21" s="418" t="s">
        <v>708</v>
      </c>
      <c r="B21" s="397" t="s">
        <v>834</v>
      </c>
      <c r="C21" s="410">
        <f>SUM(C15:C20)</f>
        <v>5620</v>
      </c>
      <c r="D21" s="410">
        <f>SUM(D15:D20)</f>
        <v>6869</v>
      </c>
    </row>
    <row r="22" spans="1:4" s="424" customFormat="1" ht="24" customHeight="1">
      <c r="A22" s="421" t="s">
        <v>709</v>
      </c>
      <c r="B22" s="422" t="s">
        <v>835</v>
      </c>
      <c r="C22" s="423">
        <f>C21*0.5</f>
        <v>2810</v>
      </c>
      <c r="D22" s="423">
        <f>D21*0.5</f>
        <v>3434.5</v>
      </c>
    </row>
    <row r="23" spans="1:2" s="413" customFormat="1" ht="25.5">
      <c r="A23" s="412" t="s">
        <v>711</v>
      </c>
      <c r="B23" s="398" t="s">
        <v>585</v>
      </c>
    </row>
    <row r="24" spans="1:4" s="408" customFormat="1" ht="31.5" customHeight="1">
      <c r="A24" s="414" t="s">
        <v>713</v>
      </c>
      <c r="B24" s="398" t="s">
        <v>586</v>
      </c>
      <c r="C24" s="407"/>
      <c r="D24" s="407"/>
    </row>
    <row r="25" spans="1:4" s="408" customFormat="1" ht="12.75">
      <c r="A25" s="414" t="s">
        <v>714</v>
      </c>
      <c r="B25" s="276" t="s">
        <v>587</v>
      </c>
      <c r="C25" s="407"/>
      <c r="D25" s="407"/>
    </row>
    <row r="26" spans="1:4" s="408" customFormat="1" ht="25.5">
      <c r="A26" s="414" t="s">
        <v>745</v>
      </c>
      <c r="B26" s="399" t="s">
        <v>588</v>
      </c>
      <c r="C26" s="407"/>
      <c r="D26" s="407"/>
    </row>
    <row r="27" spans="1:4" s="408" customFormat="1" ht="38.25">
      <c r="A27" s="414" t="s">
        <v>715</v>
      </c>
      <c r="B27" s="399" t="s">
        <v>344</v>
      </c>
      <c r="C27" s="407"/>
      <c r="D27" s="407"/>
    </row>
    <row r="28" spans="1:4" s="408" customFormat="1" ht="25.5">
      <c r="A28" s="414" t="s">
        <v>716</v>
      </c>
      <c r="B28" s="399" t="s">
        <v>589</v>
      </c>
      <c r="C28" s="407"/>
      <c r="D28" s="407"/>
    </row>
    <row r="29" spans="1:4" s="408" customFormat="1" ht="25.5">
      <c r="A29" s="414" t="s">
        <v>717</v>
      </c>
      <c r="B29" s="399" t="s">
        <v>590</v>
      </c>
      <c r="C29" s="415"/>
      <c r="D29" s="415"/>
    </row>
    <row r="30" spans="1:4" s="411" customFormat="1" ht="13.5">
      <c r="A30" s="409" t="s">
        <v>719</v>
      </c>
      <c r="B30" s="400" t="s">
        <v>515</v>
      </c>
      <c r="C30" s="416">
        <f>SUM(C24:C29)</f>
        <v>0</v>
      </c>
      <c r="D30" s="416">
        <f>SUM(D24:D29)</f>
        <v>0</v>
      </c>
    </row>
    <row r="31" spans="1:4" s="428" customFormat="1" ht="29.25">
      <c r="A31" s="425" t="s">
        <v>720</v>
      </c>
      <c r="B31" s="426" t="s">
        <v>516</v>
      </c>
      <c r="C31" s="427">
        <f>C22-C30</f>
        <v>2810</v>
      </c>
      <c r="D31" s="427">
        <f>D22-D30</f>
        <v>3434.5</v>
      </c>
    </row>
    <row r="32" spans="1:4" s="139" customFormat="1" ht="15.75">
      <c r="A32" s="140"/>
      <c r="B32" s="137"/>
      <c r="C32" s="138"/>
      <c r="D32" s="138"/>
    </row>
    <row r="33" spans="1:4" s="139" customFormat="1" ht="15.75">
      <c r="A33" s="140"/>
      <c r="B33" s="137"/>
      <c r="C33" s="138"/>
      <c r="D33" s="138"/>
    </row>
    <row r="34" spans="1:4" s="139" customFormat="1" ht="15.75">
      <c r="A34" s="140"/>
      <c r="B34" s="137"/>
      <c r="C34" s="138"/>
      <c r="D34" s="138"/>
    </row>
    <row r="35" spans="1:4" s="139" customFormat="1" ht="15.75">
      <c r="A35" s="137"/>
      <c r="B35" s="137"/>
      <c r="C35" s="138"/>
      <c r="D35" s="138"/>
    </row>
    <row r="36" spans="1:4" s="139" customFormat="1" ht="15.75">
      <c r="A36" s="137"/>
      <c r="B36" s="137"/>
      <c r="C36" s="138"/>
      <c r="D36" s="138"/>
    </row>
    <row r="37" spans="1:4" s="139" customFormat="1" ht="15.75">
      <c r="A37" s="137"/>
      <c r="B37" s="137"/>
      <c r="C37" s="138"/>
      <c r="D37" s="138"/>
    </row>
    <row r="38" spans="1:4" s="139" customFormat="1" ht="15.75">
      <c r="A38" s="137"/>
      <c r="B38" s="141"/>
      <c r="C38" s="138"/>
      <c r="D38" s="138"/>
    </row>
    <row r="39" spans="1:4" s="139" customFormat="1" ht="15.75">
      <c r="A39" s="137"/>
      <c r="B39" s="137"/>
      <c r="C39" s="138"/>
      <c r="D39" s="138"/>
    </row>
    <row r="40" spans="1:4" s="139" customFormat="1" ht="15.75">
      <c r="A40" s="137"/>
      <c r="B40" s="137"/>
      <c r="C40" s="138"/>
      <c r="D40" s="138"/>
    </row>
  </sheetData>
  <sheetProtection/>
  <mergeCells count="10">
    <mergeCell ref="B11:B14"/>
    <mergeCell ref="C11:D12"/>
    <mergeCell ref="C13:C14"/>
    <mergeCell ref="D13:D14"/>
    <mergeCell ref="A2:D2"/>
    <mergeCell ref="A9:D9"/>
    <mergeCell ref="A3:D3"/>
    <mergeCell ref="A7:D7"/>
    <mergeCell ref="A8:D8"/>
    <mergeCell ref="A6:D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27" customWidth="1"/>
    <col min="2" max="2" width="61.125" style="27" customWidth="1"/>
    <col min="3" max="3" width="25.00390625" style="27" customWidth="1"/>
    <col min="4" max="4" width="23.875" style="27" customWidth="1"/>
    <col min="5" max="5" width="24.625" style="27" customWidth="1"/>
    <col min="6" max="6" width="26.25390625" style="27" customWidth="1"/>
    <col min="7" max="16384" width="9.125" style="27" customWidth="1"/>
  </cols>
  <sheetData>
    <row r="3" spans="1:6" s="80" customFormat="1" ht="15" customHeight="1">
      <c r="A3" s="646"/>
      <c r="B3" s="646"/>
      <c r="C3" s="646"/>
      <c r="D3" s="646"/>
      <c r="E3" s="646"/>
      <c r="F3" s="646"/>
    </row>
    <row r="4" spans="1:6" s="197" customFormat="1" ht="15.75">
      <c r="A4" s="196" t="s">
        <v>992</v>
      </c>
      <c r="C4" s="198"/>
      <c r="D4" s="199"/>
      <c r="E4" s="199"/>
      <c r="F4" s="199"/>
    </row>
    <row r="5" spans="3:6" s="110" customFormat="1" ht="15" customHeight="1">
      <c r="C5" s="109"/>
      <c r="D5" s="200"/>
      <c r="E5" s="200"/>
      <c r="F5" s="200"/>
    </row>
    <row r="6" spans="2:6" s="17" customFormat="1" ht="15" customHeight="1">
      <c r="B6" s="691" t="s">
        <v>790</v>
      </c>
      <c r="C6" s="691"/>
      <c r="D6" s="691"/>
      <c r="E6" s="691"/>
      <c r="F6" s="691"/>
    </row>
    <row r="7" spans="2:6" s="17" customFormat="1" ht="15.75">
      <c r="B7" s="692" t="s">
        <v>16</v>
      </c>
      <c r="C7" s="692"/>
      <c r="D7" s="692"/>
      <c r="E7" s="692"/>
      <c r="F7" s="692"/>
    </row>
    <row r="8" spans="2:6" s="17" customFormat="1" ht="15" customHeight="1">
      <c r="B8" s="691" t="s">
        <v>904</v>
      </c>
      <c r="C8" s="691"/>
      <c r="D8" s="691"/>
      <c r="E8" s="691"/>
      <c r="F8" s="691"/>
    </row>
    <row r="9" spans="2:6" s="17" customFormat="1" ht="15" customHeight="1">
      <c r="B9" s="109"/>
      <c r="C9" s="109"/>
      <c r="D9" s="109"/>
      <c r="E9" s="109"/>
      <c r="F9" s="109"/>
    </row>
    <row r="10" spans="2:6" s="197" customFormat="1" ht="12" customHeight="1" thickBot="1">
      <c r="B10" s="198"/>
      <c r="C10" s="201"/>
      <c r="D10" s="202"/>
      <c r="E10" s="202"/>
      <c r="F10" s="534" t="s">
        <v>514</v>
      </c>
    </row>
    <row r="11" spans="1:6" s="197" customFormat="1" ht="16.5" customHeight="1" thickBot="1">
      <c r="A11" s="671" t="s">
        <v>17</v>
      </c>
      <c r="B11" s="674" t="s">
        <v>18</v>
      </c>
      <c r="C11" s="677" t="s">
        <v>19</v>
      </c>
      <c r="D11" s="680" t="s">
        <v>20</v>
      </c>
      <c r="E11" s="680"/>
      <c r="F11" s="681"/>
    </row>
    <row r="12" spans="1:6" s="197" customFormat="1" ht="33" customHeight="1" thickBot="1">
      <c r="A12" s="672"/>
      <c r="B12" s="675"/>
      <c r="C12" s="678"/>
      <c r="D12" s="499" t="s">
        <v>21</v>
      </c>
      <c r="E12" s="517" t="s">
        <v>22</v>
      </c>
      <c r="F12" s="518" t="s">
        <v>23</v>
      </c>
    </row>
    <row r="13" spans="1:6" s="197" customFormat="1" ht="22.5" customHeight="1">
      <c r="A13" s="672"/>
      <c r="B13" s="675"/>
      <c r="C13" s="678"/>
      <c r="D13" s="682" t="s">
        <v>24</v>
      </c>
      <c r="E13" s="683"/>
      <c r="F13" s="684"/>
    </row>
    <row r="14" spans="1:6" ht="12.75">
      <c r="A14" s="672"/>
      <c r="B14" s="675"/>
      <c r="C14" s="678"/>
      <c r="D14" s="685"/>
      <c r="E14" s="686"/>
      <c r="F14" s="687"/>
    </row>
    <row r="15" spans="1:6" ht="3" customHeight="1" thickBot="1">
      <c r="A15" s="673"/>
      <c r="B15" s="676"/>
      <c r="C15" s="679"/>
      <c r="D15" s="688"/>
      <c r="E15" s="689"/>
      <c r="F15" s="690"/>
    </row>
    <row r="16" spans="1:6" s="129" customFormat="1" ht="30">
      <c r="A16" s="205" t="s">
        <v>25</v>
      </c>
      <c r="B16" s="206" t="s">
        <v>26</v>
      </c>
      <c r="C16" s="513">
        <f>SUM(D16:F16)</f>
        <v>47089</v>
      </c>
      <c r="D16" s="513">
        <v>10888</v>
      </c>
      <c r="E16" s="513">
        <v>36201</v>
      </c>
      <c r="F16" s="514"/>
    </row>
    <row r="17" spans="1:6" s="129" customFormat="1" ht="15">
      <c r="A17" s="209" t="s">
        <v>347</v>
      </c>
      <c r="B17" s="210" t="s">
        <v>781</v>
      </c>
      <c r="C17" s="515">
        <f aca="true" t="shared" si="0" ref="C17:C35">SUM(D17:F17)</f>
        <v>37</v>
      </c>
      <c r="D17" s="515">
        <v>37</v>
      </c>
      <c r="E17" s="515"/>
      <c r="F17" s="516"/>
    </row>
    <row r="18" spans="1:6" s="129" customFormat="1" ht="15">
      <c r="A18" s="209" t="s">
        <v>348</v>
      </c>
      <c r="B18" s="210" t="s">
        <v>349</v>
      </c>
      <c r="C18" s="515">
        <f t="shared" si="0"/>
        <v>1180</v>
      </c>
      <c r="D18" s="515">
        <v>1030</v>
      </c>
      <c r="E18" s="515">
        <v>150</v>
      </c>
      <c r="F18" s="516"/>
    </row>
    <row r="19" spans="1:6" s="129" customFormat="1" ht="15">
      <c r="A19" s="209" t="s">
        <v>350</v>
      </c>
      <c r="B19" s="210" t="s">
        <v>351</v>
      </c>
      <c r="C19" s="515">
        <f t="shared" si="0"/>
        <v>49701</v>
      </c>
      <c r="D19" s="515">
        <v>49701</v>
      </c>
      <c r="E19" s="515"/>
      <c r="F19" s="516"/>
    </row>
    <row r="20" spans="1:6" s="129" customFormat="1" ht="15">
      <c r="A20" s="209" t="s">
        <v>968</v>
      </c>
      <c r="B20" s="210" t="s">
        <v>969</v>
      </c>
      <c r="C20" s="515">
        <f t="shared" si="0"/>
        <v>29508</v>
      </c>
      <c r="D20" s="515">
        <v>29508</v>
      </c>
      <c r="E20" s="515"/>
      <c r="F20" s="516"/>
    </row>
    <row r="21" spans="1:6" s="129" customFormat="1" ht="15">
      <c r="A21" s="209" t="s">
        <v>352</v>
      </c>
      <c r="B21" s="210" t="s">
        <v>353</v>
      </c>
      <c r="C21" s="515">
        <f t="shared" si="0"/>
        <v>0</v>
      </c>
      <c r="D21" s="515"/>
      <c r="E21" s="515"/>
      <c r="F21" s="516"/>
    </row>
    <row r="22" spans="1:6" s="129" customFormat="1" ht="15">
      <c r="A22" s="209" t="s">
        <v>354</v>
      </c>
      <c r="B22" s="210" t="s">
        <v>355</v>
      </c>
      <c r="C22" s="515">
        <f t="shared" si="0"/>
        <v>0</v>
      </c>
      <c r="D22" s="515"/>
      <c r="E22" s="515"/>
      <c r="F22" s="516"/>
    </row>
    <row r="23" spans="1:6" s="129" customFormat="1" ht="15">
      <c r="A23" s="209" t="s">
        <v>356</v>
      </c>
      <c r="B23" s="210" t="s">
        <v>357</v>
      </c>
      <c r="C23" s="515">
        <f t="shared" si="0"/>
        <v>2066</v>
      </c>
      <c r="D23" s="515"/>
      <c r="E23" s="515">
        <v>2066</v>
      </c>
      <c r="F23" s="516"/>
    </row>
    <row r="24" spans="1:6" s="129" customFormat="1" ht="15">
      <c r="A24" s="209" t="s">
        <v>406</v>
      </c>
      <c r="B24" s="210" t="s">
        <v>407</v>
      </c>
      <c r="C24" s="515">
        <f t="shared" si="0"/>
        <v>4361</v>
      </c>
      <c r="D24" s="515">
        <v>4361</v>
      </c>
      <c r="E24" s="515"/>
      <c r="F24" s="516"/>
    </row>
    <row r="25" spans="1:6" s="129" customFormat="1" ht="15">
      <c r="A25" s="209" t="s">
        <v>408</v>
      </c>
      <c r="B25" s="210" t="s">
        <v>776</v>
      </c>
      <c r="C25" s="515">
        <f t="shared" si="0"/>
        <v>0</v>
      </c>
      <c r="D25" s="515"/>
      <c r="E25" s="515"/>
      <c r="F25" s="516"/>
    </row>
    <row r="26" spans="1:6" s="129" customFormat="1" ht="15">
      <c r="A26" s="209" t="s">
        <v>409</v>
      </c>
      <c r="B26" s="210" t="s">
        <v>410</v>
      </c>
      <c r="C26" s="515">
        <f t="shared" si="0"/>
        <v>200</v>
      </c>
      <c r="D26" s="515">
        <v>200</v>
      </c>
      <c r="E26" s="515"/>
      <c r="F26" s="516"/>
    </row>
    <row r="27" spans="1:6" s="129" customFormat="1" ht="15">
      <c r="A27" s="209" t="s">
        <v>412</v>
      </c>
      <c r="B27" s="210" t="s">
        <v>413</v>
      </c>
      <c r="C27" s="515">
        <f t="shared" si="0"/>
        <v>10</v>
      </c>
      <c r="D27" s="515">
        <v>10</v>
      </c>
      <c r="E27" s="515"/>
      <c r="F27" s="516"/>
    </row>
    <row r="28" spans="1:6" s="129" customFormat="1" ht="15">
      <c r="A28" s="211" t="s">
        <v>913</v>
      </c>
      <c r="B28" s="225" t="s">
        <v>914</v>
      </c>
      <c r="C28" s="515">
        <f t="shared" si="0"/>
        <v>1721</v>
      </c>
      <c r="D28" s="515">
        <v>1721</v>
      </c>
      <c r="E28" s="515"/>
      <c r="F28" s="516"/>
    </row>
    <row r="29" spans="1:6" s="129" customFormat="1" ht="15">
      <c r="A29" s="211" t="s">
        <v>915</v>
      </c>
      <c r="B29" s="212" t="s">
        <v>916</v>
      </c>
      <c r="C29" s="515">
        <f>SUM(D29:F29)</f>
        <v>253</v>
      </c>
      <c r="D29" s="515">
        <v>253</v>
      </c>
      <c r="E29" s="515"/>
      <c r="F29" s="516"/>
    </row>
    <row r="30" spans="1:6" s="129" customFormat="1" ht="15">
      <c r="A30" s="211" t="s">
        <v>915</v>
      </c>
      <c r="B30" s="212" t="s">
        <v>967</v>
      </c>
      <c r="C30" s="515">
        <f>SUM(D30:F30)</f>
        <v>737</v>
      </c>
      <c r="D30" s="515">
        <v>737</v>
      </c>
      <c r="E30" s="515"/>
      <c r="F30" s="516"/>
    </row>
    <row r="31" spans="1:6" s="129" customFormat="1" ht="15">
      <c r="A31" s="211">
        <v>104051</v>
      </c>
      <c r="B31" s="212" t="s">
        <v>415</v>
      </c>
      <c r="C31" s="515">
        <f>SUM(D31:F31)</f>
        <v>23</v>
      </c>
      <c r="D31" s="515"/>
      <c r="E31" s="515"/>
      <c r="F31" s="516">
        <v>23</v>
      </c>
    </row>
    <row r="32" spans="1:6" s="129" customFormat="1" ht="15">
      <c r="A32" s="209" t="s">
        <v>416</v>
      </c>
      <c r="B32" s="214" t="s">
        <v>754</v>
      </c>
      <c r="C32" s="515">
        <f t="shared" si="0"/>
        <v>1593</v>
      </c>
      <c r="D32" s="515">
        <v>1593</v>
      </c>
      <c r="E32" s="515"/>
      <c r="F32" s="516"/>
    </row>
    <row r="33" spans="1:6" s="129" customFormat="1" ht="15">
      <c r="A33" s="209">
        <v>107060</v>
      </c>
      <c r="B33" s="214" t="s">
        <v>417</v>
      </c>
      <c r="C33" s="515">
        <f t="shared" si="0"/>
        <v>0</v>
      </c>
      <c r="D33" s="515"/>
      <c r="E33" s="515"/>
      <c r="F33" s="516"/>
    </row>
    <row r="34" spans="1:6" s="129" customFormat="1" ht="15">
      <c r="A34" s="209">
        <v>900020</v>
      </c>
      <c r="B34" s="214" t="s">
        <v>418</v>
      </c>
      <c r="C34" s="515">
        <f t="shared" si="0"/>
        <v>9602</v>
      </c>
      <c r="D34" s="515">
        <v>9602</v>
      </c>
      <c r="E34" s="515"/>
      <c r="F34" s="516"/>
    </row>
    <row r="35" spans="1:6" s="129" customFormat="1" ht="15.75" thickBot="1">
      <c r="A35" s="594">
        <v>900060</v>
      </c>
      <c r="B35" s="595" t="s">
        <v>970</v>
      </c>
      <c r="C35" s="515">
        <f t="shared" si="0"/>
        <v>12586</v>
      </c>
      <c r="D35" s="596"/>
      <c r="E35" s="596">
        <v>12586</v>
      </c>
      <c r="F35" s="597"/>
    </row>
    <row r="36" spans="1:6" s="129" customFormat="1" ht="33" customHeight="1" thickBot="1">
      <c r="A36" s="216"/>
      <c r="B36" s="217" t="s">
        <v>751</v>
      </c>
      <c r="C36" s="500">
        <f>SUM(C16:C35)</f>
        <v>160667</v>
      </c>
      <c r="D36" s="500">
        <f>SUM(D16:D34)</f>
        <v>109641</v>
      </c>
      <c r="E36" s="500">
        <f>SUM(E16:E34)</f>
        <v>38417</v>
      </c>
      <c r="F36" s="500">
        <f>SUM(F16:F34)</f>
        <v>23</v>
      </c>
    </row>
  </sheetData>
  <sheetProtection/>
  <mergeCells count="9">
    <mergeCell ref="A11:A15"/>
    <mergeCell ref="B11:B15"/>
    <mergeCell ref="C11:C15"/>
    <mergeCell ref="D11:F11"/>
    <mergeCell ref="D13:F15"/>
    <mergeCell ref="A3:F3"/>
    <mergeCell ref="B6:F6"/>
    <mergeCell ref="B7:F7"/>
    <mergeCell ref="B8:F8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HR71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1" width="9.125" style="115" customWidth="1"/>
    <col min="2" max="2" width="46.00390625" style="115" customWidth="1"/>
    <col min="3" max="15" width="14.00390625" style="115" customWidth="1"/>
    <col min="16" max="20" width="7.75390625" style="115" customWidth="1"/>
    <col min="21" max="21" width="9.625" style="115" customWidth="1"/>
    <col min="22" max="69" width="7.75390625" style="115" customWidth="1"/>
    <col min="70" max="16384" width="9.125" style="115" customWidth="1"/>
  </cols>
  <sheetData>
    <row r="1" s="7" customFormat="1" ht="12.75"/>
    <row r="2" spans="1:22" s="31" customFormat="1" ht="12.7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112"/>
      <c r="Q2" s="112"/>
      <c r="R2" s="112"/>
      <c r="S2" s="112"/>
      <c r="T2" s="112"/>
      <c r="U2" s="30"/>
      <c r="V2" s="30"/>
    </row>
    <row r="3" spans="1:22" s="31" customFormat="1" ht="12.75">
      <c r="A3" s="113" t="s">
        <v>993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  <c r="V3" s="114"/>
    </row>
    <row r="4" spans="1:26" s="529" customFormat="1" ht="14.25">
      <c r="A4" s="695" t="s">
        <v>790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</row>
    <row r="5" spans="1:21" s="223" customFormat="1" ht="15.75" customHeight="1">
      <c r="A5" s="697" t="s">
        <v>437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224"/>
      <c r="Q5" s="224"/>
      <c r="R5" s="224"/>
      <c r="S5" s="224"/>
      <c r="T5" s="224"/>
      <c r="U5" s="224"/>
    </row>
    <row r="6" spans="1:21" s="223" customFormat="1" ht="15.75" customHeight="1">
      <c r="A6" s="697" t="s">
        <v>904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222"/>
      <c r="Q6" s="222"/>
      <c r="R6" s="222"/>
      <c r="S6" s="222"/>
      <c r="T6" s="222"/>
      <c r="U6" s="222"/>
    </row>
    <row r="7" spans="2:22" s="7" customFormat="1" ht="13.5" thickBo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34" t="s">
        <v>514</v>
      </c>
      <c r="P7" s="30"/>
      <c r="Q7" s="30"/>
      <c r="R7" s="30"/>
      <c r="S7" s="30"/>
      <c r="T7" s="30"/>
      <c r="U7" s="30"/>
      <c r="V7" s="30"/>
    </row>
    <row r="8" spans="1:28" ht="45.75" customHeight="1" thickBot="1">
      <c r="A8" s="703" t="s">
        <v>698</v>
      </c>
      <c r="B8" s="704"/>
      <c r="C8" s="698" t="s">
        <v>920</v>
      </c>
      <c r="D8" s="699"/>
      <c r="E8" s="700"/>
      <c r="F8" s="698" t="s">
        <v>921</v>
      </c>
      <c r="G8" s="699"/>
      <c r="H8" s="700"/>
      <c r="I8" s="701" t="s">
        <v>822</v>
      </c>
      <c r="J8" s="699"/>
      <c r="K8" s="700"/>
      <c r="L8" s="693" t="s">
        <v>823</v>
      </c>
      <c r="M8" s="702"/>
      <c r="N8" s="702"/>
      <c r="O8" s="694"/>
      <c r="AB8" s="116"/>
    </row>
    <row r="9" spans="1:28" ht="21.75" customHeight="1" thickBot="1">
      <c r="A9" s="705"/>
      <c r="B9" s="706"/>
      <c r="C9" s="519" t="s">
        <v>738</v>
      </c>
      <c r="D9" s="519" t="s">
        <v>519</v>
      </c>
      <c r="E9" s="117" t="s">
        <v>735</v>
      </c>
      <c r="F9" s="519" t="s">
        <v>738</v>
      </c>
      <c r="G9" s="519" t="s">
        <v>519</v>
      </c>
      <c r="H9" s="117" t="s">
        <v>735</v>
      </c>
      <c r="I9" s="519" t="s">
        <v>738</v>
      </c>
      <c r="J9" s="519" t="s">
        <v>519</v>
      </c>
      <c r="K9" s="117" t="s">
        <v>735</v>
      </c>
      <c r="L9" s="519" t="s">
        <v>738</v>
      </c>
      <c r="M9" s="519" t="s">
        <v>519</v>
      </c>
      <c r="N9" s="117" t="s">
        <v>735</v>
      </c>
      <c r="O9" s="117" t="s">
        <v>824</v>
      </c>
      <c r="AB9" s="116"/>
    </row>
    <row r="10" spans="1:28" ht="21.75" customHeight="1" thickBot="1">
      <c r="A10" s="707"/>
      <c r="B10" s="708"/>
      <c r="C10" s="693" t="s">
        <v>694</v>
      </c>
      <c r="D10" s="694"/>
      <c r="E10" s="118" t="s">
        <v>825</v>
      </c>
      <c r="F10" s="693" t="s">
        <v>694</v>
      </c>
      <c r="G10" s="694"/>
      <c r="H10" s="118" t="s">
        <v>825</v>
      </c>
      <c r="I10" s="693" t="s">
        <v>694</v>
      </c>
      <c r="J10" s="694"/>
      <c r="K10" s="118" t="s">
        <v>825</v>
      </c>
      <c r="L10" s="693" t="s">
        <v>694</v>
      </c>
      <c r="M10" s="694"/>
      <c r="N10" s="118" t="s">
        <v>825</v>
      </c>
      <c r="O10" s="118" t="s">
        <v>743</v>
      </c>
      <c r="AB10" s="116"/>
    </row>
    <row r="11" spans="1:226" ht="30">
      <c r="A11" s="219" t="s">
        <v>25</v>
      </c>
      <c r="B11" s="212" t="s">
        <v>26</v>
      </c>
      <c r="C11" s="119">
        <v>11807</v>
      </c>
      <c r="D11" s="120">
        <v>14037</v>
      </c>
      <c r="E11" s="121">
        <v>12114</v>
      </c>
      <c r="F11" s="119">
        <v>26215</v>
      </c>
      <c r="G11" s="120">
        <v>36312</v>
      </c>
      <c r="H11" s="121">
        <v>36298</v>
      </c>
      <c r="I11" s="119"/>
      <c r="J11" s="120"/>
      <c r="K11" s="121"/>
      <c r="L11" s="122">
        <f>C11+F11+I11</f>
        <v>38022</v>
      </c>
      <c r="M11" s="122">
        <f>D11+G11+J11</f>
        <v>50349</v>
      </c>
      <c r="N11" s="122">
        <f>E11+H11+K11</f>
        <v>48412</v>
      </c>
      <c r="O11" s="123">
        <f>N11/M11*100</f>
        <v>96.15285308546346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</row>
    <row r="12" spans="1:226" ht="15">
      <c r="A12" s="211" t="s">
        <v>347</v>
      </c>
      <c r="B12" s="212" t="s">
        <v>781</v>
      </c>
      <c r="C12" s="119">
        <v>64</v>
      </c>
      <c r="D12" s="120">
        <v>104</v>
      </c>
      <c r="E12" s="121">
        <v>88</v>
      </c>
      <c r="F12" s="119"/>
      <c r="G12" s="120"/>
      <c r="H12" s="121"/>
      <c r="I12" s="119"/>
      <c r="J12" s="120"/>
      <c r="K12" s="121"/>
      <c r="L12" s="122">
        <f aca="true" t="shared" si="0" ref="L12:L46">C12+F12+I12</f>
        <v>64</v>
      </c>
      <c r="M12" s="122">
        <f aca="true" t="shared" si="1" ref="M12:M46">D12+G12+J12</f>
        <v>104</v>
      </c>
      <c r="N12" s="122">
        <f aca="true" t="shared" si="2" ref="N12:N45">E12+H12+K12</f>
        <v>88</v>
      </c>
      <c r="O12" s="123">
        <f aca="true" t="shared" si="3" ref="O12:O47">N12/M12*100</f>
        <v>84.61538461538461</v>
      </c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</row>
    <row r="13" spans="1:226" s="125" customFormat="1" ht="30">
      <c r="A13" s="211" t="s">
        <v>348</v>
      </c>
      <c r="B13" s="212" t="s">
        <v>349</v>
      </c>
      <c r="C13" s="119">
        <v>1515</v>
      </c>
      <c r="D13" s="120">
        <v>1671</v>
      </c>
      <c r="E13" s="121">
        <v>1200</v>
      </c>
      <c r="F13" s="119">
        <v>8</v>
      </c>
      <c r="G13" s="120">
        <v>292</v>
      </c>
      <c r="H13" s="121">
        <v>291</v>
      </c>
      <c r="I13" s="119"/>
      <c r="J13" s="120"/>
      <c r="K13" s="121"/>
      <c r="L13" s="122">
        <f t="shared" si="0"/>
        <v>1523</v>
      </c>
      <c r="M13" s="122">
        <f t="shared" si="1"/>
        <v>1963</v>
      </c>
      <c r="N13" s="122">
        <f t="shared" si="2"/>
        <v>1491</v>
      </c>
      <c r="O13" s="123">
        <f t="shared" si="3"/>
        <v>75.95517065715741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</row>
    <row r="14" spans="1:226" ht="30">
      <c r="A14" s="209" t="s">
        <v>350</v>
      </c>
      <c r="B14" s="210" t="s">
        <v>351</v>
      </c>
      <c r="C14" s="119"/>
      <c r="D14" s="120">
        <v>154</v>
      </c>
      <c r="E14" s="121">
        <v>154</v>
      </c>
      <c r="F14" s="119"/>
      <c r="G14" s="120"/>
      <c r="H14" s="121"/>
      <c r="I14" s="119"/>
      <c r="J14" s="120">
        <v>2262</v>
      </c>
      <c r="K14" s="121">
        <v>943</v>
      </c>
      <c r="L14" s="122"/>
      <c r="M14" s="122">
        <f t="shared" si="1"/>
        <v>2416</v>
      </c>
      <c r="N14" s="122">
        <f t="shared" si="2"/>
        <v>1097</v>
      </c>
      <c r="O14" s="123">
        <f t="shared" si="3"/>
        <v>45.40562913907284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</row>
    <row r="15" spans="1:226" ht="15">
      <c r="A15" s="209" t="s">
        <v>352</v>
      </c>
      <c r="B15" s="210" t="s">
        <v>353</v>
      </c>
      <c r="C15" s="119"/>
      <c r="D15" s="120"/>
      <c r="E15" s="121"/>
      <c r="F15" s="119"/>
      <c r="G15" s="120"/>
      <c r="H15" s="121"/>
      <c r="I15" s="119"/>
      <c r="J15" s="120"/>
      <c r="K15" s="121"/>
      <c r="L15" s="122"/>
      <c r="M15" s="122"/>
      <c r="N15" s="122"/>
      <c r="O15" s="123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</row>
    <row r="16" spans="1:226" ht="15">
      <c r="A16" s="211" t="s">
        <v>354</v>
      </c>
      <c r="B16" s="212" t="s">
        <v>355</v>
      </c>
      <c r="C16" s="119"/>
      <c r="D16" s="120"/>
      <c r="E16" s="121"/>
      <c r="F16" s="119"/>
      <c r="G16" s="120"/>
      <c r="H16" s="121"/>
      <c r="I16" s="119"/>
      <c r="J16" s="120"/>
      <c r="K16" s="121"/>
      <c r="L16" s="122"/>
      <c r="M16" s="122"/>
      <c r="N16" s="122"/>
      <c r="O16" s="123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</row>
    <row r="17" spans="1:226" ht="15">
      <c r="A17" s="211" t="s">
        <v>356</v>
      </c>
      <c r="B17" s="212" t="s">
        <v>357</v>
      </c>
      <c r="C17" s="119"/>
      <c r="D17" s="120">
        <v>2108</v>
      </c>
      <c r="E17" s="121">
        <v>2108</v>
      </c>
      <c r="F17" s="119"/>
      <c r="G17" s="120"/>
      <c r="H17" s="121"/>
      <c r="I17" s="119"/>
      <c r="J17" s="120"/>
      <c r="K17" s="121"/>
      <c r="L17" s="122"/>
      <c r="M17" s="122">
        <f t="shared" si="1"/>
        <v>2108</v>
      </c>
      <c r="N17" s="122">
        <f t="shared" si="2"/>
        <v>2108</v>
      </c>
      <c r="O17" s="123">
        <f t="shared" si="3"/>
        <v>100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</row>
    <row r="18" spans="1:226" ht="15">
      <c r="A18" s="211" t="s">
        <v>404</v>
      </c>
      <c r="B18" s="212" t="s">
        <v>405</v>
      </c>
      <c r="C18" s="119"/>
      <c r="D18" s="120"/>
      <c r="E18" s="121"/>
      <c r="F18" s="119"/>
      <c r="G18" s="120">
        <v>9560</v>
      </c>
      <c r="H18" s="121">
        <v>9560</v>
      </c>
      <c r="I18" s="119"/>
      <c r="J18" s="120"/>
      <c r="K18" s="121"/>
      <c r="L18" s="122"/>
      <c r="M18" s="122">
        <f t="shared" si="1"/>
        <v>9560</v>
      </c>
      <c r="N18" s="122">
        <f t="shared" si="2"/>
        <v>9560</v>
      </c>
      <c r="O18" s="123">
        <f t="shared" si="3"/>
        <v>100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</row>
    <row r="19" spans="1:226" ht="15">
      <c r="A19" s="211" t="s">
        <v>420</v>
      </c>
      <c r="B19" s="212" t="s">
        <v>529</v>
      </c>
      <c r="C19" s="119">
        <v>254</v>
      </c>
      <c r="D19" s="120">
        <v>254</v>
      </c>
      <c r="E19" s="121"/>
      <c r="F19" s="119">
        <v>58</v>
      </c>
      <c r="G19" s="120">
        <v>58</v>
      </c>
      <c r="H19" s="121">
        <v>58</v>
      </c>
      <c r="I19" s="119"/>
      <c r="J19" s="120"/>
      <c r="K19" s="121"/>
      <c r="L19" s="122">
        <f t="shared" si="0"/>
        <v>312</v>
      </c>
      <c r="M19" s="122">
        <f t="shared" si="1"/>
        <v>312</v>
      </c>
      <c r="N19" s="122">
        <f t="shared" si="2"/>
        <v>58</v>
      </c>
      <c r="O19" s="123">
        <f t="shared" si="3"/>
        <v>18.58974358974359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</row>
    <row r="20" spans="1:226" s="127" customFormat="1" ht="30">
      <c r="A20" s="226" t="s">
        <v>421</v>
      </c>
      <c r="B20" s="212" t="s">
        <v>422</v>
      </c>
      <c r="C20" s="119">
        <v>237</v>
      </c>
      <c r="D20" s="120">
        <v>237</v>
      </c>
      <c r="E20" s="121">
        <v>10</v>
      </c>
      <c r="F20" s="119"/>
      <c r="G20" s="120"/>
      <c r="H20" s="121"/>
      <c r="I20" s="119"/>
      <c r="J20" s="120"/>
      <c r="K20" s="121"/>
      <c r="L20" s="122">
        <f t="shared" si="0"/>
        <v>237</v>
      </c>
      <c r="M20" s="122">
        <f t="shared" si="1"/>
        <v>237</v>
      </c>
      <c r="N20" s="122">
        <f t="shared" si="2"/>
        <v>10</v>
      </c>
      <c r="O20" s="123">
        <f t="shared" si="3"/>
        <v>4.219409282700422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</row>
    <row r="21" spans="1:226" s="127" customFormat="1" ht="15">
      <c r="A21" s="226" t="s">
        <v>442</v>
      </c>
      <c r="B21" s="212" t="s">
        <v>443</v>
      </c>
      <c r="C21" s="119"/>
      <c r="D21" s="120">
        <v>10</v>
      </c>
      <c r="E21" s="121">
        <v>8</v>
      </c>
      <c r="F21" s="119"/>
      <c r="G21" s="120"/>
      <c r="H21" s="121"/>
      <c r="I21" s="119"/>
      <c r="J21" s="120"/>
      <c r="K21" s="121"/>
      <c r="L21" s="122"/>
      <c r="M21" s="122">
        <f t="shared" si="1"/>
        <v>10</v>
      </c>
      <c r="N21" s="122">
        <f t="shared" si="2"/>
        <v>8</v>
      </c>
      <c r="O21" s="123">
        <f t="shared" si="3"/>
        <v>80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</row>
    <row r="22" spans="1:15" ht="30">
      <c r="A22" s="211" t="s">
        <v>406</v>
      </c>
      <c r="B22" s="212" t="s">
        <v>407</v>
      </c>
      <c r="C22" s="119">
        <v>3993</v>
      </c>
      <c r="D22" s="120">
        <v>1589</v>
      </c>
      <c r="E22" s="121">
        <v>540</v>
      </c>
      <c r="F22" s="119"/>
      <c r="G22" s="120">
        <v>4269</v>
      </c>
      <c r="H22" s="121">
        <v>4269</v>
      </c>
      <c r="I22" s="119"/>
      <c r="J22" s="120"/>
      <c r="K22" s="121"/>
      <c r="L22" s="122">
        <f t="shared" si="0"/>
        <v>3993</v>
      </c>
      <c r="M22" s="122">
        <f t="shared" si="1"/>
        <v>5858</v>
      </c>
      <c r="N22" s="122">
        <f t="shared" si="2"/>
        <v>4809</v>
      </c>
      <c r="O22" s="123">
        <f t="shared" si="3"/>
        <v>82.09286445885968</v>
      </c>
    </row>
    <row r="23" spans="1:226" ht="15">
      <c r="A23" s="211" t="s">
        <v>423</v>
      </c>
      <c r="B23" s="212" t="s">
        <v>424</v>
      </c>
      <c r="C23" s="119"/>
      <c r="D23" s="120"/>
      <c r="E23" s="121"/>
      <c r="F23" s="119">
        <v>600</v>
      </c>
      <c r="G23" s="120">
        <v>452</v>
      </c>
      <c r="H23" s="121"/>
      <c r="I23" s="119"/>
      <c r="J23" s="120"/>
      <c r="K23" s="121"/>
      <c r="L23" s="122">
        <f t="shared" si="0"/>
        <v>600</v>
      </c>
      <c r="M23" s="122">
        <f t="shared" si="1"/>
        <v>452</v>
      </c>
      <c r="N23" s="122"/>
      <c r="O23" s="123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</row>
    <row r="24" spans="1:226" ht="15">
      <c r="A24" s="211" t="s">
        <v>408</v>
      </c>
      <c r="B24" s="212" t="s">
        <v>776</v>
      </c>
      <c r="C24" s="119">
        <v>3056</v>
      </c>
      <c r="D24" s="120">
        <v>3056</v>
      </c>
      <c r="E24" s="121">
        <v>1812</v>
      </c>
      <c r="F24" s="119"/>
      <c r="G24" s="120"/>
      <c r="H24" s="121"/>
      <c r="I24" s="119"/>
      <c r="J24" s="120"/>
      <c r="K24" s="121"/>
      <c r="L24" s="122">
        <f t="shared" si="0"/>
        <v>3056</v>
      </c>
      <c r="M24" s="122">
        <f t="shared" si="1"/>
        <v>3056</v>
      </c>
      <c r="N24" s="122">
        <f t="shared" si="2"/>
        <v>1812</v>
      </c>
      <c r="O24" s="123">
        <f t="shared" si="3"/>
        <v>59.29319371727748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</row>
    <row r="25" spans="1:226" ht="15">
      <c r="A25" s="211" t="s">
        <v>425</v>
      </c>
      <c r="B25" s="212" t="s">
        <v>775</v>
      </c>
      <c r="C25" s="119">
        <v>381</v>
      </c>
      <c r="D25" s="120">
        <v>381</v>
      </c>
      <c r="E25" s="121">
        <v>29</v>
      </c>
      <c r="F25" s="119"/>
      <c r="G25" s="120"/>
      <c r="H25" s="121"/>
      <c r="I25" s="119"/>
      <c r="J25" s="120"/>
      <c r="K25" s="121"/>
      <c r="L25" s="122">
        <f t="shared" si="0"/>
        <v>381</v>
      </c>
      <c r="M25" s="122">
        <f t="shared" si="1"/>
        <v>381</v>
      </c>
      <c r="N25" s="122">
        <f t="shared" si="2"/>
        <v>29</v>
      </c>
      <c r="O25" s="123">
        <f t="shared" si="3"/>
        <v>7.611548556430446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</row>
    <row r="26" spans="1:15" ht="15">
      <c r="A26" s="211" t="s">
        <v>409</v>
      </c>
      <c r="B26" s="212" t="s">
        <v>410</v>
      </c>
      <c r="C26" s="119">
        <v>2431</v>
      </c>
      <c r="D26" s="120">
        <v>2658</v>
      </c>
      <c r="E26" s="121">
        <v>1844</v>
      </c>
      <c r="F26" s="119">
        <v>165</v>
      </c>
      <c r="G26" s="120">
        <v>761</v>
      </c>
      <c r="H26" s="121">
        <v>761</v>
      </c>
      <c r="I26" s="119"/>
      <c r="J26" s="120"/>
      <c r="K26" s="121"/>
      <c r="L26" s="122">
        <f t="shared" si="0"/>
        <v>2596</v>
      </c>
      <c r="M26" s="122">
        <f t="shared" si="1"/>
        <v>3419</v>
      </c>
      <c r="N26" s="122">
        <f t="shared" si="2"/>
        <v>2605</v>
      </c>
      <c r="O26" s="123">
        <f t="shared" si="3"/>
        <v>76.19186896753438</v>
      </c>
    </row>
    <row r="27" spans="1:15" ht="15">
      <c r="A27" s="211" t="s">
        <v>426</v>
      </c>
      <c r="B27" s="213" t="s">
        <v>777</v>
      </c>
      <c r="C27" s="119">
        <v>60</v>
      </c>
      <c r="D27" s="120">
        <v>110</v>
      </c>
      <c r="E27" s="121">
        <v>89</v>
      </c>
      <c r="F27" s="119"/>
      <c r="G27" s="120">
        <v>23171</v>
      </c>
      <c r="H27" s="121"/>
      <c r="I27" s="119"/>
      <c r="J27" s="120"/>
      <c r="K27" s="121"/>
      <c r="L27" s="122">
        <f t="shared" si="0"/>
        <v>60</v>
      </c>
      <c r="M27" s="122">
        <f t="shared" si="1"/>
        <v>23281</v>
      </c>
      <c r="N27" s="122">
        <f t="shared" si="2"/>
        <v>89</v>
      </c>
      <c r="O27" s="123">
        <f t="shared" si="3"/>
        <v>0.3822859842790258</v>
      </c>
    </row>
    <row r="28" spans="1:15" ht="30">
      <c r="A28" s="211" t="s">
        <v>427</v>
      </c>
      <c r="B28" s="212" t="s">
        <v>428</v>
      </c>
      <c r="C28" s="119">
        <v>675</v>
      </c>
      <c r="D28" s="120">
        <v>725</v>
      </c>
      <c r="E28" s="121">
        <v>725</v>
      </c>
      <c r="F28" s="119"/>
      <c r="G28" s="120"/>
      <c r="H28" s="121"/>
      <c r="I28" s="119"/>
      <c r="J28" s="120"/>
      <c r="K28" s="121"/>
      <c r="L28" s="122">
        <f t="shared" si="0"/>
        <v>675</v>
      </c>
      <c r="M28" s="122">
        <f t="shared" si="1"/>
        <v>725</v>
      </c>
      <c r="N28" s="122">
        <f t="shared" si="2"/>
        <v>725</v>
      </c>
      <c r="O28" s="123">
        <f t="shared" si="3"/>
        <v>100</v>
      </c>
    </row>
    <row r="29" spans="1:15" ht="15">
      <c r="A29" s="211" t="s">
        <v>411</v>
      </c>
      <c r="B29" s="213" t="s">
        <v>780</v>
      </c>
      <c r="C29" s="119">
        <v>536</v>
      </c>
      <c r="D29" s="120">
        <v>966</v>
      </c>
      <c r="E29" s="121">
        <v>966</v>
      </c>
      <c r="F29" s="119"/>
      <c r="G29" s="120"/>
      <c r="H29" s="121"/>
      <c r="I29" s="119"/>
      <c r="J29" s="120"/>
      <c r="K29" s="121"/>
      <c r="L29" s="122">
        <f t="shared" si="0"/>
        <v>536</v>
      </c>
      <c r="M29" s="122">
        <f t="shared" si="1"/>
        <v>966</v>
      </c>
      <c r="N29" s="122">
        <f t="shared" si="2"/>
        <v>966</v>
      </c>
      <c r="O29" s="123">
        <f t="shared" si="3"/>
        <v>100</v>
      </c>
    </row>
    <row r="30" spans="1:15" ht="30">
      <c r="A30" s="211" t="s">
        <v>440</v>
      </c>
      <c r="B30" s="212" t="s">
        <v>441</v>
      </c>
      <c r="C30" s="119"/>
      <c r="D30" s="120">
        <v>481</v>
      </c>
      <c r="E30" s="121">
        <v>476</v>
      </c>
      <c r="F30" s="119"/>
      <c r="G30" s="120"/>
      <c r="H30" s="121"/>
      <c r="I30" s="119"/>
      <c r="J30" s="120"/>
      <c r="K30" s="121"/>
      <c r="L30" s="122"/>
      <c r="M30" s="122">
        <f t="shared" si="1"/>
        <v>481</v>
      </c>
      <c r="N30" s="122">
        <f t="shared" si="2"/>
        <v>476</v>
      </c>
      <c r="O30" s="123">
        <f t="shared" si="3"/>
        <v>98.96049896049897</v>
      </c>
    </row>
    <row r="31" spans="1:15" ht="15">
      <c r="A31" s="211" t="s">
        <v>429</v>
      </c>
      <c r="B31" s="212" t="s">
        <v>779</v>
      </c>
      <c r="C31" s="119">
        <v>200</v>
      </c>
      <c r="D31" s="120">
        <v>235</v>
      </c>
      <c r="E31" s="121">
        <v>160</v>
      </c>
      <c r="F31" s="119"/>
      <c r="G31" s="120"/>
      <c r="H31" s="121"/>
      <c r="I31" s="119"/>
      <c r="J31" s="120"/>
      <c r="K31" s="121"/>
      <c r="L31" s="122">
        <f t="shared" si="0"/>
        <v>200</v>
      </c>
      <c r="M31" s="122">
        <f t="shared" si="1"/>
        <v>235</v>
      </c>
      <c r="N31" s="122">
        <f t="shared" si="2"/>
        <v>160</v>
      </c>
      <c r="O31" s="123">
        <f t="shared" si="3"/>
        <v>68.08510638297872</v>
      </c>
    </row>
    <row r="32" spans="1:15" ht="15">
      <c r="A32" s="211" t="s">
        <v>412</v>
      </c>
      <c r="B32" s="212" t="s">
        <v>413</v>
      </c>
      <c r="C32" s="119">
        <v>2803</v>
      </c>
      <c r="D32" s="120">
        <v>2968</v>
      </c>
      <c r="E32" s="121">
        <v>2691</v>
      </c>
      <c r="F32" s="119"/>
      <c r="G32" s="120">
        <v>68</v>
      </c>
      <c r="H32" s="121">
        <v>68</v>
      </c>
      <c r="I32" s="119"/>
      <c r="J32" s="120"/>
      <c r="K32" s="121"/>
      <c r="L32" s="122">
        <f t="shared" si="0"/>
        <v>2803</v>
      </c>
      <c r="M32" s="122">
        <f t="shared" si="1"/>
        <v>3036</v>
      </c>
      <c r="N32" s="122">
        <f t="shared" si="2"/>
        <v>2759</v>
      </c>
      <c r="O32" s="123">
        <f t="shared" si="3"/>
        <v>90.87615283267458</v>
      </c>
    </row>
    <row r="33" spans="1:15" ht="15">
      <c r="A33" s="211" t="s">
        <v>430</v>
      </c>
      <c r="B33" s="212" t="s">
        <v>431</v>
      </c>
      <c r="C33" s="119">
        <v>50</v>
      </c>
      <c r="D33" s="120">
        <v>49</v>
      </c>
      <c r="E33" s="121">
        <v>38</v>
      </c>
      <c r="F33" s="119"/>
      <c r="G33" s="120"/>
      <c r="H33" s="121"/>
      <c r="I33" s="119"/>
      <c r="J33" s="120"/>
      <c r="K33" s="121"/>
      <c r="L33" s="122">
        <f t="shared" si="0"/>
        <v>50</v>
      </c>
      <c r="M33" s="122">
        <f t="shared" si="1"/>
        <v>49</v>
      </c>
      <c r="N33" s="122">
        <f t="shared" si="2"/>
        <v>38</v>
      </c>
      <c r="O33" s="123">
        <f t="shared" si="3"/>
        <v>77.55102040816327</v>
      </c>
    </row>
    <row r="34" spans="1:15" ht="15">
      <c r="A34" s="211" t="s">
        <v>913</v>
      </c>
      <c r="B34" s="225" t="s">
        <v>914</v>
      </c>
      <c r="C34" s="119">
        <v>5163</v>
      </c>
      <c r="D34" s="120">
        <v>5395</v>
      </c>
      <c r="E34" s="121">
        <v>4243</v>
      </c>
      <c r="F34" s="119"/>
      <c r="G34" s="120">
        <v>159</v>
      </c>
      <c r="H34" s="121">
        <v>159</v>
      </c>
      <c r="I34" s="119"/>
      <c r="J34" s="120"/>
      <c r="K34" s="121"/>
      <c r="L34" s="122">
        <f t="shared" si="0"/>
        <v>5163</v>
      </c>
      <c r="M34" s="122">
        <f t="shared" si="1"/>
        <v>5554</v>
      </c>
      <c r="N34" s="122">
        <f t="shared" si="2"/>
        <v>4402</v>
      </c>
      <c r="O34" s="123">
        <f t="shared" si="3"/>
        <v>79.25819229384228</v>
      </c>
    </row>
    <row r="35" spans="1:15" ht="15">
      <c r="A35" s="211" t="s">
        <v>915</v>
      </c>
      <c r="B35" s="212" t="s">
        <v>916</v>
      </c>
      <c r="C35" s="119">
        <v>829</v>
      </c>
      <c r="D35" s="120">
        <v>968</v>
      </c>
      <c r="E35" s="121">
        <v>771</v>
      </c>
      <c r="F35" s="119"/>
      <c r="G35" s="120">
        <v>28</v>
      </c>
      <c r="H35" s="121">
        <v>28</v>
      </c>
      <c r="I35" s="119"/>
      <c r="J35" s="120"/>
      <c r="K35" s="121"/>
      <c r="L35" s="122">
        <f aca="true" t="shared" si="4" ref="L35:N36">C35+F35+I35</f>
        <v>829</v>
      </c>
      <c r="M35" s="122">
        <f t="shared" si="4"/>
        <v>996</v>
      </c>
      <c r="N35" s="122">
        <f t="shared" si="4"/>
        <v>799</v>
      </c>
      <c r="O35" s="123">
        <f>N35/M35*100</f>
        <v>80.22088353413655</v>
      </c>
    </row>
    <row r="36" spans="1:15" ht="15">
      <c r="A36" s="211" t="s">
        <v>915</v>
      </c>
      <c r="B36" s="212" t="s">
        <v>967</v>
      </c>
      <c r="C36" s="119">
        <v>1171</v>
      </c>
      <c r="D36" s="120">
        <v>1340</v>
      </c>
      <c r="E36" s="121">
        <v>1276</v>
      </c>
      <c r="F36" s="119"/>
      <c r="G36" s="120">
        <v>24</v>
      </c>
      <c r="H36" s="121">
        <v>24</v>
      </c>
      <c r="I36" s="119"/>
      <c r="J36" s="120"/>
      <c r="K36" s="121"/>
      <c r="L36" s="122">
        <f t="shared" si="4"/>
        <v>1171</v>
      </c>
      <c r="M36" s="122">
        <f t="shared" si="4"/>
        <v>1364</v>
      </c>
      <c r="N36" s="122">
        <f t="shared" si="4"/>
        <v>1300</v>
      </c>
      <c r="O36" s="123">
        <f>N36/M36*100</f>
        <v>95.30791788856305</v>
      </c>
    </row>
    <row r="37" spans="1:15" ht="30">
      <c r="A37" s="211">
        <v>101150</v>
      </c>
      <c r="B37" s="212" t="s">
        <v>432</v>
      </c>
      <c r="C37" s="119">
        <v>45</v>
      </c>
      <c r="D37" s="120">
        <v>163</v>
      </c>
      <c r="E37" s="121">
        <v>143</v>
      </c>
      <c r="F37" s="119"/>
      <c r="G37" s="120"/>
      <c r="H37" s="121"/>
      <c r="I37" s="119"/>
      <c r="J37" s="120"/>
      <c r="K37" s="121"/>
      <c r="L37" s="122">
        <f t="shared" si="0"/>
        <v>45</v>
      </c>
      <c r="M37" s="122">
        <f t="shared" si="1"/>
        <v>163</v>
      </c>
      <c r="N37" s="122">
        <f t="shared" si="2"/>
        <v>143</v>
      </c>
      <c r="O37" s="123">
        <f t="shared" si="3"/>
        <v>87.73006134969326</v>
      </c>
    </row>
    <row r="38" spans="1:15" ht="15">
      <c r="A38" s="211" t="s">
        <v>433</v>
      </c>
      <c r="B38" s="213" t="s">
        <v>778</v>
      </c>
      <c r="C38" s="119">
        <v>264</v>
      </c>
      <c r="D38" s="120">
        <v>292</v>
      </c>
      <c r="E38" s="121">
        <v>292</v>
      </c>
      <c r="F38" s="119"/>
      <c r="G38" s="120"/>
      <c r="H38" s="121"/>
      <c r="I38" s="119"/>
      <c r="J38" s="120"/>
      <c r="K38" s="121"/>
      <c r="L38" s="122">
        <f t="shared" si="0"/>
        <v>264</v>
      </c>
      <c r="M38" s="122">
        <f t="shared" si="1"/>
        <v>292</v>
      </c>
      <c r="N38" s="122">
        <f t="shared" si="2"/>
        <v>292</v>
      </c>
      <c r="O38" s="123">
        <f t="shared" si="3"/>
        <v>100</v>
      </c>
    </row>
    <row r="39" spans="1:15" ht="15">
      <c r="A39" s="211">
        <v>104051</v>
      </c>
      <c r="B39" s="212" t="s">
        <v>415</v>
      </c>
      <c r="C39" s="119">
        <v>46</v>
      </c>
      <c r="D39" s="120">
        <v>46</v>
      </c>
      <c r="E39" s="121">
        <v>23</v>
      </c>
      <c r="F39" s="119"/>
      <c r="G39" s="120"/>
      <c r="H39" s="121"/>
      <c r="I39" s="119"/>
      <c r="J39" s="120"/>
      <c r="K39" s="121"/>
      <c r="L39" s="122">
        <f t="shared" si="0"/>
        <v>46</v>
      </c>
      <c r="M39" s="122">
        <f t="shared" si="1"/>
        <v>46</v>
      </c>
      <c r="N39" s="122">
        <f t="shared" si="2"/>
        <v>23</v>
      </c>
      <c r="O39" s="123">
        <f t="shared" si="3"/>
        <v>50</v>
      </c>
    </row>
    <row r="40" spans="1:15" ht="15">
      <c r="A40" s="211">
        <v>105010</v>
      </c>
      <c r="B40" s="212" t="s">
        <v>434</v>
      </c>
      <c r="C40" s="119">
        <v>147</v>
      </c>
      <c r="D40" s="120"/>
      <c r="E40" s="121"/>
      <c r="F40" s="119"/>
      <c r="G40" s="120"/>
      <c r="H40" s="121"/>
      <c r="I40" s="119"/>
      <c r="J40" s="120"/>
      <c r="K40" s="121"/>
      <c r="L40" s="122">
        <f t="shared" si="0"/>
        <v>147</v>
      </c>
      <c r="M40" s="122"/>
      <c r="N40" s="122"/>
      <c r="O40" s="123"/>
    </row>
    <row r="41" spans="1:15" ht="15">
      <c r="A41" s="211">
        <v>105020</v>
      </c>
      <c r="B41" s="212" t="s">
        <v>922</v>
      </c>
      <c r="C41" s="119"/>
      <c r="D41" s="120">
        <v>96</v>
      </c>
      <c r="E41" s="121">
        <v>96</v>
      </c>
      <c r="F41" s="119"/>
      <c r="G41" s="120"/>
      <c r="H41" s="121"/>
      <c r="I41" s="119"/>
      <c r="J41" s="120"/>
      <c r="K41" s="121"/>
      <c r="L41" s="122"/>
      <c r="M41" s="122">
        <f t="shared" si="1"/>
        <v>96</v>
      </c>
      <c r="N41" s="122">
        <f t="shared" si="2"/>
        <v>96</v>
      </c>
      <c r="O41" s="123">
        <f t="shared" si="3"/>
        <v>100</v>
      </c>
    </row>
    <row r="42" spans="1:15" ht="15">
      <c r="A42" s="211">
        <v>106020</v>
      </c>
      <c r="B42" s="212" t="s">
        <v>435</v>
      </c>
      <c r="C42" s="119">
        <v>791</v>
      </c>
      <c r="D42" s="120">
        <v>226</v>
      </c>
      <c r="E42" s="121">
        <v>224</v>
      </c>
      <c r="F42" s="119"/>
      <c r="G42" s="120"/>
      <c r="H42" s="121"/>
      <c r="I42" s="119"/>
      <c r="J42" s="120"/>
      <c r="K42" s="121"/>
      <c r="L42" s="122">
        <f t="shared" si="0"/>
        <v>791</v>
      </c>
      <c r="M42" s="122">
        <f t="shared" si="1"/>
        <v>226</v>
      </c>
      <c r="N42" s="122">
        <f t="shared" si="2"/>
        <v>224</v>
      </c>
      <c r="O42" s="123">
        <f t="shared" si="3"/>
        <v>99.11504424778761</v>
      </c>
    </row>
    <row r="43" spans="1:15" ht="15">
      <c r="A43" s="211" t="s">
        <v>416</v>
      </c>
      <c r="B43" s="213" t="s">
        <v>754</v>
      </c>
      <c r="C43" s="119">
        <v>4143</v>
      </c>
      <c r="D43" s="120">
        <v>4411</v>
      </c>
      <c r="E43" s="121">
        <v>2358</v>
      </c>
      <c r="F43" s="119"/>
      <c r="G43" s="120">
        <v>82</v>
      </c>
      <c r="H43" s="121">
        <v>82</v>
      </c>
      <c r="I43" s="119"/>
      <c r="J43" s="120"/>
      <c r="K43" s="121"/>
      <c r="L43" s="122">
        <f t="shared" si="0"/>
        <v>4143</v>
      </c>
      <c r="M43" s="122">
        <f t="shared" si="1"/>
        <v>4493</v>
      </c>
      <c r="N43" s="122">
        <f t="shared" si="2"/>
        <v>2440</v>
      </c>
      <c r="O43" s="123">
        <f t="shared" si="3"/>
        <v>54.30669931003783</v>
      </c>
    </row>
    <row r="44" spans="1:15" ht="15">
      <c r="A44" s="211">
        <v>107052</v>
      </c>
      <c r="B44" s="215" t="s">
        <v>530</v>
      </c>
      <c r="C44" s="119">
        <v>360</v>
      </c>
      <c r="D44" s="120">
        <v>360</v>
      </c>
      <c r="E44" s="121">
        <v>360</v>
      </c>
      <c r="F44" s="119"/>
      <c r="G44" s="120"/>
      <c r="H44" s="121"/>
      <c r="I44" s="119"/>
      <c r="J44" s="120"/>
      <c r="K44" s="121"/>
      <c r="L44" s="122">
        <f t="shared" si="0"/>
        <v>360</v>
      </c>
      <c r="M44" s="122">
        <f t="shared" si="1"/>
        <v>360</v>
      </c>
      <c r="N44" s="122">
        <f t="shared" si="2"/>
        <v>360</v>
      </c>
      <c r="O44" s="123">
        <f t="shared" si="3"/>
        <v>100</v>
      </c>
    </row>
    <row r="45" spans="1:15" ht="15.75" thickBot="1">
      <c r="A45" s="211">
        <v>107060</v>
      </c>
      <c r="B45" s="212" t="s">
        <v>436</v>
      </c>
      <c r="C45" s="119">
        <v>1853</v>
      </c>
      <c r="D45" s="120">
        <v>2906</v>
      </c>
      <c r="E45" s="121">
        <v>2884</v>
      </c>
      <c r="F45" s="119"/>
      <c r="G45" s="120"/>
      <c r="H45" s="121"/>
      <c r="I45" s="119"/>
      <c r="J45" s="120"/>
      <c r="K45" s="121"/>
      <c r="L45" s="122">
        <f t="shared" si="0"/>
        <v>1853</v>
      </c>
      <c r="M45" s="122">
        <f t="shared" si="1"/>
        <v>2906</v>
      </c>
      <c r="N45" s="122">
        <f t="shared" si="2"/>
        <v>2884</v>
      </c>
      <c r="O45" s="123">
        <f t="shared" si="3"/>
        <v>99.2429456297316</v>
      </c>
    </row>
    <row r="46" spans="1:15" ht="15.75" thickBot="1">
      <c r="A46" s="520">
        <v>900070</v>
      </c>
      <c r="B46" s="212" t="s">
        <v>917</v>
      </c>
      <c r="C46" s="521">
        <v>10107</v>
      </c>
      <c r="D46" s="522">
        <v>34209</v>
      </c>
      <c r="E46" s="523"/>
      <c r="F46" s="521"/>
      <c r="G46" s="522"/>
      <c r="H46" s="523"/>
      <c r="I46" s="521"/>
      <c r="J46" s="522"/>
      <c r="K46" s="523"/>
      <c r="L46" s="524">
        <f t="shared" si="0"/>
        <v>10107</v>
      </c>
      <c r="M46" s="524">
        <f t="shared" si="1"/>
        <v>34209</v>
      </c>
      <c r="N46" s="524"/>
      <c r="O46" s="525"/>
    </row>
    <row r="47" spans="1:15" ht="34.5" customHeight="1" thickBot="1">
      <c r="A47" s="220"/>
      <c r="B47" s="221" t="s">
        <v>751</v>
      </c>
      <c r="C47" s="527">
        <f>SUM(C11:C46)</f>
        <v>52981</v>
      </c>
      <c r="D47" s="527">
        <f>SUM(D11:D46)</f>
        <v>82205</v>
      </c>
      <c r="E47" s="527">
        <f>SUM(E11:E46)</f>
        <v>37722</v>
      </c>
      <c r="F47" s="527">
        <f aca="true" t="shared" si="5" ref="F47:K47">SUM(F11:F46)</f>
        <v>27046</v>
      </c>
      <c r="G47" s="527">
        <f t="shared" si="5"/>
        <v>75236</v>
      </c>
      <c r="H47" s="527">
        <f t="shared" si="5"/>
        <v>51598</v>
      </c>
      <c r="I47" s="527">
        <f t="shared" si="5"/>
        <v>0</v>
      </c>
      <c r="J47" s="527">
        <f t="shared" si="5"/>
        <v>2262</v>
      </c>
      <c r="K47" s="527">
        <f t="shared" si="5"/>
        <v>943</v>
      </c>
      <c r="L47" s="527">
        <f>SUM(L11:L46)</f>
        <v>80027</v>
      </c>
      <c r="M47" s="527">
        <f>SUM(M11:M46)</f>
        <v>159703</v>
      </c>
      <c r="N47" s="527">
        <f>SUM(N11:N46)</f>
        <v>90263</v>
      </c>
      <c r="O47" s="526">
        <f t="shared" si="3"/>
        <v>56.51928893007645</v>
      </c>
    </row>
    <row r="48" spans="3:28" ht="21.75" customHeight="1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28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3:28" ht="21.75" customHeight="1"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28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3" spans="7:8" ht="21.75" customHeight="1">
      <c r="G53" s="116"/>
      <c r="H53" s="116"/>
    </row>
    <row r="54" spans="7:8" ht="21.75" customHeight="1">
      <c r="G54" s="116"/>
      <c r="H54" s="116"/>
    </row>
    <row r="55" spans="7:8" ht="21.75" customHeight="1">
      <c r="G55" s="116"/>
      <c r="H55" s="116"/>
    </row>
    <row r="56" spans="7:8" ht="21.75" customHeight="1">
      <c r="G56" s="116"/>
      <c r="H56" s="116"/>
    </row>
    <row r="57" spans="7:8" ht="21.75" customHeight="1">
      <c r="G57" s="116"/>
      <c r="H57" s="116"/>
    </row>
    <row r="58" spans="7:8" ht="21.75" customHeight="1">
      <c r="G58" s="116"/>
      <c r="H58" s="116"/>
    </row>
    <row r="59" spans="7:8" ht="21.75" customHeight="1">
      <c r="G59" s="116"/>
      <c r="H59" s="116"/>
    </row>
    <row r="60" spans="7:8" ht="21.75" customHeight="1">
      <c r="G60" s="116"/>
      <c r="H60" s="116"/>
    </row>
    <row r="61" spans="7:8" ht="21.75" customHeight="1">
      <c r="G61" s="116"/>
      <c r="H61" s="116"/>
    </row>
    <row r="62" spans="7:8" ht="21.75" customHeight="1">
      <c r="G62" s="116"/>
      <c r="H62" s="116"/>
    </row>
    <row r="63" spans="7:8" ht="21.75" customHeight="1">
      <c r="G63" s="116"/>
      <c r="H63" s="116"/>
    </row>
    <row r="64" spans="7:8" ht="21.75" customHeight="1">
      <c r="G64" s="116"/>
      <c r="H64" s="116"/>
    </row>
    <row r="65" spans="7:8" ht="21.75" customHeight="1">
      <c r="G65" s="116"/>
      <c r="H65" s="116"/>
    </row>
    <row r="66" spans="7:8" ht="21.75" customHeight="1">
      <c r="G66" s="116"/>
      <c r="H66" s="116"/>
    </row>
    <row r="67" spans="7:8" ht="21.75" customHeight="1">
      <c r="G67" s="116"/>
      <c r="H67" s="116"/>
    </row>
    <row r="68" spans="7:8" ht="21.75" customHeight="1">
      <c r="G68" s="116"/>
      <c r="H68" s="116"/>
    </row>
    <row r="69" spans="7:8" ht="21.75" customHeight="1">
      <c r="G69" s="116"/>
      <c r="H69" s="116"/>
    </row>
    <row r="70" spans="7:8" ht="21.75" customHeight="1">
      <c r="G70" s="116"/>
      <c r="H70" s="116"/>
    </row>
    <row r="71" spans="7:8" ht="21.75" customHeight="1">
      <c r="G71" s="116"/>
      <c r="H71" s="116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</sheetData>
  <sheetProtection/>
  <mergeCells count="13">
    <mergeCell ref="A8:B10"/>
    <mergeCell ref="C10:D10"/>
    <mergeCell ref="F10:G10"/>
    <mergeCell ref="I10:J10"/>
    <mergeCell ref="L10:M10"/>
    <mergeCell ref="A4:O4"/>
    <mergeCell ref="A2:O2"/>
    <mergeCell ref="A5:O5"/>
    <mergeCell ref="C8:E8"/>
    <mergeCell ref="F8:H8"/>
    <mergeCell ref="I8:K8"/>
    <mergeCell ref="L8:O8"/>
    <mergeCell ref="A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AL47"/>
  <sheetViews>
    <sheetView showGridLines="0" zoomScalePageLayoutView="0" workbookViewId="0" topLeftCell="A1">
      <selection activeCell="A3" sqref="A3:Q3"/>
    </sheetView>
  </sheetViews>
  <sheetFormatPr defaultColWidth="9.00390625" defaultRowHeight="12.75"/>
  <cols>
    <col min="1" max="1" width="9.125" style="7" customWidth="1"/>
    <col min="2" max="2" width="51.125" style="7" customWidth="1"/>
    <col min="3" max="17" width="7.75390625" style="7" customWidth="1"/>
    <col min="18" max="20" width="8.75390625" style="7" customWidth="1"/>
    <col min="21" max="21" width="7.25390625" style="7" customWidth="1"/>
    <col min="22" max="16384" width="9.125" style="7" customWidth="1"/>
  </cols>
  <sheetData>
    <row r="2" spans="1:21" s="31" customFormat="1" ht="12.7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</row>
    <row r="3" spans="1:17" s="31" customFormat="1" ht="12.75">
      <c r="A3" s="720" t="s">
        <v>994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7" s="31" customFormat="1" ht="12.7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</row>
    <row r="5" spans="1:21" s="529" customFormat="1" ht="14.25">
      <c r="A5" s="695" t="s">
        <v>320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</row>
    <row r="6" spans="1:21" s="530" customFormat="1" ht="15">
      <c r="A6" s="695" t="s">
        <v>321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</row>
    <row r="7" spans="1:21" s="529" customFormat="1" ht="14.25">
      <c r="A7" s="695" t="s">
        <v>905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</row>
    <row r="8" spans="1:21" s="529" customFormat="1" ht="14.25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</row>
    <row r="9" ht="13.5" thickBot="1">
      <c r="U9" s="535" t="s">
        <v>514</v>
      </c>
    </row>
    <row r="10" spans="1:38" ht="39.75" customHeight="1" thickBot="1">
      <c r="A10" s="727"/>
      <c r="B10" s="709" t="s">
        <v>752</v>
      </c>
      <c r="C10" s="712" t="s">
        <v>695</v>
      </c>
      <c r="D10" s="713"/>
      <c r="E10" s="714"/>
      <c r="F10" s="34" t="s">
        <v>696</v>
      </c>
      <c r="G10" s="32"/>
      <c r="H10" s="32"/>
      <c r="I10" s="712" t="s">
        <v>697</v>
      </c>
      <c r="J10" s="713"/>
      <c r="K10" s="714"/>
      <c r="L10" s="721" t="s">
        <v>438</v>
      </c>
      <c r="M10" s="722"/>
      <c r="N10" s="723"/>
      <c r="O10" s="724" t="s">
        <v>439</v>
      </c>
      <c r="P10" s="725"/>
      <c r="Q10" s="726"/>
      <c r="R10" s="715" t="s">
        <v>531</v>
      </c>
      <c r="S10" s="716"/>
      <c r="T10" s="716"/>
      <c r="U10" s="71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>
      <c r="A11" s="728"/>
      <c r="B11" s="710"/>
      <c r="C11" s="33" t="s">
        <v>738</v>
      </c>
      <c r="D11" s="33" t="s">
        <v>740</v>
      </c>
      <c r="E11" s="33" t="s">
        <v>741</v>
      </c>
      <c r="F11" s="33" t="s">
        <v>738</v>
      </c>
      <c r="G11" s="33" t="s">
        <v>740</v>
      </c>
      <c r="H11" s="33" t="s">
        <v>741</v>
      </c>
      <c r="I11" s="33" t="s">
        <v>738</v>
      </c>
      <c r="J11" s="33" t="s">
        <v>740</v>
      </c>
      <c r="K11" s="33" t="s">
        <v>741</v>
      </c>
      <c r="L11" s="33" t="s">
        <v>738</v>
      </c>
      <c r="M11" s="33" t="s">
        <v>740</v>
      </c>
      <c r="N11" s="33" t="s">
        <v>741</v>
      </c>
      <c r="O11" s="33" t="s">
        <v>738</v>
      </c>
      <c r="P11" s="33" t="s">
        <v>740</v>
      </c>
      <c r="Q11" s="33" t="s">
        <v>741</v>
      </c>
      <c r="R11" s="35" t="s">
        <v>738</v>
      </c>
      <c r="S11" s="35" t="s">
        <v>740</v>
      </c>
      <c r="T11" s="35" t="s">
        <v>741</v>
      </c>
      <c r="U11" s="718" t="s">
        <v>532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21" ht="13.5" thickBot="1">
      <c r="A12" s="729"/>
      <c r="B12" s="711"/>
      <c r="C12" s="35" t="s">
        <v>742</v>
      </c>
      <c r="D12" s="36" t="s">
        <v>742</v>
      </c>
      <c r="E12" s="36" t="s">
        <v>701</v>
      </c>
      <c r="F12" s="36" t="s">
        <v>742</v>
      </c>
      <c r="G12" s="36" t="s">
        <v>742</v>
      </c>
      <c r="H12" s="36" t="s">
        <v>701</v>
      </c>
      <c r="I12" s="36" t="s">
        <v>742</v>
      </c>
      <c r="J12" s="36" t="s">
        <v>742</v>
      </c>
      <c r="K12" s="36" t="s">
        <v>701</v>
      </c>
      <c r="L12" s="36" t="s">
        <v>742</v>
      </c>
      <c r="M12" s="36" t="s">
        <v>742</v>
      </c>
      <c r="N12" s="36" t="s">
        <v>701</v>
      </c>
      <c r="O12" s="36" t="s">
        <v>742</v>
      </c>
      <c r="P12" s="36" t="s">
        <v>742</v>
      </c>
      <c r="Q12" s="36" t="s">
        <v>701</v>
      </c>
      <c r="R12" s="36" t="s">
        <v>742</v>
      </c>
      <c r="S12" s="36" t="s">
        <v>742</v>
      </c>
      <c r="T12" s="36" t="s">
        <v>701</v>
      </c>
      <c r="U12" s="719"/>
    </row>
    <row r="13" spans="1:21" s="8" customFormat="1" ht="30">
      <c r="A13" s="219" t="s">
        <v>25</v>
      </c>
      <c r="B13" s="212" t="s">
        <v>26</v>
      </c>
      <c r="C13" s="42">
        <v>5750</v>
      </c>
      <c r="D13" s="42">
        <v>7122</v>
      </c>
      <c r="E13" s="43">
        <v>7050</v>
      </c>
      <c r="F13" s="41">
        <v>1664</v>
      </c>
      <c r="G13" s="42">
        <v>2122</v>
      </c>
      <c r="H13" s="43">
        <v>2123</v>
      </c>
      <c r="I13" s="41">
        <v>4281</v>
      </c>
      <c r="J13" s="42">
        <v>4547</v>
      </c>
      <c r="K13" s="43">
        <v>2696</v>
      </c>
      <c r="L13" s="41"/>
      <c r="M13" s="42"/>
      <c r="N13" s="43"/>
      <c r="O13" s="41">
        <v>112</v>
      </c>
      <c r="P13" s="42">
        <v>246</v>
      </c>
      <c r="Q13" s="43">
        <v>245</v>
      </c>
      <c r="R13" s="40">
        <f>C13+F13+I13+L13+O13</f>
        <v>11807</v>
      </c>
      <c r="S13" s="40">
        <f>D13+G13+J13+M13+P13</f>
        <v>14037</v>
      </c>
      <c r="T13" s="40">
        <f>E13+H13+K13+N13+Q13</f>
        <v>12114</v>
      </c>
      <c r="U13" s="531">
        <f>T13/S13*100</f>
        <v>86.30049155802521</v>
      </c>
    </row>
    <row r="14" spans="1:21" s="8" customFormat="1" ht="15">
      <c r="A14" s="211" t="s">
        <v>347</v>
      </c>
      <c r="B14" s="212" t="s">
        <v>781</v>
      </c>
      <c r="C14" s="37"/>
      <c r="D14" s="37"/>
      <c r="E14" s="38"/>
      <c r="F14" s="39"/>
      <c r="G14" s="37"/>
      <c r="H14" s="38"/>
      <c r="I14" s="39">
        <v>64</v>
      </c>
      <c r="J14" s="37">
        <v>104</v>
      </c>
      <c r="K14" s="38">
        <v>88</v>
      </c>
      <c r="L14" s="39"/>
      <c r="M14" s="37"/>
      <c r="N14" s="38"/>
      <c r="O14" s="39"/>
      <c r="P14" s="37"/>
      <c r="Q14" s="38"/>
      <c r="R14" s="40">
        <f aca="true" t="shared" si="0" ref="R14:R46">C14+F14+I14+L14+O14</f>
        <v>64</v>
      </c>
      <c r="S14" s="40">
        <f aca="true" t="shared" si="1" ref="S14:S46">D14+G14+J14+M14+P14</f>
        <v>104</v>
      </c>
      <c r="T14" s="40">
        <f aca="true" t="shared" si="2" ref="T14:T45">E14+H14+K14+N14+Q14</f>
        <v>88</v>
      </c>
      <c r="U14" s="531">
        <f aca="true" t="shared" si="3" ref="U14:U45">T14/S14*100</f>
        <v>84.61538461538461</v>
      </c>
    </row>
    <row r="15" spans="1:21" s="8" customFormat="1" ht="30">
      <c r="A15" s="211" t="s">
        <v>348</v>
      </c>
      <c r="B15" s="212" t="s">
        <v>349</v>
      </c>
      <c r="C15" s="37"/>
      <c r="D15" s="37"/>
      <c r="E15" s="38"/>
      <c r="F15" s="39"/>
      <c r="G15" s="37">
        <v>12</v>
      </c>
      <c r="H15" s="38">
        <v>12</v>
      </c>
      <c r="I15" s="39">
        <v>1515</v>
      </c>
      <c r="J15" s="37">
        <v>1659</v>
      </c>
      <c r="K15" s="38">
        <v>1188</v>
      </c>
      <c r="L15" s="39"/>
      <c r="M15" s="37"/>
      <c r="N15" s="38"/>
      <c r="O15" s="39"/>
      <c r="P15" s="37"/>
      <c r="Q15" s="38"/>
      <c r="R15" s="40">
        <f t="shared" si="0"/>
        <v>1515</v>
      </c>
      <c r="S15" s="40">
        <f t="shared" si="1"/>
        <v>1671</v>
      </c>
      <c r="T15" s="40">
        <f t="shared" si="2"/>
        <v>1200</v>
      </c>
      <c r="U15" s="531">
        <f t="shared" si="3"/>
        <v>71.8132854578097</v>
      </c>
    </row>
    <row r="16" spans="1:21" ht="15">
      <c r="A16" s="209" t="s">
        <v>350</v>
      </c>
      <c r="B16" s="210" t="s">
        <v>351</v>
      </c>
      <c r="C16" s="37"/>
      <c r="D16" s="37"/>
      <c r="E16" s="38"/>
      <c r="F16" s="39"/>
      <c r="G16" s="37"/>
      <c r="H16" s="38"/>
      <c r="I16" s="39"/>
      <c r="J16" s="37"/>
      <c r="K16" s="38"/>
      <c r="L16" s="39"/>
      <c r="M16" s="37"/>
      <c r="N16" s="38"/>
      <c r="O16" s="39"/>
      <c r="P16" s="37">
        <v>154</v>
      </c>
      <c r="Q16" s="38">
        <v>154</v>
      </c>
      <c r="R16" s="40">
        <f t="shared" si="0"/>
        <v>0</v>
      </c>
      <c r="S16" s="40">
        <f t="shared" si="1"/>
        <v>154</v>
      </c>
      <c r="T16" s="40">
        <f t="shared" si="2"/>
        <v>154</v>
      </c>
      <c r="U16" s="531">
        <f t="shared" si="3"/>
        <v>100</v>
      </c>
    </row>
    <row r="17" spans="1:21" ht="18" customHeight="1">
      <c r="A17" s="211" t="s">
        <v>354</v>
      </c>
      <c r="B17" s="212" t="s">
        <v>355</v>
      </c>
      <c r="C17" s="42"/>
      <c r="D17" s="42"/>
      <c r="E17" s="43"/>
      <c r="F17" s="41"/>
      <c r="G17" s="42"/>
      <c r="H17" s="43"/>
      <c r="I17" s="41"/>
      <c r="J17" s="42"/>
      <c r="K17" s="43"/>
      <c r="L17" s="41"/>
      <c r="M17" s="42"/>
      <c r="N17" s="43"/>
      <c r="O17" s="41"/>
      <c r="P17" s="42"/>
      <c r="Q17" s="43"/>
      <c r="R17" s="40">
        <f t="shared" si="0"/>
        <v>0</v>
      </c>
      <c r="S17" s="40">
        <f t="shared" si="1"/>
        <v>0</v>
      </c>
      <c r="T17" s="40">
        <f t="shared" si="2"/>
        <v>0</v>
      </c>
      <c r="U17" s="531"/>
    </row>
    <row r="18" spans="1:21" ht="18" customHeight="1">
      <c r="A18" s="211" t="s">
        <v>356</v>
      </c>
      <c r="B18" s="212" t="s">
        <v>357</v>
      </c>
      <c r="C18" s="42"/>
      <c r="D18" s="42">
        <v>1851</v>
      </c>
      <c r="E18" s="43">
        <v>1851</v>
      </c>
      <c r="F18" s="41"/>
      <c r="G18" s="42">
        <v>257</v>
      </c>
      <c r="H18" s="43">
        <v>257</v>
      </c>
      <c r="I18" s="41"/>
      <c r="J18" s="42"/>
      <c r="K18" s="43"/>
      <c r="L18" s="41"/>
      <c r="M18" s="42"/>
      <c r="N18" s="43"/>
      <c r="O18" s="41"/>
      <c r="P18" s="42"/>
      <c r="Q18" s="43"/>
      <c r="R18" s="40">
        <f t="shared" si="0"/>
        <v>0</v>
      </c>
      <c r="S18" s="40">
        <f t="shared" si="1"/>
        <v>2108</v>
      </c>
      <c r="T18" s="40">
        <f t="shared" si="2"/>
        <v>2108</v>
      </c>
      <c r="U18" s="531">
        <f t="shared" si="3"/>
        <v>100</v>
      </c>
    </row>
    <row r="19" spans="1:21" ht="15">
      <c r="A19" s="532" t="s">
        <v>420</v>
      </c>
      <c r="B19" s="212" t="s">
        <v>529</v>
      </c>
      <c r="C19" s="42"/>
      <c r="D19" s="42"/>
      <c r="E19" s="43"/>
      <c r="F19" s="41"/>
      <c r="G19" s="42"/>
      <c r="H19" s="43"/>
      <c r="I19" s="41">
        <v>254</v>
      </c>
      <c r="J19" s="42">
        <v>254</v>
      </c>
      <c r="K19" s="43">
        <v>0</v>
      </c>
      <c r="L19" s="41"/>
      <c r="M19" s="42"/>
      <c r="N19" s="43"/>
      <c r="O19" s="41"/>
      <c r="P19" s="42"/>
      <c r="Q19" s="43"/>
      <c r="R19" s="40">
        <f t="shared" si="0"/>
        <v>254</v>
      </c>
      <c r="S19" s="40">
        <f t="shared" si="1"/>
        <v>254</v>
      </c>
      <c r="T19" s="40"/>
      <c r="U19" s="531"/>
    </row>
    <row r="20" spans="1:21" ht="30">
      <c r="A20" s="226" t="s">
        <v>421</v>
      </c>
      <c r="B20" s="212" t="s">
        <v>422</v>
      </c>
      <c r="C20" s="42"/>
      <c r="D20" s="42"/>
      <c r="E20" s="43"/>
      <c r="F20" s="41"/>
      <c r="G20" s="42"/>
      <c r="H20" s="43"/>
      <c r="I20" s="41">
        <v>237</v>
      </c>
      <c r="J20" s="42">
        <v>237</v>
      </c>
      <c r="K20" s="43"/>
      <c r="L20" s="41"/>
      <c r="M20" s="42"/>
      <c r="N20" s="43"/>
      <c r="O20" s="41"/>
      <c r="P20" s="42"/>
      <c r="Q20" s="43"/>
      <c r="R20" s="40">
        <f t="shared" si="0"/>
        <v>237</v>
      </c>
      <c r="S20" s="40">
        <f t="shared" si="1"/>
        <v>237</v>
      </c>
      <c r="T20" s="40"/>
      <c r="U20" s="531"/>
    </row>
    <row r="21" spans="1:21" ht="15">
      <c r="A21" s="226" t="s">
        <v>442</v>
      </c>
      <c r="B21" s="212" t="s">
        <v>443</v>
      </c>
      <c r="C21" s="42"/>
      <c r="D21" s="42"/>
      <c r="E21" s="43"/>
      <c r="F21" s="41"/>
      <c r="G21" s="42"/>
      <c r="H21" s="43"/>
      <c r="I21" s="41"/>
      <c r="J21" s="42">
        <v>10</v>
      </c>
      <c r="K21" s="43">
        <v>8</v>
      </c>
      <c r="L21" s="41"/>
      <c r="M21" s="42"/>
      <c r="N21" s="43"/>
      <c r="O21" s="41"/>
      <c r="P21" s="42"/>
      <c r="Q21" s="43"/>
      <c r="R21" s="40">
        <f t="shared" si="0"/>
        <v>0</v>
      </c>
      <c r="S21" s="40">
        <f t="shared" si="1"/>
        <v>10</v>
      </c>
      <c r="T21" s="40">
        <f t="shared" si="2"/>
        <v>8</v>
      </c>
      <c r="U21" s="531">
        <f t="shared" si="3"/>
        <v>80</v>
      </c>
    </row>
    <row r="22" spans="1:21" ht="15">
      <c r="A22" s="211" t="s">
        <v>406</v>
      </c>
      <c r="B22" s="212" t="s">
        <v>407</v>
      </c>
      <c r="C22" s="42"/>
      <c r="D22" s="42"/>
      <c r="E22" s="43"/>
      <c r="F22" s="41"/>
      <c r="G22" s="42"/>
      <c r="H22" s="43"/>
      <c r="I22" s="41">
        <v>3993</v>
      </c>
      <c r="J22" s="42">
        <v>1589</v>
      </c>
      <c r="K22" s="43">
        <v>540</v>
      </c>
      <c r="L22" s="41"/>
      <c r="M22" s="42"/>
      <c r="N22" s="43"/>
      <c r="O22" s="41"/>
      <c r="P22" s="42"/>
      <c r="Q22" s="43"/>
      <c r="R22" s="40">
        <f t="shared" si="0"/>
        <v>3993</v>
      </c>
      <c r="S22" s="40">
        <f t="shared" si="1"/>
        <v>1589</v>
      </c>
      <c r="T22" s="40">
        <f t="shared" si="2"/>
        <v>540</v>
      </c>
      <c r="U22" s="531">
        <f t="shared" si="3"/>
        <v>33.98363750786658</v>
      </c>
    </row>
    <row r="23" spans="1:21" ht="15">
      <c r="A23" s="211" t="s">
        <v>423</v>
      </c>
      <c r="B23" s="212" t="s">
        <v>424</v>
      </c>
      <c r="C23" s="42"/>
      <c r="D23" s="42"/>
      <c r="E23" s="43"/>
      <c r="F23" s="41"/>
      <c r="G23" s="42"/>
      <c r="H23" s="43"/>
      <c r="I23" s="41"/>
      <c r="J23" s="42"/>
      <c r="K23" s="43"/>
      <c r="L23" s="41"/>
      <c r="M23" s="42"/>
      <c r="N23" s="43"/>
      <c r="O23" s="41"/>
      <c r="P23" s="42"/>
      <c r="Q23" s="43"/>
      <c r="R23" s="40"/>
      <c r="S23" s="40"/>
      <c r="T23" s="40"/>
      <c r="U23" s="531"/>
    </row>
    <row r="24" spans="1:21" ht="18" customHeight="1">
      <c r="A24" s="211" t="s">
        <v>408</v>
      </c>
      <c r="B24" s="212" t="s">
        <v>776</v>
      </c>
      <c r="C24" s="42"/>
      <c r="D24" s="42"/>
      <c r="E24" s="43"/>
      <c r="F24" s="41"/>
      <c r="G24" s="42"/>
      <c r="H24" s="43"/>
      <c r="I24" s="41">
        <v>3056</v>
      </c>
      <c r="J24" s="42">
        <v>3056</v>
      </c>
      <c r="K24" s="43">
        <v>1812</v>
      </c>
      <c r="L24" s="41"/>
      <c r="M24" s="42"/>
      <c r="N24" s="43"/>
      <c r="O24" s="41"/>
      <c r="P24" s="42"/>
      <c r="Q24" s="43"/>
      <c r="R24" s="40">
        <f t="shared" si="0"/>
        <v>3056</v>
      </c>
      <c r="S24" s="40">
        <f t="shared" si="1"/>
        <v>3056</v>
      </c>
      <c r="T24" s="40">
        <f t="shared" si="2"/>
        <v>1812</v>
      </c>
      <c r="U24" s="531">
        <f t="shared" si="3"/>
        <v>59.29319371727748</v>
      </c>
    </row>
    <row r="25" spans="1:21" ht="15">
      <c r="A25" s="211" t="s">
        <v>425</v>
      </c>
      <c r="B25" s="212" t="s">
        <v>775</v>
      </c>
      <c r="C25" s="42"/>
      <c r="D25" s="42"/>
      <c r="E25" s="43"/>
      <c r="F25" s="41"/>
      <c r="G25" s="42"/>
      <c r="H25" s="43"/>
      <c r="I25" s="41">
        <v>381</v>
      </c>
      <c r="J25" s="42">
        <v>381</v>
      </c>
      <c r="K25" s="43">
        <v>29</v>
      </c>
      <c r="L25" s="41"/>
      <c r="M25" s="42"/>
      <c r="N25" s="43"/>
      <c r="O25" s="41"/>
      <c r="P25" s="42"/>
      <c r="Q25" s="43"/>
      <c r="R25" s="40">
        <f t="shared" si="0"/>
        <v>381</v>
      </c>
      <c r="S25" s="40">
        <f t="shared" si="1"/>
        <v>381</v>
      </c>
      <c r="T25" s="40">
        <f t="shared" si="2"/>
        <v>29</v>
      </c>
      <c r="U25" s="531">
        <f t="shared" si="3"/>
        <v>7.611548556430446</v>
      </c>
    </row>
    <row r="26" spans="1:21" ht="15">
      <c r="A26" s="211" t="s">
        <v>409</v>
      </c>
      <c r="B26" s="212" t="s">
        <v>410</v>
      </c>
      <c r="C26" s="42">
        <v>671</v>
      </c>
      <c r="D26" s="42">
        <v>821</v>
      </c>
      <c r="E26" s="43">
        <v>771</v>
      </c>
      <c r="F26" s="41">
        <v>183</v>
      </c>
      <c r="G26" s="42">
        <v>239</v>
      </c>
      <c r="H26" s="43">
        <v>223</v>
      </c>
      <c r="I26" s="41">
        <v>1577</v>
      </c>
      <c r="J26" s="42">
        <v>1598</v>
      </c>
      <c r="K26" s="43">
        <v>850</v>
      </c>
      <c r="L26" s="41"/>
      <c r="M26" s="42"/>
      <c r="N26" s="43"/>
      <c r="O26" s="41"/>
      <c r="P26" s="42"/>
      <c r="Q26" s="43"/>
      <c r="R26" s="40">
        <f t="shared" si="0"/>
        <v>2431</v>
      </c>
      <c r="S26" s="40">
        <f t="shared" si="1"/>
        <v>2658</v>
      </c>
      <c r="T26" s="40">
        <f t="shared" si="2"/>
        <v>1844</v>
      </c>
      <c r="U26" s="531">
        <f t="shared" si="3"/>
        <v>69.37547027840482</v>
      </c>
    </row>
    <row r="27" spans="1:21" ht="18" customHeight="1">
      <c r="A27" s="211" t="s">
        <v>426</v>
      </c>
      <c r="B27" s="225" t="s">
        <v>777</v>
      </c>
      <c r="C27" s="42"/>
      <c r="D27" s="42"/>
      <c r="E27" s="43"/>
      <c r="F27" s="41"/>
      <c r="G27" s="42"/>
      <c r="H27" s="43"/>
      <c r="I27" s="41">
        <v>60</v>
      </c>
      <c r="J27" s="42">
        <v>110</v>
      </c>
      <c r="K27" s="43">
        <v>89</v>
      </c>
      <c r="L27" s="41"/>
      <c r="M27" s="42"/>
      <c r="N27" s="43"/>
      <c r="O27" s="41"/>
      <c r="P27" s="42"/>
      <c r="Q27" s="43"/>
      <c r="R27" s="40">
        <f t="shared" si="0"/>
        <v>60</v>
      </c>
      <c r="S27" s="40">
        <f t="shared" si="1"/>
        <v>110</v>
      </c>
      <c r="T27" s="40">
        <f t="shared" si="2"/>
        <v>89</v>
      </c>
      <c r="U27" s="531">
        <f t="shared" si="3"/>
        <v>80.9090909090909</v>
      </c>
    </row>
    <row r="28" spans="1:21" ht="30">
      <c r="A28" s="211" t="s">
        <v>427</v>
      </c>
      <c r="B28" s="212" t="s">
        <v>428</v>
      </c>
      <c r="C28" s="42"/>
      <c r="D28" s="42"/>
      <c r="E28" s="43"/>
      <c r="F28" s="41"/>
      <c r="G28" s="42"/>
      <c r="H28" s="43"/>
      <c r="I28" s="41"/>
      <c r="J28" s="42"/>
      <c r="K28" s="43"/>
      <c r="L28" s="41"/>
      <c r="M28" s="42"/>
      <c r="N28" s="43"/>
      <c r="O28" s="41">
        <v>675</v>
      </c>
      <c r="P28" s="42">
        <v>725</v>
      </c>
      <c r="Q28" s="43">
        <v>725</v>
      </c>
      <c r="R28" s="40">
        <f t="shared" si="0"/>
        <v>675</v>
      </c>
      <c r="S28" s="40">
        <f t="shared" si="1"/>
        <v>725</v>
      </c>
      <c r="T28" s="40">
        <f t="shared" si="2"/>
        <v>725</v>
      </c>
      <c r="U28" s="531">
        <f t="shared" si="3"/>
        <v>100</v>
      </c>
    </row>
    <row r="29" spans="1:21" ht="18" customHeight="1">
      <c r="A29" s="211" t="s">
        <v>411</v>
      </c>
      <c r="B29" s="225" t="s">
        <v>780</v>
      </c>
      <c r="C29" s="42">
        <v>356</v>
      </c>
      <c r="D29" s="42">
        <v>480</v>
      </c>
      <c r="E29" s="43">
        <v>480</v>
      </c>
      <c r="F29" s="41">
        <v>97</v>
      </c>
      <c r="G29" s="42">
        <v>136</v>
      </c>
      <c r="H29" s="43">
        <v>136</v>
      </c>
      <c r="I29" s="41">
        <v>83</v>
      </c>
      <c r="J29" s="42">
        <v>350</v>
      </c>
      <c r="K29" s="43">
        <v>350</v>
      </c>
      <c r="L29" s="41"/>
      <c r="M29" s="42"/>
      <c r="N29" s="43"/>
      <c r="O29" s="41"/>
      <c r="P29" s="42"/>
      <c r="Q29" s="43"/>
      <c r="R29" s="40">
        <f t="shared" si="0"/>
        <v>536</v>
      </c>
      <c r="S29" s="40">
        <f t="shared" si="1"/>
        <v>966</v>
      </c>
      <c r="T29" s="40">
        <f t="shared" si="2"/>
        <v>966</v>
      </c>
      <c r="U29" s="531">
        <f t="shared" si="3"/>
        <v>100</v>
      </c>
    </row>
    <row r="30" spans="1:21" ht="30">
      <c r="A30" s="211" t="s">
        <v>440</v>
      </c>
      <c r="B30" s="212" t="s">
        <v>441</v>
      </c>
      <c r="C30" s="42"/>
      <c r="D30" s="42">
        <v>266</v>
      </c>
      <c r="E30" s="43">
        <v>266</v>
      </c>
      <c r="F30" s="41"/>
      <c r="G30" s="42">
        <v>65</v>
      </c>
      <c r="H30" s="43">
        <v>60</v>
      </c>
      <c r="I30" s="41"/>
      <c r="J30" s="42">
        <v>150</v>
      </c>
      <c r="K30" s="43">
        <v>150</v>
      </c>
      <c r="L30" s="41"/>
      <c r="M30" s="42"/>
      <c r="N30" s="43"/>
      <c r="O30" s="41"/>
      <c r="P30" s="42"/>
      <c r="Q30" s="43"/>
      <c r="R30" s="40">
        <f t="shared" si="0"/>
        <v>0</v>
      </c>
      <c r="S30" s="40">
        <f t="shared" si="1"/>
        <v>481</v>
      </c>
      <c r="T30" s="40">
        <f t="shared" si="2"/>
        <v>476</v>
      </c>
      <c r="U30" s="531">
        <f t="shared" si="3"/>
        <v>98.96049896049897</v>
      </c>
    </row>
    <row r="31" spans="1:21" ht="15">
      <c r="A31" s="211" t="s">
        <v>429</v>
      </c>
      <c r="B31" s="212" t="s">
        <v>779</v>
      </c>
      <c r="C31" s="42"/>
      <c r="D31" s="42"/>
      <c r="E31" s="43"/>
      <c r="F31" s="41"/>
      <c r="G31" s="42"/>
      <c r="H31" s="43"/>
      <c r="I31" s="41"/>
      <c r="J31" s="42"/>
      <c r="K31" s="43"/>
      <c r="L31" s="41"/>
      <c r="M31" s="42"/>
      <c r="N31" s="43"/>
      <c r="O31" s="41">
        <v>200</v>
      </c>
      <c r="P31" s="42">
        <v>235</v>
      </c>
      <c r="Q31" s="43">
        <v>160</v>
      </c>
      <c r="R31" s="40">
        <f t="shared" si="0"/>
        <v>200</v>
      </c>
      <c r="S31" s="40">
        <f t="shared" si="1"/>
        <v>235</v>
      </c>
      <c r="T31" s="40">
        <f t="shared" si="2"/>
        <v>160</v>
      </c>
      <c r="U31" s="531">
        <f t="shared" si="3"/>
        <v>68.08510638297872</v>
      </c>
    </row>
    <row r="32" spans="1:21" ht="15">
      <c r="A32" s="211" t="s">
        <v>412</v>
      </c>
      <c r="B32" s="212" t="s">
        <v>413</v>
      </c>
      <c r="C32" s="42">
        <v>1788</v>
      </c>
      <c r="D32" s="42">
        <v>1744</v>
      </c>
      <c r="E32" s="43">
        <v>1740</v>
      </c>
      <c r="F32" s="41">
        <v>478</v>
      </c>
      <c r="G32" s="42">
        <v>477</v>
      </c>
      <c r="H32" s="43">
        <v>477</v>
      </c>
      <c r="I32" s="41">
        <v>537</v>
      </c>
      <c r="J32" s="42">
        <v>747</v>
      </c>
      <c r="K32" s="43">
        <v>474</v>
      </c>
      <c r="L32" s="41"/>
      <c r="M32" s="42"/>
      <c r="N32" s="43"/>
      <c r="O32" s="41"/>
      <c r="P32" s="42"/>
      <c r="Q32" s="43"/>
      <c r="R32" s="40">
        <f t="shared" si="0"/>
        <v>2803</v>
      </c>
      <c r="S32" s="40">
        <f t="shared" si="1"/>
        <v>2968</v>
      </c>
      <c r="T32" s="40">
        <f t="shared" si="2"/>
        <v>2691</v>
      </c>
      <c r="U32" s="531">
        <f t="shared" si="3"/>
        <v>90.66711590296495</v>
      </c>
    </row>
    <row r="33" spans="1:21" ht="15">
      <c r="A33" s="211" t="s">
        <v>430</v>
      </c>
      <c r="B33" s="212" t="s">
        <v>431</v>
      </c>
      <c r="C33" s="42"/>
      <c r="D33" s="42"/>
      <c r="E33" s="43"/>
      <c r="F33" s="41"/>
      <c r="G33" s="42"/>
      <c r="H33" s="43"/>
      <c r="I33" s="41"/>
      <c r="J33" s="42"/>
      <c r="K33" s="43"/>
      <c r="L33" s="41"/>
      <c r="M33" s="42"/>
      <c r="N33" s="43"/>
      <c r="O33" s="41">
        <v>50</v>
      </c>
      <c r="P33" s="42">
        <v>49</v>
      </c>
      <c r="Q33" s="43">
        <v>38</v>
      </c>
      <c r="R33" s="40">
        <f t="shared" si="0"/>
        <v>50</v>
      </c>
      <c r="S33" s="40">
        <f t="shared" si="1"/>
        <v>49</v>
      </c>
      <c r="T33" s="40">
        <f t="shared" si="2"/>
        <v>38</v>
      </c>
      <c r="U33" s="531">
        <f t="shared" si="3"/>
        <v>77.55102040816327</v>
      </c>
    </row>
    <row r="34" spans="1:21" ht="18" customHeight="1">
      <c r="A34" s="211" t="s">
        <v>913</v>
      </c>
      <c r="B34" s="225" t="s">
        <v>914</v>
      </c>
      <c r="C34" s="42">
        <v>1839</v>
      </c>
      <c r="D34" s="42">
        <v>1961</v>
      </c>
      <c r="E34" s="43">
        <v>1074</v>
      </c>
      <c r="F34" s="41">
        <v>501</v>
      </c>
      <c r="G34" s="42">
        <v>398</v>
      </c>
      <c r="H34" s="43">
        <v>281</v>
      </c>
      <c r="I34" s="41">
        <v>2823</v>
      </c>
      <c r="J34" s="42">
        <v>3036</v>
      </c>
      <c r="K34" s="43">
        <v>2888</v>
      </c>
      <c r="L34" s="41"/>
      <c r="M34" s="42"/>
      <c r="N34" s="43"/>
      <c r="O34" s="41"/>
      <c r="P34" s="42"/>
      <c r="Q34" s="43"/>
      <c r="R34" s="40">
        <f t="shared" si="0"/>
        <v>5163</v>
      </c>
      <c r="S34" s="40">
        <f t="shared" si="1"/>
        <v>5395</v>
      </c>
      <c r="T34" s="40">
        <f t="shared" si="2"/>
        <v>4243</v>
      </c>
      <c r="U34" s="531">
        <f t="shared" si="3"/>
        <v>78.6468952734013</v>
      </c>
    </row>
    <row r="35" spans="1:21" ht="18" customHeight="1">
      <c r="A35" s="211" t="s">
        <v>915</v>
      </c>
      <c r="B35" s="212" t="s">
        <v>916</v>
      </c>
      <c r="C35" s="42">
        <v>320</v>
      </c>
      <c r="D35" s="42">
        <v>344</v>
      </c>
      <c r="E35" s="43">
        <v>201</v>
      </c>
      <c r="F35" s="41">
        <v>87</v>
      </c>
      <c r="G35" s="42">
        <v>91</v>
      </c>
      <c r="H35" s="43">
        <v>53</v>
      </c>
      <c r="I35" s="41">
        <v>422</v>
      </c>
      <c r="J35" s="42">
        <v>533</v>
      </c>
      <c r="K35" s="43">
        <v>517</v>
      </c>
      <c r="L35" s="41"/>
      <c r="M35" s="42"/>
      <c r="N35" s="43"/>
      <c r="O35" s="41"/>
      <c r="P35" s="42"/>
      <c r="Q35" s="43"/>
      <c r="R35" s="40">
        <f t="shared" si="0"/>
        <v>829</v>
      </c>
      <c r="S35" s="40">
        <f t="shared" si="1"/>
        <v>968</v>
      </c>
      <c r="T35" s="40">
        <f t="shared" si="2"/>
        <v>771</v>
      </c>
      <c r="U35" s="531">
        <f t="shared" si="3"/>
        <v>79.64876033057851</v>
      </c>
    </row>
    <row r="36" spans="1:21" ht="18" customHeight="1">
      <c r="A36" s="211" t="s">
        <v>915</v>
      </c>
      <c r="B36" s="212" t="s">
        <v>918</v>
      </c>
      <c r="C36" s="42">
        <v>360</v>
      </c>
      <c r="D36" s="42">
        <v>400</v>
      </c>
      <c r="E36" s="43">
        <v>348</v>
      </c>
      <c r="F36" s="41">
        <v>98</v>
      </c>
      <c r="G36" s="42">
        <v>103</v>
      </c>
      <c r="H36" s="43">
        <v>91</v>
      </c>
      <c r="I36" s="41">
        <v>713</v>
      </c>
      <c r="J36" s="42">
        <v>837</v>
      </c>
      <c r="K36" s="43">
        <v>837</v>
      </c>
      <c r="L36" s="41"/>
      <c r="M36" s="42"/>
      <c r="N36" s="43"/>
      <c r="O36" s="41"/>
      <c r="P36" s="42"/>
      <c r="Q36" s="43"/>
      <c r="R36" s="40">
        <f t="shared" si="0"/>
        <v>1171</v>
      </c>
      <c r="S36" s="40">
        <f t="shared" si="1"/>
        <v>1340</v>
      </c>
      <c r="T36" s="40">
        <f t="shared" si="2"/>
        <v>1276</v>
      </c>
      <c r="U36" s="531">
        <f t="shared" si="3"/>
        <v>95.22388059701493</v>
      </c>
    </row>
    <row r="37" spans="1:21" ht="15">
      <c r="A37" s="211">
        <v>101150</v>
      </c>
      <c r="B37" s="212" t="s">
        <v>432</v>
      </c>
      <c r="C37" s="42"/>
      <c r="D37" s="42"/>
      <c r="E37" s="43"/>
      <c r="F37" s="41"/>
      <c r="G37" s="42"/>
      <c r="H37" s="43"/>
      <c r="I37" s="41"/>
      <c r="J37" s="42"/>
      <c r="K37" s="43"/>
      <c r="L37" s="41">
        <v>45</v>
      </c>
      <c r="M37" s="42">
        <v>163</v>
      </c>
      <c r="N37" s="43">
        <v>143</v>
      </c>
      <c r="O37" s="41"/>
      <c r="P37" s="42"/>
      <c r="Q37" s="43"/>
      <c r="R37" s="40">
        <f t="shared" si="0"/>
        <v>45</v>
      </c>
      <c r="S37" s="40">
        <f t="shared" si="1"/>
        <v>163</v>
      </c>
      <c r="T37" s="40">
        <f t="shared" si="2"/>
        <v>143</v>
      </c>
      <c r="U37" s="531">
        <f t="shared" si="3"/>
        <v>87.73006134969326</v>
      </c>
    </row>
    <row r="38" spans="1:21" ht="18" customHeight="1">
      <c r="A38" s="211" t="s">
        <v>433</v>
      </c>
      <c r="B38" s="225" t="s">
        <v>778</v>
      </c>
      <c r="C38" s="42">
        <v>204</v>
      </c>
      <c r="D38" s="42">
        <v>204</v>
      </c>
      <c r="E38" s="43">
        <v>204</v>
      </c>
      <c r="F38" s="41">
        <v>50</v>
      </c>
      <c r="G38" s="42">
        <v>50</v>
      </c>
      <c r="H38" s="43">
        <v>50</v>
      </c>
      <c r="I38" s="41">
        <v>10</v>
      </c>
      <c r="J38" s="42">
        <v>38</v>
      </c>
      <c r="K38" s="43">
        <v>38</v>
      </c>
      <c r="L38" s="41"/>
      <c r="M38" s="42"/>
      <c r="N38" s="43"/>
      <c r="O38" s="41"/>
      <c r="P38" s="42"/>
      <c r="Q38" s="43"/>
      <c r="R38" s="40">
        <f t="shared" si="0"/>
        <v>264</v>
      </c>
      <c r="S38" s="40">
        <f t="shared" si="1"/>
        <v>292</v>
      </c>
      <c r="T38" s="40">
        <f t="shared" si="2"/>
        <v>292</v>
      </c>
      <c r="U38" s="531">
        <f t="shared" si="3"/>
        <v>100</v>
      </c>
    </row>
    <row r="39" spans="1:21" ht="15">
      <c r="A39" s="211">
        <v>104051</v>
      </c>
      <c r="B39" s="212" t="s">
        <v>415</v>
      </c>
      <c r="C39" s="42"/>
      <c r="D39" s="42"/>
      <c r="E39" s="43"/>
      <c r="F39" s="41"/>
      <c r="G39" s="42"/>
      <c r="H39" s="43"/>
      <c r="I39" s="41"/>
      <c r="J39" s="42"/>
      <c r="K39" s="43"/>
      <c r="L39" s="41">
        <v>46</v>
      </c>
      <c r="M39" s="42">
        <v>46</v>
      </c>
      <c r="N39" s="43">
        <v>23</v>
      </c>
      <c r="O39" s="41"/>
      <c r="P39" s="42"/>
      <c r="Q39" s="43"/>
      <c r="R39" s="40">
        <f t="shared" si="0"/>
        <v>46</v>
      </c>
      <c r="S39" s="40">
        <f t="shared" si="1"/>
        <v>46</v>
      </c>
      <c r="T39" s="40">
        <f t="shared" si="2"/>
        <v>23</v>
      </c>
      <c r="U39" s="531">
        <f t="shared" si="3"/>
        <v>50</v>
      </c>
    </row>
    <row r="40" spans="1:21" ht="18" customHeight="1">
      <c r="A40" s="211">
        <v>105010</v>
      </c>
      <c r="B40" s="212" t="s">
        <v>434</v>
      </c>
      <c r="C40" s="42"/>
      <c r="D40" s="42"/>
      <c r="E40" s="43"/>
      <c r="F40" s="41"/>
      <c r="G40" s="42"/>
      <c r="H40" s="43"/>
      <c r="I40" s="41"/>
      <c r="J40" s="42"/>
      <c r="K40" s="43"/>
      <c r="L40" s="41">
        <v>147</v>
      </c>
      <c r="M40" s="42"/>
      <c r="N40" s="43"/>
      <c r="O40" s="41"/>
      <c r="P40" s="42"/>
      <c r="Q40" s="43"/>
      <c r="R40" s="40">
        <f t="shared" si="0"/>
        <v>147</v>
      </c>
      <c r="S40" s="40"/>
      <c r="T40" s="40"/>
      <c r="U40" s="531"/>
    </row>
    <row r="41" spans="1:21" ht="18" customHeight="1">
      <c r="A41" s="211">
        <v>105020</v>
      </c>
      <c r="B41" s="212" t="s">
        <v>923</v>
      </c>
      <c r="C41" s="42"/>
      <c r="D41" s="42"/>
      <c r="E41" s="43"/>
      <c r="F41" s="41"/>
      <c r="G41" s="42"/>
      <c r="H41" s="43"/>
      <c r="I41" s="41"/>
      <c r="J41" s="42"/>
      <c r="K41" s="43"/>
      <c r="L41" s="41"/>
      <c r="M41" s="42">
        <v>96</v>
      </c>
      <c r="N41" s="43">
        <v>96</v>
      </c>
      <c r="O41" s="41"/>
      <c r="P41" s="42"/>
      <c r="Q41" s="43"/>
      <c r="R41" s="40">
        <f t="shared" si="0"/>
        <v>0</v>
      </c>
      <c r="S41" s="40">
        <f t="shared" si="1"/>
        <v>96</v>
      </c>
      <c r="T41" s="40">
        <f t="shared" si="2"/>
        <v>96</v>
      </c>
      <c r="U41" s="531">
        <f t="shared" si="3"/>
        <v>100</v>
      </c>
    </row>
    <row r="42" spans="1:21" ht="15">
      <c r="A42" s="211">
        <v>106020</v>
      </c>
      <c r="B42" s="212" t="s">
        <v>435</v>
      </c>
      <c r="C42" s="42"/>
      <c r="D42" s="42"/>
      <c r="E42" s="43"/>
      <c r="F42" s="41"/>
      <c r="G42" s="42"/>
      <c r="H42" s="43"/>
      <c r="I42" s="41"/>
      <c r="J42" s="42"/>
      <c r="K42" s="43"/>
      <c r="L42" s="41">
        <v>791</v>
      </c>
      <c r="M42" s="42">
        <v>226</v>
      </c>
      <c r="N42" s="43">
        <v>224</v>
      </c>
      <c r="O42" s="41"/>
      <c r="P42" s="42"/>
      <c r="Q42" s="43"/>
      <c r="R42" s="40">
        <f t="shared" si="0"/>
        <v>791</v>
      </c>
      <c r="S42" s="40">
        <f t="shared" si="1"/>
        <v>226</v>
      </c>
      <c r="T42" s="40">
        <f t="shared" si="2"/>
        <v>224</v>
      </c>
      <c r="U42" s="531">
        <f t="shared" si="3"/>
        <v>99.11504424778761</v>
      </c>
    </row>
    <row r="43" spans="1:21" ht="18" customHeight="1">
      <c r="A43" s="211" t="s">
        <v>416</v>
      </c>
      <c r="B43" s="225" t="s">
        <v>754</v>
      </c>
      <c r="C43" s="42">
        <v>1479</v>
      </c>
      <c r="D43" s="42">
        <v>1580</v>
      </c>
      <c r="E43" s="43">
        <v>588</v>
      </c>
      <c r="F43" s="41">
        <v>403</v>
      </c>
      <c r="G43" s="42">
        <v>412</v>
      </c>
      <c r="H43" s="43">
        <v>154</v>
      </c>
      <c r="I43" s="41">
        <v>2261</v>
      </c>
      <c r="J43" s="42">
        <v>2419</v>
      </c>
      <c r="K43" s="43">
        <v>1616</v>
      </c>
      <c r="L43" s="41"/>
      <c r="M43" s="42"/>
      <c r="N43" s="43"/>
      <c r="O43" s="41"/>
      <c r="P43" s="42"/>
      <c r="Q43" s="43"/>
      <c r="R43" s="40">
        <f t="shared" si="0"/>
        <v>4143</v>
      </c>
      <c r="S43" s="40">
        <f t="shared" si="1"/>
        <v>4411</v>
      </c>
      <c r="T43" s="40">
        <f t="shared" si="2"/>
        <v>2358</v>
      </c>
      <c r="U43" s="531">
        <f t="shared" si="3"/>
        <v>53.457265926093854</v>
      </c>
    </row>
    <row r="44" spans="1:21" ht="18" customHeight="1">
      <c r="A44" s="211">
        <v>107052</v>
      </c>
      <c r="B44" s="215" t="s">
        <v>530</v>
      </c>
      <c r="C44" s="42"/>
      <c r="D44" s="42"/>
      <c r="E44" s="43"/>
      <c r="F44" s="41"/>
      <c r="G44" s="42"/>
      <c r="H44" s="43"/>
      <c r="I44" s="41">
        <v>360</v>
      </c>
      <c r="J44" s="42">
        <v>360</v>
      </c>
      <c r="K44" s="43">
        <v>360</v>
      </c>
      <c r="L44" s="41"/>
      <c r="M44" s="42"/>
      <c r="N44" s="43"/>
      <c r="O44" s="41"/>
      <c r="P44" s="42"/>
      <c r="Q44" s="43"/>
      <c r="R44" s="40">
        <f t="shared" si="0"/>
        <v>360</v>
      </c>
      <c r="S44" s="40">
        <f t="shared" si="1"/>
        <v>360</v>
      </c>
      <c r="T44" s="40">
        <f t="shared" si="2"/>
        <v>360</v>
      </c>
      <c r="U44" s="531">
        <f t="shared" si="3"/>
        <v>100</v>
      </c>
    </row>
    <row r="45" spans="1:21" ht="15">
      <c r="A45" s="532">
        <v>107060</v>
      </c>
      <c r="B45" s="212" t="s">
        <v>436</v>
      </c>
      <c r="C45" s="42"/>
      <c r="D45" s="42"/>
      <c r="E45" s="43"/>
      <c r="F45" s="41"/>
      <c r="G45" s="42"/>
      <c r="H45" s="43"/>
      <c r="I45" s="41">
        <v>249</v>
      </c>
      <c r="J45" s="42">
        <v>477</v>
      </c>
      <c r="K45" s="43">
        <v>462</v>
      </c>
      <c r="L45" s="41">
        <v>1604</v>
      </c>
      <c r="M45" s="42">
        <v>2429</v>
      </c>
      <c r="N45" s="43">
        <v>2422</v>
      </c>
      <c r="O45" s="41"/>
      <c r="P45" s="42"/>
      <c r="Q45" s="43"/>
      <c r="R45" s="40">
        <f t="shared" si="0"/>
        <v>1853</v>
      </c>
      <c r="S45" s="40">
        <f t="shared" si="1"/>
        <v>2906</v>
      </c>
      <c r="T45" s="40">
        <f t="shared" si="2"/>
        <v>2884</v>
      </c>
      <c r="U45" s="531">
        <f t="shared" si="3"/>
        <v>99.2429456297316</v>
      </c>
    </row>
    <row r="46" spans="1:21" ht="15.75" thickBot="1">
      <c r="A46" s="228">
        <v>900070</v>
      </c>
      <c r="B46" s="212" t="s">
        <v>917</v>
      </c>
      <c r="C46" s="54"/>
      <c r="D46" s="54"/>
      <c r="E46" s="55"/>
      <c r="F46" s="56"/>
      <c r="G46" s="54"/>
      <c r="H46" s="55"/>
      <c r="I46" s="56"/>
      <c r="J46" s="54"/>
      <c r="K46" s="55"/>
      <c r="L46" s="56"/>
      <c r="M46" s="54"/>
      <c r="N46" s="55"/>
      <c r="O46" s="56">
        <v>10107</v>
      </c>
      <c r="P46" s="54">
        <v>34209</v>
      </c>
      <c r="Q46" s="55"/>
      <c r="R46" s="40">
        <f t="shared" si="0"/>
        <v>10107</v>
      </c>
      <c r="S46" s="40">
        <f t="shared" si="1"/>
        <v>34209</v>
      </c>
      <c r="T46" s="40"/>
      <c r="U46" s="531"/>
    </row>
    <row r="47" spans="1:21" ht="42.75" customHeight="1" thickBot="1">
      <c r="A47" s="220"/>
      <c r="B47" s="221" t="s">
        <v>751</v>
      </c>
      <c r="C47" s="230">
        <f aca="true" t="shared" si="4" ref="C47:T47">SUM(C13:C46)</f>
        <v>12767</v>
      </c>
      <c r="D47" s="230">
        <f t="shared" si="4"/>
        <v>16773</v>
      </c>
      <c r="E47" s="230">
        <f t="shared" si="4"/>
        <v>14573</v>
      </c>
      <c r="F47" s="230">
        <f t="shared" si="4"/>
        <v>3561</v>
      </c>
      <c r="G47" s="230">
        <f t="shared" si="4"/>
        <v>4362</v>
      </c>
      <c r="H47" s="230">
        <f t="shared" si="4"/>
        <v>3917</v>
      </c>
      <c r="I47" s="230">
        <f t="shared" si="4"/>
        <v>22876</v>
      </c>
      <c r="J47" s="230">
        <f t="shared" si="4"/>
        <v>22492</v>
      </c>
      <c r="K47" s="230">
        <f t="shared" si="4"/>
        <v>14992</v>
      </c>
      <c r="L47" s="230">
        <f t="shared" si="4"/>
        <v>2633</v>
      </c>
      <c r="M47" s="230">
        <f t="shared" si="4"/>
        <v>2960</v>
      </c>
      <c r="N47" s="230">
        <f t="shared" si="4"/>
        <v>2908</v>
      </c>
      <c r="O47" s="230">
        <f t="shared" si="4"/>
        <v>11144</v>
      </c>
      <c r="P47" s="230">
        <f t="shared" si="4"/>
        <v>35618</v>
      </c>
      <c r="Q47" s="230">
        <f t="shared" si="4"/>
        <v>1322</v>
      </c>
      <c r="R47" s="230">
        <f t="shared" si="4"/>
        <v>52981</v>
      </c>
      <c r="S47" s="230">
        <f t="shared" si="4"/>
        <v>82205</v>
      </c>
      <c r="T47" s="230">
        <f t="shared" si="4"/>
        <v>37712</v>
      </c>
      <c r="U47" s="229">
        <f>T47/S47*100</f>
        <v>45.87555501490177</v>
      </c>
    </row>
  </sheetData>
  <sheetProtection/>
  <mergeCells count="13">
    <mergeCell ref="L10:N10"/>
    <mergeCell ref="O10:Q10"/>
    <mergeCell ref="A10:A12"/>
    <mergeCell ref="B10:B12"/>
    <mergeCell ref="C10:E10"/>
    <mergeCell ref="I10:K10"/>
    <mergeCell ref="A2:U2"/>
    <mergeCell ref="A6:U6"/>
    <mergeCell ref="R10:U10"/>
    <mergeCell ref="A5:U5"/>
    <mergeCell ref="A7:U7"/>
    <mergeCell ref="U11:U12"/>
    <mergeCell ref="A3:Q3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AF49"/>
  <sheetViews>
    <sheetView showGridLines="0" zoomScalePageLayoutView="0" workbookViewId="0" topLeftCell="A1">
      <selection activeCell="A3" sqref="A3:Q3"/>
    </sheetView>
  </sheetViews>
  <sheetFormatPr defaultColWidth="9.00390625" defaultRowHeight="12.75"/>
  <cols>
    <col min="1" max="1" width="9.125" style="7" customWidth="1"/>
    <col min="2" max="2" width="59.125" style="7" customWidth="1"/>
    <col min="3" max="11" width="7.75390625" style="7" customWidth="1"/>
    <col min="12" max="14" width="8.75390625" style="7" customWidth="1"/>
    <col min="15" max="15" width="7.25390625" style="7" customWidth="1"/>
    <col min="16" max="16384" width="9.125" style="7" customWidth="1"/>
  </cols>
  <sheetData>
    <row r="2" spans="1:15" s="31" customFormat="1" ht="12.7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1:17" s="31" customFormat="1" ht="12.75">
      <c r="A3" s="720" t="s">
        <v>995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7" s="31" customFormat="1" ht="12.7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</row>
    <row r="5" spans="1:21" s="529" customFormat="1" ht="14.25">
      <c r="A5" s="695" t="s">
        <v>320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533"/>
      <c r="Q5" s="533"/>
      <c r="R5" s="533"/>
      <c r="S5" s="533"/>
      <c r="T5" s="533"/>
      <c r="U5" s="533"/>
    </row>
    <row r="6" spans="1:21" s="530" customFormat="1" ht="15">
      <c r="A6" s="695" t="s">
        <v>322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533"/>
      <c r="Q6" s="533"/>
      <c r="R6" s="533"/>
      <c r="S6" s="533"/>
      <c r="T6" s="533"/>
      <c r="U6" s="533"/>
    </row>
    <row r="7" spans="1:21" s="529" customFormat="1" ht="14.25">
      <c r="A7" s="695" t="s">
        <v>905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533"/>
      <c r="Q7" s="533"/>
      <c r="R7" s="533"/>
      <c r="S7" s="533"/>
      <c r="T7" s="533"/>
      <c r="U7" s="533"/>
    </row>
    <row r="8" ht="13.5" thickBot="1">
      <c r="O8" s="535" t="s">
        <v>514</v>
      </c>
    </row>
    <row r="9" spans="1:32" ht="39.75" customHeight="1" thickBot="1">
      <c r="A9" s="727"/>
      <c r="B9" s="709" t="s">
        <v>752</v>
      </c>
      <c r="C9" s="715" t="s">
        <v>820</v>
      </c>
      <c r="D9" s="713"/>
      <c r="E9" s="714"/>
      <c r="F9" s="715" t="s">
        <v>821</v>
      </c>
      <c r="G9" s="713"/>
      <c r="H9" s="714"/>
      <c r="I9" s="715" t="s">
        <v>444</v>
      </c>
      <c r="J9" s="713"/>
      <c r="K9" s="714"/>
      <c r="L9" s="715" t="s">
        <v>531</v>
      </c>
      <c r="M9" s="716"/>
      <c r="N9" s="716"/>
      <c r="O9" s="71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2.75">
      <c r="A10" s="728"/>
      <c r="B10" s="710"/>
      <c r="C10" s="33" t="s">
        <v>738</v>
      </c>
      <c r="D10" s="33" t="s">
        <v>740</v>
      </c>
      <c r="E10" s="33" t="s">
        <v>741</v>
      </c>
      <c r="F10" s="33" t="s">
        <v>738</v>
      </c>
      <c r="G10" s="33" t="s">
        <v>740</v>
      </c>
      <c r="H10" s="33" t="s">
        <v>741</v>
      </c>
      <c r="I10" s="33" t="s">
        <v>738</v>
      </c>
      <c r="J10" s="33" t="s">
        <v>740</v>
      </c>
      <c r="K10" s="33" t="s">
        <v>741</v>
      </c>
      <c r="L10" s="35" t="s">
        <v>738</v>
      </c>
      <c r="M10" s="35" t="s">
        <v>740</v>
      </c>
      <c r="N10" s="35" t="s">
        <v>741</v>
      </c>
      <c r="O10" s="718" t="s">
        <v>532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15" ht="13.5" thickBot="1">
      <c r="A11" s="729"/>
      <c r="B11" s="711"/>
      <c r="C11" s="35" t="s">
        <v>742</v>
      </c>
      <c r="D11" s="36" t="s">
        <v>742</v>
      </c>
      <c r="E11" s="36" t="s">
        <v>701</v>
      </c>
      <c r="F11" s="36" t="s">
        <v>742</v>
      </c>
      <c r="G11" s="36" t="s">
        <v>742</v>
      </c>
      <c r="H11" s="36" t="s">
        <v>701</v>
      </c>
      <c r="I11" s="36" t="s">
        <v>742</v>
      </c>
      <c r="J11" s="36" t="s">
        <v>742</v>
      </c>
      <c r="K11" s="36" t="s">
        <v>701</v>
      </c>
      <c r="L11" s="36" t="s">
        <v>742</v>
      </c>
      <c r="M11" s="36" t="s">
        <v>742</v>
      </c>
      <c r="N11" s="36" t="s">
        <v>701</v>
      </c>
      <c r="O11" s="719"/>
    </row>
    <row r="12" spans="1:15" s="8" customFormat="1" ht="30">
      <c r="A12" s="219" t="s">
        <v>25</v>
      </c>
      <c r="B12" s="212" t="s">
        <v>26</v>
      </c>
      <c r="C12" s="42"/>
      <c r="D12" s="42">
        <v>97</v>
      </c>
      <c r="E12" s="43">
        <v>83</v>
      </c>
      <c r="F12" s="41"/>
      <c r="G12" s="42"/>
      <c r="H12" s="43"/>
      <c r="I12" s="41">
        <v>26215</v>
      </c>
      <c r="J12" s="42">
        <v>36215</v>
      </c>
      <c r="K12" s="43">
        <v>36215</v>
      </c>
      <c r="L12" s="40">
        <f>C12+F12+I12</f>
        <v>26215</v>
      </c>
      <c r="M12" s="40">
        <f>D12+G12+J12</f>
        <v>36312</v>
      </c>
      <c r="N12" s="40">
        <f>E12+H12+K12</f>
        <v>36298</v>
      </c>
      <c r="O12" s="52">
        <f>N12/M12*100</f>
        <v>99.9614452522582</v>
      </c>
    </row>
    <row r="13" spans="1:15" s="8" customFormat="1" ht="15">
      <c r="A13" s="211" t="s">
        <v>347</v>
      </c>
      <c r="B13" s="212" t="s">
        <v>781</v>
      </c>
      <c r="C13" s="37"/>
      <c r="D13" s="37"/>
      <c r="E13" s="38"/>
      <c r="F13" s="39"/>
      <c r="G13" s="37"/>
      <c r="H13" s="38"/>
      <c r="I13" s="39"/>
      <c r="J13" s="37"/>
      <c r="K13" s="38"/>
      <c r="L13" s="40"/>
      <c r="M13" s="40"/>
      <c r="N13" s="40"/>
      <c r="O13" s="52"/>
    </row>
    <row r="14" spans="1:15" s="8" customFormat="1" ht="18.75" customHeight="1">
      <c r="A14" s="211" t="s">
        <v>348</v>
      </c>
      <c r="B14" s="212" t="s">
        <v>349</v>
      </c>
      <c r="C14" s="37">
        <v>8</v>
      </c>
      <c r="D14" s="37">
        <v>258</v>
      </c>
      <c r="E14" s="38">
        <v>258</v>
      </c>
      <c r="F14" s="39"/>
      <c r="G14" s="37">
        <v>34</v>
      </c>
      <c r="H14" s="38">
        <v>33</v>
      </c>
      <c r="I14" s="39"/>
      <c r="J14" s="37"/>
      <c r="K14" s="38"/>
      <c r="L14" s="40">
        <f>C14+F14+I14</f>
        <v>8</v>
      </c>
      <c r="M14" s="40">
        <f>D14+G14+J14</f>
        <v>292</v>
      </c>
      <c r="N14" s="40">
        <f>E14+H14+K14</f>
        <v>291</v>
      </c>
      <c r="O14" s="53">
        <f>N14/M14*100</f>
        <v>99.65753424657534</v>
      </c>
    </row>
    <row r="15" spans="1:15" ht="15">
      <c r="A15" s="209" t="s">
        <v>350</v>
      </c>
      <c r="B15" s="210" t="s">
        <v>351</v>
      </c>
      <c r="C15" s="37"/>
      <c r="D15" s="37"/>
      <c r="E15" s="38"/>
      <c r="F15" s="39"/>
      <c r="G15" s="37"/>
      <c r="H15" s="38"/>
      <c r="I15" s="39"/>
      <c r="J15" s="37"/>
      <c r="K15" s="38"/>
      <c r="L15" s="40"/>
      <c r="M15" s="40"/>
      <c r="N15" s="40"/>
      <c r="O15" s="52"/>
    </row>
    <row r="16" spans="1:15" ht="18" customHeight="1">
      <c r="A16" s="209" t="s">
        <v>352</v>
      </c>
      <c r="B16" s="210" t="s">
        <v>353</v>
      </c>
      <c r="C16" s="37"/>
      <c r="D16" s="37"/>
      <c r="E16" s="38"/>
      <c r="F16" s="39"/>
      <c r="G16" s="37"/>
      <c r="H16" s="38"/>
      <c r="I16" s="39"/>
      <c r="J16" s="37"/>
      <c r="K16" s="38"/>
      <c r="L16" s="40"/>
      <c r="M16" s="40"/>
      <c r="N16" s="40"/>
      <c r="O16" s="52"/>
    </row>
    <row r="17" spans="1:15" ht="18" customHeight="1">
      <c r="A17" s="211" t="s">
        <v>354</v>
      </c>
      <c r="B17" s="212" t="s">
        <v>355</v>
      </c>
      <c r="C17" s="42"/>
      <c r="D17" s="42"/>
      <c r="E17" s="43"/>
      <c r="F17" s="41"/>
      <c r="G17" s="42"/>
      <c r="H17" s="43"/>
      <c r="I17" s="41"/>
      <c r="J17" s="42"/>
      <c r="K17" s="43"/>
      <c r="L17" s="40"/>
      <c r="M17" s="40"/>
      <c r="N17" s="40"/>
      <c r="O17" s="53"/>
    </row>
    <row r="18" spans="1:15" ht="18" customHeight="1">
      <c r="A18" s="211" t="s">
        <v>356</v>
      </c>
      <c r="B18" s="212" t="s">
        <v>357</v>
      </c>
      <c r="C18" s="42"/>
      <c r="D18" s="42"/>
      <c r="E18" s="43"/>
      <c r="F18" s="41"/>
      <c r="G18" s="42"/>
      <c r="H18" s="43"/>
      <c r="I18" s="41"/>
      <c r="J18" s="42"/>
      <c r="K18" s="43"/>
      <c r="L18" s="40"/>
      <c r="M18" s="40"/>
      <c r="N18" s="40"/>
      <c r="O18" s="53"/>
    </row>
    <row r="19" spans="1:15" ht="18" customHeight="1">
      <c r="A19" s="211" t="s">
        <v>404</v>
      </c>
      <c r="B19" s="212" t="s">
        <v>405</v>
      </c>
      <c r="C19" s="42"/>
      <c r="D19" s="42"/>
      <c r="E19" s="43"/>
      <c r="F19" s="41"/>
      <c r="G19" s="42">
        <v>9560</v>
      </c>
      <c r="H19" s="43">
        <v>9560</v>
      </c>
      <c r="I19" s="41"/>
      <c r="J19" s="42"/>
      <c r="K19" s="43"/>
      <c r="L19" s="40"/>
      <c r="M19" s="40">
        <f>D19+G19+J19</f>
        <v>9560</v>
      </c>
      <c r="N19" s="40">
        <f>E19+H19+K19</f>
        <v>9560</v>
      </c>
      <c r="O19" s="53">
        <f>N19/M19*100</f>
        <v>100</v>
      </c>
    </row>
    <row r="20" spans="1:15" ht="15">
      <c r="A20" s="227" t="s">
        <v>420</v>
      </c>
      <c r="B20" s="212" t="s">
        <v>529</v>
      </c>
      <c r="C20" s="42">
        <v>58</v>
      </c>
      <c r="D20" s="42">
        <v>58</v>
      </c>
      <c r="E20" s="43">
        <v>58</v>
      </c>
      <c r="F20" s="41"/>
      <c r="G20" s="42"/>
      <c r="H20" s="43"/>
      <c r="I20" s="41"/>
      <c r="J20" s="42"/>
      <c r="K20" s="43"/>
      <c r="L20" s="40">
        <f>C20+F20+I20</f>
        <v>58</v>
      </c>
      <c r="M20" s="40">
        <f>D20+G20+J20</f>
        <v>58</v>
      </c>
      <c r="N20" s="40">
        <f>E20+H20+K20</f>
        <v>58</v>
      </c>
      <c r="O20" s="53">
        <f>N20/M20*100</f>
        <v>100</v>
      </c>
    </row>
    <row r="21" spans="1:15" ht="30">
      <c r="A21" s="226" t="s">
        <v>421</v>
      </c>
      <c r="B21" s="212" t="s">
        <v>422</v>
      </c>
      <c r="C21" s="42"/>
      <c r="D21" s="42"/>
      <c r="E21" s="43"/>
      <c r="F21" s="41"/>
      <c r="G21" s="42"/>
      <c r="H21" s="43"/>
      <c r="I21" s="41"/>
      <c r="J21" s="42"/>
      <c r="K21" s="43"/>
      <c r="L21" s="40"/>
      <c r="M21" s="40">
        <f>D21+G21+J21</f>
        <v>0</v>
      </c>
      <c r="N21" s="40"/>
      <c r="O21" s="53"/>
    </row>
    <row r="22" spans="1:15" ht="15">
      <c r="A22" s="226" t="s">
        <v>442</v>
      </c>
      <c r="B22" s="212" t="s">
        <v>443</v>
      </c>
      <c r="C22" s="42"/>
      <c r="D22" s="42"/>
      <c r="E22" s="43"/>
      <c r="F22" s="41"/>
      <c r="G22" s="42"/>
      <c r="H22" s="43"/>
      <c r="I22" s="41"/>
      <c r="J22" s="42"/>
      <c r="K22" s="43"/>
      <c r="L22" s="40"/>
      <c r="M22" s="40">
        <f>D22+G22+J22</f>
        <v>0</v>
      </c>
      <c r="N22" s="40"/>
      <c r="O22" s="53"/>
    </row>
    <row r="23" spans="1:15" ht="15">
      <c r="A23" s="211" t="s">
        <v>406</v>
      </c>
      <c r="B23" s="212" t="s">
        <v>407</v>
      </c>
      <c r="C23" s="42"/>
      <c r="D23" s="42">
        <v>4269</v>
      </c>
      <c r="E23" s="43">
        <v>4269</v>
      </c>
      <c r="F23" s="41"/>
      <c r="G23" s="42"/>
      <c r="H23" s="43"/>
      <c r="I23" s="41"/>
      <c r="J23" s="42"/>
      <c r="K23" s="43"/>
      <c r="L23" s="40"/>
      <c r="M23" s="40">
        <f>D23+G23+J23</f>
        <v>4269</v>
      </c>
      <c r="N23" s="40">
        <f>E23+H23+K23</f>
        <v>4269</v>
      </c>
      <c r="O23" s="53">
        <f>N23/M23*100</f>
        <v>100</v>
      </c>
    </row>
    <row r="24" spans="1:15" ht="15">
      <c r="A24" s="211" t="s">
        <v>423</v>
      </c>
      <c r="B24" s="212" t="s">
        <v>424</v>
      </c>
      <c r="C24" s="42"/>
      <c r="D24" s="42"/>
      <c r="E24" s="43"/>
      <c r="F24" s="41"/>
      <c r="G24" s="42"/>
      <c r="H24" s="43"/>
      <c r="I24" s="41">
        <v>600</v>
      </c>
      <c r="J24" s="42">
        <v>452</v>
      </c>
      <c r="K24" s="43"/>
      <c r="L24" s="40">
        <f>C24+F24+I24</f>
        <v>600</v>
      </c>
      <c r="M24" s="40">
        <f>D24+G24+J24</f>
        <v>452</v>
      </c>
      <c r="N24" s="40"/>
      <c r="O24" s="53"/>
    </row>
    <row r="25" spans="1:15" ht="18" customHeight="1">
      <c r="A25" s="211" t="s">
        <v>408</v>
      </c>
      <c r="B25" s="212" t="s">
        <v>776</v>
      </c>
      <c r="C25" s="42"/>
      <c r="D25" s="42"/>
      <c r="E25" s="43"/>
      <c r="F25" s="41"/>
      <c r="G25" s="42"/>
      <c r="H25" s="43"/>
      <c r="I25" s="41"/>
      <c r="J25" s="42"/>
      <c r="K25" s="43"/>
      <c r="L25" s="40"/>
      <c r="M25" s="40"/>
      <c r="N25" s="40"/>
      <c r="O25" s="53"/>
    </row>
    <row r="26" spans="1:15" ht="15">
      <c r="A26" s="211" t="s">
        <v>425</v>
      </c>
      <c r="B26" s="212" t="s">
        <v>775</v>
      </c>
      <c r="C26" s="42"/>
      <c r="D26" s="42"/>
      <c r="E26" s="43"/>
      <c r="F26" s="41"/>
      <c r="G26" s="42"/>
      <c r="H26" s="43"/>
      <c r="I26" s="41"/>
      <c r="J26" s="42"/>
      <c r="K26" s="43"/>
      <c r="L26" s="40"/>
      <c r="M26" s="40"/>
      <c r="N26" s="40"/>
      <c r="O26" s="53"/>
    </row>
    <row r="27" spans="1:15" ht="15">
      <c r="A27" s="211" t="s">
        <v>409</v>
      </c>
      <c r="B27" s="212" t="s">
        <v>410</v>
      </c>
      <c r="C27" s="42">
        <v>165</v>
      </c>
      <c r="D27" s="42">
        <v>761</v>
      </c>
      <c r="E27" s="43">
        <v>761</v>
      </c>
      <c r="F27" s="41"/>
      <c r="G27" s="42"/>
      <c r="H27" s="43"/>
      <c r="I27" s="41"/>
      <c r="J27" s="42"/>
      <c r="K27" s="43"/>
      <c r="L27" s="40">
        <f aca="true" t="shared" si="0" ref="L27:N28">C27+F27+I27</f>
        <v>165</v>
      </c>
      <c r="M27" s="40">
        <f t="shared" si="0"/>
        <v>761</v>
      </c>
      <c r="N27" s="40">
        <f t="shared" si="0"/>
        <v>761</v>
      </c>
      <c r="O27" s="53">
        <f>N27/M27*100</f>
        <v>100</v>
      </c>
    </row>
    <row r="28" spans="1:15" ht="18" customHeight="1">
      <c r="A28" s="211" t="s">
        <v>426</v>
      </c>
      <c r="B28" s="225" t="s">
        <v>777</v>
      </c>
      <c r="C28" s="42"/>
      <c r="D28" s="42"/>
      <c r="E28" s="43"/>
      <c r="F28" s="41"/>
      <c r="G28" s="42">
        <v>23171</v>
      </c>
      <c r="H28" s="43"/>
      <c r="I28" s="41"/>
      <c r="J28" s="42"/>
      <c r="K28" s="43"/>
      <c r="L28" s="40"/>
      <c r="M28" s="40">
        <f t="shared" si="0"/>
        <v>23171</v>
      </c>
      <c r="N28" s="40"/>
      <c r="O28" s="53"/>
    </row>
    <row r="29" spans="1:15" ht="15">
      <c r="A29" s="211" t="s">
        <v>427</v>
      </c>
      <c r="B29" s="212" t="s">
        <v>428</v>
      </c>
      <c r="C29" s="42"/>
      <c r="D29" s="42"/>
      <c r="E29" s="43"/>
      <c r="F29" s="41"/>
      <c r="G29" s="42"/>
      <c r="H29" s="43"/>
      <c r="I29" s="41"/>
      <c r="J29" s="42"/>
      <c r="K29" s="43"/>
      <c r="L29" s="40"/>
      <c r="M29" s="40"/>
      <c r="N29" s="40"/>
      <c r="O29" s="53"/>
    </row>
    <row r="30" spans="1:15" ht="18" customHeight="1">
      <c r="A30" s="211" t="s">
        <v>411</v>
      </c>
      <c r="B30" s="225" t="s">
        <v>780</v>
      </c>
      <c r="C30" s="42"/>
      <c r="D30" s="42"/>
      <c r="E30" s="43"/>
      <c r="F30" s="41"/>
      <c r="G30" s="42"/>
      <c r="H30" s="43"/>
      <c r="I30" s="41"/>
      <c r="J30" s="42"/>
      <c r="K30" s="43"/>
      <c r="L30" s="40"/>
      <c r="M30" s="40"/>
      <c r="N30" s="40"/>
      <c r="O30" s="53"/>
    </row>
    <row r="31" spans="1:15" ht="15">
      <c r="A31" s="211" t="s">
        <v>440</v>
      </c>
      <c r="B31" s="212" t="s">
        <v>441</v>
      </c>
      <c r="C31" s="42"/>
      <c r="D31" s="42"/>
      <c r="E31" s="43"/>
      <c r="F31" s="41"/>
      <c r="G31" s="42"/>
      <c r="H31" s="43"/>
      <c r="I31" s="41"/>
      <c r="J31" s="42"/>
      <c r="K31" s="43"/>
      <c r="L31" s="40"/>
      <c r="M31" s="40"/>
      <c r="N31" s="40"/>
      <c r="O31" s="53"/>
    </row>
    <row r="32" spans="1:15" ht="15">
      <c r="A32" s="211" t="s">
        <v>429</v>
      </c>
      <c r="B32" s="212" t="s">
        <v>779</v>
      </c>
      <c r="C32" s="42"/>
      <c r="D32" s="42"/>
      <c r="E32" s="43"/>
      <c r="F32" s="41"/>
      <c r="G32" s="42"/>
      <c r="H32" s="43"/>
      <c r="I32" s="41"/>
      <c r="J32" s="42"/>
      <c r="K32" s="43"/>
      <c r="L32" s="40"/>
      <c r="M32" s="40"/>
      <c r="N32" s="40"/>
      <c r="O32" s="53"/>
    </row>
    <row r="33" spans="1:15" ht="15">
      <c r="A33" s="211" t="s">
        <v>412</v>
      </c>
      <c r="B33" s="212" t="s">
        <v>413</v>
      </c>
      <c r="C33" s="42"/>
      <c r="D33" s="42">
        <v>68</v>
      </c>
      <c r="E33" s="43">
        <v>68</v>
      </c>
      <c r="F33" s="41"/>
      <c r="G33" s="42"/>
      <c r="H33" s="43"/>
      <c r="I33" s="41"/>
      <c r="J33" s="42"/>
      <c r="K33" s="43"/>
      <c r="L33" s="40"/>
      <c r="M33" s="40">
        <f>D33+G33+J33</f>
        <v>68</v>
      </c>
      <c r="N33" s="40">
        <f>E33+H33+K33</f>
        <v>68</v>
      </c>
      <c r="O33" s="53">
        <f>N33/M33*100</f>
        <v>100</v>
      </c>
    </row>
    <row r="34" spans="1:15" ht="15">
      <c r="A34" s="211" t="s">
        <v>430</v>
      </c>
      <c r="B34" s="212" t="s">
        <v>431</v>
      </c>
      <c r="C34" s="42"/>
      <c r="D34" s="42"/>
      <c r="E34" s="43"/>
      <c r="F34" s="41"/>
      <c r="G34" s="42"/>
      <c r="H34" s="43"/>
      <c r="I34" s="41"/>
      <c r="J34" s="42"/>
      <c r="K34" s="43"/>
      <c r="L34" s="40"/>
      <c r="M34" s="40"/>
      <c r="N34" s="40"/>
      <c r="O34" s="53"/>
    </row>
    <row r="35" spans="1:15" ht="18" customHeight="1">
      <c r="A35" s="211" t="s">
        <v>913</v>
      </c>
      <c r="B35" s="225" t="s">
        <v>914</v>
      </c>
      <c r="C35" s="42"/>
      <c r="D35" s="42">
        <v>159</v>
      </c>
      <c r="E35" s="43">
        <v>159</v>
      </c>
      <c r="F35" s="41"/>
      <c r="G35" s="42"/>
      <c r="H35" s="43"/>
      <c r="I35" s="41"/>
      <c r="J35" s="42"/>
      <c r="K35" s="43"/>
      <c r="L35" s="40"/>
      <c r="M35" s="40">
        <f aca="true" t="shared" si="1" ref="M35:N37">D35+G35+J35</f>
        <v>159</v>
      </c>
      <c r="N35" s="40">
        <f t="shared" si="1"/>
        <v>159</v>
      </c>
      <c r="O35" s="53">
        <f>N35/M35*100</f>
        <v>100</v>
      </c>
    </row>
    <row r="36" spans="1:15" ht="15">
      <c r="A36" s="211" t="s">
        <v>915</v>
      </c>
      <c r="B36" s="212" t="s">
        <v>916</v>
      </c>
      <c r="C36" s="42"/>
      <c r="D36" s="42">
        <v>28</v>
      </c>
      <c r="E36" s="43">
        <v>28</v>
      </c>
      <c r="F36" s="41"/>
      <c r="G36" s="42"/>
      <c r="H36" s="43"/>
      <c r="I36" s="41"/>
      <c r="J36" s="42"/>
      <c r="K36" s="43"/>
      <c r="L36" s="40">
        <f>C36+F36+I36</f>
        <v>0</v>
      </c>
      <c r="M36" s="40">
        <f t="shared" si="1"/>
        <v>28</v>
      </c>
      <c r="N36" s="40">
        <f t="shared" si="1"/>
        <v>28</v>
      </c>
      <c r="O36" s="53">
        <f>N36/M36*100</f>
        <v>100</v>
      </c>
    </row>
    <row r="37" spans="1:15" ht="15">
      <c r="A37" s="211" t="s">
        <v>915</v>
      </c>
      <c r="B37" s="212" t="s">
        <v>919</v>
      </c>
      <c r="C37" s="42"/>
      <c r="D37" s="42">
        <v>24</v>
      </c>
      <c r="E37" s="43">
        <v>24</v>
      </c>
      <c r="F37" s="41"/>
      <c r="G37" s="42"/>
      <c r="H37" s="43"/>
      <c r="I37" s="41"/>
      <c r="J37" s="42"/>
      <c r="K37" s="43"/>
      <c r="L37" s="40">
        <f>C37+F37+I37</f>
        <v>0</v>
      </c>
      <c r="M37" s="40">
        <f t="shared" si="1"/>
        <v>24</v>
      </c>
      <c r="N37" s="40">
        <f t="shared" si="1"/>
        <v>24</v>
      </c>
      <c r="O37" s="53">
        <f>N37/M37*100</f>
        <v>100</v>
      </c>
    </row>
    <row r="38" spans="1:15" ht="18" customHeight="1">
      <c r="A38" s="211" t="s">
        <v>433</v>
      </c>
      <c r="B38" s="225" t="s">
        <v>778</v>
      </c>
      <c r="C38" s="42"/>
      <c r="D38" s="42"/>
      <c r="E38" s="43"/>
      <c r="F38" s="41"/>
      <c r="G38" s="42"/>
      <c r="H38" s="43"/>
      <c r="I38" s="41"/>
      <c r="J38" s="42"/>
      <c r="K38" s="43"/>
      <c r="L38" s="40"/>
      <c r="M38" s="40"/>
      <c r="N38" s="40"/>
      <c r="O38" s="53"/>
    </row>
    <row r="39" spans="1:15" ht="15">
      <c r="A39" s="211">
        <v>104051</v>
      </c>
      <c r="B39" s="212" t="s">
        <v>415</v>
      </c>
      <c r="C39" s="42"/>
      <c r="D39" s="42"/>
      <c r="E39" s="43"/>
      <c r="F39" s="41"/>
      <c r="G39" s="42"/>
      <c r="H39" s="43"/>
      <c r="I39" s="41"/>
      <c r="J39" s="42"/>
      <c r="K39" s="43"/>
      <c r="L39" s="40"/>
      <c r="M39" s="40"/>
      <c r="N39" s="40"/>
      <c r="O39" s="53"/>
    </row>
    <row r="40" spans="1:15" ht="18" customHeight="1">
      <c r="A40" s="211">
        <v>105010</v>
      </c>
      <c r="B40" s="212" t="s">
        <v>434</v>
      </c>
      <c r="C40" s="42"/>
      <c r="D40" s="42"/>
      <c r="E40" s="43"/>
      <c r="F40" s="41"/>
      <c r="G40" s="42"/>
      <c r="H40" s="43"/>
      <c r="I40" s="41"/>
      <c r="J40" s="42"/>
      <c r="K40" s="43"/>
      <c r="L40" s="40"/>
      <c r="M40" s="40"/>
      <c r="N40" s="40"/>
      <c r="O40" s="53"/>
    </row>
    <row r="41" spans="1:15" ht="15">
      <c r="A41" s="211">
        <v>106020</v>
      </c>
      <c r="B41" s="212" t="s">
        <v>435</v>
      </c>
      <c r="C41" s="42"/>
      <c r="D41" s="42"/>
      <c r="E41" s="43"/>
      <c r="F41" s="41"/>
      <c r="G41" s="42"/>
      <c r="H41" s="43"/>
      <c r="I41" s="41"/>
      <c r="J41" s="42"/>
      <c r="K41" s="43"/>
      <c r="L41" s="40"/>
      <c r="M41" s="40"/>
      <c r="N41" s="40"/>
      <c r="O41" s="53"/>
    </row>
    <row r="42" spans="1:15" ht="18" customHeight="1">
      <c r="A42" s="211" t="s">
        <v>416</v>
      </c>
      <c r="B42" s="225" t="s">
        <v>754</v>
      </c>
      <c r="C42" s="42"/>
      <c r="D42" s="42">
        <v>82</v>
      </c>
      <c r="E42" s="43">
        <v>82</v>
      </c>
      <c r="F42" s="41"/>
      <c r="G42" s="42"/>
      <c r="H42" s="43"/>
      <c r="I42" s="41"/>
      <c r="J42" s="42"/>
      <c r="K42" s="43"/>
      <c r="L42" s="40">
        <f>C42+F42+I42</f>
        <v>0</v>
      </c>
      <c r="M42" s="40">
        <f>D42+G42+J42</f>
        <v>82</v>
      </c>
      <c r="N42" s="40">
        <f>E42+H42+K42</f>
        <v>82</v>
      </c>
      <c r="O42" s="53">
        <f>N42/M42*100</f>
        <v>100</v>
      </c>
    </row>
    <row r="43" spans="1:15" ht="18" customHeight="1">
      <c r="A43" s="211">
        <v>107052</v>
      </c>
      <c r="B43" s="215" t="s">
        <v>530</v>
      </c>
      <c r="C43" s="42"/>
      <c r="D43" s="42"/>
      <c r="E43" s="43"/>
      <c r="F43" s="41"/>
      <c r="G43" s="42"/>
      <c r="H43" s="43"/>
      <c r="I43" s="41"/>
      <c r="J43" s="42"/>
      <c r="K43" s="43"/>
      <c r="L43" s="40"/>
      <c r="M43" s="40"/>
      <c r="N43" s="40"/>
      <c r="O43" s="53"/>
    </row>
    <row r="44" spans="1:15" ht="15.75" thickBot="1">
      <c r="A44" s="227">
        <v>107060</v>
      </c>
      <c r="B44" s="212" t="s">
        <v>436</v>
      </c>
      <c r="C44" s="42"/>
      <c r="D44" s="42"/>
      <c r="E44" s="43"/>
      <c r="F44" s="41"/>
      <c r="G44" s="42"/>
      <c r="H44" s="43"/>
      <c r="I44" s="41"/>
      <c r="J44" s="42"/>
      <c r="K44" s="43"/>
      <c r="L44" s="40"/>
      <c r="M44" s="40"/>
      <c r="N44" s="40"/>
      <c r="O44" s="53"/>
    </row>
    <row r="45" spans="1:15" ht="42.75" customHeight="1" thickBot="1">
      <c r="A45" s="220"/>
      <c r="B45" s="221" t="s">
        <v>751</v>
      </c>
      <c r="C45" s="230">
        <f>SUM(C12:C44)</f>
        <v>231</v>
      </c>
      <c r="D45" s="230">
        <f>SUM(D12:D44)</f>
        <v>5804</v>
      </c>
      <c r="E45" s="230">
        <f>SUM(E12:E44)</f>
        <v>5790</v>
      </c>
      <c r="F45" s="230"/>
      <c r="G45" s="230">
        <f aca="true" t="shared" si="2" ref="G45:N45">SUM(G12:G44)</f>
        <v>32765</v>
      </c>
      <c r="H45" s="230">
        <f t="shared" si="2"/>
        <v>9593</v>
      </c>
      <c r="I45" s="230">
        <f t="shared" si="2"/>
        <v>26815</v>
      </c>
      <c r="J45" s="230">
        <f t="shared" si="2"/>
        <v>36667</v>
      </c>
      <c r="K45" s="230">
        <f t="shared" si="2"/>
        <v>36215</v>
      </c>
      <c r="L45" s="230">
        <f>SUM(L12:L44)</f>
        <v>27046</v>
      </c>
      <c r="M45" s="230">
        <f t="shared" si="2"/>
        <v>75236</v>
      </c>
      <c r="N45" s="230">
        <f t="shared" si="2"/>
        <v>51598</v>
      </c>
      <c r="O45" s="229">
        <f>N45/M45*100</f>
        <v>68.58153011856027</v>
      </c>
    </row>
    <row r="46" spans="7:8" ht="12.75">
      <c r="G46" s="8"/>
      <c r="H46" s="99"/>
    </row>
    <row r="47" spans="7:8" ht="12.75">
      <c r="G47" s="8"/>
      <c r="H47" s="99"/>
    </row>
    <row r="48" spans="7:8" ht="12.75">
      <c r="G48" s="8"/>
      <c r="H48" s="99"/>
    </row>
    <row r="49" ht="12.75">
      <c r="H49" s="99"/>
    </row>
  </sheetData>
  <sheetProtection/>
  <mergeCells count="12">
    <mergeCell ref="O10:O11"/>
    <mergeCell ref="A9:A11"/>
    <mergeCell ref="B9:B11"/>
    <mergeCell ref="C9:E9"/>
    <mergeCell ref="I9:K9"/>
    <mergeCell ref="F9:H9"/>
    <mergeCell ref="A7:O7"/>
    <mergeCell ref="A2:O2"/>
    <mergeCell ref="A6:O6"/>
    <mergeCell ref="L9:O9"/>
    <mergeCell ref="A3:Q3"/>
    <mergeCell ref="A5:O5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F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7" customWidth="1"/>
    <col min="2" max="2" width="63.125" style="27" customWidth="1"/>
    <col min="3" max="6" width="26.25390625" style="27" customWidth="1"/>
    <col min="7" max="16384" width="9.125" style="27" customWidth="1"/>
  </cols>
  <sheetData>
    <row r="2" spans="1:6" ht="12.75">
      <c r="A2" s="730"/>
      <c r="B2" s="730"/>
      <c r="C2" s="730"/>
      <c r="D2" s="730"/>
      <c r="E2" s="730"/>
      <c r="F2" s="730"/>
    </row>
    <row r="3" spans="1:6" s="197" customFormat="1" ht="15.75">
      <c r="A3" s="196" t="s">
        <v>996</v>
      </c>
      <c r="C3" s="198"/>
      <c r="D3" s="199"/>
      <c r="E3" s="199"/>
      <c r="F3" s="199"/>
    </row>
    <row r="4" spans="2:6" s="80" customFormat="1" ht="15" customHeight="1">
      <c r="B4" s="646"/>
      <c r="C4" s="646"/>
      <c r="D4" s="646"/>
      <c r="E4" s="646"/>
      <c r="F4" s="646"/>
    </row>
    <row r="5" spans="3:6" s="110" customFormat="1" ht="15" customHeight="1">
      <c r="C5" s="109"/>
      <c r="D5" s="200"/>
      <c r="E5" s="200"/>
      <c r="F5" s="200"/>
    </row>
    <row r="6" spans="2:6" s="17" customFormat="1" ht="15" customHeight="1">
      <c r="B6" s="691" t="s">
        <v>790</v>
      </c>
      <c r="C6" s="691"/>
      <c r="D6" s="691"/>
      <c r="E6" s="691"/>
      <c r="F6" s="691"/>
    </row>
    <row r="7" spans="2:6" s="17" customFormat="1" ht="15.75">
      <c r="B7" s="692" t="s">
        <v>445</v>
      </c>
      <c r="C7" s="692"/>
      <c r="D7" s="692"/>
      <c r="E7" s="692"/>
      <c r="F7" s="692"/>
    </row>
    <row r="8" spans="2:6" s="17" customFormat="1" ht="15" customHeight="1">
      <c r="B8" s="691" t="s">
        <v>904</v>
      </c>
      <c r="C8" s="691"/>
      <c r="D8" s="691"/>
      <c r="E8" s="691"/>
      <c r="F8" s="691"/>
    </row>
    <row r="9" spans="2:6" s="197" customFormat="1" ht="12" customHeight="1" thickBot="1">
      <c r="B9" s="198"/>
      <c r="C9" s="201"/>
      <c r="D9" s="202"/>
      <c r="E9" s="202"/>
      <c r="F9" s="536" t="s">
        <v>323</v>
      </c>
    </row>
    <row r="10" spans="1:6" s="197" customFormat="1" ht="16.5" customHeight="1" thickBot="1">
      <c r="A10" s="671" t="s">
        <v>17</v>
      </c>
      <c r="B10" s="674" t="s">
        <v>18</v>
      </c>
      <c r="C10" s="731" t="s">
        <v>446</v>
      </c>
      <c r="D10" s="734" t="s">
        <v>20</v>
      </c>
      <c r="E10" s="734"/>
      <c r="F10" s="735"/>
    </row>
    <row r="11" spans="1:6" s="197" customFormat="1" ht="33" customHeight="1" thickBot="1">
      <c r="A11" s="672"/>
      <c r="B11" s="675"/>
      <c r="C11" s="732"/>
      <c r="D11" s="147" t="s">
        <v>21</v>
      </c>
      <c r="E11" s="203" t="s">
        <v>22</v>
      </c>
      <c r="F11" s="204" t="s">
        <v>23</v>
      </c>
    </row>
    <row r="12" spans="1:6" s="197" customFormat="1" ht="22.5" customHeight="1">
      <c r="A12" s="672"/>
      <c r="B12" s="675"/>
      <c r="C12" s="732"/>
      <c r="D12" s="736" t="s">
        <v>24</v>
      </c>
      <c r="E12" s="737"/>
      <c r="F12" s="738"/>
    </row>
    <row r="13" spans="1:6" ht="12.75">
      <c r="A13" s="672"/>
      <c r="B13" s="675"/>
      <c r="C13" s="732"/>
      <c r="D13" s="739"/>
      <c r="E13" s="740"/>
      <c r="F13" s="741"/>
    </row>
    <row r="14" spans="1:6" ht="3" customHeight="1" thickBot="1">
      <c r="A14" s="673"/>
      <c r="B14" s="676"/>
      <c r="C14" s="733"/>
      <c r="D14" s="742"/>
      <c r="E14" s="743"/>
      <c r="F14" s="744"/>
    </row>
    <row r="15" spans="1:6" ht="30">
      <c r="A15" s="205" t="s">
        <v>25</v>
      </c>
      <c r="B15" s="206" t="s">
        <v>26</v>
      </c>
      <c r="C15" s="207">
        <f>SUM(D15:F15)</f>
        <v>48412</v>
      </c>
      <c r="D15" s="207">
        <v>11062</v>
      </c>
      <c r="E15" s="207">
        <v>37350</v>
      </c>
      <c r="F15" s="208"/>
    </row>
    <row r="16" spans="1:6" ht="15">
      <c r="A16" s="209" t="s">
        <v>347</v>
      </c>
      <c r="B16" s="210" t="s">
        <v>781</v>
      </c>
      <c r="C16" s="66">
        <f aca="true" t="shared" si="0" ref="C16:C49">SUM(D16:F16)</f>
        <v>88</v>
      </c>
      <c r="D16" s="66">
        <v>88</v>
      </c>
      <c r="E16" s="66"/>
      <c r="F16" s="104"/>
    </row>
    <row r="17" spans="1:6" ht="15">
      <c r="A17" s="209" t="s">
        <v>348</v>
      </c>
      <c r="B17" s="210" t="s">
        <v>349</v>
      </c>
      <c r="C17" s="66">
        <f t="shared" si="0"/>
        <v>1491</v>
      </c>
      <c r="D17" s="66">
        <v>1491</v>
      </c>
      <c r="E17" s="66"/>
      <c r="F17" s="104"/>
    </row>
    <row r="18" spans="1:6" ht="15">
      <c r="A18" s="209" t="s">
        <v>350</v>
      </c>
      <c r="B18" s="210" t="s">
        <v>351</v>
      </c>
      <c r="C18" s="66">
        <f t="shared" si="0"/>
        <v>1097</v>
      </c>
      <c r="D18" s="66">
        <v>1097</v>
      </c>
      <c r="E18" s="66"/>
      <c r="F18" s="104"/>
    </row>
    <row r="19" spans="1:6" ht="15">
      <c r="A19" s="209" t="s">
        <v>352</v>
      </c>
      <c r="B19" s="210" t="s">
        <v>353</v>
      </c>
      <c r="C19" s="66">
        <f t="shared" si="0"/>
        <v>0</v>
      </c>
      <c r="D19" s="66"/>
      <c r="E19" s="66"/>
      <c r="F19" s="104"/>
    </row>
    <row r="20" spans="1:6" ht="15">
      <c r="A20" s="211" t="s">
        <v>354</v>
      </c>
      <c r="B20" s="212" t="s">
        <v>355</v>
      </c>
      <c r="C20" s="66">
        <f t="shared" si="0"/>
        <v>0</v>
      </c>
      <c r="D20" s="66"/>
      <c r="E20" s="66"/>
      <c r="F20" s="104"/>
    </row>
    <row r="21" spans="1:6" ht="15">
      <c r="A21" s="211" t="s">
        <v>356</v>
      </c>
      <c r="B21" s="212" t="s">
        <v>357</v>
      </c>
      <c r="C21" s="66">
        <f t="shared" si="0"/>
        <v>2108</v>
      </c>
      <c r="D21" s="66"/>
      <c r="E21" s="66">
        <v>2108</v>
      </c>
      <c r="F21" s="104"/>
    </row>
    <row r="22" spans="1:6" ht="15">
      <c r="A22" s="211" t="s">
        <v>404</v>
      </c>
      <c r="B22" s="212" t="s">
        <v>405</v>
      </c>
      <c r="C22" s="66">
        <f t="shared" si="0"/>
        <v>9560</v>
      </c>
      <c r="D22" s="66"/>
      <c r="E22" s="66">
        <v>9560</v>
      </c>
      <c r="F22" s="104">
        <v>0</v>
      </c>
    </row>
    <row r="23" spans="1:6" ht="15">
      <c r="A23" s="209" t="s">
        <v>420</v>
      </c>
      <c r="B23" s="210" t="s">
        <v>529</v>
      </c>
      <c r="C23" s="66">
        <f t="shared" si="0"/>
        <v>58</v>
      </c>
      <c r="D23" s="66">
        <v>58</v>
      </c>
      <c r="E23" s="66"/>
      <c r="F23" s="104"/>
    </row>
    <row r="24" spans="1:6" ht="30">
      <c r="A24" s="209" t="s">
        <v>421</v>
      </c>
      <c r="B24" s="210" t="s">
        <v>422</v>
      </c>
      <c r="C24" s="66">
        <f t="shared" si="0"/>
        <v>10</v>
      </c>
      <c r="D24" s="66">
        <v>10</v>
      </c>
      <c r="E24" s="66"/>
      <c r="F24" s="104"/>
    </row>
    <row r="25" spans="1:6" ht="15">
      <c r="A25" s="226" t="s">
        <v>442</v>
      </c>
      <c r="B25" s="212" t="s">
        <v>443</v>
      </c>
      <c r="C25" s="66">
        <f t="shared" si="0"/>
        <v>8</v>
      </c>
      <c r="D25" s="66">
        <v>8</v>
      </c>
      <c r="E25" s="66"/>
      <c r="F25" s="104"/>
    </row>
    <row r="26" spans="1:6" ht="15">
      <c r="A26" s="209" t="s">
        <v>406</v>
      </c>
      <c r="B26" s="210" t="s">
        <v>407</v>
      </c>
      <c r="C26" s="66">
        <f t="shared" si="0"/>
        <v>4809</v>
      </c>
      <c r="D26" s="66">
        <v>4809</v>
      </c>
      <c r="E26" s="66"/>
      <c r="F26" s="104"/>
    </row>
    <row r="27" spans="1:6" ht="15">
      <c r="A27" s="209" t="s">
        <v>421</v>
      </c>
      <c r="B27" s="210" t="s">
        <v>424</v>
      </c>
      <c r="C27" s="66">
        <f t="shared" si="0"/>
        <v>0</v>
      </c>
      <c r="D27" s="66"/>
      <c r="E27" s="66"/>
      <c r="F27" s="104"/>
    </row>
    <row r="28" spans="1:6" ht="15">
      <c r="A28" s="209" t="s">
        <v>408</v>
      </c>
      <c r="B28" s="210" t="s">
        <v>776</v>
      </c>
      <c r="C28" s="66">
        <f t="shared" si="0"/>
        <v>1812</v>
      </c>
      <c r="D28" s="66">
        <v>1812</v>
      </c>
      <c r="E28" s="66"/>
      <c r="F28" s="104"/>
    </row>
    <row r="29" spans="1:6" ht="15">
      <c r="A29" s="209" t="s">
        <v>425</v>
      </c>
      <c r="B29" s="210" t="s">
        <v>775</v>
      </c>
      <c r="C29" s="66">
        <f t="shared" si="0"/>
        <v>29</v>
      </c>
      <c r="D29" s="66">
        <v>29</v>
      </c>
      <c r="E29" s="66"/>
      <c r="F29" s="104"/>
    </row>
    <row r="30" spans="1:6" ht="15">
      <c r="A30" s="209" t="s">
        <v>409</v>
      </c>
      <c r="B30" s="210" t="s">
        <v>410</v>
      </c>
      <c r="C30" s="66">
        <f t="shared" si="0"/>
        <v>2605</v>
      </c>
      <c r="D30" s="66">
        <v>2558</v>
      </c>
      <c r="E30" s="66">
        <v>47</v>
      </c>
      <c r="F30" s="104"/>
    </row>
    <row r="31" spans="1:6" ht="15">
      <c r="A31" s="209" t="s">
        <v>426</v>
      </c>
      <c r="B31" s="214" t="s">
        <v>777</v>
      </c>
      <c r="C31" s="66">
        <f t="shared" si="0"/>
        <v>89</v>
      </c>
      <c r="D31" s="66">
        <v>89</v>
      </c>
      <c r="E31" s="66"/>
      <c r="F31" s="104"/>
    </row>
    <row r="32" spans="1:6" ht="15">
      <c r="A32" s="209" t="s">
        <v>427</v>
      </c>
      <c r="B32" s="210" t="s">
        <v>428</v>
      </c>
      <c r="C32" s="66">
        <f t="shared" si="0"/>
        <v>725</v>
      </c>
      <c r="D32" s="66">
        <v>725</v>
      </c>
      <c r="E32" s="66"/>
      <c r="F32" s="104"/>
    </row>
    <row r="33" spans="1:6" ht="15">
      <c r="A33" s="209" t="s">
        <v>411</v>
      </c>
      <c r="B33" s="214" t="s">
        <v>780</v>
      </c>
      <c r="C33" s="66">
        <f t="shared" si="0"/>
        <v>966</v>
      </c>
      <c r="D33" s="66">
        <v>942</v>
      </c>
      <c r="E33" s="66">
        <v>24</v>
      </c>
      <c r="F33" s="104"/>
    </row>
    <row r="34" spans="1:6" ht="15">
      <c r="A34" s="211" t="s">
        <v>440</v>
      </c>
      <c r="B34" s="212" t="s">
        <v>441</v>
      </c>
      <c r="C34" s="66">
        <f t="shared" si="0"/>
        <v>476</v>
      </c>
      <c r="D34" s="66">
        <v>476</v>
      </c>
      <c r="E34" s="66"/>
      <c r="F34" s="104"/>
    </row>
    <row r="35" spans="1:6" ht="15">
      <c r="A35" s="209" t="s">
        <v>429</v>
      </c>
      <c r="B35" s="210" t="s">
        <v>779</v>
      </c>
      <c r="C35" s="66">
        <f t="shared" si="0"/>
        <v>160</v>
      </c>
      <c r="D35" s="66"/>
      <c r="E35" s="66">
        <v>160</v>
      </c>
      <c r="F35" s="104"/>
    </row>
    <row r="36" spans="1:6" ht="15">
      <c r="A36" s="209" t="s">
        <v>412</v>
      </c>
      <c r="B36" s="210" t="s">
        <v>413</v>
      </c>
      <c r="C36" s="66">
        <f t="shared" si="0"/>
        <v>2759</v>
      </c>
      <c r="D36" s="66">
        <v>2607</v>
      </c>
      <c r="E36" s="66">
        <v>152</v>
      </c>
      <c r="F36" s="104"/>
    </row>
    <row r="37" spans="1:6" ht="15">
      <c r="A37" s="209" t="s">
        <v>430</v>
      </c>
      <c r="B37" s="210" t="s">
        <v>431</v>
      </c>
      <c r="C37" s="66">
        <f t="shared" si="0"/>
        <v>38</v>
      </c>
      <c r="D37" s="66"/>
      <c r="E37" s="66">
        <v>38</v>
      </c>
      <c r="F37" s="104"/>
    </row>
    <row r="38" spans="1:6" ht="15">
      <c r="A38" s="209" t="s">
        <v>414</v>
      </c>
      <c r="B38" s="214" t="s">
        <v>753</v>
      </c>
      <c r="C38" s="66">
        <f t="shared" si="0"/>
        <v>4402</v>
      </c>
      <c r="D38" s="66">
        <v>4402</v>
      </c>
      <c r="E38" s="66"/>
      <c r="F38" s="104"/>
    </row>
    <row r="39" spans="1:6" ht="15">
      <c r="A39" s="211" t="s">
        <v>915</v>
      </c>
      <c r="B39" s="212" t="s">
        <v>916</v>
      </c>
      <c r="C39" s="66">
        <f t="shared" si="0"/>
        <v>799</v>
      </c>
      <c r="D39" s="66">
        <v>799</v>
      </c>
      <c r="E39" s="66"/>
      <c r="F39" s="104"/>
    </row>
    <row r="40" spans="1:6" ht="15">
      <c r="A40" s="211" t="s">
        <v>915</v>
      </c>
      <c r="B40" s="212" t="s">
        <v>919</v>
      </c>
      <c r="C40" s="66">
        <f t="shared" si="0"/>
        <v>1300</v>
      </c>
      <c r="D40" s="66">
        <v>1300</v>
      </c>
      <c r="E40" s="66"/>
      <c r="F40" s="104"/>
    </row>
    <row r="41" spans="1:6" ht="15">
      <c r="A41" s="209">
        <v>101150</v>
      </c>
      <c r="B41" s="210" t="s">
        <v>432</v>
      </c>
      <c r="C41" s="66">
        <f t="shared" si="0"/>
        <v>143</v>
      </c>
      <c r="D41" s="66"/>
      <c r="E41" s="66"/>
      <c r="F41" s="104">
        <v>143</v>
      </c>
    </row>
    <row r="42" spans="1:6" ht="15">
      <c r="A42" s="209" t="s">
        <v>433</v>
      </c>
      <c r="B42" s="214" t="s">
        <v>778</v>
      </c>
      <c r="C42" s="66">
        <f t="shared" si="0"/>
        <v>292</v>
      </c>
      <c r="D42" s="66">
        <v>292</v>
      </c>
      <c r="E42" s="66"/>
      <c r="F42" s="104"/>
    </row>
    <row r="43" spans="1:6" ht="15">
      <c r="A43" s="211">
        <v>104051</v>
      </c>
      <c r="B43" s="212" t="s">
        <v>415</v>
      </c>
      <c r="C43" s="66">
        <f t="shared" si="0"/>
        <v>23</v>
      </c>
      <c r="D43" s="66"/>
      <c r="E43" s="66"/>
      <c r="F43" s="104">
        <v>23</v>
      </c>
    </row>
    <row r="44" spans="1:6" ht="15">
      <c r="A44" s="209">
        <v>105010</v>
      </c>
      <c r="B44" s="210" t="s">
        <v>434</v>
      </c>
      <c r="C44" s="66">
        <f t="shared" si="0"/>
        <v>0</v>
      </c>
      <c r="D44" s="66"/>
      <c r="E44" s="66"/>
      <c r="F44" s="104"/>
    </row>
    <row r="45" spans="1:6" ht="15">
      <c r="A45" s="211">
        <v>105020</v>
      </c>
      <c r="B45" s="212" t="s">
        <v>922</v>
      </c>
      <c r="C45" s="66">
        <f t="shared" si="0"/>
        <v>96</v>
      </c>
      <c r="D45" s="66"/>
      <c r="E45" s="66"/>
      <c r="F45" s="104">
        <v>96</v>
      </c>
    </row>
    <row r="46" spans="1:6" ht="15">
      <c r="A46" s="209">
        <v>106020</v>
      </c>
      <c r="B46" s="210" t="s">
        <v>435</v>
      </c>
      <c r="C46" s="66">
        <f t="shared" si="0"/>
        <v>224</v>
      </c>
      <c r="D46" s="66"/>
      <c r="E46" s="66"/>
      <c r="F46" s="104">
        <v>224</v>
      </c>
    </row>
    <row r="47" spans="1:6" ht="15">
      <c r="A47" s="209" t="s">
        <v>416</v>
      </c>
      <c r="B47" s="214" t="s">
        <v>754</v>
      </c>
      <c r="C47" s="66">
        <f t="shared" si="0"/>
        <v>2440</v>
      </c>
      <c r="D47" s="66">
        <v>2440</v>
      </c>
      <c r="E47" s="66"/>
      <c r="F47" s="104"/>
    </row>
    <row r="48" spans="1:6" ht="15">
      <c r="A48" s="209">
        <v>107052</v>
      </c>
      <c r="B48" s="231" t="s">
        <v>530</v>
      </c>
      <c r="C48" s="66">
        <f t="shared" si="0"/>
        <v>360</v>
      </c>
      <c r="D48" s="66">
        <f>360</f>
        <v>360</v>
      </c>
      <c r="E48" s="66"/>
      <c r="F48" s="104"/>
    </row>
    <row r="49" spans="1:6" ht="15.75" thickBot="1">
      <c r="A49" s="209">
        <v>107060</v>
      </c>
      <c r="B49" s="210" t="s">
        <v>436</v>
      </c>
      <c r="C49" s="66">
        <f t="shared" si="0"/>
        <v>2884</v>
      </c>
      <c r="D49" s="66">
        <v>2884</v>
      </c>
      <c r="E49" s="66"/>
      <c r="F49" s="104"/>
    </row>
    <row r="50" spans="1:6" ht="33" customHeight="1" thickBot="1">
      <c r="A50" s="216"/>
      <c r="B50" s="217" t="s">
        <v>751</v>
      </c>
      <c r="C50" s="218">
        <f>SUM(C15:C49)</f>
        <v>90263</v>
      </c>
      <c r="D50" s="218">
        <f>SUM(D15:D49)</f>
        <v>40338</v>
      </c>
      <c r="E50" s="218">
        <f>SUM(E15:E49)</f>
        <v>49439</v>
      </c>
      <c r="F50" s="218">
        <f>SUM(F15:F49)</f>
        <v>486</v>
      </c>
    </row>
    <row r="51" spans="1:6" ht="14.25">
      <c r="A51" s="232"/>
      <c r="B51" s="232"/>
      <c r="C51" s="233"/>
      <c r="D51" s="233"/>
      <c r="E51" s="233"/>
      <c r="F51" s="233"/>
    </row>
    <row r="52" ht="12.75">
      <c r="C52" s="572"/>
    </row>
  </sheetData>
  <sheetProtection/>
  <mergeCells count="10">
    <mergeCell ref="A2:F2"/>
    <mergeCell ref="B4:F4"/>
    <mergeCell ref="B6:F6"/>
    <mergeCell ref="B7:F7"/>
    <mergeCell ref="B8:F8"/>
    <mergeCell ref="A10:A14"/>
    <mergeCell ref="B10:B14"/>
    <mergeCell ref="C10:C14"/>
    <mergeCell ref="D10:F10"/>
    <mergeCell ref="D12:F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IU42"/>
  <sheetViews>
    <sheetView zoomScalePageLayoutView="0" workbookViewId="0" topLeftCell="A1">
      <selection activeCell="A7" sqref="A7:J7"/>
    </sheetView>
  </sheetViews>
  <sheetFormatPr defaultColWidth="9.00390625" defaultRowHeight="12.75"/>
  <cols>
    <col min="1" max="1" width="5.625" style="14" customWidth="1"/>
    <col min="2" max="2" width="9.125" style="14" customWidth="1"/>
    <col min="3" max="3" width="23.125" style="14" customWidth="1"/>
    <col min="4" max="4" width="20.125" style="14" customWidth="1"/>
    <col min="5" max="5" width="0.12890625" style="14" hidden="1" customWidth="1"/>
    <col min="6" max="6" width="1.25" style="14" hidden="1" customWidth="1"/>
    <col min="7" max="7" width="11.625" style="14" customWidth="1"/>
    <col min="8" max="9" width="11.375" style="14" customWidth="1"/>
    <col min="10" max="10" width="10.75390625" style="14" customWidth="1"/>
    <col min="11" max="16384" width="9.125" style="14" customWidth="1"/>
  </cols>
  <sheetData>
    <row r="1" ht="15.75">
      <c r="G1" s="16"/>
    </row>
    <row r="2" spans="1:10" ht="15.75">
      <c r="A2" s="730"/>
      <c r="B2" s="730"/>
      <c r="C2" s="730"/>
      <c r="D2" s="730"/>
      <c r="E2" s="730"/>
      <c r="F2" s="730"/>
      <c r="G2" s="730"/>
      <c r="H2" s="730"/>
      <c r="I2" s="730"/>
      <c r="J2" s="730"/>
    </row>
    <row r="3" spans="1:6" s="197" customFormat="1" ht="15.75">
      <c r="A3" s="196" t="s">
        <v>997</v>
      </c>
      <c r="C3" s="198"/>
      <c r="D3" s="199"/>
      <c r="E3" s="199"/>
      <c r="F3" s="199"/>
    </row>
    <row r="4" ht="12.75" customHeight="1"/>
    <row r="5" s="129" customFormat="1" ht="12.75" customHeight="1"/>
    <row r="6" spans="1:10" ht="15.75">
      <c r="A6" s="641" t="s">
        <v>790</v>
      </c>
      <c r="B6" s="641"/>
      <c r="C6" s="641"/>
      <c r="D6" s="641"/>
      <c r="E6" s="641"/>
      <c r="F6" s="641"/>
      <c r="G6" s="641"/>
      <c r="H6" s="641"/>
      <c r="I6" s="641"/>
      <c r="J6" s="641"/>
    </row>
    <row r="7" spans="1:10" ht="15.75">
      <c r="A7" s="641" t="s">
        <v>447</v>
      </c>
      <c r="B7" s="641"/>
      <c r="C7" s="641"/>
      <c r="D7" s="641"/>
      <c r="E7" s="641"/>
      <c r="F7" s="641"/>
      <c r="G7" s="641"/>
      <c r="H7" s="641"/>
      <c r="I7" s="641"/>
      <c r="J7" s="641"/>
    </row>
    <row r="8" spans="1:10" ht="15.75">
      <c r="A8" s="641" t="s">
        <v>904</v>
      </c>
      <c r="B8" s="641"/>
      <c r="C8" s="641"/>
      <c r="D8" s="641"/>
      <c r="E8" s="641"/>
      <c r="F8" s="641"/>
      <c r="G8" s="641"/>
      <c r="H8" s="641"/>
      <c r="I8" s="641"/>
      <c r="J8" s="641"/>
    </row>
    <row r="9" s="129" customFormat="1" ht="15.75" thickBot="1">
      <c r="J9" s="462" t="s">
        <v>514</v>
      </c>
    </row>
    <row r="10" spans="1:10" s="80" customFormat="1" ht="13.5" thickBot="1">
      <c r="A10" s="647" t="s">
        <v>818</v>
      </c>
      <c r="B10" s="648"/>
      <c r="C10" s="648"/>
      <c r="D10" s="648"/>
      <c r="E10" s="648"/>
      <c r="F10" s="649"/>
      <c r="G10" s="159" t="s">
        <v>738</v>
      </c>
      <c r="H10" s="159" t="s">
        <v>519</v>
      </c>
      <c r="I10" s="642" t="s">
        <v>739</v>
      </c>
      <c r="J10" s="159" t="s">
        <v>840</v>
      </c>
    </row>
    <row r="11" spans="1:10" s="80" customFormat="1" ht="12.75">
      <c r="A11" s="650"/>
      <c r="B11" s="651"/>
      <c r="C11" s="651"/>
      <c r="D11" s="651"/>
      <c r="E11" s="651"/>
      <c r="F11" s="652"/>
      <c r="G11" s="666" t="s">
        <v>694</v>
      </c>
      <c r="H11" s="667"/>
      <c r="I11" s="643"/>
      <c r="J11" s="161"/>
    </row>
    <row r="12" spans="1:10" s="80" customFormat="1" ht="13.5" thickBot="1">
      <c r="A12" s="653"/>
      <c r="B12" s="654"/>
      <c r="C12" s="654"/>
      <c r="D12" s="654"/>
      <c r="E12" s="654"/>
      <c r="F12" s="655"/>
      <c r="G12" s="668"/>
      <c r="H12" s="669"/>
      <c r="I12" s="644"/>
      <c r="J12" s="162" t="s">
        <v>743</v>
      </c>
    </row>
    <row r="13" spans="1:6" s="129" customFormat="1" ht="15">
      <c r="A13" s="10" t="s">
        <v>191</v>
      </c>
      <c r="E13" s="234"/>
      <c r="F13" s="235"/>
    </row>
    <row r="14" spans="1:2" s="10" customFormat="1" ht="15">
      <c r="A14" s="236"/>
      <c r="B14" s="129"/>
    </row>
    <row r="15" spans="1:5" s="129" customFormat="1" ht="29.25" customHeight="1">
      <c r="A15" s="239" t="s">
        <v>789</v>
      </c>
      <c r="B15" s="656" t="s">
        <v>448</v>
      </c>
      <c r="C15" s="656"/>
      <c r="D15" s="656"/>
      <c r="E15" s="656"/>
    </row>
    <row r="16" spans="1:10" s="27" customFormat="1" ht="12.75">
      <c r="A16" s="241" t="s">
        <v>703</v>
      </c>
      <c r="B16" s="154" t="s">
        <v>449</v>
      </c>
      <c r="G16" s="64">
        <v>20</v>
      </c>
      <c r="H16" s="64">
        <v>69</v>
      </c>
      <c r="I16" s="64">
        <v>69</v>
      </c>
      <c r="J16" s="242">
        <f>I16/H16*100</f>
        <v>100</v>
      </c>
    </row>
    <row r="17" spans="1:10" s="27" customFormat="1" ht="12.75">
      <c r="A17" s="61" t="s">
        <v>704</v>
      </c>
      <c r="B17" s="27" t="s">
        <v>450</v>
      </c>
      <c r="G17" s="64">
        <v>92</v>
      </c>
      <c r="H17" s="64">
        <v>177</v>
      </c>
      <c r="I17" s="64">
        <v>176</v>
      </c>
      <c r="J17" s="242">
        <f>I17/H17*100</f>
        <v>99.43502824858757</v>
      </c>
    </row>
    <row r="18" spans="1:10" s="27" customFormat="1" ht="12.75">
      <c r="A18" s="61" t="s">
        <v>705</v>
      </c>
      <c r="B18" s="27" t="s">
        <v>459</v>
      </c>
      <c r="G18" s="64"/>
      <c r="H18" s="64">
        <v>154</v>
      </c>
      <c r="I18" s="64">
        <v>154</v>
      </c>
      <c r="J18" s="242">
        <f>I18/H18*100</f>
        <v>100</v>
      </c>
    </row>
    <row r="19" spans="7:9" s="129" customFormat="1" ht="13.5" customHeight="1">
      <c r="G19" s="237"/>
      <c r="H19" s="237"/>
      <c r="I19" s="237"/>
    </row>
    <row r="20" spans="1:10" s="129" customFormat="1" ht="33.75" customHeight="1">
      <c r="A20" s="656" t="s">
        <v>451</v>
      </c>
      <c r="B20" s="656"/>
      <c r="C20" s="656"/>
      <c r="D20" s="656"/>
      <c r="E20" s="656"/>
      <c r="G20" s="238">
        <f>SUM(G16:G19)</f>
        <v>112</v>
      </c>
      <c r="H20" s="238">
        <f>SUM(H16:H19)</f>
        <v>400</v>
      </c>
      <c r="I20" s="238">
        <f>SUM(I16:I19)</f>
        <v>399</v>
      </c>
      <c r="J20" s="240">
        <f>I20/H20*100</f>
        <v>99.75</v>
      </c>
    </row>
    <row r="21" spans="7:9" s="129" customFormat="1" ht="13.5" customHeight="1">
      <c r="G21" s="237"/>
      <c r="H21" s="237"/>
      <c r="I21" s="237"/>
    </row>
    <row r="22" spans="1:9" s="129" customFormat="1" ht="33" customHeight="1">
      <c r="A22" s="239" t="s">
        <v>537</v>
      </c>
      <c r="B22" s="656" t="s">
        <v>452</v>
      </c>
      <c r="C22" s="656"/>
      <c r="D22" s="656"/>
      <c r="E22" s="656"/>
      <c r="G22" s="237"/>
      <c r="H22" s="237"/>
      <c r="I22" s="237"/>
    </row>
    <row r="23" spans="1:10" s="27" customFormat="1" ht="12.75">
      <c r="A23" s="61" t="s">
        <v>703</v>
      </c>
      <c r="B23" s="243" t="s">
        <v>680</v>
      </c>
      <c r="C23" s="243"/>
      <c r="G23" s="64">
        <v>50</v>
      </c>
      <c r="H23" s="64">
        <v>49</v>
      </c>
      <c r="I23" s="64">
        <v>38</v>
      </c>
      <c r="J23" s="242">
        <f>I23/H23*100</f>
        <v>77.55102040816327</v>
      </c>
    </row>
    <row r="24" spans="1:255" s="27" customFormat="1" ht="12.75">
      <c r="A24" s="61" t="s">
        <v>704</v>
      </c>
      <c r="B24" s="244" t="s">
        <v>681</v>
      </c>
      <c r="C24" s="244"/>
      <c r="D24" s="244"/>
      <c r="E24" s="244"/>
      <c r="G24" s="64">
        <v>40</v>
      </c>
      <c r="H24" s="64">
        <v>45</v>
      </c>
      <c r="I24" s="64">
        <v>45</v>
      </c>
      <c r="J24" s="242">
        <f>I24/H24*100</f>
        <v>100</v>
      </c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  <c r="FX24" s="244"/>
      <c r="FY24" s="244"/>
      <c r="FZ24" s="244"/>
      <c r="GA24" s="244"/>
      <c r="GB24" s="244"/>
      <c r="GC24" s="244"/>
      <c r="GD24" s="244"/>
      <c r="GE24" s="244"/>
      <c r="GF24" s="244"/>
      <c r="GG24" s="244"/>
      <c r="GH24" s="244"/>
      <c r="GI24" s="244"/>
      <c r="GJ24" s="244"/>
      <c r="GK24" s="244"/>
      <c r="GL24" s="244"/>
      <c r="GM24" s="244"/>
      <c r="GN24" s="244"/>
      <c r="GO24" s="244"/>
      <c r="GP24" s="244"/>
      <c r="GQ24" s="244"/>
      <c r="GR24" s="244"/>
      <c r="GS24" s="244"/>
      <c r="GT24" s="244"/>
      <c r="GU24" s="244"/>
      <c r="GV24" s="244"/>
      <c r="GW24" s="244"/>
      <c r="GX24" s="244"/>
      <c r="GY24" s="244"/>
      <c r="GZ24" s="244"/>
      <c r="HA24" s="244"/>
      <c r="HB24" s="244"/>
      <c r="HC24" s="244"/>
      <c r="HD24" s="244"/>
      <c r="HE24" s="244"/>
      <c r="HF24" s="244"/>
      <c r="HG24" s="244"/>
      <c r="HH24" s="244"/>
      <c r="HI24" s="244"/>
      <c r="HJ24" s="244"/>
      <c r="HK24" s="244"/>
      <c r="HL24" s="244"/>
      <c r="HM24" s="244"/>
      <c r="HN24" s="244"/>
      <c r="HO24" s="244"/>
      <c r="HP24" s="244"/>
      <c r="HQ24" s="244"/>
      <c r="HR24" s="244"/>
      <c r="HS24" s="244"/>
      <c r="HT24" s="244"/>
      <c r="HU24" s="244"/>
      <c r="HV24" s="244"/>
      <c r="HW24" s="244"/>
      <c r="HX24" s="244"/>
      <c r="HY24" s="244"/>
      <c r="HZ24" s="244"/>
      <c r="IA24" s="244"/>
      <c r="IB24" s="244"/>
      <c r="IC24" s="244"/>
      <c r="ID24" s="244"/>
      <c r="IE24" s="244"/>
      <c r="IF24" s="244"/>
      <c r="IG24" s="244"/>
      <c r="IH24" s="244"/>
      <c r="II24" s="244"/>
      <c r="IJ24" s="244"/>
      <c r="IK24" s="244"/>
      <c r="IL24" s="244"/>
      <c r="IM24" s="244"/>
      <c r="IN24" s="244"/>
      <c r="IO24" s="244"/>
      <c r="IP24" s="244"/>
      <c r="IQ24" s="244"/>
      <c r="IR24" s="244"/>
      <c r="IS24" s="244"/>
      <c r="IT24" s="244"/>
      <c r="IU24" s="244"/>
    </row>
    <row r="25" spans="1:255" s="27" customFormat="1" ht="12.75">
      <c r="A25" s="61" t="s">
        <v>705</v>
      </c>
      <c r="B25" s="244" t="s">
        <v>453</v>
      </c>
      <c r="C25" s="244"/>
      <c r="D25" s="244"/>
      <c r="E25" s="244"/>
      <c r="G25" s="64">
        <v>80</v>
      </c>
      <c r="H25" s="64">
        <v>115</v>
      </c>
      <c r="I25" s="64">
        <v>115</v>
      </c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  <c r="FR25" s="244"/>
      <c r="FS25" s="244"/>
      <c r="FT25" s="244"/>
      <c r="FU25" s="244"/>
      <c r="FV25" s="244"/>
      <c r="FW25" s="244"/>
      <c r="FX25" s="244"/>
      <c r="FY25" s="244"/>
      <c r="FZ25" s="244"/>
      <c r="GA25" s="244"/>
      <c r="GB25" s="244"/>
      <c r="GC25" s="244"/>
      <c r="GD25" s="244"/>
      <c r="GE25" s="244"/>
      <c r="GF25" s="244"/>
      <c r="GG25" s="244"/>
      <c r="GH25" s="244"/>
      <c r="GI25" s="244"/>
      <c r="GJ25" s="244"/>
      <c r="GK25" s="244"/>
      <c r="GL25" s="244"/>
      <c r="GM25" s="244"/>
      <c r="GN25" s="244"/>
      <c r="GO25" s="244"/>
      <c r="GP25" s="244"/>
      <c r="GQ25" s="244"/>
      <c r="GR25" s="244"/>
      <c r="GS25" s="244"/>
      <c r="GT25" s="244"/>
      <c r="GU25" s="244"/>
      <c r="GV25" s="244"/>
      <c r="GW25" s="244"/>
      <c r="GX25" s="244"/>
      <c r="GY25" s="244"/>
      <c r="GZ25" s="244"/>
      <c r="HA25" s="244"/>
      <c r="HB25" s="244"/>
      <c r="HC25" s="244"/>
      <c r="HD25" s="244"/>
      <c r="HE25" s="244"/>
      <c r="HF25" s="244"/>
      <c r="HG25" s="244"/>
      <c r="HH25" s="244"/>
      <c r="HI25" s="244"/>
      <c r="HJ25" s="244"/>
      <c r="HK25" s="244"/>
      <c r="HL25" s="244"/>
      <c r="HM25" s="244"/>
      <c r="HN25" s="244"/>
      <c r="HO25" s="244"/>
      <c r="HP25" s="244"/>
      <c r="HQ25" s="244"/>
      <c r="HR25" s="244"/>
      <c r="HS25" s="244"/>
      <c r="HT25" s="244"/>
      <c r="HU25" s="244"/>
      <c r="HV25" s="244"/>
      <c r="HW25" s="244"/>
      <c r="HX25" s="244"/>
      <c r="HY25" s="244"/>
      <c r="HZ25" s="244"/>
      <c r="IA25" s="244"/>
      <c r="IB25" s="244"/>
      <c r="IC25" s="244"/>
      <c r="ID25" s="244"/>
      <c r="IE25" s="244"/>
      <c r="IF25" s="244"/>
      <c r="IG25" s="244"/>
      <c r="IH25" s="244"/>
      <c r="II25" s="244"/>
      <c r="IJ25" s="244"/>
      <c r="IK25" s="244"/>
      <c r="IL25" s="244"/>
      <c r="IM25" s="244"/>
      <c r="IN25" s="244"/>
      <c r="IO25" s="244"/>
      <c r="IP25" s="244"/>
      <c r="IQ25" s="244"/>
      <c r="IR25" s="244"/>
      <c r="IS25" s="244"/>
      <c r="IT25" s="244"/>
      <c r="IU25" s="244"/>
    </row>
    <row r="26" spans="1:255" s="27" customFormat="1" ht="12.75">
      <c r="A26" s="61" t="s">
        <v>706</v>
      </c>
      <c r="B26" s="244" t="s">
        <v>454</v>
      </c>
      <c r="C26" s="244"/>
      <c r="D26" s="244"/>
      <c r="E26" s="244"/>
      <c r="G26" s="64">
        <v>80</v>
      </c>
      <c r="H26" s="64">
        <v>75</v>
      </c>
      <c r="I26" s="6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  <c r="FO26" s="244"/>
      <c r="FP26" s="244"/>
      <c r="FQ26" s="244"/>
      <c r="FR26" s="244"/>
      <c r="FS26" s="244"/>
      <c r="FT26" s="244"/>
      <c r="FU26" s="244"/>
      <c r="FV26" s="244"/>
      <c r="FW26" s="244"/>
      <c r="FX26" s="244"/>
      <c r="FY26" s="244"/>
      <c r="FZ26" s="244"/>
      <c r="GA26" s="244"/>
      <c r="GB26" s="244"/>
      <c r="GC26" s="244"/>
      <c r="GD26" s="244"/>
      <c r="GE26" s="244"/>
      <c r="GF26" s="244"/>
      <c r="GG26" s="244"/>
      <c r="GH26" s="244"/>
      <c r="GI26" s="244"/>
      <c r="GJ26" s="244"/>
      <c r="GK26" s="244"/>
      <c r="GL26" s="244"/>
      <c r="GM26" s="244"/>
      <c r="GN26" s="244"/>
      <c r="GO26" s="244"/>
      <c r="GP26" s="244"/>
      <c r="GQ26" s="244"/>
      <c r="GR26" s="244"/>
      <c r="GS26" s="244"/>
      <c r="GT26" s="244"/>
      <c r="GU26" s="244"/>
      <c r="GV26" s="244"/>
      <c r="GW26" s="244"/>
      <c r="GX26" s="244"/>
      <c r="GY26" s="244"/>
      <c r="GZ26" s="244"/>
      <c r="HA26" s="244"/>
      <c r="HB26" s="244"/>
      <c r="HC26" s="244"/>
      <c r="HD26" s="244"/>
      <c r="HE26" s="244"/>
      <c r="HF26" s="244"/>
      <c r="HG26" s="244"/>
      <c r="HH26" s="244"/>
      <c r="HI26" s="244"/>
      <c r="HJ26" s="244"/>
      <c r="HK26" s="244"/>
      <c r="HL26" s="244"/>
      <c r="HM26" s="244"/>
      <c r="HN26" s="244"/>
      <c r="HO26" s="244"/>
      <c r="HP26" s="244"/>
      <c r="HQ26" s="244"/>
      <c r="HR26" s="244"/>
      <c r="HS26" s="244"/>
      <c r="HT26" s="244"/>
      <c r="HU26" s="244"/>
      <c r="HV26" s="244"/>
      <c r="HW26" s="244"/>
      <c r="HX26" s="244"/>
      <c r="HY26" s="244"/>
      <c r="HZ26" s="244"/>
      <c r="IA26" s="244"/>
      <c r="IB26" s="244"/>
      <c r="IC26" s="244"/>
      <c r="ID26" s="244"/>
      <c r="IE26" s="244"/>
      <c r="IF26" s="244"/>
      <c r="IG26" s="244"/>
      <c r="IH26" s="244"/>
      <c r="II26" s="244"/>
      <c r="IJ26" s="244"/>
      <c r="IK26" s="244"/>
      <c r="IL26" s="244"/>
      <c r="IM26" s="244"/>
      <c r="IN26" s="244"/>
      <c r="IO26" s="244"/>
      <c r="IP26" s="244"/>
      <c r="IQ26" s="244"/>
      <c r="IR26" s="244"/>
      <c r="IS26" s="244"/>
      <c r="IT26" s="244"/>
      <c r="IU26" s="244"/>
    </row>
    <row r="27" spans="1:255" s="27" customFormat="1" ht="12.75">
      <c r="A27" s="61" t="s">
        <v>707</v>
      </c>
      <c r="B27" s="244" t="s">
        <v>455</v>
      </c>
      <c r="C27" s="244"/>
      <c r="D27" s="244"/>
      <c r="E27" s="244"/>
      <c r="G27" s="64">
        <v>75</v>
      </c>
      <c r="H27" s="64">
        <v>75</v>
      </c>
      <c r="I27" s="64">
        <v>75</v>
      </c>
      <c r="J27" s="242">
        <f>I27/H27*100</f>
        <v>100</v>
      </c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4"/>
      <c r="FL27" s="244"/>
      <c r="FM27" s="244"/>
      <c r="FN27" s="244"/>
      <c r="FO27" s="244"/>
      <c r="FP27" s="244"/>
      <c r="FQ27" s="244"/>
      <c r="FR27" s="244"/>
      <c r="FS27" s="244"/>
      <c r="FT27" s="244"/>
      <c r="FU27" s="244"/>
      <c r="FV27" s="244"/>
      <c r="FW27" s="244"/>
      <c r="FX27" s="244"/>
      <c r="FY27" s="244"/>
      <c r="FZ27" s="244"/>
      <c r="GA27" s="244"/>
      <c r="GB27" s="244"/>
      <c r="GC27" s="244"/>
      <c r="GD27" s="244"/>
      <c r="GE27" s="244"/>
      <c r="GF27" s="244"/>
      <c r="GG27" s="244"/>
      <c r="GH27" s="244"/>
      <c r="GI27" s="244"/>
      <c r="GJ27" s="244"/>
      <c r="GK27" s="244"/>
      <c r="GL27" s="244"/>
      <c r="GM27" s="244"/>
      <c r="GN27" s="244"/>
      <c r="GO27" s="244"/>
      <c r="GP27" s="244"/>
      <c r="GQ27" s="244"/>
      <c r="GR27" s="244"/>
      <c r="GS27" s="244"/>
      <c r="GT27" s="244"/>
      <c r="GU27" s="244"/>
      <c r="GV27" s="244"/>
      <c r="GW27" s="244"/>
      <c r="GX27" s="244"/>
      <c r="GY27" s="244"/>
      <c r="GZ27" s="244"/>
      <c r="HA27" s="244"/>
      <c r="HB27" s="244"/>
      <c r="HC27" s="244"/>
      <c r="HD27" s="244"/>
      <c r="HE27" s="244"/>
      <c r="HF27" s="244"/>
      <c r="HG27" s="244"/>
      <c r="HH27" s="244"/>
      <c r="HI27" s="244"/>
      <c r="HJ27" s="244"/>
      <c r="HK27" s="244"/>
      <c r="HL27" s="244"/>
      <c r="HM27" s="244"/>
      <c r="HN27" s="244"/>
      <c r="HO27" s="244"/>
      <c r="HP27" s="244"/>
      <c r="HQ27" s="244"/>
      <c r="HR27" s="244"/>
      <c r="HS27" s="244"/>
      <c r="HT27" s="244"/>
      <c r="HU27" s="244"/>
      <c r="HV27" s="244"/>
      <c r="HW27" s="244"/>
      <c r="HX27" s="244"/>
      <c r="HY27" s="244"/>
      <c r="HZ27" s="244"/>
      <c r="IA27" s="244"/>
      <c r="IB27" s="244"/>
      <c r="IC27" s="244"/>
      <c r="ID27" s="244"/>
      <c r="IE27" s="244"/>
      <c r="IF27" s="244"/>
      <c r="IG27" s="244"/>
      <c r="IH27" s="244"/>
      <c r="II27" s="244"/>
      <c r="IJ27" s="244"/>
      <c r="IK27" s="244"/>
      <c r="IL27" s="244"/>
      <c r="IM27" s="244"/>
      <c r="IN27" s="244"/>
      <c r="IO27" s="244"/>
      <c r="IP27" s="244"/>
      <c r="IQ27" s="244"/>
      <c r="IR27" s="244"/>
      <c r="IS27" s="244"/>
      <c r="IT27" s="244"/>
      <c r="IU27" s="244"/>
    </row>
    <row r="28" spans="1:10" s="27" customFormat="1" ht="13.5" customHeight="1">
      <c r="A28" s="61" t="s">
        <v>744</v>
      </c>
      <c r="B28" s="244" t="s">
        <v>456</v>
      </c>
      <c r="G28" s="64">
        <v>600</v>
      </c>
      <c r="H28" s="64">
        <v>650</v>
      </c>
      <c r="I28" s="64">
        <v>650</v>
      </c>
      <c r="J28" s="242">
        <f>I28/H28*100</f>
        <v>100</v>
      </c>
    </row>
    <row r="29" spans="1:8" s="27" customFormat="1" ht="13.5" customHeight="1">
      <c r="A29" s="244"/>
      <c r="G29" s="64"/>
      <c r="H29" s="64"/>
    </row>
    <row r="30" spans="1:10" s="129" customFormat="1" ht="32.25" customHeight="1">
      <c r="A30" s="656" t="s">
        <v>457</v>
      </c>
      <c r="B30" s="656"/>
      <c r="C30" s="656"/>
      <c r="D30" s="656"/>
      <c r="E30" s="656"/>
      <c r="G30" s="238">
        <f>SUM(G23:G29)</f>
        <v>925</v>
      </c>
      <c r="H30" s="238">
        <f>SUM(H23:H29)</f>
        <v>1009</v>
      </c>
      <c r="I30" s="238">
        <f>SUM(I23:I29)</f>
        <v>923</v>
      </c>
      <c r="J30" s="240">
        <f>I30/H30*100</f>
        <v>91.47670961347869</v>
      </c>
    </row>
    <row r="31" spans="1:10" s="129" customFormat="1" ht="12.75" customHeight="1">
      <c r="A31" s="10"/>
      <c r="G31" s="237"/>
      <c r="H31" s="237"/>
      <c r="I31" s="237"/>
      <c r="J31" s="240"/>
    </row>
    <row r="32" spans="1:10" s="12" customFormat="1" ht="15.75">
      <c r="A32" s="10" t="s">
        <v>458</v>
      </c>
      <c r="G32" s="238">
        <f>G30+G20</f>
        <v>1037</v>
      </c>
      <c r="H32" s="238">
        <f>H30+H20</f>
        <v>1409</v>
      </c>
      <c r="I32" s="238">
        <f>I30+I20</f>
        <v>1322</v>
      </c>
      <c r="J32" s="240">
        <f>I32/H32*100</f>
        <v>93.82540809084458</v>
      </c>
    </row>
    <row r="33" spans="7:10" s="12" customFormat="1" ht="15.75">
      <c r="G33" s="237"/>
      <c r="H33" s="237"/>
      <c r="I33" s="237"/>
      <c r="J33" s="240"/>
    </row>
    <row r="34" spans="1:6" s="129" customFormat="1" ht="15">
      <c r="A34" s="10" t="s">
        <v>192</v>
      </c>
      <c r="E34" s="234"/>
      <c r="F34" s="235"/>
    </row>
    <row r="35" spans="1:5" ht="12.75" customHeight="1">
      <c r="A35" s="12"/>
      <c r="E35" s="13"/>
    </row>
    <row r="36" spans="1:9" s="129" customFormat="1" ht="48.75" customHeight="1">
      <c r="A36" s="239" t="s">
        <v>789</v>
      </c>
      <c r="B36" s="656" t="s">
        <v>193</v>
      </c>
      <c r="C36" s="656"/>
      <c r="D36" s="656"/>
      <c r="E36" s="656"/>
      <c r="G36" s="237"/>
      <c r="H36" s="237"/>
      <c r="I36" s="237"/>
    </row>
    <row r="37" spans="1:10" ht="30.75" customHeight="1">
      <c r="A37" s="61" t="s">
        <v>703</v>
      </c>
      <c r="B37" s="745" t="s">
        <v>194</v>
      </c>
      <c r="C37" s="745"/>
      <c r="D37" s="745"/>
      <c r="G37" s="64">
        <v>26215</v>
      </c>
      <c r="H37" s="64">
        <v>36215</v>
      </c>
      <c r="I37" s="64">
        <v>36215</v>
      </c>
      <c r="J37" s="240">
        <f>I37/H37*100</f>
        <v>100</v>
      </c>
    </row>
    <row r="38" spans="1:10" ht="16.5" customHeight="1">
      <c r="A38" s="61" t="s">
        <v>704</v>
      </c>
      <c r="B38" s="745" t="s">
        <v>195</v>
      </c>
      <c r="C38" s="745"/>
      <c r="D38" s="745"/>
      <c r="G38" s="64">
        <v>600</v>
      </c>
      <c r="H38" s="64">
        <v>452</v>
      </c>
      <c r="I38" s="64">
        <v>0</v>
      </c>
      <c r="J38" s="242">
        <f>I38/H38*100</f>
        <v>0</v>
      </c>
    </row>
    <row r="40" spans="1:10" ht="45" customHeight="1">
      <c r="A40" s="656" t="s">
        <v>196</v>
      </c>
      <c r="B40" s="656"/>
      <c r="C40" s="656"/>
      <c r="D40" s="656"/>
      <c r="G40" s="238">
        <f>SUM(G37:G39)</f>
        <v>26815</v>
      </c>
      <c r="H40" s="238">
        <f>SUM(H37:H39)</f>
        <v>36667</v>
      </c>
      <c r="I40" s="238">
        <f>SUM(I37:I39)</f>
        <v>36215</v>
      </c>
      <c r="J40" s="240">
        <f>I40/H40*100</f>
        <v>98.76728393378242</v>
      </c>
    </row>
    <row r="42" spans="1:10" s="129" customFormat="1" ht="15">
      <c r="A42" s="10" t="s">
        <v>197</v>
      </c>
      <c r="E42" s="234"/>
      <c r="F42" s="235"/>
      <c r="G42" s="238">
        <f>G40</f>
        <v>26815</v>
      </c>
      <c r="H42" s="238">
        <f>H40</f>
        <v>36667</v>
      </c>
      <c r="I42" s="238">
        <f>I40</f>
        <v>36215</v>
      </c>
      <c r="J42" s="240">
        <f>J40</f>
        <v>98.76728393378242</v>
      </c>
    </row>
  </sheetData>
  <sheetProtection/>
  <mergeCells count="15">
    <mergeCell ref="I10:I12"/>
    <mergeCell ref="A2:J2"/>
    <mergeCell ref="A6:J6"/>
    <mergeCell ref="A7:J7"/>
    <mergeCell ref="A8:J8"/>
    <mergeCell ref="G11:H12"/>
    <mergeCell ref="A10:F12"/>
    <mergeCell ref="B15:E15"/>
    <mergeCell ref="A30:E30"/>
    <mergeCell ref="B22:E22"/>
    <mergeCell ref="A40:D40"/>
    <mergeCell ref="B36:E36"/>
    <mergeCell ref="B37:D37"/>
    <mergeCell ref="B38:D38"/>
    <mergeCell ref="A20:E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F4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5.875" style="11" customWidth="1"/>
    <col min="2" max="4" width="10.125" style="11" bestFit="1" customWidth="1"/>
    <col min="5" max="5" width="9.25390625" style="11" customWidth="1"/>
    <col min="6" max="16384" width="9.125" style="11" customWidth="1"/>
  </cols>
  <sheetData>
    <row r="1" spans="2:3" ht="15.75">
      <c r="B1" s="746"/>
      <c r="C1" s="746"/>
    </row>
    <row r="2" spans="1:5" ht="15.75">
      <c r="A2" s="747"/>
      <c r="B2" s="747"/>
      <c r="C2" s="747"/>
      <c r="D2" s="747"/>
      <c r="E2" s="747"/>
    </row>
    <row r="3" spans="1:6" s="197" customFormat="1" ht="15.75">
      <c r="A3" s="196" t="s">
        <v>998</v>
      </c>
      <c r="C3" s="198"/>
      <c r="D3" s="199"/>
      <c r="E3" s="199"/>
      <c r="F3" s="199"/>
    </row>
    <row r="4" spans="1:3" ht="15.75">
      <c r="A4" s="146"/>
      <c r="B4" s="146"/>
      <c r="C4" s="146"/>
    </row>
    <row r="5" spans="1:5" ht="15.75">
      <c r="A5" s="748" t="s">
        <v>790</v>
      </c>
      <c r="B5" s="748"/>
      <c r="C5" s="748"/>
      <c r="D5" s="748"/>
      <c r="E5" s="748"/>
    </row>
    <row r="6" spans="1:5" ht="15.75">
      <c r="A6" s="748" t="s">
        <v>460</v>
      </c>
      <c r="B6" s="748"/>
      <c r="C6" s="748"/>
      <c r="D6" s="748"/>
      <c r="E6" s="748"/>
    </row>
    <row r="7" spans="1:5" ht="15.75">
      <c r="A7" s="749" t="s">
        <v>906</v>
      </c>
      <c r="B7" s="749"/>
      <c r="C7" s="749"/>
      <c r="D7" s="749"/>
      <c r="E7" s="749"/>
    </row>
    <row r="8" spans="1:3" ht="15.75">
      <c r="A8" s="146"/>
      <c r="B8" s="146"/>
      <c r="C8" s="146"/>
    </row>
    <row r="9" spans="1:5" ht="16.5" thickBot="1">
      <c r="A9" s="19"/>
      <c r="E9" s="537" t="s">
        <v>514</v>
      </c>
    </row>
    <row r="10" spans="1:5" s="80" customFormat="1" ht="13.5" thickBot="1">
      <c r="A10" s="647" t="s">
        <v>818</v>
      </c>
      <c r="B10" s="159" t="s">
        <v>738</v>
      </c>
      <c r="C10" s="159" t="s">
        <v>519</v>
      </c>
      <c r="D10" s="642" t="s">
        <v>739</v>
      </c>
      <c r="E10" s="159" t="s">
        <v>840</v>
      </c>
    </row>
    <row r="11" spans="1:5" s="80" customFormat="1" ht="12.75">
      <c r="A11" s="650"/>
      <c r="B11" s="666" t="s">
        <v>694</v>
      </c>
      <c r="C11" s="667"/>
      <c r="D11" s="643"/>
      <c r="E11" s="161"/>
    </row>
    <row r="12" spans="1:5" s="80" customFormat="1" ht="13.5" thickBot="1">
      <c r="A12" s="653"/>
      <c r="B12" s="668"/>
      <c r="C12" s="669"/>
      <c r="D12" s="644"/>
      <c r="E12" s="162" t="s">
        <v>743</v>
      </c>
    </row>
    <row r="13" s="57" customFormat="1" ht="11.25" customHeight="1"/>
    <row r="14" s="57" customFormat="1" ht="15.75">
      <c r="A14" s="20" t="s">
        <v>461</v>
      </c>
    </row>
    <row r="15" s="57" customFormat="1" ht="11.25" customHeight="1"/>
    <row r="16" spans="1:5" s="243" customFormat="1" ht="12.75">
      <c r="A16" s="243" t="s">
        <v>757</v>
      </c>
      <c r="B16" s="245">
        <v>51</v>
      </c>
      <c r="C16" s="245">
        <v>77</v>
      </c>
      <c r="D16" s="245">
        <v>77</v>
      </c>
      <c r="E16" s="246">
        <f>D16/C16*100</f>
        <v>100</v>
      </c>
    </row>
    <row r="17" spans="1:5" s="243" customFormat="1" ht="12.75">
      <c r="A17" s="243" t="s">
        <v>462</v>
      </c>
      <c r="B17" s="245">
        <v>96</v>
      </c>
      <c r="C17" s="245">
        <v>96</v>
      </c>
      <c r="D17" s="245">
        <v>96</v>
      </c>
      <c r="E17" s="246">
        <f aca="true" t="shared" si="0" ref="E17:E37">D17/C17*100</f>
        <v>100</v>
      </c>
    </row>
    <row r="18" spans="2:5" s="57" customFormat="1" ht="11.25" customHeight="1">
      <c r="B18" s="237"/>
      <c r="C18" s="237"/>
      <c r="D18" s="2"/>
      <c r="E18" s="246"/>
    </row>
    <row r="19" spans="1:5" s="57" customFormat="1" ht="15">
      <c r="A19" s="58" t="s">
        <v>463</v>
      </c>
      <c r="B19" s="238">
        <f>SUM(B16:B18)</f>
        <v>147</v>
      </c>
      <c r="C19" s="238">
        <f>SUM(C16:C18)</f>
        <v>173</v>
      </c>
      <c r="D19" s="238">
        <f>SUM(D16:D18)</f>
        <v>173</v>
      </c>
      <c r="E19" s="247">
        <f t="shared" si="0"/>
        <v>100</v>
      </c>
    </row>
    <row r="20" spans="2:5" s="57" customFormat="1" ht="11.25" customHeight="1">
      <c r="B20" s="237"/>
      <c r="C20" s="237"/>
      <c r="D20" s="2"/>
      <c r="E20" s="246"/>
    </row>
    <row r="21" spans="1:5" s="57" customFormat="1" ht="15.75">
      <c r="A21" s="58" t="s">
        <v>464</v>
      </c>
      <c r="B21" s="237"/>
      <c r="C21" s="237"/>
      <c r="D21" s="2"/>
      <c r="E21" s="246"/>
    </row>
    <row r="22" spans="2:5" s="57" customFormat="1" ht="11.25" customHeight="1">
      <c r="B22" s="237"/>
      <c r="C22" s="237"/>
      <c r="D22" s="2"/>
      <c r="E22" s="246"/>
    </row>
    <row r="23" spans="1:5" s="243" customFormat="1" ht="12.75">
      <c r="A23" s="243" t="s">
        <v>465</v>
      </c>
      <c r="B23" s="64">
        <v>15</v>
      </c>
      <c r="C23" s="64">
        <v>55</v>
      </c>
      <c r="D23" s="64">
        <v>55</v>
      </c>
      <c r="E23" s="246">
        <f t="shared" si="0"/>
        <v>100</v>
      </c>
    </row>
    <row r="24" spans="1:5" s="244" customFormat="1" ht="12.75">
      <c r="A24" s="244" t="s">
        <v>324</v>
      </c>
      <c r="B24" s="233" t="s">
        <v>679</v>
      </c>
      <c r="C24" s="233">
        <v>71</v>
      </c>
      <c r="D24" s="64">
        <v>71</v>
      </c>
      <c r="E24" s="246">
        <f t="shared" si="0"/>
        <v>100</v>
      </c>
    </row>
    <row r="25" spans="1:5" s="243" customFormat="1" ht="12.75">
      <c r="A25" s="243" t="s">
        <v>562</v>
      </c>
      <c r="B25" s="64">
        <v>342</v>
      </c>
      <c r="C25" s="64">
        <v>342</v>
      </c>
      <c r="D25" s="64">
        <v>335</v>
      </c>
      <c r="E25" s="246">
        <f t="shared" si="0"/>
        <v>97.953216374269</v>
      </c>
    </row>
    <row r="26" spans="1:5" s="243" customFormat="1" ht="12.75">
      <c r="A26" s="243" t="s">
        <v>517</v>
      </c>
      <c r="B26" s="64">
        <v>191</v>
      </c>
      <c r="C26" s="64">
        <v>210</v>
      </c>
      <c r="D26" s="64">
        <v>209</v>
      </c>
      <c r="E26" s="246">
        <f t="shared" si="0"/>
        <v>99.52380952380952</v>
      </c>
    </row>
    <row r="27" spans="1:5" s="243" customFormat="1" ht="12.75">
      <c r="A27" s="243" t="s">
        <v>924</v>
      </c>
      <c r="B27" s="64">
        <v>600</v>
      </c>
      <c r="C27" s="64">
        <v>16</v>
      </c>
      <c r="D27" s="64">
        <v>15</v>
      </c>
      <c r="E27" s="246">
        <f t="shared" si="0"/>
        <v>93.75</v>
      </c>
    </row>
    <row r="28" spans="1:5" s="243" customFormat="1" ht="12.75">
      <c r="A28" s="243" t="s">
        <v>466</v>
      </c>
      <c r="B28" s="64">
        <v>92</v>
      </c>
      <c r="C28" s="64">
        <v>92</v>
      </c>
      <c r="D28" s="64">
        <v>72</v>
      </c>
      <c r="E28" s="246">
        <f t="shared" si="0"/>
        <v>78.26086956521739</v>
      </c>
    </row>
    <row r="29" spans="1:5" s="243" customFormat="1" ht="12.75">
      <c r="A29" s="243" t="s">
        <v>925</v>
      </c>
      <c r="B29" s="64">
        <v>700</v>
      </c>
      <c r="C29" s="64">
        <v>425</v>
      </c>
      <c r="D29" s="64">
        <v>425</v>
      </c>
      <c r="E29" s="246">
        <f t="shared" si="0"/>
        <v>100</v>
      </c>
    </row>
    <row r="30" spans="1:5" s="243" customFormat="1" ht="12.75">
      <c r="A30" s="243" t="s">
        <v>926</v>
      </c>
      <c r="B30" s="64">
        <v>450</v>
      </c>
      <c r="C30" s="64">
        <v>320</v>
      </c>
      <c r="D30" s="64">
        <v>320</v>
      </c>
      <c r="E30" s="246">
        <f t="shared" si="0"/>
        <v>100</v>
      </c>
    </row>
    <row r="31" spans="1:5" s="243" customFormat="1" ht="12.75">
      <c r="A31" s="243" t="s">
        <v>927</v>
      </c>
      <c r="B31" s="64"/>
      <c r="C31" s="64">
        <v>1000</v>
      </c>
      <c r="D31" s="64">
        <v>1000</v>
      </c>
      <c r="E31" s="246">
        <f t="shared" si="0"/>
        <v>100</v>
      </c>
    </row>
    <row r="32" spans="1:5" s="243" customFormat="1" ht="12.75">
      <c r="A32" s="243" t="s">
        <v>325</v>
      </c>
      <c r="B32" s="64">
        <v>50</v>
      </c>
      <c r="C32" s="64">
        <v>210</v>
      </c>
      <c r="D32" s="64">
        <v>210</v>
      </c>
      <c r="E32" s="246">
        <f t="shared" si="0"/>
        <v>100</v>
      </c>
    </row>
    <row r="33" spans="1:5" s="243" customFormat="1" ht="12.75">
      <c r="A33" s="243" t="s">
        <v>326</v>
      </c>
      <c r="B33" s="64">
        <v>46</v>
      </c>
      <c r="C33" s="64">
        <v>46</v>
      </c>
      <c r="D33" s="64">
        <v>23</v>
      </c>
      <c r="E33" s="246">
        <f t="shared" si="0"/>
        <v>50</v>
      </c>
    </row>
    <row r="34" spans="2:5" s="57" customFormat="1" ht="11.25" customHeight="1">
      <c r="B34" s="237"/>
      <c r="C34" s="237"/>
      <c r="D34" s="2"/>
      <c r="E34" s="246"/>
    </row>
    <row r="35" spans="1:5" s="57" customFormat="1" ht="15">
      <c r="A35" s="58" t="s">
        <v>646</v>
      </c>
      <c r="B35" s="238">
        <f>SUM(B23:B34)</f>
        <v>2486</v>
      </c>
      <c r="C35" s="238">
        <f>SUM(C23:C34)</f>
        <v>2787</v>
      </c>
      <c r="D35" s="238">
        <f>SUM(D23:D34)</f>
        <v>2735</v>
      </c>
      <c r="E35" s="247">
        <f t="shared" si="0"/>
        <v>98.13419447434516</v>
      </c>
    </row>
    <row r="36" spans="2:5" s="57" customFormat="1" ht="11.25" customHeight="1">
      <c r="B36" s="237"/>
      <c r="C36" s="237"/>
      <c r="D36" s="237"/>
      <c r="E36" s="246"/>
    </row>
    <row r="37" spans="1:5" ht="15.75">
      <c r="A37" s="20" t="s">
        <v>467</v>
      </c>
      <c r="B37" s="26">
        <f>B35+B19</f>
        <v>2633</v>
      </c>
      <c r="C37" s="26">
        <f>C35+C19</f>
        <v>2960</v>
      </c>
      <c r="D37" s="26">
        <f>D35+D19</f>
        <v>2908</v>
      </c>
      <c r="E37" s="21">
        <f t="shared" si="0"/>
        <v>98.24324324324324</v>
      </c>
    </row>
    <row r="40" ht="9" customHeight="1">
      <c r="A40" s="19"/>
    </row>
  </sheetData>
  <sheetProtection/>
  <mergeCells count="8">
    <mergeCell ref="B1:C1"/>
    <mergeCell ref="A10:A12"/>
    <mergeCell ref="D10:D12"/>
    <mergeCell ref="B11:C12"/>
    <mergeCell ref="A2:E2"/>
    <mergeCell ref="A5:E5"/>
    <mergeCell ref="A6:E6"/>
    <mergeCell ref="A7:E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Szakos Katalin Rebeka</cp:lastModifiedBy>
  <cp:lastPrinted>2016-04-22T11:18:45Z</cp:lastPrinted>
  <dcterms:created xsi:type="dcterms:W3CDTF">2000-01-23T08:36:31Z</dcterms:created>
  <dcterms:modified xsi:type="dcterms:W3CDTF">2016-05-03T06:37:25Z</dcterms:modified>
  <cp:category/>
  <cp:version/>
  <cp:contentType/>
  <cp:contentStatus/>
</cp:coreProperties>
</file>