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9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.1.összevont mérleg" sheetId="1" state="visible" r:id="rId2"/>
    <sheet name="1.2.kötelező" sheetId="2" state="visible" r:id="rId3"/>
    <sheet name="1.3.önként" sheetId="3" state="visible" r:id="rId4"/>
    <sheet name="1.4.állami" sheetId="4" state="visible" r:id="rId5"/>
    <sheet name="2.1.működési mérleg  " sheetId="5" state="visible" r:id="rId6"/>
    <sheet name="2.2.felhalmozási mérleg  " sheetId="6" state="visible" r:id="rId7"/>
    <sheet name="3.akü  " sheetId="7" state="visible" r:id="rId8"/>
    <sheet name="4.saját bevételek" sheetId="8" state="visible" r:id="rId9"/>
    <sheet name="5.fejlesztési célok" sheetId="9" state="visible" r:id="rId10"/>
    <sheet name="6.beruházás" sheetId="10" state="visible" r:id="rId11"/>
    <sheet name="7.felújítás" sheetId="11" state="visible" r:id="rId12"/>
    <sheet name="8. EU-s projekt" sheetId="12" state="visible" r:id="rId13"/>
    <sheet name="9.1. önkormányzat" sheetId="13" state="visible" r:id="rId14"/>
    <sheet name="9.1.1. önk. kötelező" sheetId="14" state="visible" r:id="rId15"/>
    <sheet name="9.1.2. önk. önként" sheetId="15" state="visible" r:id="rId16"/>
    <sheet name="9.1.3. önk. állami" sheetId="16" state="visible" r:id="rId17"/>
    <sheet name="9.2. közös hivatal" sheetId="17" state="visible" r:id="rId18"/>
    <sheet name="9.3. óvoda" sheetId="18" state="visible" r:id="rId19"/>
    <sheet name="9.4. konyha" sheetId="19" state="visible" r:id="rId20"/>
  </sheets>
  <definedNames>
    <definedName function="false" hidden="false" localSheetId="0" name="_xlnm.Print_Area" vbProcedure="false">'1.1.összevont mérleg'!$A$1:$D$160</definedName>
    <definedName function="false" hidden="false" localSheetId="1" name="_xlnm.Print_Area" vbProcedure="false">'1.2.kötelező'!$A$1:$D$160</definedName>
    <definedName function="false" hidden="false" localSheetId="2" name="_xlnm.Print_Area" vbProcedure="false">'1.3.önként'!$A$1:$D$159</definedName>
    <definedName function="false" hidden="false" localSheetId="3" name="_xlnm.Print_Area" vbProcedure="false">'1.4.állami'!$A$1:$D$159</definedName>
    <definedName function="false" hidden="false" localSheetId="12" name="_xlnm.Print_Titles" vbProcedure="false">'9.1. önkormányzat'!$1:$6</definedName>
    <definedName function="false" hidden="false" localSheetId="13" name="_xlnm.Print_Titles" vbProcedure="false">'9.1.1. önk. kötelező'!$1:$6</definedName>
    <definedName function="false" hidden="false" localSheetId="14" name="_xlnm.Print_Titles" vbProcedure="false">'9.1.2. önk. önként'!$1:$6</definedName>
    <definedName function="false" hidden="false" localSheetId="15" name="_xlnm.Print_Titles" vbProcedure="false">'9.1.3. önk. állami'!$1:$6</definedName>
    <definedName function="false" hidden="false" localSheetId="16" name="_xlnm.Print_Titles" vbProcedure="false">'9.2. közös hivatal'!$1:$6</definedName>
    <definedName function="false" hidden="false" localSheetId="17" name="_xlnm.Print_Titles" vbProcedure="false">'9.3. óvoda'!$1:$6</definedName>
    <definedName function="false" hidden="false" localSheetId="18" name="_xlnm.Print_Titles" vbProcedure="false">'9.4. konyha'!$1:$6</definedName>
    <definedName function="false" hidden="false" localSheetId="12" name="_xlnm.Print_Titles" vbProcedure="false">'9.1. önkormányzat'!$1:$6</definedName>
    <definedName function="false" hidden="false" localSheetId="13" name="_xlnm.Print_Titles" vbProcedure="false">'9.1.1. önk. kötelező'!$1:$6</definedName>
    <definedName function="false" hidden="false" localSheetId="14" name="_xlnm.Print_Titles" vbProcedure="false">'9.1.2. önk. önként'!$1:$6</definedName>
    <definedName function="false" hidden="false" localSheetId="15" name="_xlnm.Print_Titles" vbProcedure="false">'9.1.3. önk. állami'!$1:$6</definedName>
    <definedName function="false" hidden="false" localSheetId="16" name="_xlnm.Print_Titles" vbProcedure="false">'9.2. közös hivatal'!$1:$6</definedName>
    <definedName function="false" hidden="false" localSheetId="17" name="_xlnm.Print_Titles" vbProcedure="false">'9.3. óvoda'!$1:$6</definedName>
    <definedName function="false" hidden="false" localSheetId="18" name="_xlnm.Print_Titles" vbProcedure="false">'9.4. konyha'!$1:$6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<sst xmlns="http://schemas.openxmlformats.org/spreadsheetml/2006/main" count="3178" uniqueCount="493">
  <si>
    <t xml:space="preserve">B E V É T E L E K</t>
  </si>
  <si>
    <t xml:space="preserve">1. sz. táblázat</t>
  </si>
  <si>
    <t xml:space="preserve">forintban</t>
  </si>
  <si>
    <t xml:space="preserve">Sor-
szám</t>
  </si>
  <si>
    <t xml:space="preserve">Bevételi jogcím</t>
  </si>
  <si>
    <t xml:space="preserve">Eredeti
előirányzat</t>
  </si>
  <si>
    <t xml:space="preserve">Módosított
előirányzat</t>
  </si>
  <si>
    <t xml:space="preserve">A</t>
  </si>
  <si>
    <t xml:space="preserve">B</t>
  </si>
  <si>
    <t xml:space="preserve">C</t>
  </si>
  <si>
    <t xml:space="preserve">1.</t>
  </si>
  <si>
    <t xml:space="preserve">Önkormányzat működési támogatásai (1.1.+…+.1.6.)</t>
  </si>
  <si>
    <t xml:space="preserve">1.1.</t>
  </si>
  <si>
    <t xml:space="preserve">Helyi önkormányzatok működésének általános támogatása</t>
  </si>
  <si>
    <t xml:space="preserve">1.2.</t>
  </si>
  <si>
    <t xml:space="preserve">Önkormányzatok egyes köznevelési feladatainak támogatása</t>
  </si>
  <si>
    <t xml:space="preserve">1.3.</t>
  </si>
  <si>
    <t xml:space="preserve">Önkormányzatok szociális és gyermekjóléti feladatainak támogatása</t>
  </si>
  <si>
    <t xml:space="preserve">1.4.</t>
  </si>
  <si>
    <t xml:space="preserve">Települési önkormányzatok gyermekétkeztetési feladatainak támogatás</t>
  </si>
  <si>
    <t xml:space="preserve">1.5.</t>
  </si>
  <si>
    <t xml:space="preserve">Önkormányzatok kulturális feladatainak támogatása</t>
  </si>
  <si>
    <t xml:space="preserve">1.6.</t>
  </si>
  <si>
    <t xml:space="preserve">Működési célú kvi támogatások és kiegészítő támogatások </t>
  </si>
  <si>
    <t xml:space="preserve">1.7.</t>
  </si>
  <si>
    <t xml:space="preserve">Elszámolásból származó bevételek</t>
  </si>
  <si>
    <t xml:space="preserve">2.</t>
  </si>
  <si>
    <t xml:space="preserve">Működési célú támogatások államháztartáson belülről (2.1.+…+.2.5.)</t>
  </si>
  <si>
    <t xml:space="preserve">2.1.</t>
  </si>
  <si>
    <t xml:space="preserve">Elvonások és befizetések bevételei</t>
  </si>
  <si>
    <t xml:space="preserve">2.2.</t>
  </si>
  <si>
    <t xml:space="preserve">Működési célú garancia- és kezességvállalásból megtérülések </t>
  </si>
  <si>
    <t xml:space="preserve">2.3.</t>
  </si>
  <si>
    <t xml:space="preserve">Működési célú visszatérítendő támogatások, kölcsönök visszatérülése </t>
  </si>
  <si>
    <t xml:space="preserve">2.4.</t>
  </si>
  <si>
    <t xml:space="preserve">Működési célú visszatérítendő támogatások, kölcsönök igénybevétele</t>
  </si>
  <si>
    <t xml:space="preserve">2.5.</t>
  </si>
  <si>
    <t xml:space="preserve">Egyéb működési célú támogatások bevételei </t>
  </si>
  <si>
    <t xml:space="preserve">2.6.</t>
  </si>
  <si>
    <t xml:space="preserve">2.5.-ből EU-s támogatás</t>
  </si>
  <si>
    <t xml:space="preserve">3.</t>
  </si>
  <si>
    <t xml:space="preserve">Felhalmozási célú támogatások államháztartáson belülről (3.1.+…+3.5.)</t>
  </si>
  <si>
    <t xml:space="preserve">3.1.</t>
  </si>
  <si>
    <t xml:space="preserve">Felhalmozási célú önkormányzati támogatások</t>
  </si>
  <si>
    <t xml:space="preserve">3.2.</t>
  </si>
  <si>
    <t xml:space="preserve">Felhalmozási célú garancia- és kezességvállalásból megtérülések</t>
  </si>
  <si>
    <t xml:space="preserve">3.3.</t>
  </si>
  <si>
    <t xml:space="preserve">Felhalmozási célú visszatérítendő támogatások, kölcsönök visszatérülése</t>
  </si>
  <si>
    <t xml:space="preserve">3.4.</t>
  </si>
  <si>
    <t xml:space="preserve">Felhalmozási célú visszatérítendő támogatások, kölcsönök igénybevétele</t>
  </si>
  <si>
    <t xml:space="preserve">3.5.</t>
  </si>
  <si>
    <t xml:space="preserve">Egyéb felhalmozási célú támogatások bevételei</t>
  </si>
  <si>
    <t xml:space="preserve">3.6.</t>
  </si>
  <si>
    <t xml:space="preserve">3.5.-ből EU-s támogatás</t>
  </si>
  <si>
    <t xml:space="preserve">4. </t>
  </si>
  <si>
    <t xml:space="preserve">Közhatalmi bevételek (4.1.+4.2.+4.3.+4.4.)</t>
  </si>
  <si>
    <t xml:space="preserve">4.1.</t>
  </si>
  <si>
    <t xml:space="preserve">Helyi adók  (4.1.1.+...+4.1.3.)</t>
  </si>
  <si>
    <t xml:space="preserve">4.1.1.</t>
  </si>
  <si>
    <t xml:space="preserve">- Vagyoni típusú adók</t>
  </si>
  <si>
    <t xml:space="preserve">4.1.2.</t>
  </si>
  <si>
    <t xml:space="preserve">- Termékek és szolgáltatások adói</t>
  </si>
  <si>
    <t xml:space="preserve">4.1.3.</t>
  </si>
  <si>
    <t xml:space="preserve">- Értékesítési és forgalmi adók (iparűzési adó)</t>
  </si>
  <si>
    <t xml:space="preserve">4.2.</t>
  </si>
  <si>
    <t xml:space="preserve">Gépjárműadó</t>
  </si>
  <si>
    <t xml:space="preserve">4.3.</t>
  </si>
  <si>
    <t xml:space="preserve">Egyéb áruhasználati és szolgáltatási adók</t>
  </si>
  <si>
    <t xml:space="preserve">4.4.</t>
  </si>
  <si>
    <t xml:space="preserve">Egyéb közhatalmi bevételek</t>
  </si>
  <si>
    <t xml:space="preserve">5.</t>
  </si>
  <si>
    <t xml:space="preserve">Működési bevételek (5.1.+…+ 5.11.)</t>
  </si>
  <si>
    <t xml:space="preserve">5.1.</t>
  </si>
  <si>
    <t xml:space="preserve">Készletértékesítés ellenértéke</t>
  </si>
  <si>
    <t xml:space="preserve">5.2.</t>
  </si>
  <si>
    <t xml:space="preserve">Szolgáltatások ellenértéke</t>
  </si>
  <si>
    <t xml:space="preserve">5.3.</t>
  </si>
  <si>
    <t xml:space="preserve">Közvetített szolgáltatások értéke</t>
  </si>
  <si>
    <t xml:space="preserve">5.4.</t>
  </si>
  <si>
    <t xml:space="preserve">Tulajdonosi bevételek</t>
  </si>
  <si>
    <t xml:space="preserve">5.5.</t>
  </si>
  <si>
    <t xml:space="preserve">Ellátási díjak</t>
  </si>
  <si>
    <t xml:space="preserve">5.6.</t>
  </si>
  <si>
    <t xml:space="preserve">Kiszámlázott általános forgalmi adó </t>
  </si>
  <si>
    <t xml:space="preserve"> </t>
  </si>
  <si>
    <t xml:space="preserve">5.7.</t>
  </si>
  <si>
    <t xml:space="preserve">Általános forgalmi adó visszatérítése</t>
  </si>
  <si>
    <t xml:space="preserve">5.8.</t>
  </si>
  <si>
    <t xml:space="preserve">Kamatbevételek</t>
  </si>
  <si>
    <t xml:space="preserve">5.9.</t>
  </si>
  <si>
    <t xml:space="preserve">Egyéb pénzügyi műveletek bevételei</t>
  </si>
  <si>
    <t xml:space="preserve">5.10.</t>
  </si>
  <si>
    <t xml:space="preserve">Biztosító által fizetett kártérítés</t>
  </si>
  <si>
    <t xml:space="preserve">5.11.</t>
  </si>
  <si>
    <t xml:space="preserve">Egyéb működési bevételek</t>
  </si>
  <si>
    <t xml:space="preserve">6.</t>
  </si>
  <si>
    <t xml:space="preserve">Felhalmozási bevételek (6.1.+…+6.5.)</t>
  </si>
  <si>
    <t xml:space="preserve">6.1.</t>
  </si>
  <si>
    <t xml:space="preserve">Immateriális javak értékesítése</t>
  </si>
  <si>
    <t xml:space="preserve">6.2.</t>
  </si>
  <si>
    <t xml:space="preserve">Ingatlanok értékesítése</t>
  </si>
  <si>
    <t xml:space="preserve">6.3.</t>
  </si>
  <si>
    <t xml:space="preserve">Egyéb tárgyi eszközök értékesítése</t>
  </si>
  <si>
    <t xml:space="preserve">6.4.</t>
  </si>
  <si>
    <t xml:space="preserve">Részesedések értékesítése</t>
  </si>
  <si>
    <t xml:space="preserve">6.5.</t>
  </si>
  <si>
    <t xml:space="preserve">Részesedések megszűnéséhez kapcsolódó bevételek</t>
  </si>
  <si>
    <t xml:space="preserve">7. </t>
  </si>
  <si>
    <t xml:space="preserve">Működési célú átvett pénzeszközök (7.1. + … + 7.3.)</t>
  </si>
  <si>
    <t xml:space="preserve">7.1.</t>
  </si>
  <si>
    <t xml:space="preserve">Működési célú garancia- és kezességvállalásból megtérülések ÁH-n kívülről</t>
  </si>
  <si>
    <t xml:space="preserve">7.2.</t>
  </si>
  <si>
    <t xml:space="preserve">Működési célú visszatérítendő támogatások, kölcsönök visszatér. ÁH-n kívülről</t>
  </si>
  <si>
    <t xml:space="preserve">7.3.</t>
  </si>
  <si>
    <t xml:space="preserve">Egyéb működési célú átvett pénzeszköz</t>
  </si>
  <si>
    <t xml:space="preserve">7.4.</t>
  </si>
  <si>
    <t xml:space="preserve">7.3.-ból EU-s támogatás (közvetlen)</t>
  </si>
  <si>
    <t xml:space="preserve">8.</t>
  </si>
  <si>
    <t xml:space="preserve">Felhalmozási célú átvett pénzeszközök (8.1.+8.2.+8.3.)</t>
  </si>
  <si>
    <t xml:space="preserve">8.1.</t>
  </si>
  <si>
    <t xml:space="preserve">Felhalm. célú garancia- és kezességvállalásból megtérülések ÁH-n kívülről</t>
  </si>
  <si>
    <t xml:space="preserve">8.2.</t>
  </si>
  <si>
    <t xml:space="preserve">Felhalm. célú visszatérítendő támogatások, kölcsönök visszatér. ÁH-n kívülről</t>
  </si>
  <si>
    <t xml:space="preserve">8.3.</t>
  </si>
  <si>
    <t xml:space="preserve">Egyéb felhalmozási célú átvett pénzeszköz</t>
  </si>
  <si>
    <t xml:space="preserve">8.4.</t>
  </si>
  <si>
    <t xml:space="preserve">8.3.-ból EU-s támogatás (közvetlen)</t>
  </si>
  <si>
    <t xml:space="preserve">   9.</t>
  </si>
  <si>
    <t xml:space="preserve">KÖLTSÉGVETÉSI BEVÉTELEK ÖSSZESEN: (1+…+8)</t>
  </si>
  <si>
    <t xml:space="preserve">   10.</t>
  </si>
  <si>
    <t xml:space="preserve">Hitel-, kölcsönfelvétel államháztartáson kívülről  (10.1.+10.3.)</t>
  </si>
  <si>
    <t xml:space="preserve">10.1.</t>
  </si>
  <si>
    <t xml:space="preserve">Hosszú lejáratú  hitelek, kölcsönök felvétele</t>
  </si>
  <si>
    <t xml:space="preserve">10.2.</t>
  </si>
  <si>
    <t xml:space="preserve">Likviditási célú  hitelek, kölcsönök felvétele pénzügyi vállalkozástól</t>
  </si>
  <si>
    <t xml:space="preserve">10.3.</t>
  </si>
  <si>
    <t xml:space="preserve">   Rövid lejáratú  hitelek, kölcsönök felvétele</t>
  </si>
  <si>
    <t xml:space="preserve">   11.</t>
  </si>
  <si>
    <t xml:space="preserve">Belföldi értékpapírok bevételei (11.1. +…+ 11.4.)</t>
  </si>
  <si>
    <t xml:space="preserve">11.1.</t>
  </si>
  <si>
    <t xml:space="preserve">Forgatási célú belföldi értékpapírok beváltása,  értékesítése</t>
  </si>
  <si>
    <t xml:space="preserve">11.2.</t>
  </si>
  <si>
    <t xml:space="preserve">Forgatási célú belföldi értékpapírok kibocsátása</t>
  </si>
  <si>
    <t xml:space="preserve">11.3.</t>
  </si>
  <si>
    <t xml:space="preserve">Befektetési célú belföldi értékpapírok beváltása,  értékesítése</t>
  </si>
  <si>
    <t xml:space="preserve">11.4.</t>
  </si>
  <si>
    <t xml:space="preserve">Befektetési célú belföldi értékpapírok kibocsátása</t>
  </si>
  <si>
    <t xml:space="preserve">    12.</t>
  </si>
  <si>
    <t xml:space="preserve">Maradvány igénybevétele (12.1. + 12.2.)</t>
  </si>
  <si>
    <t xml:space="preserve">12.1.</t>
  </si>
  <si>
    <t xml:space="preserve">Előző év költségvetési maradványának igénybevétele</t>
  </si>
  <si>
    <t xml:space="preserve">12.2.</t>
  </si>
  <si>
    <t xml:space="preserve">Előző év vállalkozási maradványának igénybevétele</t>
  </si>
  <si>
    <t xml:space="preserve">    13.</t>
  </si>
  <si>
    <t xml:space="preserve">Belföldi finanszírozás bevételei (13.1. + … + 13.3.)</t>
  </si>
  <si>
    <t xml:space="preserve">13.1.</t>
  </si>
  <si>
    <t xml:space="preserve">Államháztartáson belüli megelőlegezések</t>
  </si>
  <si>
    <t xml:space="preserve">13.2.</t>
  </si>
  <si>
    <t xml:space="preserve">Államháztartáson belüli megelőlegezések törlesztése</t>
  </si>
  <si>
    <t xml:space="preserve">13.3.</t>
  </si>
  <si>
    <t xml:space="preserve">Betétek megszüntetése</t>
  </si>
  <si>
    <t xml:space="preserve">    14.</t>
  </si>
  <si>
    <t xml:space="preserve">Külföldi finanszírozás bevételei (14.1.+…14.4.)</t>
  </si>
  <si>
    <t xml:space="preserve">    14.1.</t>
  </si>
  <si>
    <t xml:space="preserve">Forgatási célú külföldi értékpapírok beváltása,  értékesítése</t>
  </si>
  <si>
    <t xml:space="preserve">    14.2.</t>
  </si>
  <si>
    <t xml:space="preserve">Befektetési célú külföldi értékpapírok beváltása,  értékesítése</t>
  </si>
  <si>
    <t xml:space="preserve">    14.3.</t>
  </si>
  <si>
    <t xml:space="preserve">Külföldi értékpapírok kibocsátása</t>
  </si>
  <si>
    <t xml:space="preserve">    14.4.</t>
  </si>
  <si>
    <t xml:space="preserve">Külföldi hitelek, kölcsönök felvétele</t>
  </si>
  <si>
    <t xml:space="preserve">    15.</t>
  </si>
  <si>
    <t xml:space="preserve">Váltóbevételek</t>
  </si>
  <si>
    <t xml:space="preserve">    16.</t>
  </si>
  <si>
    <t xml:space="preserve">Adóssághoz nem kapcsolódó származékos ügyletek bevételei</t>
  </si>
  <si>
    <t xml:space="preserve">    17.</t>
  </si>
  <si>
    <t xml:space="preserve">FINANSZÍROZÁSI BEVÉTELEK ÖSSZESEN: (10. + … +16.)</t>
  </si>
  <si>
    <t xml:space="preserve">    18.</t>
  </si>
  <si>
    <t xml:space="preserve">KÖLTSÉGVETÉSI ÉS FINANSZÍROZÁSI BEVÉTELEK ÖSSZESEN: (9+17)</t>
  </si>
  <si>
    <t xml:space="preserve">K I A D Á S O K</t>
  </si>
  <si>
    <t xml:space="preserve">2. sz. táblázat</t>
  </si>
  <si>
    <t xml:space="preserve">Kiadási jogcímek</t>
  </si>
  <si>
    <r>
      <rPr>
        <b val="true"/>
        <sz val="8"/>
        <rFont val="Times New Roman CE"/>
        <family val="1"/>
        <charset val="238"/>
      </rPr>
      <t xml:space="preserve">   Működési költségvetés kiadásai </t>
    </r>
    <r>
      <rPr>
        <sz val="8"/>
        <rFont val="Times New Roman CE"/>
        <family val="0"/>
        <charset val="238"/>
      </rPr>
      <t xml:space="preserve">(1.1+…+1.5.+1.18.)</t>
    </r>
  </si>
  <si>
    <t xml:space="preserve">Személyi  juttatások</t>
  </si>
  <si>
    <t xml:space="preserve">Munkaadókat terhelő járulékok és szociális hozzájárulási adó</t>
  </si>
  <si>
    <t xml:space="preserve">Dologi  kiadások</t>
  </si>
  <si>
    <t xml:space="preserve">Ellátottak pénzbeli juttatásai</t>
  </si>
  <si>
    <t xml:space="preserve">1.5</t>
  </si>
  <si>
    <t xml:space="preserve">Egyéb működési célú kiadások</t>
  </si>
  <si>
    <t xml:space="preserve"> - az 1.5-ből: - Előző évi elszámolásból származó befizetések</t>
  </si>
  <si>
    <t xml:space="preserve">   - Törvényi előíráson alapuló befizetések</t>
  </si>
  <si>
    <t xml:space="preserve">1.8.</t>
  </si>
  <si>
    <t xml:space="preserve">   - Elvonások és befizetések</t>
  </si>
  <si>
    <t xml:space="preserve">1.9.</t>
  </si>
  <si>
    <t xml:space="preserve">   - Garancia- és kezességvállalásból kifizetés ÁH-n belülre</t>
  </si>
  <si>
    <t xml:space="preserve">1.10.</t>
  </si>
  <si>
    <t xml:space="preserve">   -Visszatérítendő támogatások, kölcsönök nyújtása ÁH-n belülre</t>
  </si>
  <si>
    <t xml:space="preserve">1.11.</t>
  </si>
  <si>
    <t xml:space="preserve">   - Visszatérítendő támogatások, kölcsönök törlesztése ÁH-n belülre</t>
  </si>
  <si>
    <t xml:space="preserve">1.12.</t>
  </si>
  <si>
    <t xml:space="preserve">   - Egyéb működési célú támogatások ÁH-n belülre</t>
  </si>
  <si>
    <t xml:space="preserve">1.13.</t>
  </si>
  <si>
    <t xml:space="preserve">   - Garancia és kezességvállalásból kifizetés ÁH-n kívülre</t>
  </si>
  <si>
    <t xml:space="preserve">1.14.</t>
  </si>
  <si>
    <t xml:space="preserve">   - Visszatérítendő támogatások, kölcsönök nyújtása ÁH-n kívülre</t>
  </si>
  <si>
    <t xml:space="preserve">1.15.</t>
  </si>
  <si>
    <t xml:space="preserve">   - Árkiegészítések, ártámogatások</t>
  </si>
  <si>
    <t xml:space="preserve">1.16.</t>
  </si>
  <si>
    <t xml:space="preserve">   - Kamattámogatások</t>
  </si>
  <si>
    <t xml:space="preserve">1.17.</t>
  </si>
  <si>
    <t xml:space="preserve">   - Egyéb működési célú támogatások államháztartáson kívülre</t>
  </si>
  <si>
    <t xml:space="preserve">1.18.</t>
  </si>
  <si>
    <t xml:space="preserve">Tartalékok</t>
  </si>
  <si>
    <t xml:space="preserve">1.19.</t>
  </si>
  <si>
    <t xml:space="preserve"> - az 1.18-ból: - Általános tartalék</t>
  </si>
  <si>
    <t xml:space="preserve">1.20.</t>
  </si>
  <si>
    <t xml:space="preserve">   - Céltartalék</t>
  </si>
  <si>
    <r>
      <rPr>
        <b val="true"/>
        <sz val="8"/>
        <rFont val="Times New Roman CE"/>
        <family val="1"/>
        <charset val="238"/>
      </rPr>
      <t xml:space="preserve">   Felhalmozási költségvetés kiadásai </t>
    </r>
    <r>
      <rPr>
        <sz val="8"/>
        <rFont val="Times New Roman CE"/>
        <family val="0"/>
        <charset val="238"/>
      </rPr>
      <t xml:space="preserve">(2.1.+2.3.+2.5.)</t>
    </r>
  </si>
  <si>
    <t xml:space="preserve">Beruházások</t>
  </si>
  <si>
    <t xml:space="preserve">2.1.-ből EU-s forrásból megvalósuló beruházás</t>
  </si>
  <si>
    <t xml:space="preserve">Felújítások</t>
  </si>
  <si>
    <t xml:space="preserve">2.3.-ból EU-s forrásból megvalósuló felújítás</t>
  </si>
  <si>
    <t xml:space="preserve">Egyéb felhalmozási kiadások</t>
  </si>
  <si>
    <t xml:space="preserve">2.5.-ből        - Garancia- és kezességvállalásból kifizetés ÁH-n belülre</t>
  </si>
  <si>
    <t xml:space="preserve">2.7.</t>
  </si>
  <si>
    <t xml:space="preserve">   - Visszatérítendő támogatások, kölcsönök nyújtása ÁH-n belülre</t>
  </si>
  <si>
    <t xml:space="preserve">2.8.</t>
  </si>
  <si>
    <t xml:space="preserve">2.9.</t>
  </si>
  <si>
    <t xml:space="preserve">   - Egyéb felhalmozási célú támogatások ÁH-n belülre</t>
  </si>
  <si>
    <t xml:space="preserve">2.10.</t>
  </si>
  <si>
    <t xml:space="preserve">   - Garancia- és kezességvállalásból kifizetés ÁH-n kívülre</t>
  </si>
  <si>
    <t xml:space="preserve">2.11.</t>
  </si>
  <si>
    <t xml:space="preserve">2.12.</t>
  </si>
  <si>
    <t xml:space="preserve">   - Lakástámogatás</t>
  </si>
  <si>
    <t xml:space="preserve">2.13.</t>
  </si>
  <si>
    <t xml:space="preserve">   - Egyéb felhalmozási célú támogatások államháztartáson kívülre</t>
  </si>
  <si>
    <t xml:space="preserve">KÖLTSÉGVETÉSI KIADÁSOK ÖSSZESEN (1+2)</t>
  </si>
  <si>
    <t xml:space="preserve">4.</t>
  </si>
  <si>
    <t xml:space="preserve">Hitel-, kölcsöntörlesztés államháztartáson kívülre (4.1. + … + 4.3.)</t>
  </si>
  <si>
    <t xml:space="preserve">Hosszú lejáratú hitelek, kölcsönök törlesztése pénzügyi vállalkozásnak</t>
  </si>
  <si>
    <t xml:space="preserve">Likviditási célú hitelek, kölcsönök törlesztése pénzügyi vállalkozásnak</t>
  </si>
  <si>
    <t xml:space="preserve">Rövid lejáratú hitelek, kölcsönök törlesztése pénzügyi vállalkozásnak</t>
  </si>
  <si>
    <t xml:space="preserve">Belföldi értékpapírok kiadásai (5.1. + … + 5.6.)</t>
  </si>
  <si>
    <t xml:space="preserve">Forgatási célú belföldi értékpapírok vásárlása</t>
  </si>
  <si>
    <t xml:space="preserve">Befektetési célú belföldi értékpapírok vásárlása</t>
  </si>
  <si>
    <t xml:space="preserve">Kincstárjegyek beváltása</t>
  </si>
  <si>
    <t xml:space="preserve">Éven belüli lejáratú belföldi értékpapírok beváltása</t>
  </si>
  <si>
    <t xml:space="preserve">Belföldi kötvények beváltása</t>
  </si>
  <si>
    <t xml:space="preserve">Éven túli lejáratú belföldi értékpapírok beváltása</t>
  </si>
  <si>
    <t xml:space="preserve">Belföldi finanszírozás kiadásai (6.1. + … + 6.4.)</t>
  </si>
  <si>
    <t xml:space="preserve">Államháztartáson belüli megelőlegezések folyósítása</t>
  </si>
  <si>
    <t xml:space="preserve">Államháztartáson belüli megelőlegezések visszafizetése</t>
  </si>
  <si>
    <t xml:space="preserve">Pénzeszközök lekötött betétként elhelyezése, pénzügyi lízing kiadásai</t>
  </si>
  <si>
    <t xml:space="preserve">Intézmény finanszírozás</t>
  </si>
  <si>
    <t xml:space="preserve">7.</t>
  </si>
  <si>
    <t xml:space="preserve">Külföldi finanszírozás kiadásai (7.1. + … + 7.5.)</t>
  </si>
  <si>
    <t xml:space="preserve">Forgatási célú külföldi értékpapírok vásárlása</t>
  </si>
  <si>
    <t xml:space="preserve">Befektetési célú külföldi értékpapírok vásárlása</t>
  </si>
  <si>
    <t xml:space="preserve">Külföldi értékpapírok beváltása</t>
  </si>
  <si>
    <t xml:space="preserve">Hitelek, kölcsönök törlesztése külföldi kormányoknak nemz. Szervezeteknek</t>
  </si>
  <si>
    <t xml:space="preserve">7.5.</t>
  </si>
  <si>
    <t xml:space="preserve">Hitelek, kölcsönök törlesztése külföldi pénzintézeteknek</t>
  </si>
  <si>
    <t xml:space="preserve">Adóssághoz nem kapcsolódó származékos ügyletek</t>
  </si>
  <si>
    <t xml:space="preserve">9.</t>
  </si>
  <si>
    <t xml:space="preserve">Váltókiadások</t>
  </si>
  <si>
    <t xml:space="preserve">10.</t>
  </si>
  <si>
    <t xml:space="preserve">FINANSZÍROZÁSI KIADÁSOK ÖSSZESEN: (4.+…+9.)</t>
  </si>
  <si>
    <t xml:space="preserve">11.</t>
  </si>
  <si>
    <t xml:space="preserve">KIADÁSOK ÖSSZESEN: (3.+10.)</t>
  </si>
  <si>
    <t xml:space="preserve">NEMLEGES</t>
  </si>
  <si>
    <t xml:space="preserve">I. Működési célú bevételek és kiadások mérlege
(Önkormányzati szinten)</t>
  </si>
  <si>
    <t xml:space="preserve">2.1.melléklet a ………./2021. (……..) önkormányzati rendelethez</t>
  </si>
  <si>
    <t xml:space="preserve"> forintban</t>
  </si>
  <si>
    <t xml:space="preserve">Bevételek</t>
  </si>
  <si>
    <t xml:space="preserve">Kiadások</t>
  </si>
  <si>
    <t xml:space="preserve">Megnevezés</t>
  </si>
  <si>
    <t xml:space="preserve">D</t>
  </si>
  <si>
    <t xml:space="preserve">E</t>
  </si>
  <si>
    <t xml:space="preserve">Önkormányzatok működési támogatásai</t>
  </si>
  <si>
    <t xml:space="preserve">Személyi juttatások</t>
  </si>
  <si>
    <t xml:space="preserve">Működési célú támogatások államháztartáson belülről</t>
  </si>
  <si>
    <t xml:space="preserve">2.-ból EU-s támogatás</t>
  </si>
  <si>
    <t xml:space="preserve">Dologi kiadások </t>
  </si>
  <si>
    <t xml:space="preserve">Közhatalmi bevételek</t>
  </si>
  <si>
    <t xml:space="preserve">Működési bevételek</t>
  </si>
  <si>
    <t xml:space="preserve">Működési célú átvett pénzeszközök</t>
  </si>
  <si>
    <t xml:space="preserve">6.-ból EU-s támogatás (közvetlen)</t>
  </si>
  <si>
    <t xml:space="preserve">12.</t>
  </si>
  <si>
    <t xml:space="preserve">13.</t>
  </si>
  <si>
    <t xml:space="preserve">Költségvetési bevételek összesen (1.+2.+4.+5.+6.+8.+…+12.)</t>
  </si>
  <si>
    <t xml:space="preserve">Költségvetési kiadások összesen (1.+...+12.)</t>
  </si>
  <si>
    <t xml:space="preserve">14.</t>
  </si>
  <si>
    <t xml:space="preserve">Hiány belső finanszírozásának bevételei (15.+…+18. )</t>
  </si>
  <si>
    <t xml:space="preserve">Értékpapír vásárlása, visszavásárlása</t>
  </si>
  <si>
    <t xml:space="preserve">15.</t>
  </si>
  <si>
    <t xml:space="preserve">   Költségvetési maradvány igénybevétele </t>
  </si>
  <si>
    <t xml:space="preserve">Likviditási célú hitelek törlesztése</t>
  </si>
  <si>
    <t xml:space="preserve">16.</t>
  </si>
  <si>
    <t xml:space="preserve">   Vállalkozási maradvány igénybevétele </t>
  </si>
  <si>
    <t xml:space="preserve">Rövid lejáratú hitelek törlesztése</t>
  </si>
  <si>
    <t xml:space="preserve">17.</t>
  </si>
  <si>
    <t xml:space="preserve">   Betét visszavonásából származó bevétel </t>
  </si>
  <si>
    <t xml:space="preserve">Hosszú lejáratú hitelek törlesztése</t>
  </si>
  <si>
    <t xml:space="preserve">18.</t>
  </si>
  <si>
    <t xml:space="preserve">   Egyéb belső finanszírozási bevételek</t>
  </si>
  <si>
    <t xml:space="preserve">Kölcsön törlesztése</t>
  </si>
  <si>
    <t xml:space="preserve">19.</t>
  </si>
  <si>
    <t xml:space="preserve">Hiány külső finanszírozásának bevételei (20.+…+21.) </t>
  </si>
  <si>
    <t xml:space="preserve">Forgatási célú belföldi, külföldi értékpapírok vásárlása</t>
  </si>
  <si>
    <t xml:space="preserve">20.</t>
  </si>
  <si>
    <t xml:space="preserve">   Likviditási célú hitelek, kölcsönök felvétele</t>
  </si>
  <si>
    <t xml:space="preserve">Pénzeszközök lekötött betétként elhelyezése</t>
  </si>
  <si>
    <t xml:space="preserve">21.</t>
  </si>
  <si>
    <t xml:space="preserve">   Értékpapírok bevételei</t>
  </si>
  <si>
    <t xml:space="preserve">22.</t>
  </si>
  <si>
    <t xml:space="preserve">ÁH-n belüli megelőlegezések vissazfizetése</t>
  </si>
  <si>
    <t xml:space="preserve">23.</t>
  </si>
  <si>
    <t xml:space="preserve">Intézmény finanszírozása</t>
  </si>
  <si>
    <t xml:space="preserve">24.</t>
  </si>
  <si>
    <t xml:space="preserve">Működési célú finanszírozási bevételek összesen (14.+19.+22.+23.)</t>
  </si>
  <si>
    <t xml:space="preserve">Működési célú finanszírozási kiadások összesen (14.+...+23.)</t>
  </si>
  <si>
    <t xml:space="preserve">25.</t>
  </si>
  <si>
    <t xml:space="preserve">BEVÉTEL ÖSSZESEN (13.+24.)</t>
  </si>
  <si>
    <t xml:space="preserve">KIADÁSOK ÖSSZESEN (13.+24.)</t>
  </si>
  <si>
    <t xml:space="preserve">26.</t>
  </si>
  <si>
    <t xml:space="preserve">Költségvetési hiány:</t>
  </si>
  <si>
    <t xml:space="preserve">Költségvetési többlet:</t>
  </si>
  <si>
    <t xml:space="preserve">27.</t>
  </si>
  <si>
    <t xml:space="preserve">Tárgyévi  hiány:</t>
  </si>
  <si>
    <t xml:space="preserve">Tárgyévi  többlet:</t>
  </si>
  <si>
    <t xml:space="preserve">II. Felhalmozási célú bevételek és kiadások mérlege
(Önkormányzati szinten)</t>
  </si>
  <si>
    <t xml:space="preserve">2.2. melléklet a ……/2021. (…….) önkormányzati rendelethez</t>
  </si>
  <si>
    <t xml:space="preserve">Felhalmozási célú támogatások államháztartáson belülről</t>
  </si>
  <si>
    <t xml:space="preserve">1.-ből EU-s támogatás</t>
  </si>
  <si>
    <t xml:space="preserve">1.-ből EU-s forrásból megvalósuló beruházás</t>
  </si>
  <si>
    <t xml:space="preserve">Felhalmozási bevételek</t>
  </si>
  <si>
    <t xml:space="preserve">Felhalmozási célú átvett pénzeszközök átvétele</t>
  </si>
  <si>
    <t xml:space="preserve">3.-ból EU-s forrásból megvalósuló felújítás</t>
  </si>
  <si>
    <t xml:space="preserve">4.-ből EU-s támogatás (közvetlen)</t>
  </si>
  <si>
    <t xml:space="preserve">Egyéb felhalmozási célú bevételek</t>
  </si>
  <si>
    <t xml:space="preserve">Költségvetési bevételek összesen: (1.+3.+4.+6.+…+11.)</t>
  </si>
  <si>
    <t xml:space="preserve">Költségvetési kiadások összesen: (1.+3.+5.+...+11.)</t>
  </si>
  <si>
    <t xml:space="preserve">Hiány belső finanszírozás bevételei ( 14+…+18)</t>
  </si>
  <si>
    <t xml:space="preserve">Költségvetési maradvány igénybevétele</t>
  </si>
  <si>
    <t xml:space="preserve">Vállalkozási maradvány igénybevétele </t>
  </si>
  <si>
    <t xml:space="preserve">Betét visszavonásából származó bevétel </t>
  </si>
  <si>
    <t xml:space="preserve">Értékpapír értékesítése</t>
  </si>
  <si>
    <t xml:space="preserve">Egyéb belső finanszírozási bevételek</t>
  </si>
  <si>
    <t xml:space="preserve">Befektetési célú belföldi, külföldi értékpapírok vásárlása</t>
  </si>
  <si>
    <t xml:space="preserve">Hiány külső finanszírozásának bevételei (20+…+24 )</t>
  </si>
  <si>
    <t xml:space="preserve">Betét elhelyezése</t>
  </si>
  <si>
    <t xml:space="preserve">Hosszú lejáratú hitelek, kölcsönök felvétele</t>
  </si>
  <si>
    <t xml:space="preserve">Pénzügyi lízing kiadásai</t>
  </si>
  <si>
    <t xml:space="preserve">Likviditási célú hitelek, kölcsönök felvétele</t>
  </si>
  <si>
    <t xml:space="preserve">Rövid lejáratú hitelek, kölcsönök felvétele</t>
  </si>
  <si>
    <t xml:space="preserve">Értékpapírok kibocsátása</t>
  </si>
  <si>
    <t xml:space="preserve">Egyéb külső finanszírozási bevételek</t>
  </si>
  <si>
    <t xml:space="preserve">Felhalmozási célú finanszírozási bevételek összesen (13.+19.)</t>
  </si>
  <si>
    <t xml:space="preserve">Felhalmozási célú finanszírozási kiadások összesen
(13.+...+24.)</t>
  </si>
  <si>
    <t xml:space="preserve">BEVÉTEL ÖSSZESEN (12+25)</t>
  </si>
  <si>
    <t xml:space="preserve">KIADÁSOK ÖSSZESEN (12+25)</t>
  </si>
  <si>
    <t xml:space="preserve">28.</t>
  </si>
  <si>
    <t xml:space="preserve">Tiszatarján Község  Önkormányzata adósságot keletkeztető ügyletekből és kezességvállalásokból fennálló kötelezettségei</t>
  </si>
  <si>
    <t xml:space="preserve">forintban </t>
  </si>
  <si>
    <t xml:space="preserve">Sor-szám</t>
  </si>
  <si>
    <t xml:space="preserve">MEGNEVEZÉS</t>
  </si>
  <si>
    <t xml:space="preserve">Évek</t>
  </si>
  <si>
    <t xml:space="preserve">Összesen
(F=C+D+E)</t>
  </si>
  <si>
    <t xml:space="preserve">2018.</t>
  </si>
  <si>
    <t xml:space="preserve">2019.</t>
  </si>
  <si>
    <t xml:space="preserve">2020.</t>
  </si>
  <si>
    <t xml:space="preserve">F</t>
  </si>
  <si>
    <t xml:space="preserve">Rövid lejáratú hitel</t>
  </si>
  <si>
    <t xml:space="preserve">ÖSSZES KÖTELEZETTSÉG</t>
  </si>
  <si>
    <t xml:space="preserve">Tiszatarján Község  Önkormányzata saját bevételeinek részletezése az adósságot keletkeztető ügyletből származó tárgyévi fizetési kötelezettség megállapításához</t>
  </si>
  <si>
    <t xml:space="preserve">Bevételi jogcímek</t>
  </si>
  <si>
    <t xml:space="preserve">Helyi adóból és a települési adóból származó bevétel</t>
  </si>
  <si>
    <t xml:space="preserve">Az önkormányzati vagyon és az önkormányzatot megillető vagyoni értékű jog értékesítéséből és hasznosításából származó bevétel</t>
  </si>
  <si>
    <t xml:space="preserve">Osztalék, koncessziós díj és hozambevétel</t>
  </si>
  <si>
    <t xml:space="preserve">Tárgyi eszköz és az immateriális jószág, részvény, részesedés, vállalat értékesítéséből vagy privatizációból származó bevétel</t>
  </si>
  <si>
    <t xml:space="preserve">Bírság-, pótlék- és díjbevétel</t>
  </si>
  <si>
    <t xml:space="preserve">Kezesség-, illetve garanciavállalással kapcsolatos megtérülés</t>
  </si>
  <si>
    <t xml:space="preserve">SAJÁT BEVÉTELEK ÖSSZESEN*</t>
  </si>
  <si>
    <t xml:space="preserve">*Az adósságot keletkeztető ügyletekhez történő hozzájárulás részletes szabályairól szóló 353/2011. (XII.31.) Korm. Rendelet 2.§ (1) bekezdése alapján.</t>
  </si>
  <si>
    <t xml:space="preserve">ADÓSSÁGOT KELETKEZTETŐ FEJLESZTÉSI CÉLOK</t>
  </si>
  <si>
    <t xml:space="preserve">Fejlesztési cél leírása</t>
  </si>
  <si>
    <t xml:space="preserve">Fejlesztés várható kiadása</t>
  </si>
  <si>
    <t xml:space="preserve">ADÓSSÁGOT KELETKEZTETŐ ÜGYLETEK VÁRHATÓ EGYÜTTES ÖSSZEGE</t>
  </si>
  <si>
    <t xml:space="preserve">Beruházási (felhalmozási) kiadások előirányzata beruházásonként</t>
  </si>
  <si>
    <t xml:space="preserve">Beruházás  megnevezése</t>
  </si>
  <si>
    <t xml:space="preserve">Teljes költség</t>
  </si>
  <si>
    <t xml:space="preserve">Kivitelezés kezdési és befejezési éve</t>
  </si>
  <si>
    <t xml:space="preserve">Géppályázat</t>
  </si>
  <si>
    <t xml:space="preserve">Magyar Falu Program</t>
  </si>
  <si>
    <t xml:space="preserve">Life prototípus költsége</t>
  </si>
  <si>
    <t xml:space="preserve">Zselyke üzletrész vétele</t>
  </si>
  <si>
    <t xml:space="preserve">Egyéb tárgyi eszközök beszerzése</t>
  </si>
  <si>
    <t xml:space="preserve">ÖSSZESEN:</t>
  </si>
  <si>
    <t xml:space="preserve">Felújítási kiadások előirányzata felújításonként</t>
  </si>
  <si>
    <t xml:space="preserve">Felújítás  megnevezése</t>
  </si>
  <si>
    <t xml:space="preserve">Kultúrház felújíás</t>
  </si>
  <si>
    <t xml:space="preserve">EU-s projekt neve, azonosítója:</t>
  </si>
  <si>
    <t xml:space="preserve">TOP-5.3.1.  Helyi identitás és kohézió</t>
  </si>
  <si>
    <t xml:space="preserve">Források</t>
  </si>
  <si>
    <t xml:space="preserve">Összesen</t>
  </si>
  <si>
    <t xml:space="preserve">Saját erő</t>
  </si>
  <si>
    <t xml:space="preserve">- saját erőből központi támogatás</t>
  </si>
  <si>
    <t xml:space="preserve">EU-s forrás</t>
  </si>
  <si>
    <t xml:space="preserve">Társfinanszírozás</t>
  </si>
  <si>
    <t xml:space="preserve">Hitel</t>
  </si>
  <si>
    <t xml:space="preserve">Egyéb forrás</t>
  </si>
  <si>
    <t xml:space="preserve">Források összesen:</t>
  </si>
  <si>
    <t xml:space="preserve">Kiadások, költségek</t>
  </si>
  <si>
    <t xml:space="preserve">Személyi jellegű</t>
  </si>
  <si>
    <t xml:space="preserve">Beruházások, beszerzések</t>
  </si>
  <si>
    <t xml:space="preserve">Szolgáltatások igénybe vétele</t>
  </si>
  <si>
    <t xml:space="preserve">Adminisztratív költségek</t>
  </si>
  <si>
    <t xml:space="preserve">Összesen:</t>
  </si>
  <si>
    <t xml:space="preserve">EFOP-3.9.2  Humánkapacitások fejlesztése</t>
  </si>
  <si>
    <t xml:space="preserve">EFOP-3.7.3  Az egész életen át tartó hozzáférés biztosítása Meőkövesden, Emődön és Tiszatarjánban </t>
  </si>
  <si>
    <t xml:space="preserve">LIFE16 CCA/HU/000115    LIFE-MICACC</t>
  </si>
  <si>
    <t xml:space="preserve">Prototípus költségei</t>
  </si>
  <si>
    <t xml:space="preserve">9.1. melléklet a …../2021. (……) önkormányzati rendelethez</t>
  </si>
  <si>
    <t xml:space="preserve">Költségvetési szerv megnevezése</t>
  </si>
  <si>
    <t xml:space="preserve">Tiszatarján Község Önkormányzata</t>
  </si>
  <si>
    <t xml:space="preserve">01</t>
  </si>
  <si>
    <t xml:space="preserve">Feladat megnevezése</t>
  </si>
  <si>
    <t xml:space="preserve">Összes bevétel, kiadás</t>
  </si>
  <si>
    <t xml:space="preserve">Száma</t>
  </si>
  <si>
    <t xml:space="preserve">Előirányzat-csoport, kiemelt előirányzat megnevezése</t>
  </si>
  <si>
    <t xml:space="preserve">Eredeti ei.</t>
  </si>
  <si>
    <t xml:space="preserve">Módosított ei.</t>
  </si>
  <si>
    <t xml:space="preserve">Működési célú kvi támogatások és kiegészítő támogatások</t>
  </si>
  <si>
    <t xml:space="preserve">Helyi adók  (4.1.1.+…+4.1.3.)</t>
  </si>
  <si>
    <t xml:space="preserve"> 10.</t>
  </si>
  <si>
    <t xml:space="preserve">    Rövid lejáratú  hitelek, kölcsönök felvétele</t>
  </si>
  <si>
    <t xml:space="preserve">   16.</t>
  </si>
  <si>
    <t xml:space="preserve">   17.</t>
  </si>
  <si>
    <t xml:space="preserve">   18.</t>
  </si>
  <si>
    <t xml:space="preserve">BEVÉTELEK ÖSSZESEN: (9+17)</t>
  </si>
  <si>
    <r>
      <rPr>
        <b val="true"/>
        <sz val="8"/>
        <rFont val="Times New Roman CE"/>
        <family val="1"/>
        <charset val="238"/>
      </rPr>
      <t xml:space="preserve">   Működési költségvetés kiadásai </t>
    </r>
    <r>
      <rPr>
        <sz val="8"/>
        <rFont val="Times New Roman CE"/>
        <family val="0"/>
        <charset val="238"/>
      </rPr>
      <t xml:space="preserve">(1.1+…+1.5+1.18.)</t>
    </r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</si>
  <si>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</si>
  <si>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</si>
  <si>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</si>
  <si>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t xml:space="preserve">Hosszú lejáratú hitelek, kölcsönök törlesztése</t>
  </si>
  <si>
    <t xml:space="preserve">Rövid lejáratú hitelek, kölcsönök törlesztése</t>
  </si>
  <si>
    <t xml:space="preserve">Éven belüli lejáatú belföldi értékpapírok beváltása</t>
  </si>
  <si>
    <t xml:space="preserve">Belföldi finanszírozás kiadásai (6.1. + … + 6.5.)</t>
  </si>
  <si>
    <t xml:space="preserve">Központi, irányító szervi támogatás</t>
  </si>
  <si>
    <t xml:space="preserve">Hitelek, kölcsönök törlesztése külföldi kormányoknak nemz. szervezeteknek</t>
  </si>
  <si>
    <t xml:space="preserve">Éves tervezett létszám előirányzat (fő)</t>
  </si>
  <si>
    <t xml:space="preserve">Közfoglalkoztatottak létszáma (fő)</t>
  </si>
  <si>
    <t xml:space="preserve">9.1.1. melléklet a …../2021. (……) önkormányzati rendelethez</t>
  </si>
  <si>
    <t xml:space="preserve">Kötelező feladatok bevételei, kiadásai</t>
  </si>
  <si>
    <t xml:space="preserve">9.1.2. melléklet a …../2021. (……) önkormányzati rendelethez</t>
  </si>
  <si>
    <t xml:space="preserve">Önként vállalt feladatok bevételei, kiadásai</t>
  </si>
  <si>
    <t xml:space="preserve">9.1.3. melléklet a …../2021. (..……) önkormányzati rendelethez</t>
  </si>
  <si>
    <t xml:space="preserve">Államigazgatási feladatok bevételei, kiadásai</t>
  </si>
  <si>
    <t xml:space="preserve">9.3. melléklet a ….. /2021. (…….) önkormányzati rendelethez</t>
  </si>
  <si>
    <t xml:space="preserve">Tiszatarjáni Közös Önkormányzati Hivatal</t>
  </si>
  <si>
    <t xml:space="preserve">02</t>
  </si>
  <si>
    <t xml:space="preserve">Működési bevételek (1.1.+…+1.11.)</t>
  </si>
  <si>
    <t xml:space="preserve">Kiszámlázott általános forgalmi adó</t>
  </si>
  <si>
    <t xml:space="preserve">Általános forgalmi adó visszatérülése</t>
  </si>
  <si>
    <t xml:space="preserve">Működési célú támogatások államháztartáson belülről (2.1.+…+2.3.)</t>
  </si>
  <si>
    <t xml:space="preserve">Visszatérítendő támogatások, kölcsönök visszatérülése ÁH-n belülről</t>
  </si>
  <si>
    <t xml:space="preserve">Egyéb működési célú támogatások bevételei államháztartáson belülről</t>
  </si>
  <si>
    <t xml:space="preserve">  2.3-ból EU támogatás</t>
  </si>
  <si>
    <t xml:space="preserve">Felhalmozási célú támogatások államháztartáson belülről (4.1.+…+4.3.)</t>
  </si>
  <si>
    <t xml:space="preserve">Egyéb felhalmozási célú támogatások bevételei államháztartáson belülről</t>
  </si>
  <si>
    <t xml:space="preserve">  4.3.-ból EU-s támogatás</t>
  </si>
  <si>
    <t xml:space="preserve">Felhalmozási bevételek (5.1.+…+5.3.)</t>
  </si>
  <si>
    <t xml:space="preserve">Felhalmozási célú átvett pénzeszközök</t>
  </si>
  <si>
    <t xml:space="preserve">Költségvetési bevételek összesen (1.+…+7.)</t>
  </si>
  <si>
    <t xml:space="preserve">Finanszírozási bevételek (9.1.+…+9.3.)</t>
  </si>
  <si>
    <t xml:space="preserve">9.1.</t>
  </si>
  <si>
    <t xml:space="preserve">9.2.</t>
  </si>
  <si>
    <t xml:space="preserve">Vállalkozási maradvány igénybevétele</t>
  </si>
  <si>
    <t xml:space="preserve">9.3.</t>
  </si>
  <si>
    <t xml:space="preserve">Irányító szervi (önkormányzati) támogatás (intézményfinanszírozás)</t>
  </si>
  <si>
    <t xml:space="preserve">BEVÉTELEK ÖSSZESEN: (8.+9.)</t>
  </si>
  <si>
    <t xml:space="preserve">Működési költségvetés kiadásai (1.1+…+1.5.)</t>
  </si>
  <si>
    <t xml:space="preserve">Felhalmozási költségvetés kiadásai (2.1.+…+2.3.)</t>
  </si>
  <si>
    <t xml:space="preserve">Egyéb fejlesztési célú kiadások</t>
  </si>
  <si>
    <t xml:space="preserve"> 2.3.-ból EU-s támogatásból megvalósuló programok, projektek kiadása</t>
  </si>
  <si>
    <t xml:space="preserve">Finanszírozási kiadások</t>
  </si>
  <si>
    <t xml:space="preserve">KIADÁSOK ÖSSZESEN: (1.+2.+3.)</t>
  </si>
  <si>
    <t xml:space="preserve">9.4. melléklet a ….. /2021. (……..) önkormányzati rendelethez</t>
  </si>
  <si>
    <t xml:space="preserve">Tiszatarjáni Micimackó Napközi Otthonos Óvoda és Bölcsőde</t>
  </si>
  <si>
    <t xml:space="preserve">03</t>
  </si>
  <si>
    <t xml:space="preserve">9.5. melléklet a ….. /2021. (……..) önkormányzati rendelethez</t>
  </si>
  <si>
    <t xml:space="preserve">Tiszatarjáni Élelmezési és Gondozási Központ</t>
  </si>
  <si>
    <t xml:space="preserve">04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</si>
</sst>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#"/>
    <numFmt numFmtId="166" formatCode="#,##0"/>
    <numFmt numFmtId="167" formatCode="@"/>
    <numFmt numFmtId="168" formatCode="0\."/>
    <numFmt numFmtId="169" formatCode="_-* #,##0.00\ _F_t_-;\-* #,##0.00\ _F_t_-;_-* \-??\ _F_t_-;_-@_-"/>
    <numFmt numFmtId="170" formatCode="_-* #,##0\ _F_t_-;\-* #,##0\ _F_t_-;_-* \-??\ _F_t_-;_-@_-"/>
    <numFmt numFmtId="171" formatCode="0"/>
    <numFmt numFmtId="172" formatCode="DD/MMM"/>
  </numFmts>
  <fonts count="42">
    <font>
      <sz val="10"/>
      <name val="Times New Roman CE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u val="single"/>
      <sz val="12"/>
      <color rgb="FF0000FF"/>
      <name val="Times New Roman CE"/>
      <family val="0"/>
      <charset val="238"/>
    </font>
    <font>
      <u val="single"/>
      <sz val="12"/>
      <color rgb="FF800080"/>
      <name val="Times New Roman CE"/>
      <family val="0"/>
      <charset val="238"/>
    </font>
    <font>
      <sz val="12"/>
      <name val="Times New Roman CE"/>
      <family val="0"/>
      <charset val="238"/>
    </font>
    <font>
      <b val="true"/>
      <sz val="12"/>
      <name val="Times New Roman CE"/>
      <family val="1"/>
      <charset val="238"/>
    </font>
    <font>
      <b val="true"/>
      <i val="true"/>
      <sz val="9"/>
      <name val="Times New Roman CE"/>
      <family val="0"/>
      <charset val="238"/>
    </font>
    <font>
      <b val="true"/>
      <i val="true"/>
      <sz val="10"/>
      <name val="Times New Roman CE"/>
      <family val="1"/>
      <charset val="238"/>
    </font>
    <font>
      <b val="true"/>
      <sz val="9"/>
      <name val="Times New Roman CE"/>
      <family val="1"/>
      <charset val="238"/>
    </font>
    <font>
      <b val="true"/>
      <sz val="9"/>
      <name val="Times New Roman CE"/>
      <family val="0"/>
      <charset val="238"/>
    </font>
    <font>
      <b val="true"/>
      <sz val="8"/>
      <name val="Times New Roman CE"/>
      <family val="1"/>
      <charset val="238"/>
    </font>
    <font>
      <sz val="8"/>
      <name val="Times New Roman CE"/>
      <family val="1"/>
      <charset val="238"/>
    </font>
    <font>
      <b val="true"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family val="0"/>
      <charset val="238"/>
    </font>
    <font>
      <b val="true"/>
      <sz val="8"/>
      <name val="Times New Roman"/>
      <family val="1"/>
      <charset val="238"/>
    </font>
    <font>
      <b val="true"/>
      <sz val="8"/>
      <name val="Times New Roman CE"/>
      <family val="0"/>
      <charset val="238"/>
    </font>
    <font>
      <b val="true"/>
      <sz val="10"/>
      <name val="Times New Roman CE"/>
      <family val="0"/>
      <charset val="238"/>
    </font>
    <font>
      <b val="true"/>
      <sz val="10"/>
      <name val="Times New Roman"/>
      <family val="1"/>
      <charset val="238"/>
    </font>
    <font>
      <b val="true"/>
      <sz val="12"/>
      <color rgb="FFFF0000"/>
      <name val="Times New Roman CE"/>
      <family val="0"/>
      <charset val="238"/>
    </font>
    <font>
      <b val="true"/>
      <sz val="12"/>
      <name val="Times New Roman CE"/>
      <family val="0"/>
      <charset val="238"/>
    </font>
    <font>
      <b val="true"/>
      <sz val="9"/>
      <name val="Times New Roman"/>
      <family val="1"/>
      <charset val="238"/>
    </font>
    <font>
      <i val="true"/>
      <sz val="10"/>
      <name val="Times New Roman CE"/>
      <family val="0"/>
      <charset val="238"/>
    </font>
    <font>
      <b val="true"/>
      <i val="true"/>
      <sz val="10"/>
      <name val="Times New Roman CE"/>
      <family val="0"/>
      <charset val="238"/>
    </font>
    <font>
      <i val="true"/>
      <sz val="8"/>
      <name val="Times New Roman CE"/>
      <family val="0"/>
      <charset val="238"/>
    </font>
    <font>
      <i val="true"/>
      <sz val="10"/>
      <name val="Times New Roman CE"/>
      <family val="1"/>
      <charset val="238"/>
    </font>
    <font>
      <sz val="11"/>
      <name val="Times New Roman CE"/>
      <family val="1"/>
      <charset val="238"/>
    </font>
    <font>
      <b val="true"/>
      <sz val="11"/>
      <name val="Times New Roman CE"/>
      <family val="1"/>
      <charset val="238"/>
    </font>
    <font>
      <b val="true"/>
      <i val="true"/>
      <sz val="9"/>
      <name val="Times New Roman CE"/>
      <family val="1"/>
      <charset val="238"/>
    </font>
    <font>
      <b val="true"/>
      <i val="true"/>
      <sz val="11"/>
      <name val="Times New Roman CE"/>
      <family val="1"/>
      <charset val="238"/>
    </font>
    <font>
      <b val="true"/>
      <sz val="11"/>
      <name val="Times New Roman CE"/>
      <family val="0"/>
      <charset val="238"/>
    </font>
    <font>
      <sz val="9"/>
      <name val="Times New Roman CE"/>
      <family val="0"/>
      <charset val="238"/>
    </font>
    <font>
      <sz val="9"/>
      <name val="Times New Roman"/>
      <family val="1"/>
      <charset val="238"/>
    </font>
    <font>
      <b val="true"/>
      <i val="true"/>
      <sz val="8"/>
      <name val="Times New Roman CE"/>
      <family val="1"/>
      <charset val="238"/>
    </font>
    <font>
      <sz val="9"/>
      <name val="Times New Roman CE"/>
      <family val="1"/>
      <charset val="238"/>
    </font>
    <font>
      <sz val="12"/>
      <name val="Times New Roman CE"/>
      <family val="1"/>
      <charset val="238"/>
    </font>
    <font>
      <i val="true"/>
      <sz val="11"/>
      <name val="Times New Roman CE"/>
      <family val="1"/>
      <charset val="238"/>
    </font>
    <font>
      <i val="true"/>
      <sz val="8"/>
      <name val="Times New Roman CE"/>
      <family val="1"/>
      <charset val="238"/>
    </font>
    <font>
      <b val="true"/>
      <sz val="9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BFBFC0"/>
        <bgColor rgb="FFCCCCFF"/>
      </patternFill>
    </fill>
  </fills>
  <borders count="5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medium"/>
      <top style="thin"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22" applyFont="true" applyBorder="false" applyAlignment="true" applyProtection="true">
      <alignment horizontal="right" vertical="center" textRotation="0" wrapText="false" indent="1" shrinkToFit="false"/>
      <protection locked="true" hidden="false"/>
    </xf>
    <xf numFmtId="164" fontId="6" fillId="0" borderId="0" xfId="22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0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0" borderId="1" xfId="2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0" borderId="2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3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4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5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6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4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2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2" fillId="0" borderId="3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14" fillId="0" borderId="3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4" fillId="0" borderId="4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5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3" fillId="0" borderId="7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6" fillId="0" borderId="8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6" fontId="15" fillId="0" borderId="8" xfId="22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5" fillId="0" borderId="9" xfId="22" applyFont="true" applyBorder="true" applyAlignment="true" applyProtection="true">
      <alignment horizontal="right" vertical="bottom" textRotation="0" wrapText="false" indent="1" shrinkToFit="false"/>
      <protection locked="true" hidden="false"/>
    </xf>
    <xf numFmtId="167" fontId="13" fillId="0" borderId="10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6" fillId="0" borderId="11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6" fontId="15" fillId="0" borderId="11" xfId="22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5" fillId="0" borderId="12" xfId="22" applyFont="true" applyBorder="true" applyAlignment="true" applyProtection="true">
      <alignment horizontal="right" vertical="bottom" textRotation="0" wrapText="false" indent="1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1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7" fontId="13" fillId="0" borderId="13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6" fillId="0" borderId="14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15" fillId="0" borderId="14" xfId="22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5" fillId="0" borderId="15" xfId="22" applyFont="true" applyBorder="true" applyAlignment="true" applyProtection="true">
      <alignment horizontal="right" vertical="bottom" textRotation="0" wrapText="false" indent="1" shrinkToFit="false"/>
      <protection locked="true" hidden="false"/>
    </xf>
    <xf numFmtId="164" fontId="18" fillId="0" borderId="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6" fillId="0" borderId="14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6" fontId="15" fillId="0" borderId="8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5" fillId="0" borderId="9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2" fillId="0" borderId="2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8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6" fillId="0" borderId="1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6" fillId="0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6" fillId="0" borderId="1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6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14" fillId="0" borderId="3" xfId="22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4" fillId="0" borderId="4" xfId="22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5" fillId="0" borderId="4" xfId="22" applyFont="true" applyBorder="true" applyAlignment="true" applyProtection="true">
      <alignment horizontal="right" vertical="bottom" textRotation="0" wrapText="false" indent="1" shrinkToFit="false"/>
      <protection locked="true" hidden="false"/>
    </xf>
    <xf numFmtId="164" fontId="18" fillId="0" borderId="3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18" fillId="0" borderId="1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8" fillId="0" borderId="17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7" fillId="0" borderId="0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7" fillId="0" borderId="0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8" fillId="0" borderId="0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22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2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3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5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2" fillId="0" borderId="6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13" fillId="0" borderId="18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3" fillId="0" borderId="19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0" fillId="0" borderId="9" xfId="22" applyFont="true" applyBorder="true" applyAlignment="true" applyProtection="true">
      <alignment horizontal="right" vertical="bottom" textRotation="0" wrapText="false" indent="1" shrinkToFit="false"/>
      <protection locked="true" hidden="false"/>
    </xf>
    <xf numFmtId="164" fontId="13" fillId="0" borderId="11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0" fillId="0" borderId="12" xfId="22" applyFont="true" applyBorder="true" applyAlignment="true" applyProtection="true">
      <alignment horizontal="right" vertical="bottom" textRotation="0" wrapText="false" indent="1" shrinkToFit="false"/>
      <protection locked="true" hidden="false"/>
    </xf>
    <xf numFmtId="164" fontId="13" fillId="0" borderId="20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3" fillId="0" borderId="0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15" fillId="0" borderId="12" xfId="22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3" fillId="0" borderId="14" xfId="22" applyFont="true" applyBorder="true" applyAlignment="true" applyProtection="true">
      <alignment horizontal="left" vertical="center" textRotation="0" wrapText="true" indent="8" shrinkToFit="false"/>
      <protection locked="true" hidden="false"/>
    </xf>
    <xf numFmtId="164" fontId="13" fillId="0" borderId="11" xfId="22" applyFont="true" applyBorder="true" applyAlignment="true" applyProtection="true">
      <alignment horizontal="left" vertical="bottom" textRotation="0" wrapText="false" indent="8" shrinkToFit="false"/>
      <protection locked="true" hidden="false"/>
    </xf>
    <xf numFmtId="164" fontId="13" fillId="0" borderId="11" xfId="22" applyFont="true" applyBorder="true" applyAlignment="true" applyProtection="true">
      <alignment horizontal="left" vertical="center" textRotation="0" wrapText="true" indent="8" shrinkToFit="false"/>
      <protection locked="true" hidden="false"/>
    </xf>
    <xf numFmtId="164" fontId="6" fillId="0" borderId="0" xfId="22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7" fontId="13" fillId="0" borderId="21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7" fontId="13" fillId="0" borderId="22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3" fillId="0" borderId="23" xfId="22" applyFont="true" applyBorder="true" applyAlignment="true" applyProtection="true">
      <alignment horizontal="left" vertical="center" textRotation="0" wrapText="true" indent="9" shrinkToFit="false"/>
      <protection locked="true" hidden="false"/>
    </xf>
    <xf numFmtId="166" fontId="0" fillId="0" borderId="15" xfId="22" applyFont="true" applyBorder="true" applyAlignment="true" applyProtection="true">
      <alignment horizontal="right" vertical="bottom" textRotation="0" wrapText="false" indent="1" shrinkToFit="false"/>
      <protection locked="true" hidden="false"/>
    </xf>
    <xf numFmtId="164" fontId="12" fillId="0" borderId="16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2" fillId="0" borderId="17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0" borderId="14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3" fillId="0" borderId="8" xfId="22" applyFont="true" applyBorder="true" applyAlignment="true" applyProtection="true">
      <alignment horizontal="left" vertical="center" textRotation="0" wrapText="true" indent="8" shrinkToFit="false"/>
      <protection locked="true" hidden="false"/>
    </xf>
    <xf numFmtId="164" fontId="19" fillId="0" borderId="3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3" fillId="0" borderId="8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20" fillId="0" borderId="3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20" fillId="0" borderId="4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3" fillId="0" borderId="24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21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21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21" fillId="0" borderId="3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21" fillId="0" borderId="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22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3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8" fillId="0" borderId="16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24" fillId="0" borderId="17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23" fillId="0" borderId="12" xfId="22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5" fillId="0" borderId="0" xfId="0" applyFont="true" applyBorder="true" applyAlignment="true" applyProtection="true">
      <alignment horizontal="center" vertical="bottom" textRotation="180" wrapText="true" indent="0" shrinkToFit="false"/>
      <protection locked="true" hidden="false"/>
    </xf>
    <xf numFmtId="165" fontId="26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11" fillId="0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2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19" fillId="0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9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2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3" fillId="0" borderId="7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0" fillId="0" borderId="19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0" fillId="0" borderId="29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0" fillId="0" borderId="3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3" fillId="0" borderId="1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0" fillId="0" borderId="11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0" fillId="0" borderId="12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5" fillId="0" borderId="11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5" fillId="0" borderId="12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3" fillId="0" borderId="3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15" fillId="0" borderId="11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3" fillId="0" borderId="10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7" fillId="0" borderId="0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5" fillId="0" borderId="32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5" fillId="0" borderId="20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3" fillId="0" borderId="13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5" fillId="0" borderId="23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5" fillId="0" borderId="33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5" fillId="0" borderId="1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5" fillId="0" borderId="15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20" fillId="0" borderId="2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9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4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4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0" fillId="0" borderId="34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7" fillId="0" borderId="2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0" fillId="0" borderId="2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7" fillId="0" borderId="1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5" fillId="0" borderId="8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5" fillId="0" borderId="9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0" fillId="0" borderId="11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0" fillId="0" borderId="20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0" fillId="0" borderId="35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0" fillId="0" borderId="1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0" fillId="0" borderId="20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0" fillId="0" borderId="2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0" fillId="0" borderId="2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3" fillId="0" borderId="21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6" fontId="14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20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4" fillId="0" borderId="36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4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13" fillId="0" borderId="11" xfId="22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5" fillId="0" borderId="38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3" fillId="0" borderId="8" xfId="22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7" fillId="0" borderId="12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5" fontId="13" fillId="0" borderId="10" xfId="0" applyFont="true" applyBorder="true" applyAlignment="true" applyProtection="true">
      <alignment horizontal="left" vertical="center" textRotation="0" wrapText="true" indent="8" shrinkToFit="false"/>
      <protection locked="false" hidden="false"/>
    </xf>
    <xf numFmtId="165" fontId="14" fillId="0" borderId="1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4" fillId="0" borderId="1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9" fillId="0" borderId="20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3" fillId="0" borderId="10" xfId="0" applyFont="true" applyBorder="true" applyAlignment="true" applyProtection="true">
      <alignment horizontal="left" vertical="center" textRotation="0" wrapText="true" indent="4" shrinkToFit="false"/>
      <protection locked="false" hidden="false"/>
    </xf>
    <xf numFmtId="165" fontId="15" fillId="0" borderId="17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5" fillId="0" borderId="0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3" fillId="0" borderId="2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15" fillId="0" borderId="1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27" fillId="0" borderId="2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28" fillId="0" borderId="8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28" fillId="0" borderId="38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7" fillId="0" borderId="10" xfId="0" applyFont="true" applyBorder="true" applyAlignment="true" applyProtection="true">
      <alignment horizontal="left" vertical="center" textRotation="0" wrapText="true" indent="3" shrinkToFit="false"/>
      <protection locked="true" hidden="false"/>
    </xf>
    <xf numFmtId="165" fontId="15" fillId="0" borderId="35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7" fillId="0" borderId="11" xfId="0" applyFont="true" applyBorder="true" applyAlignment="true" applyProtection="true">
      <alignment horizontal="left" vertical="center" textRotation="0" wrapText="true" indent="3" shrinkToFit="false"/>
      <protection locked="true" hidden="false"/>
    </xf>
    <xf numFmtId="165" fontId="27" fillId="0" borderId="1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28" fillId="0" borderId="1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7" fillId="0" borderId="7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7" fillId="0" borderId="7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3" fillId="0" borderId="7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3" fillId="0" borderId="7" xfId="0" applyFont="true" applyBorder="true" applyAlignment="true" applyProtection="true">
      <alignment horizontal="left" vertical="center" textRotation="0" wrapText="true" indent="3" shrinkToFit="false"/>
      <protection locked="true" hidden="false"/>
    </xf>
    <xf numFmtId="165" fontId="13" fillId="0" borderId="13" xfId="0" applyFont="true" applyBorder="true" applyAlignment="true" applyProtection="true">
      <alignment horizontal="left" vertical="center" textRotation="0" wrapText="true" indent="3" shrinkToFit="false"/>
      <protection locked="true" hidden="false"/>
    </xf>
    <xf numFmtId="166" fontId="14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29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0" fillId="0" borderId="0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1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32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5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6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19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39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20" fillId="0" borderId="14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2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3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4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7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8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5" fillId="0" borderId="8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1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10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11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20" fillId="0" borderId="11" xfId="15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0" fontId="15" fillId="0" borderId="11" xfId="15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0" fontId="15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13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14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5" fillId="0" borderId="14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0" fillId="0" borderId="2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3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0" fillId="0" borderId="3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0" fillId="0" borderId="4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8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9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40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39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2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3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4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18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4" fillId="0" borderId="8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41" xfId="15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7" fillId="0" borderId="10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5" fillId="0" borderId="11" xfId="0" applyFont="true" applyBorder="true" applyAlignment="true" applyProtection="false">
      <alignment horizontal="justify" vertical="bottom" textRotation="0" wrapText="true" indent="0" shrinkToFit="false"/>
      <protection locked="true" hidden="false"/>
    </xf>
    <xf numFmtId="166" fontId="0" fillId="0" borderId="32" xfId="15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6" fontId="0" fillId="0" borderId="12" xfId="22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5" fillId="0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7" fillId="0" borderId="13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5" fillId="0" borderId="15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4" fontId="35" fillId="0" borderId="2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15" xfId="22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2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20" fillId="0" borderId="4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20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43" xfId="22" applyFont="true" applyBorder="true" applyAlignment="true" applyProtection="false">
      <alignment horizontal="justify" vertical="bottom" textRotation="0" wrapText="true" indent="0" shrinkToFit="false"/>
      <protection locked="true" hidden="false"/>
    </xf>
    <xf numFmtId="165" fontId="30" fillId="0" borderId="0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9" fillId="0" borderId="18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19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29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2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3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4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1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7" fillId="0" borderId="29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0" fillId="0" borderId="11" xfId="22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7" fillId="0" borderId="12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7" fillId="0" borderId="14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7" fillId="0" borderId="15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9" fillId="0" borderId="3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0" fontId="19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23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6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1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2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3" fillId="0" borderId="1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17" fillId="0" borderId="1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7" fontId="17" fillId="0" borderId="1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13" fillId="0" borderId="1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6" fontId="13" fillId="0" borderId="1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7" fillId="0" borderId="2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6" fontId="17" fillId="0" borderId="1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5" fontId="17" fillId="0" borderId="14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7" fontId="17" fillId="0" borderId="1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13" fillId="0" borderId="14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0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2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2" fillId="2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12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12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5" fontId="1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2" fillId="0" borderId="4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37" fillId="0" borderId="10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37" fillId="0" borderId="1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7" fontId="37" fillId="0" borderId="1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37" fillId="0" borderId="1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37" fillId="0" borderId="1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34" fillId="0" borderId="1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71" fontId="34" fillId="0" borderId="1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34" fillId="0" borderId="1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1" fillId="0" borderId="1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11" fillId="0" borderId="1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37" fillId="0" borderId="13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37" fillId="0" borderId="14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7" fontId="37" fillId="0" borderId="1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1" fontId="37" fillId="0" borderId="14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37" fillId="0" borderId="1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0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0" fillId="2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0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7" fillId="0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27" fillId="0" borderId="10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6" fontId="27" fillId="0" borderId="1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0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7" fillId="0" borderId="1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7" fillId="0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7" fillId="0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7" fillId="0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11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7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7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0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center" textRotation="0" wrapText="true" indent="1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35" fillId="0" borderId="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38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4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0" fillId="0" borderId="2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4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0" fillId="0" borderId="4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9" fillId="0" borderId="4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4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4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3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4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42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7" fontId="13" fillId="0" borderId="7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50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6" fontId="13" fillId="0" borderId="9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4" fontId="39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7" fontId="13" fillId="0" borderId="10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51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6" fontId="13" fillId="0" borderId="12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4" fontId="29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7" fontId="13" fillId="0" borderId="13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52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6" fontId="13" fillId="0" borderId="14" xfId="22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7" fillId="0" borderId="15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4" fontId="18" fillId="0" borderId="4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28" fillId="0" borderId="9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6" fontId="28" fillId="0" borderId="12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6" fontId="15" fillId="0" borderId="12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6" fontId="13" fillId="0" borderId="8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3" fillId="0" borderId="9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3" fillId="0" borderId="15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6" fontId="15" fillId="0" borderId="9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4" fontId="18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6" fillId="0" borderId="5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6" fillId="0" borderId="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6" fillId="0" borderId="1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6" fillId="0" borderId="1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28" fillId="0" borderId="15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4" fontId="18" fillId="0" borderId="42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18" fillId="0" borderId="16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53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18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19" fillId="0" borderId="0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2" fillId="0" borderId="0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29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2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54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7" fontId="13" fillId="0" borderId="18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40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17" fillId="0" borderId="9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4" fontId="13" fillId="0" borderId="51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3" fillId="0" borderId="32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0" fillId="0" borderId="12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4" fontId="13" fillId="0" borderId="51" xfId="22" applyFont="true" applyBorder="true" applyAlignment="true" applyProtection="true">
      <alignment horizontal="left" vertical="bottom" textRotation="0" wrapText="false" indent="8" shrinkToFit="false"/>
      <protection locked="true" hidden="false"/>
    </xf>
    <xf numFmtId="164" fontId="13" fillId="0" borderId="51" xfId="22" applyFont="true" applyBorder="true" applyAlignment="true" applyProtection="true">
      <alignment horizontal="left" vertical="center" textRotation="0" wrapText="true" indent="8" shrinkToFit="false"/>
      <protection locked="true" hidden="false"/>
    </xf>
    <xf numFmtId="167" fontId="13" fillId="0" borderId="2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52" xfId="22" applyFont="true" applyBorder="true" applyAlignment="true" applyProtection="true">
      <alignment horizontal="left" vertical="center" textRotation="0" wrapText="true" indent="8" shrinkToFit="false"/>
      <protection locked="true" hidden="false"/>
    </xf>
    <xf numFmtId="167" fontId="13" fillId="0" borderId="22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55" xfId="22" applyFont="true" applyBorder="true" applyAlignment="true" applyProtection="true">
      <alignment horizontal="left" vertical="center" textRotation="0" wrapText="true" indent="8" shrinkToFit="false"/>
      <protection locked="true" hidden="false"/>
    </xf>
    <xf numFmtId="166" fontId="0" fillId="0" borderId="15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4" fontId="12" fillId="0" borderId="42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0" borderId="52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6" fillId="0" borderId="5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6" fillId="0" borderId="5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3" fillId="0" borderId="50" xfId="22" applyFont="true" applyBorder="true" applyAlignment="true" applyProtection="true">
      <alignment horizontal="left" vertical="center" textRotation="0" wrapText="true" indent="8" shrinkToFit="false"/>
      <protection locked="true" hidden="false"/>
    </xf>
    <xf numFmtId="164" fontId="19" fillId="0" borderId="42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3" fillId="0" borderId="50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3" fillId="0" borderId="54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3" fillId="0" borderId="56" xfId="22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0" fillId="0" borderId="9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72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7" fontId="19" fillId="0" borderId="2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4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4" fontId="18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5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8" fillId="0" borderId="4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4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24" fillId="0" borderId="4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0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4" fillId="0" borderId="3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14" fillId="0" borderId="3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20" fillId="0" borderId="4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6" fontId="14" fillId="0" borderId="17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20" fillId="0" borderId="44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6" fontId="12" fillId="0" borderId="3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2" fillId="0" borderId="4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40" fillId="0" borderId="9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6" fontId="40" fillId="0" borderId="12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6" fontId="40" fillId="0" borderId="15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6" fontId="12" fillId="0" borderId="3" xfId="22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2" fillId="0" borderId="4" xfId="22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3" fillId="0" borderId="12" xfId="22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9" fillId="0" borderId="3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9" fillId="0" borderId="4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8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8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7" fillId="0" borderId="4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6" fontId="23" fillId="0" borderId="4" xfId="22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0" xfId="0" applyFont="false" applyBorder="fals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35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38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5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20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20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39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7" fontId="17" fillId="0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8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25" fillId="0" borderId="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7" fontId="17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11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25" fillId="0" borderId="12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0" fillId="0" borderId="12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29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6" fontId="0" fillId="0" borderId="1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0" fillId="0" borderId="15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2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4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0" fillId="0" borderId="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20" fillId="0" borderId="3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0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7" fontId="1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50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7" fillId="0" borderId="51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7" fillId="0" borderId="53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25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0" borderId="37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13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right" vertical="center" textRotation="0" wrapText="true" indent="1" shrinkToFit="false"/>
      <protection locked="true" hidden="false"/>
    </xf>
    <xf numFmtId="164" fontId="19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53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28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6" fontId="20" fillId="0" borderId="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0" fillId="0" borderId="4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9" fillId="0" borderId="4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43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0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0" fillId="0" borderId="44" xfId="0" applyFont="fals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43" xfId="0" applyFont="false" applyBorder="true" applyAlignment="true" applyProtection="true">
      <alignment horizontal="left" vertical="center" textRotation="0" wrapText="true" indent="0" shrinkToFit="false"/>
      <protection locked="true" hidden="false"/>
    </xf>
  </cellXfs>
  <cellStyles count="9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Hiperhivatkozás" xfId="20" builtinId="53" customBuiltin="true"/>
    <cellStyle name="Már látott hiperhivatkozás" xfId="21" builtinId="53" customBuiltin="true"/>
    <cellStyle name="Normál_KVRENMUNKA" xfId="22" builtinId="53" customBuiltin="true"/>
  </cellStyles>
  <dxfs count="1">
    <dxf>
      <font>
        <color rgb="FFFFFFFF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I160"/>
  <sheetViews>
    <sheetView showFormulas="false" showGridLines="true" showRowColHeaders="true" showZeros="true" rightToLeft="false" tabSelected="true" showOutlineSymbols="true" defaultGridColor="true" view="normal" topLeftCell="A61" colorId="64" zoomScale="100" zoomScaleNormal="100" zoomScalePageLayoutView="100" workbookViewId="0">
      <selection pane="topLeft" activeCell="B178" activeCellId="0" sqref="B178"/>
    </sheetView>
  </sheetViews>
  <sheetFormatPr defaultRowHeight="15.75" zeroHeight="false" outlineLevelRow="0" outlineLevelCol="0"/>
  <cols>
    <col collapsed="false" customWidth="true" hidden="false" outlineLevel="0" max="1" min="1" style="1" width="9.5"/>
    <col collapsed="false" customWidth="true" hidden="false" outlineLevel="0" max="2" min="2" style="1" width="91.66"/>
    <col collapsed="false" customWidth="true" hidden="false" outlineLevel="0" max="3" min="3" style="2" width="14.33"/>
    <col collapsed="false" customWidth="true" hidden="false" outlineLevel="0" max="4" min="4" style="3" width="14.33"/>
    <col collapsed="false" customWidth="true" hidden="false" outlineLevel="0" max="1025" min="5" style="3" width="9.33"/>
  </cols>
  <sheetData>
    <row r="1" customFormat="false" ht="15.95" hidden="false" customHeight="true" outlineLevel="0" collapsed="false">
      <c r="A1" s="4" t="s">
        <v>0</v>
      </c>
      <c r="B1" s="4"/>
      <c r="C1" s="4"/>
      <c r="D1" s="4"/>
    </row>
    <row r="2" customFormat="false" ht="15.95" hidden="false" customHeight="true" outlineLevel="0" collapsed="false">
      <c r="A2" s="5" t="s">
        <v>1</v>
      </c>
      <c r="B2" s="5"/>
      <c r="C2" s="6" t="s">
        <v>2</v>
      </c>
      <c r="D2" s="6"/>
    </row>
    <row r="3" customFormat="false" ht="38.1" hidden="false" customHeight="true" outlineLevel="0" collapsed="false">
      <c r="A3" s="7" t="s">
        <v>3</v>
      </c>
      <c r="B3" s="8" t="s">
        <v>4</v>
      </c>
      <c r="C3" s="8" t="s">
        <v>5</v>
      </c>
      <c r="D3" s="9" t="s">
        <v>6</v>
      </c>
    </row>
    <row r="4" s="13" customFormat="true" ht="12" hidden="false" customHeight="true" outlineLevel="0" collapsed="false">
      <c r="A4" s="10" t="s">
        <v>7</v>
      </c>
      <c r="B4" s="11" t="s">
        <v>8</v>
      </c>
      <c r="C4" s="12" t="s">
        <v>9</v>
      </c>
      <c r="D4" s="12"/>
    </row>
    <row r="5" s="18" customFormat="true" ht="12" hidden="false" customHeight="true" outlineLevel="0" collapsed="false">
      <c r="A5" s="14" t="s">
        <v>10</v>
      </c>
      <c r="B5" s="15" t="s">
        <v>11</v>
      </c>
      <c r="C5" s="16" t="n">
        <f aca="false">SUM(C6:C12)</f>
        <v>195375959</v>
      </c>
      <c r="D5" s="17" t="n">
        <f aca="false">SUM(D6:D12)</f>
        <v>213107489</v>
      </c>
    </row>
    <row r="6" s="18" customFormat="true" ht="12" hidden="false" customHeight="true" outlineLevel="0" collapsed="false">
      <c r="A6" s="19" t="s">
        <v>12</v>
      </c>
      <c r="B6" s="20" t="s">
        <v>13</v>
      </c>
      <c r="C6" s="21" t="n">
        <v>100768403</v>
      </c>
      <c r="D6" s="22" t="n">
        <v>99420597</v>
      </c>
    </row>
    <row r="7" s="18" customFormat="true" ht="12" hidden="false" customHeight="true" outlineLevel="0" collapsed="false">
      <c r="A7" s="23" t="s">
        <v>14</v>
      </c>
      <c r="B7" s="24" t="s">
        <v>15</v>
      </c>
      <c r="C7" s="25" t="n">
        <v>38997300</v>
      </c>
      <c r="D7" s="26" t="n">
        <v>42584970</v>
      </c>
    </row>
    <row r="8" s="18" customFormat="true" ht="12" hidden="false" customHeight="true" outlineLevel="0" collapsed="false">
      <c r="A8" s="23" t="s">
        <v>16</v>
      </c>
      <c r="B8" s="24" t="s">
        <v>17</v>
      </c>
      <c r="C8" s="25" t="n">
        <v>33575360</v>
      </c>
      <c r="D8" s="26" t="n">
        <v>37769849</v>
      </c>
    </row>
    <row r="9" s="18" customFormat="true" ht="12" hidden="false" customHeight="true" outlineLevel="0" collapsed="false">
      <c r="A9" s="23" t="s">
        <v>18</v>
      </c>
      <c r="B9" s="27" t="s">
        <v>19</v>
      </c>
      <c r="C9" s="25" t="n">
        <v>20234896</v>
      </c>
      <c r="D9" s="26" t="n">
        <v>19811596</v>
      </c>
    </row>
    <row r="10" s="18" customFormat="true" ht="12" hidden="false" customHeight="true" outlineLevel="0" collapsed="false">
      <c r="A10" s="23" t="s">
        <v>20</v>
      </c>
      <c r="B10" s="24" t="s">
        <v>21</v>
      </c>
      <c r="C10" s="25" t="n">
        <v>1800000</v>
      </c>
      <c r="D10" s="26" t="n">
        <v>2409740</v>
      </c>
    </row>
    <row r="11" s="18" customFormat="true" ht="12" hidden="false" customHeight="true" outlineLevel="0" collapsed="false">
      <c r="A11" s="23" t="s">
        <v>22</v>
      </c>
      <c r="B11" s="28" t="s">
        <v>23</v>
      </c>
      <c r="C11" s="25"/>
      <c r="D11" s="26" t="n">
        <v>10451147</v>
      </c>
    </row>
    <row r="12" s="18" customFormat="true" ht="12" hidden="false" customHeight="true" outlineLevel="0" collapsed="false">
      <c r="A12" s="29" t="s">
        <v>24</v>
      </c>
      <c r="B12" s="30" t="s">
        <v>25</v>
      </c>
      <c r="C12" s="31"/>
      <c r="D12" s="32" t="n">
        <v>659590</v>
      </c>
    </row>
    <row r="13" s="18" customFormat="true" ht="12" hidden="false" customHeight="true" outlineLevel="0" collapsed="false">
      <c r="A13" s="14" t="s">
        <v>26</v>
      </c>
      <c r="B13" s="33" t="s">
        <v>27</v>
      </c>
      <c r="C13" s="16" t="n">
        <f aca="false">+C14+C15+C16+C17+C18</f>
        <v>16331214</v>
      </c>
      <c r="D13" s="17" t="n">
        <f aca="false">+D14+D15+D16+D17+D18</f>
        <v>94677593</v>
      </c>
    </row>
    <row r="14" s="18" customFormat="true" ht="12" hidden="false" customHeight="true" outlineLevel="0" collapsed="false">
      <c r="A14" s="19" t="s">
        <v>28</v>
      </c>
      <c r="B14" s="20" t="s">
        <v>29</v>
      </c>
      <c r="C14" s="21"/>
      <c r="D14" s="22"/>
    </row>
    <row r="15" s="18" customFormat="true" ht="12" hidden="false" customHeight="true" outlineLevel="0" collapsed="false">
      <c r="A15" s="23" t="s">
        <v>30</v>
      </c>
      <c r="B15" s="24" t="s">
        <v>31</v>
      </c>
      <c r="C15" s="25"/>
      <c r="D15" s="26"/>
    </row>
    <row r="16" s="18" customFormat="true" ht="12" hidden="false" customHeight="true" outlineLevel="0" collapsed="false">
      <c r="A16" s="23" t="s">
        <v>32</v>
      </c>
      <c r="B16" s="24" t="s">
        <v>33</v>
      </c>
      <c r="C16" s="25"/>
      <c r="D16" s="26"/>
    </row>
    <row r="17" s="18" customFormat="true" ht="12" hidden="false" customHeight="true" outlineLevel="0" collapsed="false">
      <c r="A17" s="23" t="s">
        <v>34</v>
      </c>
      <c r="B17" s="24" t="s">
        <v>35</v>
      </c>
      <c r="C17" s="25"/>
      <c r="D17" s="26"/>
    </row>
    <row r="18" s="18" customFormat="true" ht="12" hidden="false" customHeight="true" outlineLevel="0" collapsed="false">
      <c r="A18" s="23" t="s">
        <v>36</v>
      </c>
      <c r="B18" s="24" t="s">
        <v>37</v>
      </c>
      <c r="C18" s="25" t="n">
        <v>16331214</v>
      </c>
      <c r="D18" s="26" t="n">
        <v>94677593</v>
      </c>
    </row>
    <row r="19" s="18" customFormat="true" ht="12" hidden="false" customHeight="true" outlineLevel="0" collapsed="false">
      <c r="A19" s="29" t="s">
        <v>38</v>
      </c>
      <c r="B19" s="30" t="s">
        <v>39</v>
      </c>
      <c r="C19" s="31"/>
      <c r="D19" s="32"/>
    </row>
    <row r="20" s="18" customFormat="true" ht="12" hidden="false" customHeight="true" outlineLevel="0" collapsed="false">
      <c r="A20" s="14" t="s">
        <v>40</v>
      </c>
      <c r="B20" s="15" t="s">
        <v>41</v>
      </c>
      <c r="C20" s="16" t="n">
        <f aca="false">+C21+C22+C23+C24+C25</f>
        <v>11958380</v>
      </c>
      <c r="D20" s="17" t="n">
        <f aca="false">+D21+D22+D23+D24+D25</f>
        <v>42337422</v>
      </c>
    </row>
    <row r="21" s="18" customFormat="true" ht="12" hidden="false" customHeight="true" outlineLevel="0" collapsed="false">
      <c r="A21" s="19" t="s">
        <v>42</v>
      </c>
      <c r="B21" s="20" t="s">
        <v>43</v>
      </c>
      <c r="C21" s="21"/>
      <c r="D21" s="22"/>
    </row>
    <row r="22" s="18" customFormat="true" ht="12" hidden="false" customHeight="true" outlineLevel="0" collapsed="false">
      <c r="A22" s="23" t="s">
        <v>44</v>
      </c>
      <c r="B22" s="24" t="s">
        <v>45</v>
      </c>
      <c r="C22" s="25"/>
      <c r="D22" s="26"/>
    </row>
    <row r="23" s="18" customFormat="true" ht="12" hidden="false" customHeight="true" outlineLevel="0" collapsed="false">
      <c r="A23" s="23" t="s">
        <v>46</v>
      </c>
      <c r="B23" s="24" t="s">
        <v>47</v>
      </c>
      <c r="C23" s="25"/>
      <c r="D23" s="26"/>
    </row>
    <row r="24" s="18" customFormat="true" ht="12" hidden="false" customHeight="true" outlineLevel="0" collapsed="false">
      <c r="A24" s="23" t="s">
        <v>48</v>
      </c>
      <c r="B24" s="24" t="s">
        <v>49</v>
      </c>
      <c r="C24" s="25"/>
      <c r="D24" s="26"/>
    </row>
    <row r="25" s="18" customFormat="true" ht="12" hidden="false" customHeight="true" outlineLevel="0" collapsed="false">
      <c r="A25" s="23" t="s">
        <v>50</v>
      </c>
      <c r="B25" s="24" t="s">
        <v>51</v>
      </c>
      <c r="C25" s="25" t="n">
        <v>11958380</v>
      </c>
      <c r="D25" s="26" t="n">
        <v>42337422</v>
      </c>
    </row>
    <row r="26" s="18" customFormat="true" ht="12" hidden="false" customHeight="true" outlineLevel="0" collapsed="false">
      <c r="A26" s="29" t="s">
        <v>52</v>
      </c>
      <c r="B26" s="34" t="s">
        <v>53</v>
      </c>
      <c r="C26" s="31"/>
      <c r="D26" s="32"/>
    </row>
    <row r="27" s="18" customFormat="true" ht="12" hidden="false" customHeight="true" outlineLevel="0" collapsed="false">
      <c r="A27" s="14" t="s">
        <v>54</v>
      </c>
      <c r="B27" s="15" t="s">
        <v>55</v>
      </c>
      <c r="C27" s="16" t="n">
        <f aca="false">+C28+C32+C33+C34</f>
        <v>20434305</v>
      </c>
      <c r="D27" s="17" t="n">
        <f aca="false">+D28+D32+D33+D34</f>
        <v>17934305</v>
      </c>
    </row>
    <row r="28" s="18" customFormat="true" ht="12" hidden="false" customHeight="true" outlineLevel="0" collapsed="false">
      <c r="A28" s="19" t="s">
        <v>56</v>
      </c>
      <c r="B28" s="20" t="s">
        <v>57</v>
      </c>
      <c r="C28" s="35" t="n">
        <f aca="false">SUM(C29:C31)</f>
        <v>17684305</v>
      </c>
      <c r="D28" s="36" t="n">
        <f aca="false">SUM(D29:D31)</f>
        <v>17684305</v>
      </c>
    </row>
    <row r="29" s="18" customFormat="true" ht="12" hidden="false" customHeight="true" outlineLevel="0" collapsed="false">
      <c r="A29" s="23" t="s">
        <v>58</v>
      </c>
      <c r="B29" s="24" t="s">
        <v>59</v>
      </c>
      <c r="C29" s="25" t="n">
        <v>2684305</v>
      </c>
      <c r="D29" s="26" t="n">
        <v>2684305</v>
      </c>
    </row>
    <row r="30" s="18" customFormat="true" ht="12" hidden="false" customHeight="true" outlineLevel="0" collapsed="false">
      <c r="A30" s="23" t="s">
        <v>60</v>
      </c>
      <c r="B30" s="24" t="s">
        <v>61</v>
      </c>
      <c r="C30" s="25"/>
      <c r="D30" s="26"/>
    </row>
    <row r="31" s="18" customFormat="true" ht="12" hidden="false" customHeight="true" outlineLevel="0" collapsed="false">
      <c r="A31" s="23" t="s">
        <v>62</v>
      </c>
      <c r="B31" s="24" t="s">
        <v>63</v>
      </c>
      <c r="C31" s="25" t="n">
        <v>15000000</v>
      </c>
      <c r="D31" s="26" t="n">
        <v>15000000</v>
      </c>
    </row>
    <row r="32" s="18" customFormat="true" ht="12" hidden="false" customHeight="true" outlineLevel="0" collapsed="false">
      <c r="A32" s="23" t="s">
        <v>64</v>
      </c>
      <c r="B32" s="24" t="s">
        <v>65</v>
      </c>
      <c r="C32" s="25" t="n">
        <v>2500000</v>
      </c>
      <c r="D32" s="26" t="n">
        <v>0</v>
      </c>
    </row>
    <row r="33" s="18" customFormat="true" ht="12" hidden="false" customHeight="true" outlineLevel="0" collapsed="false">
      <c r="A33" s="23" t="s">
        <v>66</v>
      </c>
      <c r="B33" s="24" t="s">
        <v>67</v>
      </c>
      <c r="C33" s="25" t="n">
        <v>100000</v>
      </c>
      <c r="D33" s="26" t="n">
        <v>100000</v>
      </c>
    </row>
    <row r="34" s="18" customFormat="true" ht="12" hidden="false" customHeight="true" outlineLevel="0" collapsed="false">
      <c r="A34" s="29" t="s">
        <v>68</v>
      </c>
      <c r="B34" s="34" t="s">
        <v>69</v>
      </c>
      <c r="C34" s="31" t="n">
        <v>150000</v>
      </c>
      <c r="D34" s="32" t="n">
        <v>150000</v>
      </c>
    </row>
    <row r="35" s="18" customFormat="true" ht="12" hidden="false" customHeight="true" outlineLevel="0" collapsed="false">
      <c r="A35" s="14" t="s">
        <v>70</v>
      </c>
      <c r="B35" s="15" t="s">
        <v>71</v>
      </c>
      <c r="C35" s="16" t="n">
        <f aca="false">SUM(C36:C46)</f>
        <v>11112000</v>
      </c>
      <c r="D35" s="17" t="n">
        <f aca="false">SUM(D36:D46)</f>
        <v>11355441</v>
      </c>
    </row>
    <row r="36" s="18" customFormat="true" ht="12" hidden="false" customHeight="true" outlineLevel="0" collapsed="false">
      <c r="A36" s="19" t="s">
        <v>72</v>
      </c>
      <c r="B36" s="20" t="s">
        <v>73</v>
      </c>
      <c r="C36" s="21"/>
      <c r="D36" s="22"/>
    </row>
    <row r="37" s="18" customFormat="true" ht="12" hidden="false" customHeight="true" outlineLevel="0" collapsed="false">
      <c r="A37" s="23" t="s">
        <v>74</v>
      </c>
      <c r="B37" s="24" t="s">
        <v>75</v>
      </c>
      <c r="C37" s="25" t="n">
        <v>2000000</v>
      </c>
      <c r="D37" s="26" t="n">
        <v>2000000</v>
      </c>
    </row>
    <row r="38" s="18" customFormat="true" ht="12" hidden="false" customHeight="true" outlineLevel="0" collapsed="false">
      <c r="A38" s="23" t="s">
        <v>76</v>
      </c>
      <c r="B38" s="24" t="s">
        <v>77</v>
      </c>
      <c r="C38" s="25" t="n">
        <v>1500000</v>
      </c>
      <c r="D38" s="26" t="n">
        <v>1500000</v>
      </c>
    </row>
    <row r="39" s="18" customFormat="true" ht="12" hidden="false" customHeight="true" outlineLevel="0" collapsed="false">
      <c r="A39" s="23" t="s">
        <v>78</v>
      </c>
      <c r="B39" s="24" t="s">
        <v>79</v>
      </c>
      <c r="C39" s="25" t="n">
        <v>1000000</v>
      </c>
      <c r="D39" s="26" t="n">
        <v>1000000</v>
      </c>
    </row>
    <row r="40" s="18" customFormat="true" ht="12" hidden="false" customHeight="true" outlineLevel="0" collapsed="false">
      <c r="A40" s="23" t="s">
        <v>80</v>
      </c>
      <c r="B40" s="24" t="s">
        <v>81</v>
      </c>
      <c r="C40" s="25" t="n">
        <v>4250000</v>
      </c>
      <c r="D40" s="26" t="n">
        <v>4493441</v>
      </c>
    </row>
    <row r="41" s="18" customFormat="true" ht="12" hidden="false" customHeight="true" outlineLevel="0" collapsed="false">
      <c r="A41" s="23" t="s">
        <v>82</v>
      </c>
      <c r="B41" s="24" t="s">
        <v>83</v>
      </c>
      <c r="C41" s="25" t="n">
        <v>2362000</v>
      </c>
      <c r="D41" s="26" t="n">
        <v>2362000</v>
      </c>
      <c r="F41" s="18" t="s">
        <v>84</v>
      </c>
    </row>
    <row r="42" s="18" customFormat="true" ht="12" hidden="false" customHeight="true" outlineLevel="0" collapsed="false">
      <c r="A42" s="23" t="s">
        <v>85</v>
      </c>
      <c r="B42" s="24" t="s">
        <v>86</v>
      </c>
      <c r="C42" s="25"/>
      <c r="D42" s="26"/>
    </row>
    <row r="43" s="18" customFormat="true" ht="12" hidden="false" customHeight="true" outlineLevel="0" collapsed="false">
      <c r="A43" s="23" t="s">
        <v>87</v>
      </c>
      <c r="B43" s="24" t="s">
        <v>88</v>
      </c>
      <c r="C43" s="25"/>
      <c r="D43" s="26"/>
    </row>
    <row r="44" s="18" customFormat="true" ht="12" hidden="false" customHeight="true" outlineLevel="0" collapsed="false">
      <c r="A44" s="23" t="s">
        <v>89</v>
      </c>
      <c r="B44" s="24" t="s">
        <v>90</v>
      </c>
      <c r="C44" s="25"/>
      <c r="D44" s="26"/>
    </row>
    <row r="45" s="18" customFormat="true" ht="12" hidden="false" customHeight="true" outlineLevel="0" collapsed="false">
      <c r="A45" s="29" t="s">
        <v>91</v>
      </c>
      <c r="B45" s="34" t="s">
        <v>92</v>
      </c>
      <c r="C45" s="25"/>
      <c r="D45" s="26"/>
    </row>
    <row r="46" s="18" customFormat="true" ht="12" hidden="false" customHeight="true" outlineLevel="0" collapsed="false">
      <c r="A46" s="29" t="s">
        <v>93</v>
      </c>
      <c r="B46" s="30" t="s">
        <v>94</v>
      </c>
      <c r="C46" s="31"/>
      <c r="D46" s="32"/>
    </row>
    <row r="47" s="18" customFormat="true" ht="12" hidden="false" customHeight="true" outlineLevel="0" collapsed="false">
      <c r="A47" s="14" t="s">
        <v>95</v>
      </c>
      <c r="B47" s="15" t="s">
        <v>96</v>
      </c>
      <c r="C47" s="16" t="n">
        <f aca="false">SUM(C48:C52)</f>
        <v>0</v>
      </c>
      <c r="D47" s="17" t="n">
        <f aca="false">SUM(D48:D52)</f>
        <v>0</v>
      </c>
    </row>
    <row r="48" s="18" customFormat="true" ht="12" hidden="false" customHeight="true" outlineLevel="0" collapsed="false">
      <c r="A48" s="19" t="s">
        <v>97</v>
      </c>
      <c r="B48" s="20" t="s">
        <v>98</v>
      </c>
      <c r="C48" s="21"/>
      <c r="D48" s="22"/>
    </row>
    <row r="49" s="18" customFormat="true" ht="12" hidden="false" customHeight="true" outlineLevel="0" collapsed="false">
      <c r="A49" s="23" t="s">
        <v>99</v>
      </c>
      <c r="B49" s="24" t="s">
        <v>100</v>
      </c>
      <c r="C49" s="25"/>
      <c r="D49" s="26"/>
    </row>
    <row r="50" s="18" customFormat="true" ht="12" hidden="false" customHeight="true" outlineLevel="0" collapsed="false">
      <c r="A50" s="23" t="s">
        <v>101</v>
      </c>
      <c r="B50" s="24" t="s">
        <v>102</v>
      </c>
      <c r="C50" s="25"/>
      <c r="D50" s="26"/>
    </row>
    <row r="51" s="18" customFormat="true" ht="12" hidden="false" customHeight="true" outlineLevel="0" collapsed="false">
      <c r="A51" s="23" t="s">
        <v>103</v>
      </c>
      <c r="B51" s="24" t="s">
        <v>104</v>
      </c>
      <c r="C51" s="25"/>
      <c r="D51" s="26"/>
    </row>
    <row r="52" s="18" customFormat="true" ht="12" hidden="false" customHeight="true" outlineLevel="0" collapsed="false">
      <c r="A52" s="29" t="s">
        <v>105</v>
      </c>
      <c r="B52" s="30" t="s">
        <v>106</v>
      </c>
      <c r="C52" s="31"/>
      <c r="D52" s="32"/>
    </row>
    <row r="53" s="18" customFormat="true" ht="12" hidden="false" customHeight="true" outlineLevel="0" collapsed="false">
      <c r="A53" s="14" t="s">
        <v>107</v>
      </c>
      <c r="B53" s="15" t="s">
        <v>108</v>
      </c>
      <c r="C53" s="16" t="n">
        <f aca="false">SUM(C54:C56)</f>
        <v>0</v>
      </c>
      <c r="D53" s="17" t="n">
        <f aca="false">SUM(D54:D56)</f>
        <v>2500000</v>
      </c>
    </row>
    <row r="54" s="18" customFormat="true" ht="12" hidden="false" customHeight="true" outlineLevel="0" collapsed="false">
      <c r="A54" s="19" t="s">
        <v>109</v>
      </c>
      <c r="B54" s="20" t="s">
        <v>110</v>
      </c>
      <c r="C54" s="21"/>
      <c r="D54" s="22"/>
    </row>
    <row r="55" s="18" customFormat="true" ht="12" hidden="false" customHeight="true" outlineLevel="0" collapsed="false">
      <c r="A55" s="23" t="s">
        <v>111</v>
      </c>
      <c r="B55" s="24" t="s">
        <v>112</v>
      </c>
      <c r="C55" s="25"/>
      <c r="D55" s="26"/>
    </row>
    <row r="56" s="18" customFormat="true" ht="12" hidden="false" customHeight="true" outlineLevel="0" collapsed="false">
      <c r="A56" s="23" t="s">
        <v>113</v>
      </c>
      <c r="B56" s="24" t="s">
        <v>114</v>
      </c>
      <c r="C56" s="25"/>
      <c r="D56" s="26" t="n">
        <v>2500000</v>
      </c>
    </row>
    <row r="57" s="18" customFormat="true" ht="12" hidden="false" customHeight="true" outlineLevel="0" collapsed="false">
      <c r="A57" s="29" t="s">
        <v>115</v>
      </c>
      <c r="B57" s="30" t="s">
        <v>116</v>
      </c>
      <c r="C57" s="31"/>
      <c r="D57" s="32"/>
    </row>
    <row r="58" s="18" customFormat="true" ht="12" hidden="false" customHeight="true" outlineLevel="0" collapsed="false">
      <c r="A58" s="14" t="s">
        <v>117</v>
      </c>
      <c r="B58" s="33" t="s">
        <v>118</v>
      </c>
      <c r="C58" s="16" t="n">
        <f aca="false">SUM(C59:C62)</f>
        <v>0</v>
      </c>
      <c r="D58" s="17" t="n">
        <f aca="false">SUM(D59:D62)</f>
        <v>0</v>
      </c>
    </row>
    <row r="59" s="18" customFormat="true" ht="12" hidden="false" customHeight="true" outlineLevel="0" collapsed="false">
      <c r="A59" s="19" t="s">
        <v>119</v>
      </c>
      <c r="B59" s="20" t="s">
        <v>120</v>
      </c>
      <c r="C59" s="21"/>
      <c r="D59" s="22"/>
    </row>
    <row r="60" s="18" customFormat="true" ht="12" hidden="false" customHeight="true" outlineLevel="0" collapsed="false">
      <c r="A60" s="23" t="s">
        <v>121</v>
      </c>
      <c r="B60" s="24" t="s">
        <v>122</v>
      </c>
      <c r="C60" s="25"/>
      <c r="D60" s="26"/>
    </row>
    <row r="61" s="18" customFormat="true" ht="12" hidden="false" customHeight="true" outlineLevel="0" collapsed="false">
      <c r="A61" s="23" t="s">
        <v>123</v>
      </c>
      <c r="B61" s="24" t="s">
        <v>124</v>
      </c>
      <c r="C61" s="25"/>
      <c r="D61" s="26"/>
    </row>
    <row r="62" s="18" customFormat="true" ht="12" hidden="false" customHeight="true" outlineLevel="0" collapsed="false">
      <c r="A62" s="29" t="s">
        <v>125</v>
      </c>
      <c r="B62" s="30" t="s">
        <v>126</v>
      </c>
      <c r="C62" s="31"/>
      <c r="D62" s="32"/>
    </row>
    <row r="63" s="18" customFormat="true" ht="12" hidden="false" customHeight="true" outlineLevel="0" collapsed="false">
      <c r="A63" s="37" t="s">
        <v>127</v>
      </c>
      <c r="B63" s="15" t="s">
        <v>128</v>
      </c>
      <c r="C63" s="16" t="n">
        <f aca="false">SUM(C5+C13+C20+C27+C35+C47+C53+C58)</f>
        <v>255211858</v>
      </c>
      <c r="D63" s="17" t="n">
        <f aca="false">SUM(D5+D13+D20+D27+D35+D47+D53+D58)</f>
        <v>381912250</v>
      </c>
    </row>
    <row r="64" s="18" customFormat="true" ht="12" hidden="false" customHeight="true" outlineLevel="0" collapsed="false">
      <c r="A64" s="38" t="s">
        <v>129</v>
      </c>
      <c r="B64" s="33" t="s">
        <v>130</v>
      </c>
      <c r="C64" s="16" t="n">
        <f aca="false">SUM(C65:C67)</f>
        <v>0</v>
      </c>
      <c r="D64" s="17" t="n">
        <f aca="false">SUM(D65:D67)</f>
        <v>0</v>
      </c>
    </row>
    <row r="65" s="18" customFormat="true" ht="12" hidden="false" customHeight="true" outlineLevel="0" collapsed="false">
      <c r="A65" s="19" t="s">
        <v>131</v>
      </c>
      <c r="B65" s="20" t="s">
        <v>132</v>
      </c>
      <c r="C65" s="21"/>
      <c r="D65" s="22"/>
    </row>
    <row r="66" s="18" customFormat="true" ht="12" hidden="false" customHeight="true" outlineLevel="0" collapsed="false">
      <c r="A66" s="23" t="s">
        <v>133</v>
      </c>
      <c r="B66" s="24" t="s">
        <v>134</v>
      </c>
      <c r="C66" s="25"/>
      <c r="D66" s="26"/>
    </row>
    <row r="67" s="18" customFormat="true" ht="12" hidden="false" customHeight="true" outlineLevel="0" collapsed="false">
      <c r="A67" s="29" t="s">
        <v>135</v>
      </c>
      <c r="B67" s="39" t="s">
        <v>136</v>
      </c>
      <c r="C67" s="31"/>
      <c r="D67" s="32"/>
    </row>
    <row r="68" s="18" customFormat="true" ht="12" hidden="false" customHeight="true" outlineLevel="0" collapsed="false">
      <c r="A68" s="38" t="s">
        <v>137</v>
      </c>
      <c r="B68" s="33" t="s">
        <v>138</v>
      </c>
      <c r="C68" s="16"/>
      <c r="D68" s="17"/>
    </row>
    <row r="69" s="18" customFormat="true" ht="12" hidden="false" customHeight="true" outlineLevel="0" collapsed="false">
      <c r="A69" s="19" t="s">
        <v>139</v>
      </c>
      <c r="B69" s="20" t="s">
        <v>140</v>
      </c>
      <c r="C69" s="21"/>
      <c r="D69" s="22"/>
    </row>
    <row r="70" s="18" customFormat="true" ht="12" hidden="false" customHeight="true" outlineLevel="0" collapsed="false">
      <c r="A70" s="23" t="s">
        <v>141</v>
      </c>
      <c r="B70" s="24" t="s">
        <v>142</v>
      </c>
      <c r="C70" s="25"/>
      <c r="D70" s="26"/>
    </row>
    <row r="71" s="18" customFormat="true" ht="12" hidden="false" customHeight="true" outlineLevel="0" collapsed="false">
      <c r="A71" s="23" t="s">
        <v>143</v>
      </c>
      <c r="B71" s="24" t="s">
        <v>144</v>
      </c>
      <c r="C71" s="25"/>
      <c r="D71" s="26"/>
    </row>
    <row r="72" s="18" customFormat="true" ht="12" hidden="false" customHeight="true" outlineLevel="0" collapsed="false">
      <c r="A72" s="29" t="s">
        <v>145</v>
      </c>
      <c r="B72" s="30" t="s">
        <v>146</v>
      </c>
      <c r="C72" s="31"/>
      <c r="D72" s="32"/>
    </row>
    <row r="73" s="18" customFormat="true" ht="12" hidden="false" customHeight="true" outlineLevel="0" collapsed="false">
      <c r="A73" s="38" t="s">
        <v>147</v>
      </c>
      <c r="B73" s="33" t="s">
        <v>148</v>
      </c>
      <c r="C73" s="16" t="n">
        <f aca="false">SUM(C74:C75)</f>
        <v>140292228</v>
      </c>
      <c r="D73" s="17" t="n">
        <f aca="false">SUM(D74:D75)</f>
        <v>140492228</v>
      </c>
    </row>
    <row r="74" s="18" customFormat="true" ht="12" hidden="false" customHeight="true" outlineLevel="0" collapsed="false">
      <c r="A74" s="19" t="s">
        <v>149</v>
      </c>
      <c r="B74" s="20" t="s">
        <v>150</v>
      </c>
      <c r="C74" s="21" t="n">
        <v>140292228</v>
      </c>
      <c r="D74" s="22" t="n">
        <v>140492228</v>
      </c>
    </row>
    <row r="75" s="18" customFormat="true" ht="12" hidden="false" customHeight="true" outlineLevel="0" collapsed="false">
      <c r="A75" s="29" t="s">
        <v>151</v>
      </c>
      <c r="B75" s="30" t="s">
        <v>152</v>
      </c>
      <c r="C75" s="31"/>
      <c r="D75" s="32"/>
    </row>
    <row r="76" s="18" customFormat="true" ht="12" hidden="false" customHeight="true" outlineLevel="0" collapsed="false">
      <c r="A76" s="38" t="s">
        <v>153</v>
      </c>
      <c r="B76" s="33" t="s">
        <v>154</v>
      </c>
      <c r="C76" s="16" t="n">
        <f aca="false">SUM(C77:C79)</f>
        <v>0</v>
      </c>
      <c r="D76" s="17" t="n">
        <f aca="false">SUM(D77:D79)</f>
        <v>0</v>
      </c>
    </row>
    <row r="77" s="18" customFormat="true" ht="12" hidden="false" customHeight="true" outlineLevel="0" collapsed="false">
      <c r="A77" s="19" t="s">
        <v>155</v>
      </c>
      <c r="B77" s="20" t="s">
        <v>156</v>
      </c>
      <c r="C77" s="21"/>
      <c r="D77" s="22"/>
    </row>
    <row r="78" s="18" customFormat="true" ht="12" hidden="false" customHeight="true" outlineLevel="0" collapsed="false">
      <c r="A78" s="23" t="s">
        <v>157</v>
      </c>
      <c r="B78" s="24" t="s">
        <v>158</v>
      </c>
      <c r="C78" s="25"/>
      <c r="D78" s="26"/>
    </row>
    <row r="79" s="18" customFormat="true" ht="12" hidden="false" customHeight="true" outlineLevel="0" collapsed="false">
      <c r="A79" s="29" t="s">
        <v>159</v>
      </c>
      <c r="B79" s="30" t="s">
        <v>160</v>
      </c>
      <c r="C79" s="31"/>
      <c r="D79" s="32"/>
    </row>
    <row r="80" s="18" customFormat="true" ht="12" hidden="false" customHeight="true" outlineLevel="0" collapsed="false">
      <c r="A80" s="38" t="s">
        <v>161</v>
      </c>
      <c r="B80" s="33" t="s">
        <v>162</v>
      </c>
      <c r="C80" s="16"/>
      <c r="D80" s="17"/>
    </row>
    <row r="81" s="18" customFormat="true" ht="12" hidden="false" customHeight="true" outlineLevel="0" collapsed="false">
      <c r="A81" s="40" t="s">
        <v>163</v>
      </c>
      <c r="B81" s="20" t="s">
        <v>164</v>
      </c>
      <c r="C81" s="21"/>
      <c r="D81" s="22"/>
    </row>
    <row r="82" s="18" customFormat="true" ht="12" hidden="false" customHeight="true" outlineLevel="0" collapsed="false">
      <c r="A82" s="41" t="s">
        <v>165</v>
      </c>
      <c r="B82" s="24" t="s">
        <v>166</v>
      </c>
      <c r="C82" s="25"/>
      <c r="D82" s="26"/>
    </row>
    <row r="83" s="18" customFormat="true" ht="12" hidden="false" customHeight="true" outlineLevel="0" collapsed="false">
      <c r="A83" s="41" t="s">
        <v>167</v>
      </c>
      <c r="B83" s="24" t="s">
        <v>168</v>
      </c>
      <c r="C83" s="25"/>
      <c r="D83" s="26"/>
    </row>
    <row r="84" s="18" customFormat="true" ht="12" hidden="false" customHeight="true" outlineLevel="0" collapsed="false">
      <c r="A84" s="42" t="s">
        <v>169</v>
      </c>
      <c r="B84" s="30" t="s">
        <v>170</v>
      </c>
      <c r="C84" s="31"/>
      <c r="D84" s="32"/>
    </row>
    <row r="85" s="18" customFormat="true" ht="12" hidden="false" customHeight="true" outlineLevel="0" collapsed="false">
      <c r="A85" s="38" t="s">
        <v>171</v>
      </c>
      <c r="B85" s="33" t="s">
        <v>172</v>
      </c>
      <c r="C85" s="43"/>
      <c r="D85" s="44"/>
    </row>
    <row r="86" s="18" customFormat="true" ht="13.5" hidden="false" customHeight="true" outlineLevel="0" collapsed="false">
      <c r="A86" s="38" t="s">
        <v>173</v>
      </c>
      <c r="B86" s="33" t="s">
        <v>174</v>
      </c>
      <c r="C86" s="43"/>
      <c r="D86" s="45"/>
    </row>
    <row r="87" s="18" customFormat="true" ht="15.75" hidden="false" customHeight="true" outlineLevel="0" collapsed="false">
      <c r="A87" s="38" t="s">
        <v>175</v>
      </c>
      <c r="B87" s="46" t="s">
        <v>176</v>
      </c>
      <c r="C87" s="16" t="n">
        <f aca="false">+C64+C68+C73+C76+C80+C86+C85</f>
        <v>140292228</v>
      </c>
      <c r="D87" s="17" t="n">
        <f aca="false">+D64+D68+D73+D76+D80+D86+D85</f>
        <v>140492228</v>
      </c>
    </row>
    <row r="88" s="18" customFormat="true" ht="16.5" hidden="false" customHeight="true" outlineLevel="0" collapsed="false">
      <c r="A88" s="47" t="s">
        <v>177</v>
      </c>
      <c r="B88" s="48" t="s">
        <v>178</v>
      </c>
      <c r="C88" s="16" t="n">
        <f aca="false">+C63+C87</f>
        <v>395504086</v>
      </c>
      <c r="D88" s="17" t="n">
        <f aca="false">+D63+D87</f>
        <v>522404478</v>
      </c>
    </row>
    <row r="89" s="18" customFormat="true" ht="83.25" hidden="false" customHeight="true" outlineLevel="0" collapsed="false">
      <c r="A89" s="49"/>
      <c r="B89" s="50"/>
      <c r="C89" s="51"/>
    </row>
    <row r="90" customFormat="false" ht="16.5" hidden="false" customHeight="true" outlineLevel="0" collapsed="false">
      <c r="A90" s="4" t="s">
        <v>179</v>
      </c>
      <c r="B90" s="4"/>
      <c r="C90" s="4"/>
      <c r="D90" s="4"/>
    </row>
    <row r="91" s="54" customFormat="true" ht="16.5" hidden="false" customHeight="true" outlineLevel="0" collapsed="false">
      <c r="A91" s="52" t="s">
        <v>180</v>
      </c>
      <c r="B91" s="52"/>
      <c r="C91" s="53" t="s">
        <v>2</v>
      </c>
      <c r="D91" s="53"/>
    </row>
    <row r="92" customFormat="false" ht="38.1" hidden="false" customHeight="true" outlineLevel="0" collapsed="false">
      <c r="A92" s="7" t="s">
        <v>3</v>
      </c>
      <c r="B92" s="8" t="s">
        <v>181</v>
      </c>
      <c r="C92" s="8" t="s">
        <v>5</v>
      </c>
      <c r="D92" s="9" t="s">
        <v>6</v>
      </c>
    </row>
    <row r="93" s="13" customFormat="true" ht="12" hidden="false" customHeight="true" outlineLevel="0" collapsed="false">
      <c r="A93" s="55" t="s">
        <v>7</v>
      </c>
      <c r="B93" s="56" t="s">
        <v>8</v>
      </c>
      <c r="C93" s="12" t="s">
        <v>9</v>
      </c>
      <c r="D93" s="12"/>
    </row>
    <row r="94" customFormat="false" ht="12" hidden="false" customHeight="true" outlineLevel="0" collapsed="false">
      <c r="A94" s="57" t="s">
        <v>10</v>
      </c>
      <c r="B94" s="58" t="s">
        <v>182</v>
      </c>
      <c r="C94" s="16" t="n">
        <f aca="false">C95+C96+C97+C98+C99</f>
        <v>329694235</v>
      </c>
      <c r="D94" s="17" t="n">
        <f aca="false">D95+D96+D97+D98+D99+D112</f>
        <v>379487609</v>
      </c>
    </row>
    <row r="95" customFormat="false" ht="12" hidden="false" customHeight="true" outlineLevel="0" collapsed="false">
      <c r="A95" s="59" t="s">
        <v>12</v>
      </c>
      <c r="B95" s="60" t="s">
        <v>183</v>
      </c>
      <c r="C95" s="21" t="n">
        <v>163738355</v>
      </c>
      <c r="D95" s="61" t="n">
        <v>183516901</v>
      </c>
    </row>
    <row r="96" customFormat="false" ht="12" hidden="false" customHeight="true" outlineLevel="0" collapsed="false">
      <c r="A96" s="23" t="s">
        <v>14</v>
      </c>
      <c r="B96" s="62" t="s">
        <v>184</v>
      </c>
      <c r="C96" s="25" t="n">
        <v>30602576</v>
      </c>
      <c r="D96" s="63" t="n">
        <v>26532315</v>
      </c>
    </row>
    <row r="97" customFormat="false" ht="12" hidden="false" customHeight="true" outlineLevel="0" collapsed="false">
      <c r="A97" s="23" t="s">
        <v>16</v>
      </c>
      <c r="B97" s="62" t="s">
        <v>185</v>
      </c>
      <c r="C97" s="25" t="n">
        <v>91901601</v>
      </c>
      <c r="D97" s="63" t="n">
        <v>143264073</v>
      </c>
    </row>
    <row r="98" customFormat="false" ht="12" hidden="false" customHeight="true" outlineLevel="0" collapsed="false">
      <c r="A98" s="23" t="s">
        <v>18</v>
      </c>
      <c r="B98" s="64" t="s">
        <v>186</v>
      </c>
      <c r="C98" s="25" t="n">
        <v>21226090</v>
      </c>
      <c r="D98" s="63" t="n">
        <v>14381095</v>
      </c>
    </row>
    <row r="99" customFormat="false" ht="12" hidden="false" customHeight="true" outlineLevel="0" collapsed="false">
      <c r="A99" s="23" t="s">
        <v>187</v>
      </c>
      <c r="B99" s="65" t="s">
        <v>188</v>
      </c>
      <c r="C99" s="25" t="n">
        <f aca="false">C100+C106+C111</f>
        <v>22225613</v>
      </c>
      <c r="D99" s="66" t="n">
        <f aca="false">D100+D106+D108+D111</f>
        <v>11793225</v>
      </c>
    </row>
    <row r="100" customFormat="false" ht="12" hidden="false" customHeight="true" outlineLevel="0" collapsed="false">
      <c r="A100" s="23" t="s">
        <v>22</v>
      </c>
      <c r="B100" s="62" t="s">
        <v>189</v>
      </c>
      <c r="C100" s="25" t="n">
        <v>0</v>
      </c>
      <c r="D100" s="66" t="n">
        <v>664499</v>
      </c>
    </row>
    <row r="101" customFormat="false" ht="12" hidden="false" customHeight="true" outlineLevel="0" collapsed="false">
      <c r="A101" s="23" t="s">
        <v>24</v>
      </c>
      <c r="B101" s="67" t="s">
        <v>190</v>
      </c>
      <c r="C101" s="25"/>
      <c r="D101" s="63"/>
    </row>
    <row r="102" customFormat="false" ht="12" hidden="false" customHeight="true" outlineLevel="0" collapsed="false">
      <c r="A102" s="23" t="s">
        <v>191</v>
      </c>
      <c r="B102" s="67" t="s">
        <v>192</v>
      </c>
      <c r="C102" s="25" t="n">
        <v>0</v>
      </c>
      <c r="D102" s="63" t="n">
        <v>664499</v>
      </c>
    </row>
    <row r="103" customFormat="false" ht="12" hidden="false" customHeight="true" outlineLevel="0" collapsed="false">
      <c r="A103" s="23" t="s">
        <v>193</v>
      </c>
      <c r="B103" s="68" t="s">
        <v>194</v>
      </c>
      <c r="C103" s="25"/>
      <c r="D103" s="63"/>
    </row>
    <row r="104" customFormat="false" ht="12" hidden="false" customHeight="true" outlineLevel="0" collapsed="false">
      <c r="A104" s="23" t="s">
        <v>195</v>
      </c>
      <c r="B104" s="69" t="s">
        <v>196</v>
      </c>
      <c r="C104" s="25"/>
      <c r="D104" s="63"/>
    </row>
    <row r="105" customFormat="false" ht="12" hidden="false" customHeight="true" outlineLevel="0" collapsed="false">
      <c r="A105" s="23" t="s">
        <v>197</v>
      </c>
      <c r="B105" s="69" t="s">
        <v>198</v>
      </c>
      <c r="C105" s="25"/>
      <c r="D105" s="63"/>
    </row>
    <row r="106" customFormat="false" ht="12" hidden="false" customHeight="true" outlineLevel="0" collapsed="false">
      <c r="A106" s="23" t="s">
        <v>199</v>
      </c>
      <c r="B106" s="68" t="s">
        <v>200</v>
      </c>
      <c r="C106" s="25" t="n">
        <v>17015613</v>
      </c>
      <c r="D106" s="63" t="n">
        <v>9918726</v>
      </c>
      <c r="I106" s="70"/>
    </row>
    <row r="107" customFormat="false" ht="12" hidden="false" customHeight="true" outlineLevel="0" collapsed="false">
      <c r="A107" s="23" t="s">
        <v>201</v>
      </c>
      <c r="B107" s="68" t="s">
        <v>202</v>
      </c>
      <c r="C107" s="25"/>
      <c r="D107" s="63"/>
    </row>
    <row r="108" customFormat="false" ht="12" hidden="false" customHeight="true" outlineLevel="0" collapsed="false">
      <c r="A108" s="23" t="s">
        <v>203</v>
      </c>
      <c r="B108" s="69" t="s">
        <v>204</v>
      </c>
      <c r="C108" s="25"/>
      <c r="D108" s="63"/>
    </row>
    <row r="109" customFormat="false" ht="12" hidden="false" customHeight="true" outlineLevel="0" collapsed="false">
      <c r="A109" s="71" t="s">
        <v>205</v>
      </c>
      <c r="B109" s="67" t="s">
        <v>206</v>
      </c>
      <c r="C109" s="25"/>
      <c r="D109" s="63"/>
    </row>
    <row r="110" customFormat="false" ht="12" hidden="false" customHeight="true" outlineLevel="0" collapsed="false">
      <c r="A110" s="23" t="s">
        <v>207</v>
      </c>
      <c r="B110" s="67" t="s">
        <v>208</v>
      </c>
      <c r="C110" s="25"/>
      <c r="D110" s="63"/>
    </row>
    <row r="111" customFormat="false" ht="12" hidden="false" customHeight="true" outlineLevel="0" collapsed="false">
      <c r="A111" s="29" t="s">
        <v>209</v>
      </c>
      <c r="B111" s="67" t="s">
        <v>210</v>
      </c>
      <c r="C111" s="25" t="n">
        <v>5210000</v>
      </c>
      <c r="D111" s="63" t="n">
        <v>1210000</v>
      </c>
    </row>
    <row r="112" customFormat="false" ht="12" hidden="false" customHeight="true" outlineLevel="0" collapsed="false">
      <c r="A112" s="23" t="s">
        <v>211</v>
      </c>
      <c r="B112" s="64" t="s">
        <v>212</v>
      </c>
      <c r="C112" s="25"/>
      <c r="D112" s="63"/>
    </row>
    <row r="113" customFormat="false" ht="12" hidden="false" customHeight="true" outlineLevel="0" collapsed="false">
      <c r="A113" s="23" t="s">
        <v>213</v>
      </c>
      <c r="B113" s="62" t="s">
        <v>214</v>
      </c>
      <c r="C113" s="25"/>
      <c r="D113" s="63"/>
    </row>
    <row r="114" customFormat="false" ht="12" hidden="false" customHeight="true" outlineLevel="0" collapsed="false">
      <c r="A114" s="72" t="s">
        <v>215</v>
      </c>
      <c r="B114" s="73" t="s">
        <v>216</v>
      </c>
      <c r="C114" s="31"/>
      <c r="D114" s="74"/>
    </row>
    <row r="115" customFormat="false" ht="12" hidden="false" customHeight="true" outlineLevel="0" collapsed="false">
      <c r="A115" s="75" t="s">
        <v>26</v>
      </c>
      <c r="B115" s="76" t="s">
        <v>217</v>
      </c>
      <c r="C115" s="16" t="n">
        <f aca="false">C116+C118+C120</f>
        <v>56351471</v>
      </c>
      <c r="D115" s="17" t="n">
        <f aca="false">D116+D118+D120</f>
        <v>125643451</v>
      </c>
    </row>
    <row r="116" customFormat="false" ht="12" hidden="false" customHeight="true" outlineLevel="0" collapsed="false">
      <c r="A116" s="19" t="s">
        <v>28</v>
      </c>
      <c r="B116" s="62" t="s">
        <v>218</v>
      </c>
      <c r="C116" s="21" t="n">
        <v>56351471</v>
      </c>
      <c r="D116" s="61" t="n">
        <v>98343451</v>
      </c>
    </row>
    <row r="117" customFormat="false" ht="12" hidden="false" customHeight="true" outlineLevel="0" collapsed="false">
      <c r="A117" s="19" t="s">
        <v>30</v>
      </c>
      <c r="B117" s="77" t="s">
        <v>219</v>
      </c>
      <c r="C117" s="25" t="n">
        <v>39950000</v>
      </c>
      <c r="D117" s="63" t="n">
        <v>98343451</v>
      </c>
    </row>
    <row r="118" customFormat="false" ht="12" hidden="false" customHeight="true" outlineLevel="0" collapsed="false">
      <c r="A118" s="19" t="s">
        <v>32</v>
      </c>
      <c r="B118" s="77" t="s">
        <v>220</v>
      </c>
      <c r="C118" s="25"/>
      <c r="D118" s="63" t="n">
        <v>27300000</v>
      </c>
    </row>
    <row r="119" customFormat="false" ht="12" hidden="false" customHeight="true" outlineLevel="0" collapsed="false">
      <c r="A119" s="19" t="s">
        <v>34</v>
      </c>
      <c r="B119" s="77" t="s">
        <v>221</v>
      </c>
      <c r="C119" s="25"/>
      <c r="D119" s="63"/>
    </row>
    <row r="120" customFormat="false" ht="12" hidden="false" customHeight="true" outlineLevel="0" collapsed="false">
      <c r="A120" s="19" t="s">
        <v>36</v>
      </c>
      <c r="B120" s="30" t="s">
        <v>222</v>
      </c>
      <c r="C120" s="25"/>
      <c r="D120" s="63"/>
    </row>
    <row r="121" customFormat="false" ht="12" hidden="false" customHeight="true" outlineLevel="0" collapsed="false">
      <c r="A121" s="19" t="s">
        <v>38</v>
      </c>
      <c r="B121" s="28" t="s">
        <v>223</v>
      </c>
      <c r="C121" s="25"/>
      <c r="D121" s="63"/>
    </row>
    <row r="122" customFormat="false" ht="12" hidden="false" customHeight="true" outlineLevel="0" collapsed="false">
      <c r="A122" s="19" t="s">
        <v>224</v>
      </c>
      <c r="B122" s="78" t="s">
        <v>225</v>
      </c>
      <c r="C122" s="25"/>
      <c r="D122" s="63"/>
    </row>
    <row r="123" customFormat="false" ht="15.75" hidden="false" customHeight="false" outlineLevel="0" collapsed="false">
      <c r="A123" s="19" t="s">
        <v>226</v>
      </c>
      <c r="B123" s="69" t="s">
        <v>198</v>
      </c>
      <c r="C123" s="25"/>
      <c r="D123" s="63"/>
    </row>
    <row r="124" customFormat="false" ht="12" hidden="false" customHeight="true" outlineLevel="0" collapsed="false">
      <c r="A124" s="19" t="s">
        <v>227</v>
      </c>
      <c r="B124" s="69" t="s">
        <v>228</v>
      </c>
      <c r="C124" s="25"/>
      <c r="D124" s="63"/>
    </row>
    <row r="125" customFormat="false" ht="12" hidden="false" customHeight="true" outlineLevel="0" collapsed="false">
      <c r="A125" s="19" t="s">
        <v>229</v>
      </c>
      <c r="B125" s="69" t="s">
        <v>230</v>
      </c>
      <c r="C125" s="25"/>
      <c r="D125" s="63"/>
    </row>
    <row r="126" customFormat="false" ht="12" hidden="false" customHeight="true" outlineLevel="0" collapsed="false">
      <c r="A126" s="19" t="s">
        <v>231</v>
      </c>
      <c r="B126" s="69" t="s">
        <v>204</v>
      </c>
      <c r="C126" s="25"/>
      <c r="D126" s="63"/>
    </row>
    <row r="127" customFormat="false" ht="12" hidden="false" customHeight="true" outlineLevel="0" collapsed="false">
      <c r="A127" s="19" t="s">
        <v>232</v>
      </c>
      <c r="B127" s="69" t="s">
        <v>233</v>
      </c>
      <c r="C127" s="25"/>
      <c r="D127" s="63"/>
    </row>
    <row r="128" customFormat="false" ht="16.5" hidden="false" customHeight="false" outlineLevel="0" collapsed="false">
      <c r="A128" s="71" t="s">
        <v>234</v>
      </c>
      <c r="B128" s="69" t="s">
        <v>235</v>
      </c>
      <c r="C128" s="31"/>
      <c r="D128" s="74"/>
    </row>
    <row r="129" customFormat="false" ht="12" hidden="false" customHeight="true" outlineLevel="0" collapsed="false">
      <c r="A129" s="14" t="s">
        <v>40</v>
      </c>
      <c r="B129" s="79" t="s">
        <v>236</v>
      </c>
      <c r="C129" s="16" t="n">
        <f aca="false">+C94+C115</f>
        <v>386045706</v>
      </c>
      <c r="D129" s="17" t="n">
        <f aca="false">+D94+D115</f>
        <v>505131060</v>
      </c>
    </row>
    <row r="130" customFormat="false" ht="12" hidden="false" customHeight="true" outlineLevel="0" collapsed="false">
      <c r="A130" s="14" t="s">
        <v>237</v>
      </c>
      <c r="B130" s="79" t="s">
        <v>238</v>
      </c>
      <c r="C130" s="16" t="n">
        <f aca="false">+C131+C132+C133</f>
        <v>9458380</v>
      </c>
      <c r="D130" s="17" t="n">
        <f aca="false">+D131+D132+D133</f>
        <v>9458380</v>
      </c>
    </row>
    <row r="131" customFormat="false" ht="12" hidden="false" customHeight="true" outlineLevel="0" collapsed="false">
      <c r="A131" s="19" t="s">
        <v>56</v>
      </c>
      <c r="B131" s="77" t="s">
        <v>239</v>
      </c>
      <c r="C131" s="21"/>
      <c r="D131" s="61"/>
    </row>
    <row r="132" customFormat="false" ht="12" hidden="false" customHeight="true" outlineLevel="0" collapsed="false">
      <c r="A132" s="19" t="s">
        <v>64</v>
      </c>
      <c r="B132" s="77" t="s">
        <v>240</v>
      </c>
      <c r="C132" s="25"/>
      <c r="D132" s="63"/>
    </row>
    <row r="133" customFormat="false" ht="12" hidden="false" customHeight="true" outlineLevel="0" collapsed="false">
      <c r="A133" s="71" t="s">
        <v>66</v>
      </c>
      <c r="B133" s="77" t="s">
        <v>241</v>
      </c>
      <c r="C133" s="31" t="n">
        <v>9458380</v>
      </c>
      <c r="D133" s="74" t="n">
        <v>9458380</v>
      </c>
    </row>
    <row r="134" customFormat="false" ht="12" hidden="false" customHeight="true" outlineLevel="0" collapsed="false">
      <c r="A134" s="14" t="s">
        <v>70</v>
      </c>
      <c r="B134" s="79" t="s">
        <v>242</v>
      </c>
      <c r="C134" s="16"/>
      <c r="D134" s="17"/>
    </row>
    <row r="135" customFormat="false" ht="12" hidden="false" customHeight="true" outlineLevel="0" collapsed="false">
      <c r="A135" s="19" t="s">
        <v>72</v>
      </c>
      <c r="B135" s="80" t="s">
        <v>243</v>
      </c>
      <c r="C135" s="21"/>
      <c r="D135" s="61"/>
    </row>
    <row r="136" customFormat="false" ht="12" hidden="false" customHeight="true" outlineLevel="0" collapsed="false">
      <c r="A136" s="19" t="s">
        <v>74</v>
      </c>
      <c r="B136" s="80" t="s">
        <v>244</v>
      </c>
      <c r="C136" s="25"/>
      <c r="D136" s="63"/>
    </row>
    <row r="137" customFormat="false" ht="12" hidden="false" customHeight="true" outlineLevel="0" collapsed="false">
      <c r="A137" s="19" t="s">
        <v>76</v>
      </c>
      <c r="B137" s="80" t="s">
        <v>245</v>
      </c>
      <c r="C137" s="25"/>
      <c r="D137" s="63"/>
    </row>
    <row r="138" customFormat="false" ht="12" hidden="false" customHeight="true" outlineLevel="0" collapsed="false">
      <c r="A138" s="19" t="s">
        <v>78</v>
      </c>
      <c r="B138" s="80" t="s">
        <v>246</v>
      </c>
      <c r="C138" s="25"/>
      <c r="D138" s="63"/>
    </row>
    <row r="139" customFormat="false" ht="12" hidden="false" customHeight="true" outlineLevel="0" collapsed="false">
      <c r="A139" s="19" t="s">
        <v>80</v>
      </c>
      <c r="B139" s="80" t="s">
        <v>247</v>
      </c>
      <c r="C139" s="25"/>
      <c r="D139" s="63"/>
    </row>
    <row r="140" customFormat="false" ht="12" hidden="false" customHeight="true" outlineLevel="0" collapsed="false">
      <c r="A140" s="71" t="s">
        <v>82</v>
      </c>
      <c r="B140" s="80" t="s">
        <v>248</v>
      </c>
      <c r="C140" s="31"/>
      <c r="D140" s="74"/>
    </row>
    <row r="141" customFormat="false" ht="12" hidden="false" customHeight="true" outlineLevel="0" collapsed="false">
      <c r="A141" s="14" t="s">
        <v>95</v>
      </c>
      <c r="B141" s="79" t="s">
        <v>249</v>
      </c>
      <c r="C141" s="81" t="n">
        <f aca="false">+C142+C143+C144+C145</f>
        <v>0</v>
      </c>
      <c r="D141" s="82" t="n">
        <f aca="false">+D142+D143+D144+D145</f>
        <v>7815038</v>
      </c>
    </row>
    <row r="142" customFormat="false" ht="12" hidden="false" customHeight="true" outlineLevel="0" collapsed="false">
      <c r="A142" s="19" t="s">
        <v>97</v>
      </c>
      <c r="B142" s="80" t="s">
        <v>250</v>
      </c>
      <c r="C142" s="21"/>
      <c r="D142" s="61"/>
    </row>
    <row r="143" customFormat="false" ht="12" hidden="false" customHeight="true" outlineLevel="0" collapsed="false">
      <c r="A143" s="19" t="s">
        <v>99</v>
      </c>
      <c r="B143" s="80" t="s">
        <v>251</v>
      </c>
      <c r="C143" s="25" t="n">
        <v>0</v>
      </c>
      <c r="D143" s="63" t="n">
        <v>7815038</v>
      </c>
    </row>
    <row r="144" customFormat="false" ht="12" hidden="false" customHeight="true" outlineLevel="0" collapsed="false">
      <c r="A144" s="19" t="s">
        <v>101</v>
      </c>
      <c r="B144" s="80" t="s">
        <v>252</v>
      </c>
      <c r="C144" s="25"/>
      <c r="D144" s="63"/>
    </row>
    <row r="145" customFormat="false" ht="12" hidden="false" customHeight="true" outlineLevel="0" collapsed="false">
      <c r="A145" s="71" t="s">
        <v>103</v>
      </c>
      <c r="B145" s="83" t="s">
        <v>253</v>
      </c>
      <c r="C145" s="31"/>
      <c r="D145" s="74"/>
    </row>
    <row r="146" customFormat="false" ht="12" hidden="false" customHeight="true" outlineLevel="0" collapsed="false">
      <c r="A146" s="14" t="s">
        <v>254</v>
      </c>
      <c r="B146" s="79" t="s">
        <v>255</v>
      </c>
      <c r="C146" s="84"/>
      <c r="D146" s="85"/>
    </row>
    <row r="147" customFormat="false" ht="12" hidden="false" customHeight="true" outlineLevel="0" collapsed="false">
      <c r="A147" s="19" t="s">
        <v>109</v>
      </c>
      <c r="B147" s="80" t="s">
        <v>256</v>
      </c>
      <c r="C147" s="21"/>
      <c r="D147" s="61"/>
    </row>
    <row r="148" customFormat="false" ht="12" hidden="false" customHeight="true" outlineLevel="0" collapsed="false">
      <c r="A148" s="19" t="s">
        <v>111</v>
      </c>
      <c r="B148" s="80" t="s">
        <v>257</v>
      </c>
      <c r="C148" s="25"/>
      <c r="D148" s="63"/>
    </row>
    <row r="149" customFormat="false" ht="12" hidden="false" customHeight="true" outlineLevel="0" collapsed="false">
      <c r="A149" s="19" t="s">
        <v>113</v>
      </c>
      <c r="B149" s="80" t="s">
        <v>258</v>
      </c>
      <c r="C149" s="25"/>
      <c r="D149" s="63"/>
    </row>
    <row r="150" customFormat="false" ht="12" hidden="false" customHeight="true" outlineLevel="0" collapsed="false">
      <c r="A150" s="19" t="s">
        <v>115</v>
      </c>
      <c r="B150" s="80" t="s">
        <v>259</v>
      </c>
      <c r="C150" s="25"/>
      <c r="D150" s="63"/>
    </row>
    <row r="151" customFormat="false" ht="12" hidden="false" customHeight="true" outlineLevel="0" collapsed="false">
      <c r="A151" s="19" t="s">
        <v>260</v>
      </c>
      <c r="B151" s="80" t="s">
        <v>261</v>
      </c>
      <c r="C151" s="31"/>
      <c r="D151" s="74"/>
    </row>
    <row r="152" customFormat="false" ht="12" hidden="false" customHeight="true" outlineLevel="0" collapsed="false">
      <c r="A152" s="14" t="s">
        <v>117</v>
      </c>
      <c r="B152" s="79" t="s">
        <v>262</v>
      </c>
      <c r="C152" s="86"/>
      <c r="D152" s="87"/>
    </row>
    <row r="153" customFormat="false" ht="12" hidden="false" customHeight="true" outlineLevel="0" collapsed="false">
      <c r="A153" s="14" t="s">
        <v>263</v>
      </c>
      <c r="B153" s="79" t="s">
        <v>264</v>
      </c>
      <c r="C153" s="86"/>
      <c r="D153" s="87"/>
    </row>
    <row r="154" customFormat="false" ht="15" hidden="false" customHeight="true" outlineLevel="0" collapsed="false">
      <c r="A154" s="14" t="s">
        <v>265</v>
      </c>
      <c r="B154" s="79" t="s">
        <v>266</v>
      </c>
      <c r="C154" s="84" t="n">
        <f aca="false">+C130+C134+C141+C146+C152+C153</f>
        <v>9458380</v>
      </c>
      <c r="D154" s="85" t="n">
        <f aca="false">+D130+D134+D141+D146+D152+D153</f>
        <v>17273418</v>
      </c>
      <c r="F154" s="88"/>
      <c r="G154" s="89"/>
      <c r="H154" s="89"/>
      <c r="I154" s="89"/>
    </row>
    <row r="155" s="18" customFormat="true" ht="12.95" hidden="false" customHeight="true" outlineLevel="0" collapsed="false">
      <c r="A155" s="90" t="s">
        <v>267</v>
      </c>
      <c r="B155" s="91" t="s">
        <v>268</v>
      </c>
      <c r="C155" s="84" t="n">
        <f aca="false">+C129+C154</f>
        <v>395504086</v>
      </c>
      <c r="D155" s="85" t="n">
        <f aca="false">+D129+D154</f>
        <v>522404478</v>
      </c>
    </row>
    <row r="156" customFormat="false" ht="7.5" hidden="false" customHeight="true" outlineLevel="0" collapsed="false"/>
    <row r="158" customFormat="false" ht="15" hidden="false" customHeight="true" outlineLevel="0" collapsed="false"/>
    <row r="159" customFormat="false" ht="13.5" hidden="false" customHeight="true" outlineLevel="0" collapsed="false"/>
    <row r="160" customFormat="false" ht="27.75" hidden="false" customHeight="true" outlineLevel="0" collapsed="false"/>
  </sheetData>
  <mergeCells count="8">
    <mergeCell ref="A1:D1"/>
    <mergeCell ref="A2:B2"/>
    <mergeCell ref="C2:D2"/>
    <mergeCell ref="C4:D4"/>
    <mergeCell ref="A90:D90"/>
    <mergeCell ref="A91:B91"/>
    <mergeCell ref="C91:D91"/>
    <mergeCell ref="C93:D93"/>
  </mergeCells>
  <printOptions headings="false" gridLines="false" gridLinesSet="true" horizontalCentered="true" verticalCentered="false"/>
  <pageMargins left="0.7875" right="0.7875" top="1.47013888888889" bottom="0.865972222222222" header="0.7875" footer="0.511805555555555"/>
  <pageSetup paperSize="9" scale="73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&amp;C&amp;12Tiszatarján Község Önkormányzata
2020. ÉVI KÖLTSÉGVETÉSÉNEK ÖSSZEVONT MÉRLEGE&amp;R&amp;9 1.1. melléklet a ......./2021. (..........) önkormányzati rendelethez</oddHeader>
    <oddFooter/>
  </headerFooter>
  <rowBreaks count="1" manualBreakCount="1">
    <brk id="89" man="true" max="16383" min="0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E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4" activeCellId="0" sqref="G14"/>
    </sheetView>
  </sheetViews>
  <sheetFormatPr defaultRowHeight="12.75" zeroHeight="false" outlineLevelRow="0" outlineLevelCol="0"/>
  <cols>
    <col collapsed="false" customWidth="true" hidden="false" outlineLevel="0" max="1" min="1" style="250" width="52.99"/>
    <col collapsed="false" customWidth="true" hidden="false" outlineLevel="0" max="2" min="2" style="251" width="15.66"/>
    <col collapsed="false" customWidth="true" hidden="false" outlineLevel="0" max="3" min="3" style="251" width="16.32"/>
    <col collapsed="false" customWidth="true" hidden="false" outlineLevel="0" max="4" min="4" style="251" width="21.16"/>
    <col collapsed="false" customWidth="true" hidden="false" outlineLevel="0" max="5" min="5" style="251" width="21.83"/>
    <col collapsed="false" customWidth="true" hidden="false" outlineLevel="0" max="7" min="6" style="251" width="12.83"/>
    <col collapsed="false" customWidth="true" hidden="false" outlineLevel="0" max="8" min="8" style="251" width="13.83"/>
    <col collapsed="false" customWidth="true" hidden="false" outlineLevel="0" max="1025" min="9" style="251" width="9.33"/>
  </cols>
  <sheetData>
    <row r="1" customFormat="false" ht="25.5" hidden="false" customHeight="true" outlineLevel="0" collapsed="false">
      <c r="A1" s="252" t="s">
        <v>388</v>
      </c>
      <c r="B1" s="252"/>
      <c r="C1" s="252"/>
      <c r="D1" s="252"/>
      <c r="E1" s="252"/>
    </row>
    <row r="2" customFormat="false" ht="22.5" hidden="false" customHeight="true" outlineLevel="0" collapsed="false">
      <c r="A2" s="94"/>
      <c r="B2" s="93"/>
      <c r="C2" s="93"/>
      <c r="D2" s="253" t="s">
        <v>2</v>
      </c>
      <c r="E2" s="253"/>
    </row>
    <row r="3" s="254" customFormat="true" ht="44.25" hidden="false" customHeight="true" outlineLevel="0" collapsed="false">
      <c r="A3" s="99" t="s">
        <v>389</v>
      </c>
      <c r="B3" s="101" t="s">
        <v>390</v>
      </c>
      <c r="C3" s="101" t="s">
        <v>391</v>
      </c>
      <c r="D3" s="101" t="s">
        <v>5</v>
      </c>
      <c r="E3" s="101" t="s">
        <v>6</v>
      </c>
    </row>
    <row r="4" s="93" customFormat="true" ht="12" hidden="false" customHeight="true" outlineLevel="0" collapsed="false">
      <c r="A4" s="255" t="s">
        <v>7</v>
      </c>
      <c r="B4" s="256" t="s">
        <v>8</v>
      </c>
      <c r="C4" s="256" t="s">
        <v>9</v>
      </c>
      <c r="D4" s="256" t="s">
        <v>276</v>
      </c>
      <c r="E4" s="256" t="s">
        <v>277</v>
      </c>
    </row>
    <row r="5" customFormat="false" ht="15.95" hidden="false" customHeight="true" outlineLevel="0" collapsed="false">
      <c r="A5" s="257" t="s">
        <v>392</v>
      </c>
      <c r="B5" s="258" t="n">
        <v>1496892</v>
      </c>
      <c r="C5" s="259"/>
      <c r="D5" s="260" t="n">
        <v>1496892</v>
      </c>
      <c r="E5" s="261" t="n">
        <v>1496892</v>
      </c>
    </row>
    <row r="6" customFormat="false" ht="15.95" hidden="false" customHeight="true" outlineLevel="0" collapsed="false">
      <c r="A6" s="257" t="s">
        <v>393</v>
      </c>
      <c r="B6" s="258" t="n">
        <v>14904579</v>
      </c>
      <c r="C6" s="259"/>
      <c r="D6" s="261" t="n">
        <v>14904579</v>
      </c>
      <c r="E6" s="261" t="n">
        <v>17374569</v>
      </c>
    </row>
    <row r="7" customFormat="false" ht="15.95" hidden="false" customHeight="true" outlineLevel="0" collapsed="false">
      <c r="A7" s="257" t="s">
        <v>394</v>
      </c>
      <c r="B7" s="258" t="n">
        <v>39950000</v>
      </c>
      <c r="C7" s="259"/>
      <c r="D7" s="261" t="n">
        <v>39950000</v>
      </c>
      <c r="E7" s="261" t="n">
        <v>39950000</v>
      </c>
    </row>
    <row r="8" customFormat="false" ht="15.95" hidden="false" customHeight="true" outlineLevel="0" collapsed="false">
      <c r="A8" s="262" t="s">
        <v>395</v>
      </c>
      <c r="B8" s="258"/>
      <c r="C8" s="259"/>
      <c r="D8" s="263" t="n">
        <v>0</v>
      </c>
      <c r="E8" s="261" t="n">
        <v>3200000</v>
      </c>
    </row>
    <row r="9" customFormat="false" ht="15.95" hidden="false" customHeight="true" outlineLevel="0" collapsed="false">
      <c r="A9" s="257" t="s">
        <v>396</v>
      </c>
      <c r="B9" s="258"/>
      <c r="C9" s="259"/>
      <c r="D9" s="263"/>
      <c r="E9" s="261" t="n">
        <v>36321990</v>
      </c>
    </row>
    <row r="10" customFormat="false" ht="15.95" hidden="false" customHeight="true" outlineLevel="0" collapsed="false">
      <c r="A10" s="262"/>
      <c r="B10" s="258"/>
      <c r="C10" s="259"/>
      <c r="D10" s="261"/>
      <c r="E10" s="261"/>
    </row>
    <row r="11" customFormat="false" ht="15.95" hidden="false" customHeight="true" outlineLevel="0" collapsed="false">
      <c r="A11" s="257"/>
      <c r="B11" s="258"/>
      <c r="C11" s="259"/>
      <c r="D11" s="261"/>
      <c r="E11" s="261"/>
    </row>
    <row r="12" customFormat="false" ht="15.95" hidden="false" customHeight="true" outlineLevel="0" collapsed="false">
      <c r="A12" s="257"/>
      <c r="B12" s="258"/>
      <c r="C12" s="259"/>
      <c r="D12" s="261"/>
      <c r="E12" s="261"/>
    </row>
    <row r="13" customFormat="false" ht="15.95" hidden="false" customHeight="true" outlineLevel="0" collapsed="false">
      <c r="A13" s="257"/>
      <c r="B13" s="258"/>
      <c r="C13" s="259"/>
      <c r="D13" s="261"/>
      <c r="E13" s="261"/>
    </row>
    <row r="14" customFormat="false" ht="15.95" hidden="false" customHeight="true" outlineLevel="0" collapsed="false">
      <c r="A14" s="257"/>
      <c r="B14" s="258"/>
      <c r="C14" s="259"/>
      <c r="D14" s="261"/>
      <c r="E14" s="261"/>
    </row>
    <row r="15" customFormat="false" ht="15.95" hidden="false" customHeight="true" outlineLevel="0" collapsed="false">
      <c r="A15" s="257"/>
      <c r="B15" s="258"/>
      <c r="C15" s="259"/>
      <c r="D15" s="261"/>
      <c r="E15" s="261"/>
    </row>
    <row r="16" customFormat="false" ht="15.95" hidden="false" customHeight="true" outlineLevel="0" collapsed="false">
      <c r="A16" s="257"/>
      <c r="B16" s="258"/>
      <c r="C16" s="259"/>
      <c r="D16" s="261"/>
      <c r="E16" s="261"/>
    </row>
    <row r="17" customFormat="false" ht="15.95" hidden="false" customHeight="true" outlineLevel="0" collapsed="false">
      <c r="A17" s="257"/>
      <c r="B17" s="258"/>
      <c r="C17" s="259"/>
      <c r="D17" s="261"/>
      <c r="E17" s="261"/>
    </row>
    <row r="18" customFormat="false" ht="15.95" hidden="false" customHeight="true" outlineLevel="0" collapsed="false">
      <c r="A18" s="257"/>
      <c r="B18" s="258"/>
      <c r="C18" s="259"/>
      <c r="D18" s="261"/>
      <c r="E18" s="261"/>
    </row>
    <row r="19" customFormat="false" ht="15.95" hidden="false" customHeight="true" outlineLevel="0" collapsed="false">
      <c r="A19" s="257"/>
      <c r="B19" s="258"/>
      <c r="C19" s="259"/>
      <c r="D19" s="261"/>
      <c r="E19" s="261"/>
    </row>
    <row r="20" customFormat="false" ht="15.95" hidden="false" customHeight="true" outlineLevel="0" collapsed="false">
      <c r="A20" s="257"/>
      <c r="B20" s="258"/>
      <c r="C20" s="259"/>
      <c r="D20" s="261"/>
      <c r="E20" s="261"/>
    </row>
    <row r="21" customFormat="false" ht="15.95" hidden="false" customHeight="true" outlineLevel="0" collapsed="false">
      <c r="A21" s="257"/>
      <c r="B21" s="258"/>
      <c r="C21" s="259"/>
      <c r="D21" s="261"/>
      <c r="E21" s="261"/>
    </row>
    <row r="22" customFormat="false" ht="15.95" hidden="false" customHeight="true" outlineLevel="0" collapsed="false">
      <c r="A22" s="127"/>
      <c r="B22" s="264"/>
      <c r="C22" s="265"/>
      <c r="D22" s="266"/>
      <c r="E22" s="266"/>
    </row>
    <row r="23" s="272" customFormat="true" ht="18" hidden="false" customHeight="true" outlineLevel="0" collapsed="false">
      <c r="A23" s="267" t="s">
        <v>397</v>
      </c>
      <c r="B23" s="268"/>
      <c r="C23" s="269"/>
      <c r="D23" s="270" t="n">
        <f aca="false">SUM(D5:D22)</f>
        <v>56351471</v>
      </c>
      <c r="E23" s="271" t="n">
        <f aca="false">SUM(E5:E22)</f>
        <v>98343451</v>
      </c>
    </row>
  </sheetData>
  <mergeCells count="2">
    <mergeCell ref="A1:E1"/>
    <mergeCell ref="D2:E2"/>
  </mergeCells>
  <printOptions headings="false" gridLines="false" gridLinesSet="true" horizontalCentered="true" verticalCentered="false"/>
  <pageMargins left="0.7875" right="0.7875" top="1.02361111111111" bottom="0.984027777777778" header="0.7875" footer="0.511805555555555"/>
  <pageSetup paperSize="9" scale="105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&amp;R&amp;11 6. melléklet a ......../2021. (...........) önkormányzati rendelethez</oddHeader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E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6" activeCellId="0" sqref="E6"/>
    </sheetView>
  </sheetViews>
  <sheetFormatPr defaultRowHeight="12.75" zeroHeight="false" outlineLevelRow="0" outlineLevelCol="0"/>
  <cols>
    <col collapsed="false" customWidth="true" hidden="false" outlineLevel="0" max="1" min="1" style="250" width="60.66"/>
    <col collapsed="false" customWidth="true" hidden="false" outlineLevel="0" max="2" min="2" style="251" width="15.66"/>
    <col collapsed="false" customWidth="true" hidden="false" outlineLevel="0" max="3" min="3" style="251" width="16.32"/>
    <col collapsed="false" customWidth="true" hidden="false" outlineLevel="0" max="4" min="4" style="251" width="18"/>
    <col collapsed="false" customWidth="true" hidden="false" outlineLevel="0" max="5" min="5" style="251" width="18.83"/>
    <col collapsed="false" customWidth="true" hidden="false" outlineLevel="0" max="7" min="6" style="251" width="12.83"/>
    <col collapsed="false" customWidth="true" hidden="false" outlineLevel="0" max="8" min="8" style="251" width="13.83"/>
    <col collapsed="false" customWidth="true" hidden="false" outlineLevel="0" max="1025" min="9" style="251" width="9.33"/>
  </cols>
  <sheetData>
    <row r="1" customFormat="false" ht="24.75" hidden="false" customHeight="true" outlineLevel="0" collapsed="false">
      <c r="A1" s="252" t="s">
        <v>398</v>
      </c>
      <c r="B1" s="252"/>
      <c r="C1" s="252"/>
      <c r="D1" s="252"/>
      <c r="E1" s="252"/>
    </row>
    <row r="2" customFormat="false" ht="23.25" hidden="false" customHeight="true" outlineLevel="0" collapsed="false">
      <c r="A2" s="94"/>
      <c r="B2" s="93"/>
      <c r="C2" s="93"/>
      <c r="D2" s="93"/>
      <c r="E2" s="273" t="s">
        <v>272</v>
      </c>
    </row>
    <row r="3" s="254" customFormat="true" ht="48.75" hidden="false" customHeight="true" outlineLevel="0" collapsed="false">
      <c r="A3" s="99" t="s">
        <v>399</v>
      </c>
      <c r="B3" s="101" t="s">
        <v>390</v>
      </c>
      <c r="C3" s="101" t="s">
        <v>391</v>
      </c>
      <c r="D3" s="101" t="s">
        <v>5</v>
      </c>
      <c r="E3" s="274" t="s">
        <v>6</v>
      </c>
    </row>
    <row r="4" s="93" customFormat="true" ht="15" hidden="false" customHeight="true" outlineLevel="0" collapsed="false">
      <c r="A4" s="255" t="s">
        <v>7</v>
      </c>
      <c r="B4" s="256" t="s">
        <v>8</v>
      </c>
      <c r="C4" s="256" t="s">
        <v>9</v>
      </c>
      <c r="D4" s="256" t="s">
        <v>276</v>
      </c>
      <c r="E4" s="275" t="s">
        <v>277</v>
      </c>
    </row>
    <row r="5" customFormat="false" ht="15.95" hidden="false" customHeight="true" outlineLevel="0" collapsed="false">
      <c r="A5" s="276" t="s">
        <v>400</v>
      </c>
      <c r="B5" s="277"/>
      <c r="C5" s="278"/>
      <c r="D5" s="279" t="n">
        <v>0</v>
      </c>
      <c r="E5" s="280" t="n">
        <v>27300000</v>
      </c>
    </row>
    <row r="6" customFormat="false" ht="15.95" hidden="false" customHeight="true" outlineLevel="0" collapsed="false">
      <c r="A6" s="276"/>
      <c r="B6" s="277"/>
      <c r="C6" s="278"/>
      <c r="D6" s="279"/>
      <c r="E6" s="280"/>
    </row>
    <row r="7" customFormat="false" ht="15.95" hidden="false" customHeight="true" outlineLevel="0" collapsed="false">
      <c r="A7" s="276"/>
      <c r="B7" s="277"/>
      <c r="C7" s="278"/>
      <c r="D7" s="279"/>
      <c r="E7" s="280"/>
    </row>
    <row r="8" customFormat="false" ht="15.95" hidden="false" customHeight="true" outlineLevel="0" collapsed="false">
      <c r="A8" s="276"/>
      <c r="B8" s="281"/>
      <c r="C8" s="282"/>
      <c r="D8" s="283"/>
      <c r="E8" s="280"/>
    </row>
    <row r="9" customFormat="false" ht="15.95" hidden="false" customHeight="true" outlineLevel="0" collapsed="false">
      <c r="A9" s="276"/>
      <c r="B9" s="284"/>
      <c r="C9" s="284"/>
      <c r="D9" s="285"/>
      <c r="E9" s="280"/>
    </row>
    <row r="10" customFormat="false" ht="15.95" hidden="false" customHeight="true" outlineLevel="0" collapsed="false">
      <c r="A10" s="276"/>
      <c r="B10" s="277"/>
      <c r="C10" s="278"/>
      <c r="D10" s="279"/>
      <c r="E10" s="280"/>
    </row>
    <row r="11" customFormat="false" ht="15.95" hidden="false" customHeight="true" outlineLevel="0" collapsed="false">
      <c r="A11" s="276"/>
      <c r="B11" s="277"/>
      <c r="C11" s="278"/>
      <c r="D11" s="279"/>
      <c r="E11" s="280"/>
    </row>
    <row r="12" customFormat="false" ht="15.95" hidden="false" customHeight="true" outlineLevel="0" collapsed="false">
      <c r="A12" s="276"/>
      <c r="B12" s="277"/>
      <c r="C12" s="278"/>
      <c r="D12" s="279"/>
      <c r="E12" s="280"/>
    </row>
    <row r="13" customFormat="false" ht="15.95" hidden="false" customHeight="true" outlineLevel="0" collapsed="false">
      <c r="A13" s="276"/>
      <c r="B13" s="277"/>
      <c r="C13" s="278"/>
      <c r="D13" s="279"/>
      <c r="E13" s="280"/>
    </row>
    <row r="14" customFormat="false" ht="15.95" hidden="false" customHeight="true" outlineLevel="0" collapsed="false">
      <c r="A14" s="276"/>
      <c r="B14" s="277"/>
      <c r="C14" s="278"/>
      <c r="D14" s="279"/>
      <c r="E14" s="280"/>
    </row>
    <row r="15" customFormat="false" ht="15.95" hidden="false" customHeight="true" outlineLevel="0" collapsed="false">
      <c r="A15" s="276"/>
      <c r="B15" s="277"/>
      <c r="C15" s="278"/>
      <c r="D15" s="279"/>
      <c r="E15" s="280"/>
    </row>
    <row r="16" customFormat="false" ht="15.95" hidden="false" customHeight="true" outlineLevel="0" collapsed="false">
      <c r="A16" s="276"/>
      <c r="B16" s="277"/>
      <c r="C16" s="278"/>
      <c r="D16" s="279"/>
      <c r="E16" s="280"/>
    </row>
    <row r="17" customFormat="false" ht="15.95" hidden="false" customHeight="true" outlineLevel="0" collapsed="false">
      <c r="A17" s="276"/>
      <c r="B17" s="277"/>
      <c r="C17" s="278"/>
      <c r="D17" s="279"/>
      <c r="E17" s="280"/>
    </row>
    <row r="18" customFormat="false" ht="15.95" hidden="false" customHeight="true" outlineLevel="0" collapsed="false">
      <c r="A18" s="276"/>
      <c r="B18" s="277"/>
      <c r="C18" s="278"/>
      <c r="D18" s="279"/>
      <c r="E18" s="280"/>
    </row>
    <row r="19" customFormat="false" ht="15.95" hidden="false" customHeight="true" outlineLevel="0" collapsed="false">
      <c r="A19" s="276"/>
      <c r="B19" s="277"/>
      <c r="C19" s="278"/>
      <c r="D19" s="279"/>
      <c r="E19" s="280"/>
    </row>
    <row r="20" customFormat="false" ht="15.95" hidden="false" customHeight="true" outlineLevel="0" collapsed="false">
      <c r="A20" s="276"/>
      <c r="B20" s="277"/>
      <c r="C20" s="278"/>
      <c r="D20" s="279"/>
      <c r="E20" s="280"/>
    </row>
    <row r="21" customFormat="false" ht="15.95" hidden="false" customHeight="true" outlineLevel="0" collapsed="false">
      <c r="A21" s="276"/>
      <c r="B21" s="277"/>
      <c r="C21" s="278"/>
      <c r="D21" s="279"/>
      <c r="E21" s="280"/>
    </row>
    <row r="22" customFormat="false" ht="15.95" hidden="false" customHeight="true" outlineLevel="0" collapsed="false">
      <c r="A22" s="276"/>
      <c r="B22" s="277"/>
      <c r="C22" s="278"/>
      <c r="D22" s="279"/>
      <c r="E22" s="280"/>
    </row>
    <row r="23" customFormat="false" ht="15.95" hidden="false" customHeight="true" outlineLevel="0" collapsed="false">
      <c r="A23" s="286"/>
      <c r="B23" s="287"/>
      <c r="C23" s="288"/>
      <c r="D23" s="289"/>
      <c r="E23" s="290"/>
    </row>
    <row r="24" s="272" customFormat="true" ht="18" hidden="false" customHeight="true" outlineLevel="0" collapsed="false">
      <c r="A24" s="267" t="s">
        <v>397</v>
      </c>
      <c r="B24" s="291" t="n">
        <f aca="false">SUM(B5:B23)</f>
        <v>0</v>
      </c>
      <c r="C24" s="292"/>
      <c r="D24" s="291" t="n">
        <f aca="false">SUM(D5:D23)</f>
        <v>0</v>
      </c>
      <c r="E24" s="293" t="n">
        <f aca="false">SUM(E5:E23)</f>
        <v>27300000</v>
      </c>
    </row>
  </sheetData>
  <mergeCells count="1">
    <mergeCell ref="A1:E1"/>
  </mergeCells>
  <printOptions headings="false" gridLines="false" gridLinesSet="true" horizontalCentered="true" verticalCentered="false"/>
  <pageMargins left="0.7875" right="0.7875" top="1.22083333333333" bottom="0.984027777777778" header="0.7875" footer="0.511805555555555"/>
  <pageSetup paperSize="9" scale="95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&amp;R&amp;12 &amp;11 7. melléklet a ........./2021. (.........) önkormányzati rendelethez
&amp;10   </oddHeader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H9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0" activeCellId="0" sqref="H20"/>
    </sheetView>
  </sheetViews>
  <sheetFormatPr defaultRowHeight="12.75" zeroHeight="false" outlineLevelRow="0" outlineLevelCol="0"/>
  <cols>
    <col collapsed="false" customWidth="true" hidden="false" outlineLevel="0" max="1" min="1" style="294" width="38.66"/>
    <col collapsed="false" customWidth="true" hidden="false" outlineLevel="0" max="5" min="2" style="294" width="13.83"/>
    <col collapsed="false" customWidth="true" hidden="false" outlineLevel="0" max="1025" min="6" style="294" width="9.33"/>
  </cols>
  <sheetData>
    <row r="1" customFormat="false" ht="12.75" hidden="false" customHeight="false" outlineLevel="0" collapsed="false">
      <c r="A1" s="295"/>
      <c r="B1" s="295"/>
      <c r="C1" s="295"/>
      <c r="D1" s="295"/>
      <c r="E1" s="295"/>
    </row>
    <row r="2" customFormat="false" ht="15.75" hidden="false" customHeight="false" outlineLevel="0" collapsed="false">
      <c r="A2" s="296" t="s">
        <v>401</v>
      </c>
      <c r="B2" s="297" t="s">
        <v>402</v>
      </c>
      <c r="C2" s="297"/>
      <c r="D2" s="297"/>
      <c r="E2" s="297"/>
    </row>
    <row r="3" customFormat="false" ht="13.5" hidden="false" customHeight="true" outlineLevel="0" collapsed="false">
      <c r="A3" s="295"/>
      <c r="B3" s="295"/>
      <c r="C3" s="295"/>
      <c r="D3" s="298" t="s">
        <v>272</v>
      </c>
      <c r="E3" s="298"/>
    </row>
    <row r="4" customFormat="false" ht="15" hidden="false" customHeight="true" outlineLevel="0" collapsed="false">
      <c r="A4" s="299" t="s">
        <v>403</v>
      </c>
      <c r="B4" s="300" t="e">
        <f aca="false">CONCATENATE((LEFT(#REF!,4)),".")</f>
        <v>#REF!</v>
      </c>
      <c r="C4" s="300" t="e">
        <f aca="false">CONCATENATE((LEFT(#REF!,4))+1,".")</f>
        <v>#REF!</v>
      </c>
      <c r="D4" s="300" t="e">
        <f aca="false">CONCATENATE((LEFT(#REF!,4))+1,". után")</f>
        <v>#REF!</v>
      </c>
      <c r="E4" s="301" t="s">
        <v>404</v>
      </c>
    </row>
    <row r="5" customFormat="false" ht="13.5" hidden="false" customHeight="true" outlineLevel="0" collapsed="false">
      <c r="A5" s="302" t="s">
        <v>405</v>
      </c>
      <c r="B5" s="303"/>
      <c r="C5" s="303"/>
      <c r="D5" s="303"/>
      <c r="E5" s="304" t="n">
        <f aca="false">SUM(B5:D5)</f>
        <v>0</v>
      </c>
    </row>
    <row r="6" customFormat="false" ht="13.5" hidden="false" customHeight="true" outlineLevel="0" collapsed="false">
      <c r="A6" s="305" t="s">
        <v>406</v>
      </c>
      <c r="B6" s="306"/>
      <c r="C6" s="306"/>
      <c r="D6" s="306"/>
      <c r="E6" s="307" t="n">
        <f aca="false">SUM(B6:D6)</f>
        <v>0</v>
      </c>
    </row>
    <row r="7" customFormat="false" ht="12.75" hidden="false" customHeight="false" outlineLevel="0" collapsed="false">
      <c r="A7" s="308" t="s">
        <v>407</v>
      </c>
      <c r="B7" s="309" t="n">
        <v>1964491</v>
      </c>
      <c r="C7" s="309"/>
      <c r="D7" s="309"/>
      <c r="E7" s="310" t="n">
        <f aca="false">SUM(B7:D7)</f>
        <v>1964491</v>
      </c>
    </row>
    <row r="8" customFormat="false" ht="12.75" hidden="false" customHeight="false" outlineLevel="0" collapsed="false">
      <c r="A8" s="308" t="s">
        <v>408</v>
      </c>
      <c r="B8" s="309"/>
      <c r="C8" s="309"/>
      <c r="D8" s="309"/>
      <c r="E8" s="310" t="n">
        <f aca="false">SUM(B8:D8)</f>
        <v>0</v>
      </c>
    </row>
    <row r="9" customFormat="false" ht="12.75" hidden="false" customHeight="false" outlineLevel="0" collapsed="false">
      <c r="A9" s="308" t="s">
        <v>409</v>
      </c>
      <c r="B9" s="309"/>
      <c r="C9" s="309"/>
      <c r="D9" s="309"/>
      <c r="E9" s="310" t="n">
        <f aca="false">SUM(B9:D9)</f>
        <v>0</v>
      </c>
    </row>
    <row r="10" customFormat="false" ht="12.75" hidden="false" customHeight="false" outlineLevel="0" collapsed="false">
      <c r="A10" s="308" t="s">
        <v>410</v>
      </c>
      <c r="B10" s="309"/>
      <c r="C10" s="309"/>
      <c r="D10" s="309"/>
      <c r="E10" s="310" t="n">
        <f aca="false">SUM(B10:D10)</f>
        <v>0</v>
      </c>
    </row>
    <row r="11" customFormat="false" ht="13.5" hidden="false" customHeight="false" outlineLevel="0" collapsed="false">
      <c r="A11" s="311"/>
      <c r="B11" s="312"/>
      <c r="C11" s="312"/>
      <c r="D11" s="312"/>
      <c r="E11" s="310" t="n">
        <f aca="false">SUM(B11:D11)</f>
        <v>0</v>
      </c>
    </row>
    <row r="12" customFormat="false" ht="13.5" hidden="false" customHeight="false" outlineLevel="0" collapsed="false">
      <c r="A12" s="313" t="s">
        <v>411</v>
      </c>
      <c r="B12" s="314" t="n">
        <f aca="false">B5+SUM(B7:B11)</f>
        <v>1964491</v>
      </c>
      <c r="C12" s="314" t="n">
        <f aca="false">C5+SUM(C7:C11)</f>
        <v>0</v>
      </c>
      <c r="D12" s="314" t="n">
        <f aca="false">D5+SUM(D7:D11)</f>
        <v>0</v>
      </c>
      <c r="E12" s="315" t="n">
        <f aca="false">E5+SUM(E7:E11)</f>
        <v>1964491</v>
      </c>
    </row>
    <row r="13" customFormat="false" ht="13.5" hidden="false" customHeight="false" outlineLevel="0" collapsed="false">
      <c r="A13" s="316"/>
      <c r="B13" s="316"/>
      <c r="C13" s="316"/>
      <c r="D13" s="316"/>
      <c r="E13" s="316"/>
    </row>
    <row r="14" customFormat="false" ht="15" hidden="false" customHeight="true" outlineLevel="0" collapsed="false">
      <c r="A14" s="299" t="s">
        <v>412</v>
      </c>
      <c r="B14" s="300" t="e">
        <f aca="false">+B4</f>
        <v>#REF!</v>
      </c>
      <c r="C14" s="300" t="e">
        <f aca="false">+C4</f>
        <v>#REF!</v>
      </c>
      <c r="D14" s="300" t="e">
        <f aca="false">+D4</f>
        <v>#REF!</v>
      </c>
      <c r="E14" s="301" t="s">
        <v>404</v>
      </c>
    </row>
    <row r="15" customFormat="false" ht="12.75" hidden="false" customHeight="false" outlineLevel="0" collapsed="false">
      <c r="A15" s="302" t="s">
        <v>413</v>
      </c>
      <c r="B15" s="303"/>
      <c r="C15" s="303"/>
      <c r="D15" s="303"/>
      <c r="E15" s="304" t="n">
        <f aca="false">SUM(B15:D15)</f>
        <v>0</v>
      </c>
    </row>
    <row r="16" customFormat="false" ht="12.75" hidden="false" customHeight="false" outlineLevel="0" collapsed="false">
      <c r="A16" s="317" t="s">
        <v>414</v>
      </c>
      <c r="B16" s="309"/>
      <c r="C16" s="309"/>
      <c r="D16" s="309"/>
      <c r="E16" s="310" t="n">
        <f aca="false">SUM(B16:D16)</f>
        <v>0</v>
      </c>
    </row>
    <row r="17" customFormat="false" ht="12.75" hidden="false" customHeight="false" outlineLevel="0" collapsed="false">
      <c r="A17" s="308" t="s">
        <v>415</v>
      </c>
      <c r="B17" s="309" t="n">
        <v>1964491</v>
      </c>
      <c r="C17" s="309"/>
      <c r="D17" s="309"/>
      <c r="E17" s="310" t="n">
        <f aca="false">SUM(B17:D17)</f>
        <v>1964491</v>
      </c>
    </row>
    <row r="18" customFormat="false" ht="12.75" hidden="false" customHeight="false" outlineLevel="0" collapsed="false">
      <c r="A18" s="308" t="s">
        <v>416</v>
      </c>
      <c r="B18" s="309"/>
      <c r="C18" s="309"/>
      <c r="D18" s="309"/>
      <c r="E18" s="310" t="n">
        <f aca="false">SUM(B18:D18)</f>
        <v>0</v>
      </c>
    </row>
    <row r="19" customFormat="false" ht="12.75" hidden="false" customHeight="false" outlineLevel="0" collapsed="false">
      <c r="A19" s="318"/>
      <c r="B19" s="309"/>
      <c r="C19" s="309"/>
      <c r="D19" s="309"/>
      <c r="E19" s="310" t="n">
        <f aca="false">SUM(B19:D19)</f>
        <v>0</v>
      </c>
    </row>
    <row r="20" customFormat="false" ht="12.75" hidden="false" customHeight="false" outlineLevel="0" collapsed="false">
      <c r="A20" s="318"/>
      <c r="B20" s="309"/>
      <c r="C20" s="309"/>
      <c r="D20" s="309"/>
      <c r="E20" s="310" t="n">
        <f aca="false">SUM(B20:D20)</f>
        <v>0</v>
      </c>
    </row>
    <row r="21" customFormat="false" ht="13.5" hidden="false" customHeight="false" outlineLevel="0" collapsed="false">
      <c r="A21" s="311"/>
      <c r="B21" s="312"/>
      <c r="C21" s="312"/>
      <c r="D21" s="312"/>
      <c r="E21" s="310" t="n">
        <f aca="false">SUM(B21:D21)</f>
        <v>0</v>
      </c>
    </row>
    <row r="22" customFormat="false" ht="13.5" hidden="false" customHeight="false" outlineLevel="0" collapsed="false">
      <c r="A22" s="313" t="s">
        <v>417</v>
      </c>
      <c r="B22" s="314" t="n">
        <f aca="false">SUM(B15:B21)</f>
        <v>1964491</v>
      </c>
      <c r="C22" s="314" t="n">
        <f aca="false">SUM(C15:C21)</f>
        <v>0</v>
      </c>
      <c r="D22" s="314" t="n">
        <f aca="false">SUM(D15:D21)</f>
        <v>0</v>
      </c>
      <c r="E22" s="315" t="n">
        <f aca="false">SUM(E15:E21)</f>
        <v>1964491</v>
      </c>
    </row>
    <row r="23" customFormat="false" ht="12.75" hidden="false" customHeight="false" outlineLevel="0" collapsed="false">
      <c r="A23" s="295"/>
      <c r="B23" s="295"/>
      <c r="C23" s="295"/>
      <c r="D23" s="295"/>
      <c r="E23" s="295"/>
    </row>
    <row r="24" customFormat="false" ht="12.75" hidden="false" customHeight="false" outlineLevel="0" collapsed="false">
      <c r="A24" s="295"/>
      <c r="B24" s="295"/>
      <c r="C24" s="295"/>
      <c r="D24" s="295"/>
      <c r="E24" s="295"/>
    </row>
    <row r="25" customFormat="false" ht="15.75" hidden="false" customHeight="false" outlineLevel="0" collapsed="false">
      <c r="A25" s="296" t="s">
        <v>401</v>
      </c>
      <c r="B25" s="297" t="s">
        <v>418</v>
      </c>
      <c r="C25" s="297"/>
      <c r="D25" s="297"/>
      <c r="E25" s="297"/>
    </row>
    <row r="26" customFormat="false" ht="14.25" hidden="false" customHeight="false" outlineLevel="0" collapsed="false">
      <c r="A26" s="295"/>
      <c r="B26" s="295"/>
      <c r="C26" s="295"/>
      <c r="D26" s="298" t="s">
        <v>2</v>
      </c>
      <c r="E26" s="298"/>
    </row>
    <row r="27" customFormat="false" ht="13.5" hidden="false" customHeight="false" outlineLevel="0" collapsed="false">
      <c r="A27" s="299" t="s">
        <v>403</v>
      </c>
      <c r="B27" s="300" t="e">
        <f aca="false">+B14</f>
        <v>#REF!</v>
      </c>
      <c r="C27" s="300" t="e">
        <f aca="false">+C14</f>
        <v>#REF!</v>
      </c>
      <c r="D27" s="300" t="e">
        <f aca="false">+D14</f>
        <v>#REF!</v>
      </c>
      <c r="E27" s="301" t="s">
        <v>404</v>
      </c>
    </row>
    <row r="28" customFormat="false" ht="12.75" hidden="false" customHeight="false" outlineLevel="0" collapsed="false">
      <c r="A28" s="302" t="s">
        <v>405</v>
      </c>
      <c r="B28" s="303"/>
      <c r="C28" s="303"/>
      <c r="D28" s="303"/>
      <c r="E28" s="304" t="n">
        <f aca="false">SUM(B28:D28)</f>
        <v>0</v>
      </c>
    </row>
    <row r="29" customFormat="false" ht="12.75" hidden="false" customHeight="false" outlineLevel="0" collapsed="false">
      <c r="A29" s="305" t="s">
        <v>406</v>
      </c>
      <c r="B29" s="306"/>
      <c r="C29" s="306"/>
      <c r="D29" s="306"/>
      <c r="E29" s="307" t="n">
        <f aca="false">SUM(B29:D29)</f>
        <v>0</v>
      </c>
    </row>
    <row r="30" customFormat="false" ht="12.75" hidden="false" customHeight="false" outlineLevel="0" collapsed="false">
      <c r="A30" s="308" t="s">
        <v>407</v>
      </c>
      <c r="B30" s="309" t="n">
        <v>3825326</v>
      </c>
      <c r="C30" s="309"/>
      <c r="D30" s="309"/>
      <c r="E30" s="310" t="n">
        <f aca="false">SUM(B30:D30)</f>
        <v>3825326</v>
      </c>
    </row>
    <row r="31" customFormat="false" ht="12.75" hidden="false" customHeight="false" outlineLevel="0" collapsed="false">
      <c r="A31" s="308" t="s">
        <v>408</v>
      </c>
      <c r="B31" s="309"/>
      <c r="C31" s="309"/>
      <c r="D31" s="309"/>
      <c r="E31" s="310" t="n">
        <f aca="false">SUM(B31:D31)</f>
        <v>0</v>
      </c>
    </row>
    <row r="32" customFormat="false" ht="12.75" hidden="false" customHeight="false" outlineLevel="0" collapsed="false">
      <c r="A32" s="308" t="s">
        <v>409</v>
      </c>
      <c r="B32" s="309"/>
      <c r="C32" s="309"/>
      <c r="D32" s="309"/>
      <c r="E32" s="310" t="n">
        <f aca="false">SUM(B32:D32)</f>
        <v>0</v>
      </c>
    </row>
    <row r="33" customFormat="false" ht="12.75" hidden="false" customHeight="false" outlineLevel="0" collapsed="false">
      <c r="A33" s="308" t="s">
        <v>410</v>
      </c>
      <c r="B33" s="309"/>
      <c r="C33" s="309"/>
      <c r="D33" s="309"/>
      <c r="E33" s="310" t="n">
        <f aca="false">SUM(B33:D33)</f>
        <v>0</v>
      </c>
    </row>
    <row r="34" customFormat="false" ht="13.5" hidden="false" customHeight="false" outlineLevel="0" collapsed="false">
      <c r="A34" s="311"/>
      <c r="B34" s="312"/>
      <c r="C34" s="312"/>
      <c r="D34" s="312"/>
      <c r="E34" s="310" t="n">
        <f aca="false">SUM(B34:D34)</f>
        <v>0</v>
      </c>
    </row>
    <row r="35" customFormat="false" ht="13.5" hidden="false" customHeight="false" outlineLevel="0" collapsed="false">
      <c r="A35" s="313" t="s">
        <v>411</v>
      </c>
      <c r="B35" s="314" t="n">
        <f aca="false">B28+SUM(B30:B34)</f>
        <v>3825326</v>
      </c>
      <c r="C35" s="314" t="n">
        <f aca="false">C28+SUM(C30:C34)</f>
        <v>0</v>
      </c>
      <c r="D35" s="314" t="n">
        <f aca="false">D28+SUM(D30:D34)</f>
        <v>0</v>
      </c>
      <c r="E35" s="315" t="n">
        <f aca="false">E28+SUM(E30:E34)</f>
        <v>3825326</v>
      </c>
    </row>
    <row r="36" customFormat="false" ht="13.5" hidden="false" customHeight="false" outlineLevel="0" collapsed="false">
      <c r="A36" s="316"/>
      <c r="B36" s="316"/>
      <c r="C36" s="316"/>
      <c r="D36" s="316"/>
      <c r="E36" s="316"/>
    </row>
    <row r="37" customFormat="false" ht="13.5" hidden="false" customHeight="false" outlineLevel="0" collapsed="false">
      <c r="A37" s="299" t="s">
        <v>412</v>
      </c>
      <c r="B37" s="300" t="e">
        <f aca="false">+B27</f>
        <v>#REF!</v>
      </c>
      <c r="C37" s="300" t="e">
        <f aca="false">+C27</f>
        <v>#REF!</v>
      </c>
      <c r="D37" s="300" t="e">
        <f aca="false">+D27</f>
        <v>#REF!</v>
      </c>
      <c r="E37" s="301" t="s">
        <v>404</v>
      </c>
    </row>
    <row r="38" customFormat="false" ht="12.75" hidden="false" customHeight="false" outlineLevel="0" collapsed="false">
      <c r="A38" s="302" t="s">
        <v>413</v>
      </c>
      <c r="B38" s="303"/>
      <c r="C38" s="303"/>
      <c r="D38" s="303"/>
      <c r="E38" s="304" t="n">
        <f aca="false">SUM(B38:D38)</f>
        <v>0</v>
      </c>
    </row>
    <row r="39" customFormat="false" ht="12.75" hidden="false" customHeight="false" outlineLevel="0" collapsed="false">
      <c r="A39" s="317" t="s">
        <v>414</v>
      </c>
      <c r="B39" s="309"/>
      <c r="C39" s="309"/>
      <c r="D39" s="309"/>
      <c r="E39" s="310" t="n">
        <f aca="false">SUM(B39:D39)</f>
        <v>0</v>
      </c>
    </row>
    <row r="40" customFormat="false" ht="12.75" hidden="false" customHeight="false" outlineLevel="0" collapsed="false">
      <c r="A40" s="308" t="s">
        <v>415</v>
      </c>
      <c r="B40" s="309" t="n">
        <v>3825326</v>
      </c>
      <c r="C40" s="309"/>
      <c r="D40" s="309"/>
      <c r="E40" s="310" t="n">
        <f aca="false">SUM(B40:D40)</f>
        <v>3825326</v>
      </c>
    </row>
    <row r="41" customFormat="false" ht="12.75" hidden="false" customHeight="false" outlineLevel="0" collapsed="false">
      <c r="A41" s="308" t="s">
        <v>416</v>
      </c>
      <c r="B41" s="309"/>
      <c r="C41" s="309"/>
      <c r="D41" s="309"/>
      <c r="E41" s="310" t="n">
        <f aca="false">SUM(B41:D41)</f>
        <v>0</v>
      </c>
    </row>
    <row r="42" customFormat="false" ht="12.75" hidden="false" customHeight="false" outlineLevel="0" collapsed="false">
      <c r="A42" s="318"/>
      <c r="B42" s="309"/>
      <c r="C42" s="309"/>
      <c r="D42" s="309"/>
      <c r="E42" s="310" t="n">
        <f aca="false">SUM(B42:D42)</f>
        <v>0</v>
      </c>
    </row>
    <row r="43" customFormat="false" ht="12.75" hidden="false" customHeight="false" outlineLevel="0" collapsed="false">
      <c r="A43" s="318"/>
      <c r="B43" s="309"/>
      <c r="C43" s="309"/>
      <c r="D43" s="309"/>
      <c r="E43" s="310" t="n">
        <f aca="false">SUM(B43:D43)</f>
        <v>0</v>
      </c>
    </row>
    <row r="44" customFormat="false" ht="13.5" hidden="false" customHeight="false" outlineLevel="0" collapsed="false">
      <c r="A44" s="311"/>
      <c r="B44" s="312"/>
      <c r="C44" s="312"/>
      <c r="D44" s="312"/>
      <c r="E44" s="310" t="n">
        <f aca="false">SUM(B44:D44)</f>
        <v>0</v>
      </c>
    </row>
    <row r="45" customFormat="false" ht="13.5" hidden="false" customHeight="false" outlineLevel="0" collapsed="false">
      <c r="A45" s="313" t="s">
        <v>417</v>
      </c>
      <c r="B45" s="314" t="n">
        <f aca="false">SUM(B38:B44)</f>
        <v>3825326</v>
      </c>
      <c r="C45" s="314" t="n">
        <f aca="false">SUM(C38:C44)</f>
        <v>0</v>
      </c>
      <c r="D45" s="314" t="n">
        <f aca="false">SUM(D38:D44)</f>
        <v>0</v>
      </c>
      <c r="E45" s="315" t="n">
        <f aca="false">SUM(E38:E44)</f>
        <v>3825326</v>
      </c>
    </row>
    <row r="46" customFormat="false" ht="12.75" hidden="false" customHeight="false" outlineLevel="0" collapsed="false">
      <c r="A46" s="295"/>
      <c r="B46" s="295"/>
      <c r="C46" s="295"/>
      <c r="D46" s="295"/>
      <c r="E46" s="295"/>
    </row>
    <row r="47" customFormat="false" ht="15.75" hidden="false" customHeight="true" outlineLevel="0" collapsed="false">
      <c r="A47" s="296" t="s">
        <v>401</v>
      </c>
      <c r="B47" s="319" t="s">
        <v>419</v>
      </c>
      <c r="C47" s="319"/>
      <c r="D47" s="319"/>
      <c r="E47" s="319"/>
    </row>
    <row r="48" customFormat="false" ht="14.25" hidden="false" customHeight="false" outlineLevel="0" collapsed="false">
      <c r="A48" s="295"/>
      <c r="B48" s="295"/>
      <c r="C48" s="295"/>
      <c r="D48" s="298" t="s">
        <v>2</v>
      </c>
      <c r="E48" s="298"/>
    </row>
    <row r="49" customFormat="false" ht="13.5" hidden="false" customHeight="false" outlineLevel="0" collapsed="false">
      <c r="A49" s="299" t="s">
        <v>403</v>
      </c>
      <c r="B49" s="300" t="n">
        <f aca="false">+B36</f>
        <v>0</v>
      </c>
      <c r="C49" s="300" t="n">
        <f aca="false">+C36</f>
        <v>0</v>
      </c>
      <c r="D49" s="300" t="n">
        <f aca="false">+D36</f>
        <v>0</v>
      </c>
      <c r="E49" s="301" t="s">
        <v>404</v>
      </c>
      <c r="H49" s="320"/>
    </row>
    <row r="50" customFormat="false" ht="12.75" hidden="false" customHeight="false" outlineLevel="0" collapsed="false">
      <c r="A50" s="302" t="s">
        <v>405</v>
      </c>
      <c r="B50" s="303"/>
      <c r="C50" s="303"/>
      <c r="D50" s="303"/>
      <c r="E50" s="304" t="n">
        <f aca="false">SUM(B50:D50)</f>
        <v>0</v>
      </c>
    </row>
    <row r="51" customFormat="false" ht="12.75" hidden="false" customHeight="false" outlineLevel="0" collapsed="false">
      <c r="A51" s="305" t="s">
        <v>406</v>
      </c>
      <c r="B51" s="306"/>
      <c r="C51" s="306"/>
      <c r="D51" s="306"/>
      <c r="E51" s="307" t="n">
        <f aca="false">SUM(B51:D51)</f>
        <v>0</v>
      </c>
    </row>
    <row r="52" customFormat="false" ht="12.75" hidden="false" customHeight="false" outlineLevel="0" collapsed="false">
      <c r="A52" s="308" t="s">
        <v>407</v>
      </c>
      <c r="B52" s="309" t="n">
        <v>4992838</v>
      </c>
      <c r="C52" s="309"/>
      <c r="D52" s="309"/>
      <c r="E52" s="310" t="n">
        <f aca="false">SUM(B52:D52)</f>
        <v>4992838</v>
      </c>
    </row>
    <row r="53" customFormat="false" ht="12.75" hidden="false" customHeight="false" outlineLevel="0" collapsed="false">
      <c r="A53" s="308" t="s">
        <v>408</v>
      </c>
      <c r="B53" s="309"/>
      <c r="C53" s="309"/>
      <c r="D53" s="309"/>
      <c r="E53" s="310" t="n">
        <f aca="false">SUM(B53:D53)</f>
        <v>0</v>
      </c>
    </row>
    <row r="54" customFormat="false" ht="12.75" hidden="false" customHeight="false" outlineLevel="0" collapsed="false">
      <c r="A54" s="308" t="s">
        <v>409</v>
      </c>
      <c r="B54" s="309"/>
      <c r="C54" s="309"/>
      <c r="D54" s="309"/>
      <c r="E54" s="310" t="n">
        <f aca="false">SUM(B54:D54)</f>
        <v>0</v>
      </c>
    </row>
    <row r="55" customFormat="false" ht="12.75" hidden="false" customHeight="false" outlineLevel="0" collapsed="false">
      <c r="A55" s="308" t="s">
        <v>410</v>
      </c>
      <c r="B55" s="309"/>
      <c r="C55" s="309"/>
      <c r="D55" s="309"/>
      <c r="E55" s="310" t="n">
        <f aca="false">SUM(B55:D55)</f>
        <v>0</v>
      </c>
    </row>
    <row r="56" customFormat="false" ht="13.5" hidden="false" customHeight="false" outlineLevel="0" collapsed="false">
      <c r="A56" s="311"/>
      <c r="B56" s="312"/>
      <c r="C56" s="312"/>
      <c r="D56" s="312"/>
      <c r="E56" s="310" t="n">
        <f aca="false">SUM(B56:D56)</f>
        <v>0</v>
      </c>
    </row>
    <row r="57" customFormat="false" ht="13.5" hidden="false" customHeight="false" outlineLevel="0" collapsed="false">
      <c r="A57" s="313" t="s">
        <v>411</v>
      </c>
      <c r="B57" s="314" t="n">
        <f aca="false">B50+SUM(B52:B56)</f>
        <v>4992838</v>
      </c>
      <c r="C57" s="314" t="n">
        <f aca="false">C50+SUM(C52:C56)</f>
        <v>0</v>
      </c>
      <c r="D57" s="314" t="n">
        <f aca="false">D50+SUM(D52:D56)</f>
        <v>0</v>
      </c>
      <c r="E57" s="315" t="n">
        <f aca="false">E50+SUM(E52:E56)</f>
        <v>4992838</v>
      </c>
    </row>
    <row r="58" customFormat="false" ht="13.5" hidden="false" customHeight="false" outlineLevel="0" collapsed="false">
      <c r="A58" s="316"/>
      <c r="B58" s="316"/>
      <c r="C58" s="316"/>
      <c r="D58" s="316"/>
      <c r="E58" s="316"/>
    </row>
    <row r="59" customFormat="false" ht="13.5" hidden="false" customHeight="false" outlineLevel="0" collapsed="false">
      <c r="A59" s="299" t="s">
        <v>412</v>
      </c>
      <c r="B59" s="300" t="n">
        <f aca="false">+B49</f>
        <v>0</v>
      </c>
      <c r="C59" s="300" t="n">
        <f aca="false">+C49</f>
        <v>0</v>
      </c>
      <c r="D59" s="300" t="n">
        <f aca="false">+D49</f>
        <v>0</v>
      </c>
      <c r="E59" s="301" t="s">
        <v>404</v>
      </c>
    </row>
    <row r="60" customFormat="false" ht="12.75" hidden="false" customHeight="false" outlineLevel="0" collapsed="false">
      <c r="A60" s="302" t="s">
        <v>413</v>
      </c>
      <c r="B60" s="303"/>
      <c r="C60" s="303"/>
      <c r="D60" s="303"/>
      <c r="E60" s="304" t="n">
        <f aca="false">SUM(B60:D60)</f>
        <v>0</v>
      </c>
    </row>
    <row r="61" customFormat="false" ht="12.75" hidden="false" customHeight="false" outlineLevel="0" collapsed="false">
      <c r="A61" s="317" t="s">
        <v>414</v>
      </c>
      <c r="B61" s="309"/>
      <c r="C61" s="309"/>
      <c r="D61" s="309"/>
      <c r="E61" s="310" t="n">
        <f aca="false">SUM(B61:D61)</f>
        <v>0</v>
      </c>
    </row>
    <row r="62" customFormat="false" ht="12.75" hidden="false" customHeight="false" outlineLevel="0" collapsed="false">
      <c r="A62" s="308" t="s">
        <v>415</v>
      </c>
      <c r="B62" s="309" t="n">
        <v>4992838</v>
      </c>
      <c r="C62" s="309"/>
      <c r="D62" s="309"/>
      <c r="E62" s="310" t="n">
        <f aca="false">SUM(B62:D62)</f>
        <v>4992838</v>
      </c>
    </row>
    <row r="63" customFormat="false" ht="12.75" hidden="false" customHeight="false" outlineLevel="0" collapsed="false">
      <c r="A63" s="308" t="s">
        <v>416</v>
      </c>
      <c r="B63" s="309"/>
      <c r="C63" s="309"/>
      <c r="D63" s="309"/>
      <c r="E63" s="310" t="n">
        <f aca="false">SUM(B63:D63)</f>
        <v>0</v>
      </c>
    </row>
    <row r="64" customFormat="false" ht="12.75" hidden="false" customHeight="false" outlineLevel="0" collapsed="false">
      <c r="A64" s="318"/>
      <c r="B64" s="309"/>
      <c r="C64" s="309"/>
      <c r="D64" s="309"/>
      <c r="E64" s="310" t="n">
        <f aca="false">SUM(B64:D64)</f>
        <v>0</v>
      </c>
    </row>
    <row r="65" customFormat="false" ht="12.75" hidden="false" customHeight="false" outlineLevel="0" collapsed="false">
      <c r="A65" s="318"/>
      <c r="B65" s="309"/>
      <c r="C65" s="309"/>
      <c r="D65" s="309"/>
      <c r="E65" s="310" t="n">
        <f aca="false">SUM(B65:D65)</f>
        <v>0</v>
      </c>
    </row>
    <row r="66" customFormat="false" ht="13.5" hidden="false" customHeight="false" outlineLevel="0" collapsed="false">
      <c r="A66" s="311"/>
      <c r="B66" s="312"/>
      <c r="C66" s="312"/>
      <c r="D66" s="312"/>
      <c r="E66" s="310" t="n">
        <f aca="false">SUM(B66:D66)</f>
        <v>0</v>
      </c>
    </row>
    <row r="67" customFormat="false" ht="13.5" hidden="false" customHeight="false" outlineLevel="0" collapsed="false">
      <c r="A67" s="313" t="s">
        <v>417</v>
      </c>
      <c r="B67" s="314" t="n">
        <f aca="false">SUM(B60:B66)</f>
        <v>4992838</v>
      </c>
      <c r="C67" s="314" t="n">
        <f aca="false">SUM(C60:C66)</f>
        <v>0</v>
      </c>
      <c r="D67" s="314" t="n">
        <f aca="false">SUM(D60:D66)</f>
        <v>0</v>
      </c>
      <c r="E67" s="315" t="n">
        <f aca="false">SUM(E60:E66)</f>
        <v>4992838</v>
      </c>
    </row>
    <row r="68" customFormat="false" ht="12.75" hidden="false" customHeight="false" outlineLevel="0" collapsed="false">
      <c r="A68" s="321"/>
      <c r="B68" s="322"/>
      <c r="C68" s="322"/>
      <c r="D68" s="322"/>
      <c r="E68" s="322"/>
    </row>
    <row r="69" customFormat="false" ht="12.75" hidden="false" customHeight="false" outlineLevel="0" collapsed="false">
      <c r="A69" s="321"/>
      <c r="B69" s="322"/>
      <c r="C69" s="322"/>
      <c r="D69" s="322"/>
      <c r="E69" s="322"/>
    </row>
    <row r="70" customFormat="false" ht="12.75" hidden="false" customHeight="false" outlineLevel="0" collapsed="false">
      <c r="A70" s="321"/>
      <c r="B70" s="322"/>
      <c r="C70" s="322"/>
      <c r="D70" s="322"/>
      <c r="E70" s="322"/>
    </row>
    <row r="71" customFormat="false" ht="15.75" hidden="false" customHeight="false" outlineLevel="0" collapsed="false">
      <c r="A71" s="296" t="s">
        <v>401</v>
      </c>
      <c r="B71" s="297" t="s">
        <v>420</v>
      </c>
      <c r="C71" s="297"/>
      <c r="D71" s="297"/>
      <c r="E71" s="297"/>
    </row>
    <row r="72" customFormat="false" ht="14.25" hidden="false" customHeight="false" outlineLevel="0" collapsed="false">
      <c r="A72" s="295"/>
      <c r="B72" s="295"/>
      <c r="C72" s="295"/>
      <c r="D72" s="298" t="s">
        <v>2</v>
      </c>
      <c r="E72" s="298"/>
    </row>
    <row r="73" customFormat="false" ht="13.5" hidden="false" customHeight="false" outlineLevel="0" collapsed="false">
      <c r="A73" s="299" t="s">
        <v>403</v>
      </c>
      <c r="B73" s="300" t="e">
        <f aca="false">+#REF!</f>
        <v>#REF!</v>
      </c>
      <c r="C73" s="300" t="e">
        <f aca="false">+#REF!</f>
        <v>#REF!</v>
      </c>
      <c r="D73" s="300" t="e">
        <f aca="false">+#REF!</f>
        <v>#REF!</v>
      </c>
      <c r="E73" s="301" t="s">
        <v>404</v>
      </c>
    </row>
    <row r="74" customFormat="false" ht="12.75" hidden="false" customHeight="false" outlineLevel="0" collapsed="false">
      <c r="A74" s="302" t="s">
        <v>405</v>
      </c>
      <c r="B74" s="303"/>
      <c r="C74" s="303"/>
      <c r="D74" s="303"/>
      <c r="E74" s="304" t="n">
        <f aca="false">SUM(B74:D74)</f>
        <v>0</v>
      </c>
    </row>
    <row r="75" customFormat="false" ht="12.75" hidden="false" customHeight="false" outlineLevel="0" collapsed="false">
      <c r="A75" s="305" t="s">
        <v>406</v>
      </c>
      <c r="B75" s="306"/>
      <c r="C75" s="306"/>
      <c r="D75" s="306"/>
      <c r="E75" s="307" t="n">
        <f aca="false">SUM(B75:D75)</f>
        <v>0</v>
      </c>
    </row>
    <row r="76" customFormat="false" ht="12.75" hidden="false" customHeight="false" outlineLevel="0" collapsed="false">
      <c r="A76" s="308" t="s">
        <v>407</v>
      </c>
      <c r="B76" s="309" t="n">
        <v>20135755</v>
      </c>
      <c r="C76" s="309"/>
      <c r="D76" s="309"/>
      <c r="E76" s="310" t="n">
        <f aca="false">SUM(B76:D76)</f>
        <v>20135755</v>
      </c>
    </row>
    <row r="77" customFormat="false" ht="12.75" hidden="false" customHeight="false" outlineLevel="0" collapsed="false">
      <c r="A77" s="308" t="s">
        <v>408</v>
      </c>
      <c r="B77" s="309" t="n">
        <v>12079844</v>
      </c>
      <c r="C77" s="309"/>
      <c r="D77" s="309"/>
      <c r="E77" s="310" t="n">
        <f aca="false">SUM(B77:D77)</f>
        <v>12079844</v>
      </c>
    </row>
    <row r="78" customFormat="false" ht="12.75" hidden="false" customHeight="false" outlineLevel="0" collapsed="false">
      <c r="A78" s="308" t="s">
        <v>409</v>
      </c>
      <c r="B78" s="309"/>
      <c r="C78" s="309"/>
      <c r="D78" s="309"/>
      <c r="E78" s="310" t="n">
        <f aca="false">SUM(B78:D78)</f>
        <v>0</v>
      </c>
    </row>
    <row r="79" customFormat="false" ht="12.75" hidden="false" customHeight="false" outlineLevel="0" collapsed="false">
      <c r="A79" s="308" t="s">
        <v>410</v>
      </c>
      <c r="B79" s="309" t="n">
        <v>19000000</v>
      </c>
      <c r="C79" s="309"/>
      <c r="D79" s="309"/>
      <c r="E79" s="310" t="n">
        <f aca="false">SUM(B79:D79)</f>
        <v>19000000</v>
      </c>
    </row>
    <row r="80" customFormat="false" ht="13.5" hidden="false" customHeight="false" outlineLevel="0" collapsed="false">
      <c r="A80" s="311"/>
      <c r="B80" s="312"/>
      <c r="C80" s="312"/>
      <c r="D80" s="312"/>
      <c r="E80" s="310" t="n">
        <f aca="false">SUM(B80:D80)</f>
        <v>0</v>
      </c>
    </row>
    <row r="81" customFormat="false" ht="13.5" hidden="false" customHeight="false" outlineLevel="0" collapsed="false">
      <c r="A81" s="313" t="s">
        <v>411</v>
      </c>
      <c r="B81" s="314" t="n">
        <f aca="false">B74+SUM(B76:B80)</f>
        <v>51215599</v>
      </c>
      <c r="C81" s="314" t="n">
        <f aca="false">C74+SUM(C76:C80)</f>
        <v>0</v>
      </c>
      <c r="D81" s="314" t="n">
        <f aca="false">D74+SUM(D76:D80)</f>
        <v>0</v>
      </c>
      <c r="E81" s="315" t="n">
        <f aca="false">E74+SUM(E76:E80)</f>
        <v>51215599</v>
      </c>
    </row>
    <row r="82" customFormat="false" ht="13.5" hidden="false" customHeight="false" outlineLevel="0" collapsed="false">
      <c r="A82" s="316"/>
      <c r="B82" s="316"/>
      <c r="C82" s="316"/>
      <c r="D82" s="316"/>
      <c r="E82" s="316"/>
    </row>
    <row r="83" customFormat="false" ht="13.5" hidden="false" customHeight="false" outlineLevel="0" collapsed="false">
      <c r="A83" s="299" t="s">
        <v>412</v>
      </c>
      <c r="B83" s="300" t="e">
        <f aca="false">+B73</f>
        <v>#REF!</v>
      </c>
      <c r="C83" s="300" t="e">
        <f aca="false">+C73</f>
        <v>#REF!</v>
      </c>
      <c r="D83" s="300" t="e">
        <f aca="false">+D73</f>
        <v>#REF!</v>
      </c>
      <c r="E83" s="301" t="s">
        <v>404</v>
      </c>
    </row>
    <row r="84" customFormat="false" ht="12.75" hidden="false" customHeight="false" outlineLevel="0" collapsed="false">
      <c r="A84" s="302" t="s">
        <v>413</v>
      </c>
      <c r="B84" s="303" t="n">
        <v>4946418</v>
      </c>
      <c r="C84" s="303"/>
      <c r="D84" s="303"/>
      <c r="E84" s="304" t="n">
        <f aca="false">SUM(B84:D84)</f>
        <v>4946418</v>
      </c>
    </row>
    <row r="85" customFormat="false" ht="12.75" hidden="false" customHeight="false" outlineLevel="0" collapsed="false">
      <c r="A85" s="317" t="s">
        <v>421</v>
      </c>
      <c r="B85" s="309" t="n">
        <v>39950000</v>
      </c>
      <c r="C85" s="309"/>
      <c r="D85" s="309"/>
      <c r="E85" s="310" t="n">
        <f aca="false">SUM(B85:D85)</f>
        <v>39950000</v>
      </c>
    </row>
    <row r="86" customFormat="false" ht="12.75" hidden="false" customHeight="false" outlineLevel="0" collapsed="false">
      <c r="A86" s="308" t="s">
        <v>415</v>
      </c>
      <c r="B86" s="309" t="n">
        <v>6319181</v>
      </c>
      <c r="C86" s="309"/>
      <c r="D86" s="309"/>
      <c r="E86" s="310" t="n">
        <f aca="false">SUM(B86:D86)</f>
        <v>6319181</v>
      </c>
    </row>
    <row r="87" customFormat="false" ht="12.75" hidden="false" customHeight="false" outlineLevel="0" collapsed="false">
      <c r="A87" s="308"/>
      <c r="B87" s="309"/>
      <c r="C87" s="309"/>
      <c r="D87" s="309"/>
      <c r="E87" s="310" t="n">
        <f aca="false">SUM(B87:D87)</f>
        <v>0</v>
      </c>
    </row>
    <row r="88" customFormat="false" ht="12.75" hidden="false" customHeight="false" outlineLevel="0" collapsed="false">
      <c r="A88" s="318"/>
      <c r="B88" s="309"/>
      <c r="C88" s="309"/>
      <c r="D88" s="309"/>
      <c r="E88" s="310" t="n">
        <f aca="false">SUM(B88:D88)</f>
        <v>0</v>
      </c>
    </row>
    <row r="89" customFormat="false" ht="12.75" hidden="false" customHeight="false" outlineLevel="0" collapsed="false">
      <c r="A89" s="318"/>
      <c r="B89" s="309"/>
      <c r="C89" s="309"/>
      <c r="D89" s="309"/>
      <c r="E89" s="310" t="n">
        <f aca="false">SUM(B89:D89)</f>
        <v>0</v>
      </c>
    </row>
    <row r="90" customFormat="false" ht="13.5" hidden="false" customHeight="false" outlineLevel="0" collapsed="false">
      <c r="A90" s="311"/>
      <c r="B90" s="312"/>
      <c r="C90" s="312"/>
      <c r="D90" s="312"/>
      <c r="E90" s="310" t="n">
        <f aca="false">SUM(B90:D90)</f>
        <v>0</v>
      </c>
    </row>
    <row r="91" customFormat="false" ht="13.5" hidden="false" customHeight="false" outlineLevel="0" collapsed="false">
      <c r="A91" s="313" t="s">
        <v>417</v>
      </c>
      <c r="B91" s="314" t="n">
        <f aca="false">SUM(B84:B90)</f>
        <v>51215599</v>
      </c>
      <c r="C91" s="314" t="n">
        <f aca="false">SUM(C84:C90)</f>
        <v>0</v>
      </c>
      <c r="D91" s="314" t="n">
        <f aca="false">SUM(D84:D90)</f>
        <v>0</v>
      </c>
      <c r="E91" s="315" t="n">
        <f aca="false">SUM(E84:E90)</f>
        <v>51215599</v>
      </c>
    </row>
  </sheetData>
  <mergeCells count="8">
    <mergeCell ref="B2:E2"/>
    <mergeCell ref="D3:E3"/>
    <mergeCell ref="B25:E25"/>
    <mergeCell ref="D26:E26"/>
    <mergeCell ref="B47:E47"/>
    <mergeCell ref="D48:E48"/>
    <mergeCell ref="B71:E71"/>
    <mergeCell ref="D72:E72"/>
  </mergeCells>
  <conditionalFormatting sqref="B72:E91 E5:E12 B12:D12 B22:E22 E15:E21 E28:E35 B35:D35 E38:E45 B45:D45 B70:E70 E50:E57 B57:D57 E60:E69 B67:D69">
    <cfRule type="cellIs" priority="2" operator="equal" aboveAverage="0" equalAverage="0" bottom="0" percent="0" rank="0" text="" dxfId="0">
      <formula>0</formula>
    </cfRule>
  </conditionalFormatting>
  <printOptions headings="false" gridLines="false" gridLinesSet="true" horizontalCentered="true" verticalCentered="false"/>
  <pageMargins left="0.7875" right="0.7875" top="1.35" bottom="0.984027777777778" header="0.7875" footer="0.511805555555555"/>
  <pageSetup paperSize="9" scale="9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&amp;C&amp;12Európai uniós támogatással megvalósuló projektek 
bevételei, kiadásai, hozzájárulások&amp;R 8. melléklet a ........../2021. (.........) önkormányzati rendelethez</oddHeader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K161"/>
  <sheetViews>
    <sheetView showFormulas="false" showGridLines="true" showRowColHeaders="true" showZeros="true" rightToLeft="false" tabSelected="false" showOutlineSymbols="true" defaultGridColor="true" view="normal" topLeftCell="A127" colorId="64" zoomScale="100" zoomScaleNormal="100" zoomScalePageLayoutView="85" workbookViewId="0">
      <selection pane="topLeft" activeCell="A2" activeCellId="0" sqref="A2"/>
    </sheetView>
  </sheetViews>
  <sheetFormatPr defaultRowHeight="12.75" zeroHeight="false" outlineLevelRow="0" outlineLevelCol="0"/>
  <cols>
    <col collapsed="false" customWidth="true" hidden="false" outlineLevel="0" max="1" min="1" style="323" width="19.51"/>
    <col collapsed="false" customWidth="true" hidden="false" outlineLevel="0" max="2" min="2" style="324" width="65.34"/>
    <col collapsed="false" customWidth="true" hidden="false" outlineLevel="0" max="3" min="3" style="325" width="14.84"/>
    <col collapsed="false" customWidth="true" hidden="false" outlineLevel="0" max="4" min="4" style="326" width="14.84"/>
    <col collapsed="false" customWidth="true" hidden="false" outlineLevel="0" max="1025" min="5" style="326" width="9.33"/>
  </cols>
  <sheetData>
    <row r="1" s="328" customFormat="true" ht="16.5" hidden="false" customHeight="true" outlineLevel="0" collapsed="false">
      <c r="A1" s="327" t="s">
        <v>422</v>
      </c>
      <c r="B1" s="327"/>
      <c r="C1" s="327"/>
      <c r="D1" s="327"/>
    </row>
    <row r="2" s="332" customFormat="true" ht="28.5" hidden="false" customHeight="true" outlineLevel="0" collapsed="false">
      <c r="A2" s="329" t="s">
        <v>423</v>
      </c>
      <c r="B2" s="330" t="s">
        <v>424</v>
      </c>
      <c r="C2" s="331" t="s">
        <v>425</v>
      </c>
      <c r="D2" s="331"/>
    </row>
    <row r="3" s="332" customFormat="true" ht="24.75" hidden="false" customHeight="false" outlineLevel="0" collapsed="false">
      <c r="A3" s="333" t="s">
        <v>426</v>
      </c>
      <c r="B3" s="334" t="s">
        <v>427</v>
      </c>
      <c r="C3" s="335" t="s">
        <v>425</v>
      </c>
      <c r="D3" s="335"/>
    </row>
    <row r="4" s="337" customFormat="true" ht="15.95" hidden="false" customHeight="true" outlineLevel="0" collapsed="false">
      <c r="A4" s="336" t="s">
        <v>2</v>
      </c>
      <c r="B4" s="336"/>
      <c r="C4" s="336"/>
      <c r="D4" s="336"/>
    </row>
    <row r="5" customFormat="false" ht="13.5" hidden="false" customHeight="false" outlineLevel="0" collapsed="false">
      <c r="A5" s="338" t="s">
        <v>428</v>
      </c>
      <c r="B5" s="339" t="s">
        <v>429</v>
      </c>
      <c r="C5" s="340" t="s">
        <v>430</v>
      </c>
      <c r="D5" s="341" t="s">
        <v>431</v>
      </c>
    </row>
    <row r="6" s="345" customFormat="true" ht="12.95" hidden="false" customHeight="true" outlineLevel="0" collapsed="false">
      <c r="A6" s="342" t="s">
        <v>7</v>
      </c>
      <c r="B6" s="343" t="s">
        <v>8</v>
      </c>
      <c r="C6" s="344" t="s">
        <v>9</v>
      </c>
      <c r="D6" s="344"/>
    </row>
    <row r="7" s="345" customFormat="true" ht="15.95" hidden="false" customHeight="true" outlineLevel="0" collapsed="false">
      <c r="A7" s="346" t="s">
        <v>273</v>
      </c>
      <c r="B7" s="346"/>
      <c r="C7" s="346"/>
      <c r="D7" s="346"/>
    </row>
    <row r="8" s="345" customFormat="true" ht="12" hidden="false" customHeight="true" outlineLevel="0" collapsed="false">
      <c r="A8" s="55" t="s">
        <v>10</v>
      </c>
      <c r="B8" s="347" t="s">
        <v>11</v>
      </c>
      <c r="C8" s="16" t="n">
        <f aca="false">SUM(C9:C15)</f>
        <v>195375959</v>
      </c>
      <c r="D8" s="17" t="n">
        <f aca="false">SUM(D9:D15)</f>
        <v>213107489</v>
      </c>
    </row>
    <row r="9" s="351" customFormat="true" ht="12" hidden="false" customHeight="true" outlineLevel="0" collapsed="false">
      <c r="A9" s="348" t="s">
        <v>12</v>
      </c>
      <c r="B9" s="349" t="s">
        <v>13</v>
      </c>
      <c r="C9" s="157" t="n">
        <v>100768403</v>
      </c>
      <c r="D9" s="350" t="n">
        <v>99420597</v>
      </c>
    </row>
    <row r="10" s="355" customFormat="true" ht="12" hidden="false" customHeight="true" outlineLevel="0" collapsed="false">
      <c r="A10" s="352" t="s">
        <v>14</v>
      </c>
      <c r="B10" s="353" t="s">
        <v>15</v>
      </c>
      <c r="C10" s="155" t="n">
        <v>38997300</v>
      </c>
      <c r="D10" s="354" t="n">
        <v>42584970</v>
      </c>
    </row>
    <row r="11" s="355" customFormat="true" ht="12" hidden="false" customHeight="true" outlineLevel="0" collapsed="false">
      <c r="A11" s="352" t="s">
        <v>16</v>
      </c>
      <c r="B11" s="353" t="s">
        <v>17</v>
      </c>
      <c r="C11" s="155" t="n">
        <v>33575360</v>
      </c>
      <c r="D11" s="354" t="n">
        <v>37769849</v>
      </c>
    </row>
    <row r="12" s="355" customFormat="true" ht="12" hidden="false" customHeight="true" outlineLevel="0" collapsed="false">
      <c r="A12" s="352" t="s">
        <v>18</v>
      </c>
      <c r="B12" s="27" t="s">
        <v>19</v>
      </c>
      <c r="C12" s="155" t="n">
        <v>20234896</v>
      </c>
      <c r="D12" s="354" t="n">
        <v>19811596</v>
      </c>
    </row>
    <row r="13" s="355" customFormat="true" ht="12" hidden="false" customHeight="true" outlineLevel="0" collapsed="false">
      <c r="A13" s="352" t="s">
        <v>20</v>
      </c>
      <c r="B13" s="353" t="s">
        <v>21</v>
      </c>
      <c r="C13" s="155" t="n">
        <v>1800000</v>
      </c>
      <c r="D13" s="354" t="n">
        <v>2409740</v>
      </c>
    </row>
    <row r="14" s="355" customFormat="true" ht="12" hidden="false" customHeight="true" outlineLevel="0" collapsed="false">
      <c r="A14" s="352" t="s">
        <v>22</v>
      </c>
      <c r="B14" s="353" t="s">
        <v>432</v>
      </c>
      <c r="C14" s="155"/>
      <c r="D14" s="354" t="n">
        <v>10451147</v>
      </c>
    </row>
    <row r="15" s="351" customFormat="true" ht="12" hidden="false" customHeight="true" outlineLevel="0" collapsed="false">
      <c r="A15" s="356" t="s">
        <v>24</v>
      </c>
      <c r="B15" s="357" t="s">
        <v>25</v>
      </c>
      <c r="C15" s="358"/>
      <c r="D15" s="359" t="n">
        <v>659590</v>
      </c>
    </row>
    <row r="16" s="351" customFormat="true" ht="12" hidden="false" customHeight="true" outlineLevel="0" collapsed="false">
      <c r="A16" s="55" t="s">
        <v>26</v>
      </c>
      <c r="B16" s="360" t="s">
        <v>27</v>
      </c>
      <c r="C16" s="16" t="n">
        <f aca="false">+C17+C18+C19+C20+C21</f>
        <v>16331214</v>
      </c>
      <c r="D16" s="17" t="n">
        <f aca="false">+D17+D18+D19+D20+D21</f>
        <v>94677593</v>
      </c>
    </row>
    <row r="17" s="351" customFormat="true" ht="12" hidden="false" customHeight="true" outlineLevel="0" collapsed="false">
      <c r="A17" s="348" t="s">
        <v>28</v>
      </c>
      <c r="B17" s="349" t="s">
        <v>29</v>
      </c>
      <c r="C17" s="21"/>
      <c r="D17" s="361"/>
    </row>
    <row r="18" s="351" customFormat="true" ht="12" hidden="false" customHeight="true" outlineLevel="0" collapsed="false">
      <c r="A18" s="352" t="s">
        <v>30</v>
      </c>
      <c r="B18" s="353" t="s">
        <v>31</v>
      </c>
      <c r="C18" s="25"/>
      <c r="D18" s="362"/>
    </row>
    <row r="19" s="351" customFormat="true" ht="12" hidden="false" customHeight="true" outlineLevel="0" collapsed="false">
      <c r="A19" s="352" t="s">
        <v>32</v>
      </c>
      <c r="B19" s="353" t="s">
        <v>33</v>
      </c>
      <c r="C19" s="25"/>
      <c r="D19" s="362"/>
    </row>
    <row r="20" s="351" customFormat="true" ht="12" hidden="false" customHeight="true" outlineLevel="0" collapsed="false">
      <c r="A20" s="352" t="s">
        <v>34</v>
      </c>
      <c r="B20" s="353" t="s">
        <v>35</v>
      </c>
      <c r="C20" s="25"/>
      <c r="D20" s="362"/>
    </row>
    <row r="21" s="351" customFormat="true" ht="12" hidden="false" customHeight="true" outlineLevel="0" collapsed="false">
      <c r="A21" s="352" t="s">
        <v>36</v>
      </c>
      <c r="B21" s="353" t="s">
        <v>37</v>
      </c>
      <c r="C21" s="155" t="n">
        <v>16331214</v>
      </c>
      <c r="D21" s="354" t="n">
        <v>94677593</v>
      </c>
    </row>
    <row r="22" s="355" customFormat="true" ht="12" hidden="false" customHeight="true" outlineLevel="0" collapsed="false">
      <c r="A22" s="356" t="s">
        <v>38</v>
      </c>
      <c r="B22" s="357" t="s">
        <v>39</v>
      </c>
      <c r="C22" s="31"/>
      <c r="D22" s="227"/>
    </row>
    <row r="23" s="355" customFormat="true" ht="12" hidden="false" customHeight="true" outlineLevel="0" collapsed="false">
      <c r="A23" s="55" t="s">
        <v>40</v>
      </c>
      <c r="B23" s="347" t="s">
        <v>41</v>
      </c>
      <c r="C23" s="16" t="n">
        <f aca="false">+C24+C25+C26+C27+C28</f>
        <v>11958380</v>
      </c>
      <c r="D23" s="17" t="n">
        <f aca="false">+D24+D25+D26+D27+D28</f>
        <v>42337422</v>
      </c>
    </row>
    <row r="24" s="355" customFormat="true" ht="12" hidden="false" customHeight="true" outlineLevel="0" collapsed="false">
      <c r="A24" s="348" t="s">
        <v>42</v>
      </c>
      <c r="B24" s="349" t="s">
        <v>43</v>
      </c>
      <c r="C24" s="21"/>
      <c r="D24" s="350"/>
    </row>
    <row r="25" s="351" customFormat="true" ht="12" hidden="false" customHeight="true" outlineLevel="0" collapsed="false">
      <c r="A25" s="352" t="s">
        <v>44</v>
      </c>
      <c r="B25" s="353" t="s">
        <v>45</v>
      </c>
      <c r="C25" s="25"/>
      <c r="D25" s="362"/>
    </row>
    <row r="26" s="355" customFormat="true" ht="12" hidden="false" customHeight="true" outlineLevel="0" collapsed="false">
      <c r="A26" s="352" t="s">
        <v>46</v>
      </c>
      <c r="B26" s="353" t="s">
        <v>47</v>
      </c>
      <c r="C26" s="25"/>
      <c r="D26" s="363"/>
    </row>
    <row r="27" s="355" customFormat="true" ht="12" hidden="false" customHeight="true" outlineLevel="0" collapsed="false">
      <c r="A27" s="352" t="s">
        <v>48</v>
      </c>
      <c r="B27" s="353" t="s">
        <v>49</v>
      </c>
      <c r="C27" s="25"/>
      <c r="D27" s="363"/>
    </row>
    <row r="28" s="355" customFormat="true" ht="12" hidden="false" customHeight="true" outlineLevel="0" collapsed="false">
      <c r="A28" s="352" t="s">
        <v>50</v>
      </c>
      <c r="B28" s="353" t="s">
        <v>51</v>
      </c>
      <c r="C28" s="155" t="n">
        <v>11958380</v>
      </c>
      <c r="D28" s="354" t="n">
        <v>42337422</v>
      </c>
    </row>
    <row r="29" s="355" customFormat="true" ht="12" hidden="false" customHeight="true" outlineLevel="0" collapsed="false">
      <c r="A29" s="356" t="s">
        <v>52</v>
      </c>
      <c r="B29" s="357" t="s">
        <v>53</v>
      </c>
      <c r="C29" s="31"/>
      <c r="D29" s="227"/>
    </row>
    <row r="30" s="355" customFormat="true" ht="12" hidden="false" customHeight="true" outlineLevel="0" collapsed="false">
      <c r="A30" s="55" t="s">
        <v>54</v>
      </c>
      <c r="B30" s="347" t="s">
        <v>55</v>
      </c>
      <c r="C30" s="16" t="n">
        <f aca="false">+C31+C35+C36+C37</f>
        <v>20434305</v>
      </c>
      <c r="D30" s="17" t="n">
        <f aca="false">+D31+D35+D36+D37</f>
        <v>17934305</v>
      </c>
    </row>
    <row r="31" s="355" customFormat="true" ht="12" hidden="false" customHeight="true" outlineLevel="0" collapsed="false">
      <c r="A31" s="348" t="s">
        <v>56</v>
      </c>
      <c r="B31" s="349" t="s">
        <v>433</v>
      </c>
      <c r="C31" s="364" t="n">
        <f aca="false">+C32+C33+C34</f>
        <v>17684305</v>
      </c>
      <c r="D31" s="365" t="n">
        <f aca="false">+D32+D33+D34</f>
        <v>17684305</v>
      </c>
    </row>
    <row r="32" s="355" customFormat="true" ht="12" hidden="false" customHeight="true" outlineLevel="0" collapsed="false">
      <c r="A32" s="352" t="s">
        <v>58</v>
      </c>
      <c r="B32" s="353" t="s">
        <v>59</v>
      </c>
      <c r="C32" s="155" t="n">
        <v>2684305</v>
      </c>
      <c r="D32" s="354" t="n">
        <v>2684305</v>
      </c>
    </row>
    <row r="33" s="355" customFormat="true" ht="12" hidden="false" customHeight="true" outlineLevel="0" collapsed="false">
      <c r="A33" s="352" t="s">
        <v>60</v>
      </c>
      <c r="B33" s="353" t="s">
        <v>61</v>
      </c>
      <c r="C33" s="155"/>
      <c r="D33" s="354"/>
    </row>
    <row r="34" s="355" customFormat="true" ht="12" hidden="false" customHeight="true" outlineLevel="0" collapsed="false">
      <c r="A34" s="352" t="s">
        <v>62</v>
      </c>
      <c r="B34" s="353" t="s">
        <v>63</v>
      </c>
      <c r="C34" s="155" t="n">
        <v>15000000</v>
      </c>
      <c r="D34" s="354" t="n">
        <v>15000000</v>
      </c>
    </row>
    <row r="35" s="355" customFormat="true" ht="12" hidden="false" customHeight="true" outlineLevel="0" collapsed="false">
      <c r="A35" s="352" t="s">
        <v>64</v>
      </c>
      <c r="B35" s="353" t="s">
        <v>65</v>
      </c>
      <c r="C35" s="155" t="n">
        <v>2500000</v>
      </c>
      <c r="D35" s="354" t="n">
        <v>0</v>
      </c>
    </row>
    <row r="36" s="355" customFormat="true" ht="12" hidden="false" customHeight="true" outlineLevel="0" collapsed="false">
      <c r="A36" s="352" t="s">
        <v>66</v>
      </c>
      <c r="B36" s="353" t="s">
        <v>67</v>
      </c>
      <c r="C36" s="155" t="n">
        <v>100000</v>
      </c>
      <c r="D36" s="354" t="n">
        <v>100000</v>
      </c>
    </row>
    <row r="37" s="355" customFormat="true" ht="12" hidden="false" customHeight="true" outlineLevel="0" collapsed="false">
      <c r="A37" s="356" t="s">
        <v>68</v>
      </c>
      <c r="B37" s="357" t="s">
        <v>69</v>
      </c>
      <c r="C37" s="358" t="n">
        <v>150000</v>
      </c>
      <c r="D37" s="366" t="n">
        <v>150000</v>
      </c>
    </row>
    <row r="38" s="355" customFormat="true" ht="12" hidden="false" customHeight="true" outlineLevel="0" collapsed="false">
      <c r="A38" s="55" t="s">
        <v>70</v>
      </c>
      <c r="B38" s="347" t="s">
        <v>71</v>
      </c>
      <c r="C38" s="16" t="n">
        <f aca="false">SUM(C39:C49)</f>
        <v>11112000</v>
      </c>
      <c r="D38" s="17" t="n">
        <f aca="false">SUM(D39:D49)</f>
        <v>11355441</v>
      </c>
    </row>
    <row r="39" s="355" customFormat="true" ht="12" hidden="false" customHeight="true" outlineLevel="0" collapsed="false">
      <c r="A39" s="348" t="s">
        <v>72</v>
      </c>
      <c r="B39" s="349" t="s">
        <v>73</v>
      </c>
      <c r="C39" s="157"/>
      <c r="D39" s="350"/>
    </row>
    <row r="40" s="355" customFormat="true" ht="12" hidden="false" customHeight="true" outlineLevel="0" collapsed="false">
      <c r="A40" s="352" t="s">
        <v>74</v>
      </c>
      <c r="B40" s="353" t="s">
        <v>75</v>
      </c>
      <c r="C40" s="155" t="n">
        <v>2000000</v>
      </c>
      <c r="D40" s="354" t="n">
        <v>2000000</v>
      </c>
    </row>
    <row r="41" s="355" customFormat="true" ht="12" hidden="false" customHeight="true" outlineLevel="0" collapsed="false">
      <c r="A41" s="352" t="s">
        <v>76</v>
      </c>
      <c r="B41" s="353" t="s">
        <v>77</v>
      </c>
      <c r="C41" s="155" t="n">
        <v>1500000</v>
      </c>
      <c r="D41" s="354" t="n">
        <v>1500000</v>
      </c>
    </row>
    <row r="42" s="355" customFormat="true" ht="12" hidden="false" customHeight="true" outlineLevel="0" collapsed="false">
      <c r="A42" s="352" t="s">
        <v>78</v>
      </c>
      <c r="B42" s="353" t="s">
        <v>79</v>
      </c>
      <c r="C42" s="155" t="n">
        <v>1000000</v>
      </c>
      <c r="D42" s="354" t="n">
        <v>1000000</v>
      </c>
    </row>
    <row r="43" s="355" customFormat="true" ht="12" hidden="false" customHeight="true" outlineLevel="0" collapsed="false">
      <c r="A43" s="352" t="s">
        <v>80</v>
      </c>
      <c r="B43" s="353" t="s">
        <v>81</v>
      </c>
      <c r="C43" s="155" t="n">
        <v>4250000</v>
      </c>
      <c r="D43" s="354" t="n">
        <v>4493441</v>
      </c>
    </row>
    <row r="44" s="355" customFormat="true" ht="12" hidden="false" customHeight="true" outlineLevel="0" collapsed="false">
      <c r="A44" s="352" t="s">
        <v>82</v>
      </c>
      <c r="B44" s="353" t="s">
        <v>83</v>
      </c>
      <c r="C44" s="155" t="n">
        <v>2362000</v>
      </c>
      <c r="D44" s="354" t="n">
        <v>2362000</v>
      </c>
    </row>
    <row r="45" s="355" customFormat="true" ht="12" hidden="false" customHeight="true" outlineLevel="0" collapsed="false">
      <c r="A45" s="352" t="s">
        <v>85</v>
      </c>
      <c r="B45" s="353" t="s">
        <v>86</v>
      </c>
      <c r="C45" s="155"/>
      <c r="D45" s="354"/>
    </row>
    <row r="46" s="355" customFormat="true" ht="12" hidden="false" customHeight="true" outlineLevel="0" collapsed="false">
      <c r="A46" s="352" t="s">
        <v>87</v>
      </c>
      <c r="B46" s="353" t="s">
        <v>88</v>
      </c>
      <c r="C46" s="155"/>
      <c r="D46" s="354"/>
    </row>
    <row r="47" s="355" customFormat="true" ht="12" hidden="false" customHeight="true" outlineLevel="0" collapsed="false">
      <c r="A47" s="352" t="s">
        <v>89</v>
      </c>
      <c r="B47" s="353" t="s">
        <v>90</v>
      </c>
      <c r="C47" s="155"/>
      <c r="D47" s="354"/>
    </row>
    <row r="48" s="355" customFormat="true" ht="12" hidden="false" customHeight="true" outlineLevel="0" collapsed="false">
      <c r="A48" s="356" t="s">
        <v>91</v>
      </c>
      <c r="B48" s="357" t="s">
        <v>92</v>
      </c>
      <c r="C48" s="155"/>
      <c r="D48" s="354"/>
    </row>
    <row r="49" s="355" customFormat="true" ht="12" hidden="false" customHeight="true" outlineLevel="0" collapsed="false">
      <c r="A49" s="356" t="s">
        <v>93</v>
      </c>
      <c r="B49" s="357" t="s">
        <v>94</v>
      </c>
      <c r="C49" s="358"/>
      <c r="D49" s="366"/>
    </row>
    <row r="50" s="355" customFormat="true" ht="12" hidden="false" customHeight="true" outlineLevel="0" collapsed="false">
      <c r="A50" s="55" t="s">
        <v>95</v>
      </c>
      <c r="B50" s="347" t="s">
        <v>96</v>
      </c>
      <c r="C50" s="16" t="n">
        <f aca="false">SUM(C51:C55)</f>
        <v>0</v>
      </c>
      <c r="D50" s="17" t="n">
        <f aca="false">SUM(D51:D55)</f>
        <v>0</v>
      </c>
    </row>
    <row r="51" s="355" customFormat="true" ht="12" hidden="false" customHeight="true" outlineLevel="0" collapsed="false">
      <c r="A51" s="348" t="s">
        <v>97</v>
      </c>
      <c r="B51" s="349" t="s">
        <v>98</v>
      </c>
      <c r="C51" s="21"/>
      <c r="D51" s="367"/>
    </row>
    <row r="52" s="355" customFormat="true" ht="12" hidden="false" customHeight="true" outlineLevel="0" collapsed="false">
      <c r="A52" s="352" t="s">
        <v>99</v>
      </c>
      <c r="B52" s="353" t="s">
        <v>100</v>
      </c>
      <c r="C52" s="25"/>
      <c r="D52" s="363"/>
    </row>
    <row r="53" s="355" customFormat="true" ht="12" hidden="false" customHeight="true" outlineLevel="0" collapsed="false">
      <c r="A53" s="352" t="s">
        <v>101</v>
      </c>
      <c r="B53" s="353" t="s">
        <v>102</v>
      </c>
      <c r="C53" s="25"/>
      <c r="D53" s="363"/>
    </row>
    <row r="54" s="355" customFormat="true" ht="12" hidden="false" customHeight="true" outlineLevel="0" collapsed="false">
      <c r="A54" s="352" t="s">
        <v>103</v>
      </c>
      <c r="B54" s="353" t="s">
        <v>104</v>
      </c>
      <c r="C54" s="25"/>
      <c r="D54" s="363"/>
    </row>
    <row r="55" s="355" customFormat="true" ht="12" hidden="false" customHeight="true" outlineLevel="0" collapsed="false">
      <c r="A55" s="356" t="s">
        <v>105</v>
      </c>
      <c r="B55" s="357" t="s">
        <v>106</v>
      </c>
      <c r="C55" s="31"/>
      <c r="D55" s="227"/>
    </row>
    <row r="56" s="355" customFormat="true" ht="12" hidden="false" customHeight="true" outlineLevel="0" collapsed="false">
      <c r="A56" s="55" t="s">
        <v>107</v>
      </c>
      <c r="B56" s="347" t="s">
        <v>108</v>
      </c>
      <c r="C56" s="16" t="n">
        <f aca="false">SUM(C57:C59)</f>
        <v>0</v>
      </c>
      <c r="D56" s="17" t="n">
        <f aca="false">SUM(D57:D59)</f>
        <v>0</v>
      </c>
    </row>
    <row r="57" s="355" customFormat="true" ht="12" hidden="false" customHeight="true" outlineLevel="0" collapsed="false">
      <c r="A57" s="348" t="s">
        <v>109</v>
      </c>
      <c r="B57" s="349" t="s">
        <v>110</v>
      </c>
      <c r="C57" s="21"/>
      <c r="D57" s="367"/>
    </row>
    <row r="58" s="355" customFormat="true" ht="12" hidden="false" customHeight="true" outlineLevel="0" collapsed="false">
      <c r="A58" s="352" t="s">
        <v>111</v>
      </c>
      <c r="B58" s="353" t="s">
        <v>112</v>
      </c>
      <c r="C58" s="25"/>
      <c r="D58" s="363"/>
    </row>
    <row r="59" s="355" customFormat="true" ht="12" hidden="false" customHeight="true" outlineLevel="0" collapsed="false">
      <c r="A59" s="352" t="s">
        <v>113</v>
      </c>
      <c r="B59" s="353" t="s">
        <v>114</v>
      </c>
      <c r="C59" s="25"/>
      <c r="D59" s="363"/>
    </row>
    <row r="60" s="355" customFormat="true" ht="12" hidden="false" customHeight="true" outlineLevel="0" collapsed="false">
      <c r="A60" s="356" t="s">
        <v>115</v>
      </c>
      <c r="B60" s="357" t="s">
        <v>116</v>
      </c>
      <c r="C60" s="31"/>
      <c r="D60" s="227"/>
    </row>
    <row r="61" s="355" customFormat="true" ht="12" hidden="false" customHeight="true" outlineLevel="0" collapsed="false">
      <c r="A61" s="55" t="s">
        <v>117</v>
      </c>
      <c r="B61" s="360" t="s">
        <v>118</v>
      </c>
      <c r="C61" s="16" t="n">
        <f aca="false">SUM(C63:C65)</f>
        <v>0</v>
      </c>
      <c r="D61" s="17" t="n">
        <f aca="false">SUM(D62:D65)</f>
        <v>2500000</v>
      </c>
    </row>
    <row r="62" s="355" customFormat="true" ht="12" hidden="false" customHeight="true" outlineLevel="0" collapsed="false">
      <c r="A62" s="348" t="s">
        <v>119</v>
      </c>
      <c r="B62" s="349" t="s">
        <v>120</v>
      </c>
      <c r="C62" s="21"/>
      <c r="D62" s="367"/>
    </row>
    <row r="63" s="355" customFormat="true" ht="12" hidden="false" customHeight="true" outlineLevel="0" collapsed="false">
      <c r="A63" s="352" t="s">
        <v>121</v>
      </c>
      <c r="B63" s="353" t="s">
        <v>122</v>
      </c>
      <c r="C63" s="25"/>
      <c r="D63" s="363"/>
    </row>
    <row r="64" s="355" customFormat="true" ht="12" hidden="false" customHeight="true" outlineLevel="0" collapsed="false">
      <c r="A64" s="352" t="s">
        <v>123</v>
      </c>
      <c r="B64" s="353" t="s">
        <v>124</v>
      </c>
      <c r="C64" s="25"/>
      <c r="D64" s="363" t="n">
        <v>2500000</v>
      </c>
    </row>
    <row r="65" s="355" customFormat="true" ht="12" hidden="false" customHeight="true" outlineLevel="0" collapsed="false">
      <c r="A65" s="356" t="s">
        <v>125</v>
      </c>
      <c r="B65" s="357" t="s">
        <v>126</v>
      </c>
      <c r="C65" s="31"/>
      <c r="D65" s="227"/>
    </row>
    <row r="66" s="355" customFormat="true" ht="12" hidden="false" customHeight="true" outlineLevel="0" collapsed="false">
      <c r="A66" s="55" t="s">
        <v>263</v>
      </c>
      <c r="B66" s="347" t="s">
        <v>128</v>
      </c>
      <c r="C66" s="16" t="n">
        <f aca="false">+C8+C16+C23+C30+C38+C50+C56+C61</f>
        <v>255211858</v>
      </c>
      <c r="D66" s="17" t="n">
        <f aca="false">+D8+D16+D23+D30+D38+D50+D56+D61</f>
        <v>381912250</v>
      </c>
    </row>
    <row r="67" s="355" customFormat="true" ht="12" hidden="false" customHeight="true" outlineLevel="0" collapsed="false">
      <c r="A67" s="368" t="s">
        <v>434</v>
      </c>
      <c r="B67" s="360" t="s">
        <v>130</v>
      </c>
      <c r="C67" s="16" t="n">
        <f aca="false">SUM(C68:C70)</f>
        <v>0</v>
      </c>
      <c r="D67" s="17" t="n">
        <f aca="false">SUM(D68:D70)</f>
        <v>0</v>
      </c>
    </row>
    <row r="68" s="355" customFormat="true" ht="12" hidden="false" customHeight="true" outlineLevel="0" collapsed="false">
      <c r="A68" s="348" t="s">
        <v>131</v>
      </c>
      <c r="B68" s="349" t="s">
        <v>132</v>
      </c>
      <c r="C68" s="21"/>
      <c r="D68" s="367"/>
    </row>
    <row r="69" s="355" customFormat="true" ht="12" hidden="false" customHeight="true" outlineLevel="0" collapsed="false">
      <c r="A69" s="352" t="s">
        <v>133</v>
      </c>
      <c r="B69" s="353" t="s">
        <v>134</v>
      </c>
      <c r="C69" s="25"/>
      <c r="D69" s="363"/>
    </row>
    <row r="70" s="355" customFormat="true" ht="12" hidden="false" customHeight="true" outlineLevel="0" collapsed="false">
      <c r="A70" s="356" t="s">
        <v>135</v>
      </c>
      <c r="B70" s="369" t="s">
        <v>435</v>
      </c>
      <c r="C70" s="31"/>
      <c r="D70" s="227"/>
    </row>
    <row r="71" s="355" customFormat="true" ht="12" hidden="false" customHeight="true" outlineLevel="0" collapsed="false">
      <c r="A71" s="368" t="s">
        <v>137</v>
      </c>
      <c r="B71" s="360" t="s">
        <v>138</v>
      </c>
      <c r="C71" s="16"/>
      <c r="D71" s="17"/>
    </row>
    <row r="72" s="355" customFormat="true" ht="12" hidden="false" customHeight="true" outlineLevel="0" collapsed="false">
      <c r="A72" s="348" t="s">
        <v>139</v>
      </c>
      <c r="B72" s="349" t="s">
        <v>140</v>
      </c>
      <c r="C72" s="21"/>
      <c r="D72" s="367"/>
    </row>
    <row r="73" s="355" customFormat="true" ht="12" hidden="false" customHeight="true" outlineLevel="0" collapsed="false">
      <c r="A73" s="352" t="s">
        <v>141</v>
      </c>
      <c r="B73" s="353" t="s">
        <v>142</v>
      </c>
      <c r="C73" s="25"/>
      <c r="D73" s="363"/>
    </row>
    <row r="74" s="355" customFormat="true" ht="12" hidden="false" customHeight="true" outlineLevel="0" collapsed="false">
      <c r="A74" s="352" t="s">
        <v>143</v>
      </c>
      <c r="B74" s="353" t="s">
        <v>144</v>
      </c>
      <c r="C74" s="25"/>
      <c r="D74" s="363"/>
    </row>
    <row r="75" s="355" customFormat="true" ht="12" hidden="false" customHeight="true" outlineLevel="0" collapsed="false">
      <c r="A75" s="356" t="s">
        <v>145</v>
      </c>
      <c r="B75" s="357" t="s">
        <v>146</v>
      </c>
      <c r="C75" s="31"/>
      <c r="D75" s="227"/>
    </row>
    <row r="76" s="355" customFormat="true" ht="12" hidden="false" customHeight="true" outlineLevel="0" collapsed="false">
      <c r="A76" s="368" t="s">
        <v>147</v>
      </c>
      <c r="B76" s="360" t="s">
        <v>148</v>
      </c>
      <c r="C76" s="16" t="n">
        <f aca="false">SUM(C77:C78)</f>
        <v>140292228</v>
      </c>
      <c r="D76" s="17" t="n">
        <f aca="false">SUM(D77:D78)</f>
        <v>140492228</v>
      </c>
    </row>
    <row r="77" s="355" customFormat="true" ht="12" hidden="false" customHeight="true" outlineLevel="0" collapsed="false">
      <c r="A77" s="348" t="s">
        <v>149</v>
      </c>
      <c r="B77" s="349" t="s">
        <v>150</v>
      </c>
      <c r="C77" s="157" t="n">
        <v>140292228</v>
      </c>
      <c r="D77" s="350" t="n">
        <v>140492228</v>
      </c>
    </row>
    <row r="78" s="355" customFormat="true" ht="12" hidden="false" customHeight="true" outlineLevel="0" collapsed="false">
      <c r="A78" s="356" t="s">
        <v>151</v>
      </c>
      <c r="B78" s="357" t="s">
        <v>152</v>
      </c>
      <c r="C78" s="31"/>
      <c r="D78" s="227"/>
    </row>
    <row r="79" s="351" customFormat="true" ht="12" hidden="false" customHeight="true" outlineLevel="0" collapsed="false">
      <c r="A79" s="368" t="s">
        <v>153</v>
      </c>
      <c r="B79" s="360" t="s">
        <v>154</v>
      </c>
      <c r="C79" s="16" t="n">
        <f aca="false">SUM(C80:C82)</f>
        <v>0</v>
      </c>
      <c r="D79" s="17" t="n">
        <f aca="false">SUM(D80:D82)</f>
        <v>0</v>
      </c>
    </row>
    <row r="80" s="355" customFormat="true" ht="12" hidden="false" customHeight="true" outlineLevel="0" collapsed="false">
      <c r="A80" s="348" t="s">
        <v>155</v>
      </c>
      <c r="B80" s="349" t="s">
        <v>156</v>
      </c>
      <c r="C80" s="21"/>
      <c r="D80" s="350"/>
    </row>
    <row r="81" s="355" customFormat="true" ht="12" hidden="false" customHeight="true" outlineLevel="0" collapsed="false">
      <c r="A81" s="352" t="s">
        <v>157</v>
      </c>
      <c r="B81" s="353" t="s">
        <v>158</v>
      </c>
      <c r="C81" s="25"/>
      <c r="D81" s="363"/>
    </row>
    <row r="82" s="355" customFormat="true" ht="12" hidden="false" customHeight="true" outlineLevel="0" collapsed="false">
      <c r="A82" s="356" t="s">
        <v>159</v>
      </c>
      <c r="B82" s="357" t="s">
        <v>160</v>
      </c>
      <c r="C82" s="31"/>
      <c r="D82" s="227"/>
    </row>
    <row r="83" s="355" customFormat="true" ht="12" hidden="false" customHeight="true" outlineLevel="0" collapsed="false">
      <c r="A83" s="368" t="s">
        <v>161</v>
      </c>
      <c r="B83" s="360" t="s">
        <v>162</v>
      </c>
      <c r="C83" s="16"/>
      <c r="D83" s="17"/>
    </row>
    <row r="84" s="355" customFormat="true" ht="12" hidden="false" customHeight="true" outlineLevel="0" collapsed="false">
      <c r="A84" s="370" t="s">
        <v>163</v>
      </c>
      <c r="B84" s="349" t="s">
        <v>164</v>
      </c>
      <c r="C84" s="21"/>
      <c r="D84" s="367"/>
    </row>
    <row r="85" s="355" customFormat="true" ht="12" hidden="false" customHeight="true" outlineLevel="0" collapsed="false">
      <c r="A85" s="371" t="s">
        <v>165</v>
      </c>
      <c r="B85" s="353" t="s">
        <v>166</v>
      </c>
      <c r="C85" s="25"/>
      <c r="D85" s="363"/>
    </row>
    <row r="86" s="355" customFormat="true" ht="12" hidden="false" customHeight="true" outlineLevel="0" collapsed="false">
      <c r="A86" s="371" t="s">
        <v>167</v>
      </c>
      <c r="B86" s="353" t="s">
        <v>168</v>
      </c>
      <c r="C86" s="25"/>
      <c r="D86" s="363"/>
    </row>
    <row r="87" s="351" customFormat="true" ht="12" hidden="false" customHeight="true" outlineLevel="0" collapsed="false">
      <c r="A87" s="372" t="s">
        <v>169</v>
      </c>
      <c r="B87" s="357" t="s">
        <v>170</v>
      </c>
      <c r="C87" s="31"/>
      <c r="D87" s="373"/>
    </row>
    <row r="88" s="351" customFormat="true" ht="12" hidden="false" customHeight="true" outlineLevel="0" collapsed="false">
      <c r="A88" s="368" t="s">
        <v>171</v>
      </c>
      <c r="B88" s="360" t="s">
        <v>172</v>
      </c>
      <c r="C88" s="43"/>
      <c r="D88" s="44"/>
    </row>
    <row r="89" s="351" customFormat="true" ht="12" hidden="false" customHeight="true" outlineLevel="0" collapsed="false">
      <c r="A89" s="368" t="s">
        <v>436</v>
      </c>
      <c r="B89" s="360" t="s">
        <v>174</v>
      </c>
      <c r="C89" s="43"/>
      <c r="D89" s="44"/>
    </row>
    <row r="90" s="351" customFormat="true" ht="12" hidden="false" customHeight="true" outlineLevel="0" collapsed="false">
      <c r="A90" s="368" t="s">
        <v>437</v>
      </c>
      <c r="B90" s="374" t="s">
        <v>176</v>
      </c>
      <c r="C90" s="16" t="n">
        <f aca="false">+C67+C71+C76+C79+C83+C89+C88</f>
        <v>140292228</v>
      </c>
      <c r="D90" s="17" t="n">
        <f aca="false">+D67+D71+D76+D79+D83+D89+D88</f>
        <v>140492228</v>
      </c>
    </row>
    <row r="91" s="351" customFormat="true" ht="12" hidden="false" customHeight="true" outlineLevel="0" collapsed="false">
      <c r="A91" s="375" t="s">
        <v>438</v>
      </c>
      <c r="B91" s="376" t="s">
        <v>439</v>
      </c>
      <c r="C91" s="16" t="n">
        <f aca="false">+C66+C90</f>
        <v>395504086</v>
      </c>
      <c r="D91" s="17" t="n">
        <f aca="false">+D66+D90</f>
        <v>522404478</v>
      </c>
    </row>
    <row r="92" s="351" customFormat="true" ht="12" hidden="false" customHeight="true" outlineLevel="0" collapsed="false">
      <c r="A92" s="377"/>
      <c r="B92" s="378"/>
      <c r="C92" s="379"/>
      <c r="D92" s="379"/>
    </row>
    <row r="93" s="355" customFormat="true" ht="15" hidden="false" customHeight="true" outlineLevel="0" collapsed="false">
      <c r="A93" s="380"/>
      <c r="B93" s="381"/>
      <c r="C93" s="382"/>
      <c r="D93" s="383"/>
    </row>
    <row r="94" s="345" customFormat="true" ht="16.5" hidden="false" customHeight="true" outlineLevel="0" collapsed="false">
      <c r="A94" s="346" t="s">
        <v>274</v>
      </c>
      <c r="B94" s="346"/>
      <c r="C94" s="346"/>
      <c r="D94" s="346"/>
    </row>
    <row r="95" s="386" customFormat="true" ht="12" hidden="false" customHeight="true" outlineLevel="0" collapsed="false">
      <c r="A95" s="384" t="s">
        <v>10</v>
      </c>
      <c r="B95" s="385" t="s">
        <v>440</v>
      </c>
      <c r="C95" s="16" t="n">
        <f aca="false">SUM(C96+C97+C98+C99+C100+C113)</f>
        <v>329694235</v>
      </c>
      <c r="D95" s="17" t="n">
        <f aca="false">SUM(D96+D97+D98+D99+D100+D113)</f>
        <v>379487609</v>
      </c>
    </row>
    <row r="96" customFormat="false" ht="12" hidden="false" customHeight="true" outlineLevel="0" collapsed="false">
      <c r="A96" s="387" t="s">
        <v>12</v>
      </c>
      <c r="B96" s="388" t="s">
        <v>183</v>
      </c>
      <c r="C96" s="157" t="n">
        <v>163738355</v>
      </c>
      <c r="D96" s="389" t="n">
        <v>183516901</v>
      </c>
    </row>
    <row r="97" customFormat="false" ht="12" hidden="false" customHeight="true" outlineLevel="0" collapsed="false">
      <c r="A97" s="352" t="s">
        <v>14</v>
      </c>
      <c r="B97" s="390" t="s">
        <v>184</v>
      </c>
      <c r="C97" s="155" t="n">
        <v>30602576</v>
      </c>
      <c r="D97" s="158" t="n">
        <v>26532315</v>
      </c>
    </row>
    <row r="98" customFormat="false" ht="12" hidden="false" customHeight="true" outlineLevel="0" collapsed="false">
      <c r="A98" s="352" t="s">
        <v>16</v>
      </c>
      <c r="B98" s="390" t="s">
        <v>185</v>
      </c>
      <c r="C98" s="155" t="n">
        <v>91901601</v>
      </c>
      <c r="D98" s="158" t="n">
        <v>143264073</v>
      </c>
    </row>
    <row r="99" customFormat="false" ht="12" hidden="false" customHeight="true" outlineLevel="0" collapsed="false">
      <c r="A99" s="352" t="s">
        <v>18</v>
      </c>
      <c r="B99" s="391" t="s">
        <v>186</v>
      </c>
      <c r="C99" s="155" t="n">
        <v>21226090</v>
      </c>
      <c r="D99" s="158" t="n">
        <v>14381095</v>
      </c>
    </row>
    <row r="100" customFormat="false" ht="12" hidden="false" customHeight="true" outlineLevel="0" collapsed="false">
      <c r="A100" s="352" t="s">
        <v>187</v>
      </c>
      <c r="B100" s="65" t="s">
        <v>188</v>
      </c>
      <c r="C100" s="66" t="n">
        <f aca="false">SUM(C101+C107+C112)</f>
        <v>22225613</v>
      </c>
      <c r="D100" s="66" t="n">
        <f aca="false">SUM(D101+D107+D109+D112)</f>
        <v>11793225</v>
      </c>
    </row>
    <row r="101" customFormat="false" ht="12" hidden="false" customHeight="true" outlineLevel="0" collapsed="false">
      <c r="A101" s="352" t="s">
        <v>22</v>
      </c>
      <c r="B101" s="390" t="s">
        <v>441</v>
      </c>
      <c r="C101" s="25" t="n">
        <v>0</v>
      </c>
      <c r="D101" s="392" t="n">
        <v>664499</v>
      </c>
    </row>
    <row r="102" customFormat="false" ht="12" hidden="false" customHeight="true" outlineLevel="0" collapsed="false">
      <c r="A102" s="352" t="s">
        <v>24</v>
      </c>
      <c r="B102" s="393" t="s">
        <v>190</v>
      </c>
      <c r="C102" s="25"/>
      <c r="D102" s="392"/>
    </row>
    <row r="103" customFormat="false" ht="12" hidden="false" customHeight="true" outlineLevel="0" collapsed="false">
      <c r="A103" s="352" t="s">
        <v>191</v>
      </c>
      <c r="B103" s="393" t="s">
        <v>192</v>
      </c>
      <c r="C103" s="25" t="n">
        <v>0</v>
      </c>
      <c r="D103" s="392" t="n">
        <v>664499</v>
      </c>
    </row>
    <row r="104" customFormat="false" ht="12" hidden="false" customHeight="true" outlineLevel="0" collapsed="false">
      <c r="A104" s="352" t="s">
        <v>193</v>
      </c>
      <c r="B104" s="393" t="s">
        <v>194</v>
      </c>
      <c r="C104" s="25"/>
      <c r="D104" s="392"/>
    </row>
    <row r="105" customFormat="false" ht="12.75" hidden="false" customHeight="false" outlineLevel="0" collapsed="false">
      <c r="A105" s="352" t="s">
        <v>195</v>
      </c>
      <c r="B105" s="394" t="s">
        <v>196</v>
      </c>
      <c r="C105" s="25"/>
      <c r="D105" s="392"/>
    </row>
    <row r="106" customFormat="false" ht="12.75" hidden="false" customHeight="false" outlineLevel="0" collapsed="false">
      <c r="A106" s="352" t="s">
        <v>197</v>
      </c>
      <c r="B106" s="394" t="s">
        <v>198</v>
      </c>
      <c r="C106" s="25"/>
      <c r="D106" s="392"/>
    </row>
    <row r="107" customFormat="false" ht="12" hidden="false" customHeight="true" outlineLevel="0" collapsed="false">
      <c r="A107" s="352" t="s">
        <v>199</v>
      </c>
      <c r="B107" s="393" t="s">
        <v>200</v>
      </c>
      <c r="C107" s="155" t="n">
        <v>17015613</v>
      </c>
      <c r="D107" s="158" t="n">
        <v>9918726</v>
      </c>
    </row>
    <row r="108" customFormat="false" ht="12" hidden="false" customHeight="true" outlineLevel="0" collapsed="false">
      <c r="A108" s="352" t="s">
        <v>201</v>
      </c>
      <c r="B108" s="393" t="s">
        <v>202</v>
      </c>
      <c r="C108" s="25"/>
      <c r="D108" s="392"/>
    </row>
    <row r="109" customFormat="false" ht="12" hidden="false" customHeight="true" outlineLevel="0" collapsed="false">
      <c r="A109" s="352" t="s">
        <v>203</v>
      </c>
      <c r="B109" s="394" t="s">
        <v>204</v>
      </c>
      <c r="C109" s="25"/>
      <c r="D109" s="392"/>
    </row>
    <row r="110" customFormat="false" ht="12" hidden="false" customHeight="true" outlineLevel="0" collapsed="false">
      <c r="A110" s="395" t="s">
        <v>205</v>
      </c>
      <c r="B110" s="396" t="s">
        <v>206</v>
      </c>
      <c r="C110" s="25"/>
      <c r="D110" s="392"/>
    </row>
    <row r="111" customFormat="false" ht="12" hidden="false" customHeight="true" outlineLevel="0" collapsed="false">
      <c r="A111" s="352" t="s">
        <v>207</v>
      </c>
      <c r="B111" s="396" t="s">
        <v>208</v>
      </c>
      <c r="C111" s="25"/>
      <c r="D111" s="392"/>
    </row>
    <row r="112" customFormat="false" ht="12" hidden="false" customHeight="true" outlineLevel="0" collapsed="false">
      <c r="A112" s="352" t="s">
        <v>209</v>
      </c>
      <c r="B112" s="394" t="s">
        <v>210</v>
      </c>
      <c r="C112" s="25" t="n">
        <v>5210000</v>
      </c>
      <c r="D112" s="392" t="n">
        <v>1210000</v>
      </c>
    </row>
    <row r="113" customFormat="false" ht="12" hidden="false" customHeight="true" outlineLevel="0" collapsed="false">
      <c r="A113" s="352" t="s">
        <v>211</v>
      </c>
      <c r="B113" s="391" t="s">
        <v>212</v>
      </c>
      <c r="C113" s="25"/>
      <c r="D113" s="392"/>
    </row>
    <row r="114" customFormat="false" ht="12" hidden="false" customHeight="true" outlineLevel="0" collapsed="false">
      <c r="A114" s="356" t="s">
        <v>213</v>
      </c>
      <c r="B114" s="390" t="s">
        <v>442</v>
      </c>
      <c r="C114" s="25"/>
      <c r="D114" s="392"/>
    </row>
    <row r="115" customFormat="false" ht="12" hidden="false" customHeight="true" outlineLevel="0" collapsed="false">
      <c r="A115" s="397" t="s">
        <v>215</v>
      </c>
      <c r="B115" s="398" t="s">
        <v>443</v>
      </c>
      <c r="C115" s="31"/>
      <c r="D115" s="399"/>
    </row>
    <row r="116" customFormat="false" ht="12" hidden="false" customHeight="true" outlineLevel="0" collapsed="false">
      <c r="A116" s="55" t="s">
        <v>26</v>
      </c>
      <c r="B116" s="400" t="s">
        <v>217</v>
      </c>
      <c r="C116" s="16" t="n">
        <f aca="false">+C117+C119+C121</f>
        <v>56351471</v>
      </c>
      <c r="D116" s="17" t="n">
        <f aca="false">+D117+D119+D121</f>
        <v>125643451</v>
      </c>
    </row>
    <row r="117" customFormat="false" ht="12" hidden="false" customHeight="true" outlineLevel="0" collapsed="false">
      <c r="A117" s="348" t="s">
        <v>28</v>
      </c>
      <c r="B117" s="390" t="s">
        <v>218</v>
      </c>
      <c r="C117" s="157" t="n">
        <v>56351471</v>
      </c>
      <c r="D117" s="157" t="n">
        <v>98343451</v>
      </c>
    </row>
    <row r="118" customFormat="false" ht="12" hidden="false" customHeight="true" outlineLevel="0" collapsed="false">
      <c r="A118" s="348" t="s">
        <v>30</v>
      </c>
      <c r="B118" s="401" t="s">
        <v>219</v>
      </c>
      <c r="C118" s="25" t="n">
        <v>39950000</v>
      </c>
      <c r="D118" s="25" t="n">
        <v>98343451</v>
      </c>
    </row>
    <row r="119" customFormat="false" ht="12" hidden="false" customHeight="true" outlineLevel="0" collapsed="false">
      <c r="A119" s="348" t="s">
        <v>32</v>
      </c>
      <c r="B119" s="401" t="s">
        <v>220</v>
      </c>
      <c r="C119" s="155"/>
      <c r="D119" s="158" t="n">
        <v>27300000</v>
      </c>
    </row>
    <row r="120" customFormat="false" ht="12" hidden="false" customHeight="true" outlineLevel="0" collapsed="false">
      <c r="A120" s="348" t="s">
        <v>34</v>
      </c>
      <c r="B120" s="401" t="s">
        <v>221</v>
      </c>
      <c r="C120" s="25"/>
      <c r="D120" s="392"/>
    </row>
    <row r="121" customFormat="false" ht="12" hidden="false" customHeight="true" outlineLevel="0" collapsed="false">
      <c r="A121" s="348" t="s">
        <v>36</v>
      </c>
      <c r="B121" s="402" t="s">
        <v>222</v>
      </c>
      <c r="C121" s="155"/>
      <c r="D121" s="158"/>
    </row>
    <row r="122" customFormat="false" ht="12" hidden="false" customHeight="true" outlineLevel="0" collapsed="false">
      <c r="A122" s="348" t="s">
        <v>38</v>
      </c>
      <c r="B122" s="403" t="s">
        <v>223</v>
      </c>
      <c r="C122" s="25"/>
      <c r="D122" s="392"/>
    </row>
    <row r="123" customFormat="false" ht="12" hidden="false" customHeight="true" outlineLevel="0" collapsed="false">
      <c r="A123" s="348" t="s">
        <v>224</v>
      </c>
      <c r="B123" s="404" t="s">
        <v>225</v>
      </c>
      <c r="C123" s="25"/>
      <c r="D123" s="392"/>
    </row>
    <row r="124" customFormat="false" ht="24" hidden="false" customHeight="true" outlineLevel="0" collapsed="false">
      <c r="A124" s="348" t="s">
        <v>226</v>
      </c>
      <c r="B124" s="394" t="s">
        <v>198</v>
      </c>
      <c r="C124" s="25"/>
      <c r="D124" s="392"/>
    </row>
    <row r="125" customFormat="false" ht="12" hidden="false" customHeight="true" outlineLevel="0" collapsed="false">
      <c r="A125" s="348" t="s">
        <v>227</v>
      </c>
      <c r="B125" s="394" t="s">
        <v>228</v>
      </c>
      <c r="C125" s="155"/>
      <c r="D125" s="155"/>
    </row>
    <row r="126" customFormat="false" ht="12" hidden="false" customHeight="true" outlineLevel="0" collapsed="false">
      <c r="A126" s="348" t="s">
        <v>229</v>
      </c>
      <c r="B126" s="394" t="s">
        <v>230</v>
      </c>
      <c r="C126" s="25"/>
      <c r="D126" s="392"/>
    </row>
    <row r="127" customFormat="false" ht="12" hidden="false" customHeight="true" outlineLevel="0" collapsed="false">
      <c r="A127" s="348" t="s">
        <v>231</v>
      </c>
      <c r="B127" s="394" t="s">
        <v>204</v>
      </c>
      <c r="C127" s="25"/>
      <c r="D127" s="392"/>
    </row>
    <row r="128" customFormat="false" ht="12" hidden="false" customHeight="true" outlineLevel="0" collapsed="false">
      <c r="A128" s="348" t="s">
        <v>232</v>
      </c>
      <c r="B128" s="394" t="s">
        <v>233</v>
      </c>
      <c r="C128" s="25"/>
      <c r="D128" s="392"/>
    </row>
    <row r="129" customFormat="false" ht="12" hidden="false" customHeight="true" outlineLevel="0" collapsed="false">
      <c r="A129" s="395" t="s">
        <v>234</v>
      </c>
      <c r="B129" s="394" t="s">
        <v>235</v>
      </c>
      <c r="C129" s="31"/>
      <c r="D129" s="399"/>
    </row>
    <row r="130" customFormat="false" ht="12" hidden="false" customHeight="true" outlineLevel="0" collapsed="false">
      <c r="A130" s="55" t="s">
        <v>40</v>
      </c>
      <c r="B130" s="405" t="s">
        <v>236</v>
      </c>
      <c r="C130" s="16" t="n">
        <f aca="false">+C95+C116</f>
        <v>386045706</v>
      </c>
      <c r="D130" s="17" t="n">
        <f aca="false">+D95+D116</f>
        <v>505131060</v>
      </c>
    </row>
    <row r="131" customFormat="false" ht="12" hidden="false" customHeight="true" outlineLevel="0" collapsed="false">
      <c r="A131" s="55" t="s">
        <v>237</v>
      </c>
      <c r="B131" s="405" t="s">
        <v>238</v>
      </c>
      <c r="C131" s="16" t="n">
        <f aca="false">+C132+C133+C134</f>
        <v>9458380</v>
      </c>
      <c r="D131" s="17" t="n">
        <f aca="false">+D132+D133+D134</f>
        <v>9458380</v>
      </c>
    </row>
    <row r="132" s="386" customFormat="true" ht="12" hidden="false" customHeight="true" outlineLevel="0" collapsed="false">
      <c r="A132" s="348" t="s">
        <v>56</v>
      </c>
      <c r="B132" s="406" t="s">
        <v>444</v>
      </c>
      <c r="C132" s="21"/>
      <c r="D132" s="361"/>
    </row>
    <row r="133" customFormat="false" ht="12" hidden="false" customHeight="true" outlineLevel="0" collapsed="false">
      <c r="A133" s="348" t="s">
        <v>64</v>
      </c>
      <c r="B133" s="406" t="s">
        <v>240</v>
      </c>
      <c r="C133" s="25"/>
      <c r="D133" s="392"/>
    </row>
    <row r="134" customFormat="false" ht="12" hidden="false" customHeight="true" outlineLevel="0" collapsed="false">
      <c r="A134" s="395" t="s">
        <v>66</v>
      </c>
      <c r="B134" s="407" t="s">
        <v>445</v>
      </c>
      <c r="C134" s="408" t="n">
        <v>9458380</v>
      </c>
      <c r="D134" s="399" t="n">
        <v>9458380</v>
      </c>
    </row>
    <row r="135" customFormat="false" ht="12" hidden="false" customHeight="true" outlineLevel="0" collapsed="false">
      <c r="A135" s="55" t="s">
        <v>70</v>
      </c>
      <c r="B135" s="405" t="s">
        <v>242</v>
      </c>
      <c r="C135" s="16"/>
      <c r="D135" s="17"/>
    </row>
    <row r="136" customFormat="false" ht="12" hidden="false" customHeight="true" outlineLevel="0" collapsed="false">
      <c r="A136" s="348" t="s">
        <v>72</v>
      </c>
      <c r="B136" s="406" t="s">
        <v>243</v>
      </c>
      <c r="C136" s="21"/>
      <c r="D136" s="409"/>
    </row>
    <row r="137" customFormat="false" ht="12" hidden="false" customHeight="true" outlineLevel="0" collapsed="false">
      <c r="A137" s="348" t="s">
        <v>74</v>
      </c>
      <c r="B137" s="406" t="s">
        <v>244</v>
      </c>
      <c r="C137" s="25"/>
      <c r="D137" s="392"/>
    </row>
    <row r="138" customFormat="false" ht="12" hidden="false" customHeight="true" outlineLevel="0" collapsed="false">
      <c r="A138" s="348" t="s">
        <v>76</v>
      </c>
      <c r="B138" s="406" t="s">
        <v>245</v>
      </c>
      <c r="C138" s="25"/>
      <c r="D138" s="392"/>
    </row>
    <row r="139" customFormat="false" ht="12" hidden="false" customHeight="true" outlineLevel="0" collapsed="false">
      <c r="A139" s="348" t="s">
        <v>78</v>
      </c>
      <c r="B139" s="406" t="s">
        <v>446</v>
      </c>
      <c r="C139" s="25"/>
      <c r="D139" s="392"/>
    </row>
    <row r="140" customFormat="false" ht="12" hidden="false" customHeight="true" outlineLevel="0" collapsed="false">
      <c r="A140" s="348" t="s">
        <v>80</v>
      </c>
      <c r="B140" s="406" t="s">
        <v>247</v>
      </c>
      <c r="C140" s="25"/>
      <c r="D140" s="392"/>
    </row>
    <row r="141" s="386" customFormat="true" ht="12" hidden="false" customHeight="true" outlineLevel="0" collapsed="false">
      <c r="A141" s="395" t="s">
        <v>82</v>
      </c>
      <c r="B141" s="407" t="s">
        <v>248</v>
      </c>
      <c r="C141" s="31"/>
      <c r="D141" s="373"/>
    </row>
    <row r="142" customFormat="false" ht="12" hidden="false" customHeight="true" outlineLevel="0" collapsed="false">
      <c r="A142" s="55" t="s">
        <v>95</v>
      </c>
      <c r="B142" s="405" t="s">
        <v>447</v>
      </c>
      <c r="C142" s="81" t="n">
        <f aca="false">+C143+C144+C146+C147+C145</f>
        <v>0</v>
      </c>
      <c r="D142" s="82" t="n">
        <f aca="false">+D143+D144+D146+D147+D145</f>
        <v>7815038</v>
      </c>
      <c r="K142" s="410"/>
    </row>
    <row r="143" customFormat="false" ht="12.75" hidden="false" customHeight="false" outlineLevel="0" collapsed="false">
      <c r="A143" s="348" t="s">
        <v>97</v>
      </c>
      <c r="B143" s="406" t="s">
        <v>250</v>
      </c>
      <c r="C143" s="21"/>
      <c r="D143" s="409"/>
    </row>
    <row r="144" customFormat="false" ht="12" hidden="false" customHeight="true" outlineLevel="0" collapsed="false">
      <c r="A144" s="348" t="s">
        <v>99</v>
      </c>
      <c r="B144" s="406" t="s">
        <v>251</v>
      </c>
      <c r="C144" s="25" t="n">
        <v>0</v>
      </c>
      <c r="D144" s="158" t="n">
        <v>7815038</v>
      </c>
    </row>
    <row r="145" customFormat="false" ht="12" hidden="false" customHeight="true" outlineLevel="0" collapsed="false">
      <c r="A145" s="348" t="s">
        <v>101</v>
      </c>
      <c r="B145" s="406" t="s">
        <v>448</v>
      </c>
      <c r="C145" s="155"/>
      <c r="D145" s="158"/>
    </row>
    <row r="146" s="386" customFormat="true" ht="12" hidden="false" customHeight="true" outlineLevel="0" collapsed="false">
      <c r="A146" s="348" t="s">
        <v>103</v>
      </c>
      <c r="B146" s="406" t="s">
        <v>311</v>
      </c>
      <c r="C146" s="25"/>
      <c r="D146" s="362"/>
    </row>
    <row r="147" s="386" customFormat="true" ht="12" hidden="false" customHeight="true" outlineLevel="0" collapsed="false">
      <c r="A147" s="395" t="s">
        <v>105</v>
      </c>
      <c r="B147" s="407" t="s">
        <v>352</v>
      </c>
      <c r="C147" s="31"/>
      <c r="D147" s="373"/>
    </row>
    <row r="148" s="386" customFormat="true" ht="12" hidden="false" customHeight="true" outlineLevel="0" collapsed="false">
      <c r="A148" s="55" t="s">
        <v>254</v>
      </c>
      <c r="B148" s="405" t="s">
        <v>255</v>
      </c>
      <c r="C148" s="84"/>
      <c r="D148" s="85"/>
    </row>
    <row r="149" s="386" customFormat="true" ht="12" hidden="false" customHeight="true" outlineLevel="0" collapsed="false">
      <c r="A149" s="348" t="s">
        <v>109</v>
      </c>
      <c r="B149" s="406" t="s">
        <v>256</v>
      </c>
      <c r="C149" s="21"/>
      <c r="D149" s="361"/>
    </row>
    <row r="150" s="386" customFormat="true" ht="12" hidden="false" customHeight="true" outlineLevel="0" collapsed="false">
      <c r="A150" s="348" t="s">
        <v>111</v>
      </c>
      <c r="B150" s="406" t="s">
        <v>257</v>
      </c>
      <c r="C150" s="25"/>
      <c r="D150" s="362"/>
    </row>
    <row r="151" s="386" customFormat="true" ht="12" hidden="false" customHeight="true" outlineLevel="0" collapsed="false">
      <c r="A151" s="348" t="s">
        <v>113</v>
      </c>
      <c r="B151" s="406" t="s">
        <v>258</v>
      </c>
      <c r="C151" s="25"/>
      <c r="D151" s="362"/>
    </row>
    <row r="152" s="386" customFormat="true" ht="12" hidden="false" customHeight="true" outlineLevel="0" collapsed="false">
      <c r="A152" s="348" t="s">
        <v>115</v>
      </c>
      <c r="B152" s="406" t="s">
        <v>449</v>
      </c>
      <c r="C152" s="25"/>
      <c r="D152" s="362"/>
    </row>
    <row r="153" customFormat="false" ht="12.75" hidden="false" customHeight="true" outlineLevel="0" collapsed="false">
      <c r="A153" s="395" t="s">
        <v>260</v>
      </c>
      <c r="B153" s="407" t="s">
        <v>261</v>
      </c>
      <c r="C153" s="31"/>
      <c r="D153" s="399"/>
    </row>
    <row r="154" customFormat="false" ht="12.75" hidden="false" customHeight="true" outlineLevel="0" collapsed="false">
      <c r="A154" s="411" t="s">
        <v>117</v>
      </c>
      <c r="B154" s="405" t="s">
        <v>262</v>
      </c>
      <c r="C154" s="84"/>
      <c r="D154" s="85"/>
    </row>
    <row r="155" customFormat="false" ht="12.75" hidden="false" customHeight="true" outlineLevel="0" collapsed="false">
      <c r="A155" s="411" t="s">
        <v>263</v>
      </c>
      <c r="B155" s="405" t="s">
        <v>264</v>
      </c>
      <c r="C155" s="84"/>
      <c r="D155" s="412"/>
    </row>
    <row r="156" customFormat="false" ht="12" hidden="false" customHeight="true" outlineLevel="0" collapsed="false">
      <c r="A156" s="55" t="s">
        <v>265</v>
      </c>
      <c r="B156" s="405" t="s">
        <v>266</v>
      </c>
      <c r="C156" s="84" t="n">
        <f aca="false">+C131+C135+C142+C148+C154+C155</f>
        <v>9458380</v>
      </c>
      <c r="D156" s="85" t="n">
        <f aca="false">+D131+D135+D142+D148+D154+D155</f>
        <v>17273418</v>
      </c>
    </row>
    <row r="157" customFormat="false" ht="15" hidden="false" customHeight="true" outlineLevel="0" collapsed="false">
      <c r="A157" s="413" t="s">
        <v>267</v>
      </c>
      <c r="B157" s="414" t="s">
        <v>268</v>
      </c>
      <c r="C157" s="84" t="n">
        <f aca="false">+C130+C156</f>
        <v>395504086</v>
      </c>
      <c r="D157" s="85" t="n">
        <f aca="false">+D130+D156</f>
        <v>522404478</v>
      </c>
    </row>
    <row r="158" customFormat="false" ht="15" hidden="false" customHeight="true" outlineLevel="0" collapsed="false">
      <c r="A158" s="415"/>
      <c r="B158" s="416"/>
      <c r="C158" s="417"/>
      <c r="D158" s="417"/>
    </row>
    <row r="159" customFormat="false" ht="13.5" hidden="false" customHeight="false" outlineLevel="0" collapsed="false">
      <c r="A159" s="418"/>
      <c r="B159" s="419"/>
      <c r="C159" s="420"/>
      <c r="D159" s="421"/>
    </row>
    <row r="160" customFormat="false" ht="15" hidden="false" customHeight="true" outlineLevel="0" collapsed="false">
      <c r="A160" s="422" t="s">
        <v>450</v>
      </c>
      <c r="B160" s="423"/>
      <c r="C160" s="424" t="n">
        <v>11</v>
      </c>
      <c r="D160" s="425" t="n">
        <v>11</v>
      </c>
    </row>
    <row r="161" customFormat="false" ht="14.25" hidden="false" customHeight="true" outlineLevel="0" collapsed="false">
      <c r="A161" s="422" t="s">
        <v>451</v>
      </c>
      <c r="B161" s="423"/>
      <c r="C161" s="426"/>
      <c r="D161" s="427" t="n">
        <v>34</v>
      </c>
    </row>
  </sheetData>
  <mergeCells count="7">
    <mergeCell ref="A1:D1"/>
    <mergeCell ref="C2:D2"/>
    <mergeCell ref="C3:D3"/>
    <mergeCell ref="A4:D4"/>
    <mergeCell ref="C6:D6"/>
    <mergeCell ref="A7:D7"/>
    <mergeCell ref="A94:D94"/>
  </mergeCells>
  <printOptions headings="false" gridLines="false" gridLinesSet="true" horizontalCentered="true" verticalCentered="false"/>
  <pageMargins left="0.7875" right="0.7875" top="0.984027777777778" bottom="0.984027777777778" header="0.511805555555555" footer="0.511805555555555"/>
  <pageSetup paperSize="9" scale="7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92" man="true" max="16383" min="0"/>
  </rowBreaks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K161"/>
  <sheetViews>
    <sheetView showFormulas="false" showGridLines="true" showRowColHeaders="true" showZeros="true" rightToLeft="false" tabSelected="false" showOutlineSymbols="true" defaultGridColor="true" view="normal" topLeftCell="A67" colorId="64" zoomScale="110" zoomScaleNormal="110" zoomScalePageLayoutView="85" workbookViewId="0">
      <selection pane="topLeft" activeCell="D117" activeCellId="0" sqref="D117"/>
    </sheetView>
  </sheetViews>
  <sheetFormatPr defaultRowHeight="12.75" zeroHeight="false" outlineLevelRow="0" outlineLevelCol="0"/>
  <cols>
    <col collapsed="false" customWidth="true" hidden="false" outlineLevel="0" max="1" min="1" style="323" width="19.51"/>
    <col collapsed="false" customWidth="true" hidden="false" outlineLevel="0" max="2" min="2" style="324" width="65.34"/>
    <col collapsed="false" customWidth="true" hidden="false" outlineLevel="0" max="3" min="3" style="325" width="14.84"/>
    <col collapsed="false" customWidth="true" hidden="false" outlineLevel="0" max="4" min="4" style="326" width="14.84"/>
    <col collapsed="false" customWidth="true" hidden="false" outlineLevel="0" max="1025" min="5" style="326" width="9.33"/>
  </cols>
  <sheetData>
    <row r="1" s="328" customFormat="true" ht="16.5" hidden="false" customHeight="true" outlineLevel="0" collapsed="false">
      <c r="A1" s="327" t="s">
        <v>452</v>
      </c>
      <c r="B1" s="327"/>
      <c r="C1" s="327"/>
      <c r="D1" s="327"/>
    </row>
    <row r="2" s="332" customFormat="true" ht="28.5" hidden="false" customHeight="true" outlineLevel="0" collapsed="false">
      <c r="A2" s="329" t="s">
        <v>423</v>
      </c>
      <c r="B2" s="330" t="s">
        <v>424</v>
      </c>
      <c r="C2" s="331" t="s">
        <v>425</v>
      </c>
      <c r="D2" s="331"/>
    </row>
    <row r="3" s="332" customFormat="true" ht="24.75" hidden="false" customHeight="false" outlineLevel="0" collapsed="false">
      <c r="A3" s="333" t="s">
        <v>426</v>
      </c>
      <c r="B3" s="334" t="s">
        <v>453</v>
      </c>
      <c r="C3" s="335" t="s">
        <v>425</v>
      </c>
      <c r="D3" s="335"/>
    </row>
    <row r="4" s="337" customFormat="true" ht="15.95" hidden="false" customHeight="true" outlineLevel="0" collapsed="false">
      <c r="A4" s="336" t="s">
        <v>2</v>
      </c>
      <c r="B4" s="336"/>
      <c r="C4" s="336"/>
      <c r="D4" s="336"/>
    </row>
    <row r="5" customFormat="false" ht="13.5" hidden="false" customHeight="false" outlineLevel="0" collapsed="false">
      <c r="A5" s="338" t="s">
        <v>428</v>
      </c>
      <c r="B5" s="339" t="s">
        <v>429</v>
      </c>
      <c r="C5" s="340" t="s">
        <v>430</v>
      </c>
      <c r="D5" s="341" t="s">
        <v>431</v>
      </c>
    </row>
    <row r="6" s="345" customFormat="true" ht="12.95" hidden="false" customHeight="true" outlineLevel="0" collapsed="false">
      <c r="A6" s="342" t="s">
        <v>7</v>
      </c>
      <c r="B6" s="343" t="s">
        <v>8</v>
      </c>
      <c r="C6" s="344" t="s">
        <v>9</v>
      </c>
      <c r="D6" s="344"/>
    </row>
    <row r="7" s="345" customFormat="true" ht="15.95" hidden="false" customHeight="true" outlineLevel="0" collapsed="false">
      <c r="A7" s="346" t="s">
        <v>273</v>
      </c>
      <c r="B7" s="346"/>
      <c r="C7" s="346"/>
      <c r="D7" s="346"/>
    </row>
    <row r="8" s="345" customFormat="true" ht="12" hidden="false" customHeight="true" outlineLevel="0" collapsed="false">
      <c r="A8" s="55" t="s">
        <v>10</v>
      </c>
      <c r="B8" s="347" t="s">
        <v>11</v>
      </c>
      <c r="C8" s="428" t="n">
        <f aca="false">SUM(C9:C15)</f>
        <v>195375959</v>
      </c>
      <c r="D8" s="429" t="n">
        <f aca="false">SUM(D9:D15)</f>
        <v>213107489</v>
      </c>
    </row>
    <row r="9" s="351" customFormat="true" ht="12" hidden="false" customHeight="true" outlineLevel="0" collapsed="false">
      <c r="A9" s="348" t="s">
        <v>12</v>
      </c>
      <c r="B9" s="349" t="s">
        <v>13</v>
      </c>
      <c r="C9" s="157" t="n">
        <v>100768403</v>
      </c>
      <c r="D9" s="350" t="n">
        <v>99420597</v>
      </c>
    </row>
    <row r="10" s="355" customFormat="true" ht="12" hidden="false" customHeight="true" outlineLevel="0" collapsed="false">
      <c r="A10" s="352" t="s">
        <v>14</v>
      </c>
      <c r="B10" s="353" t="s">
        <v>15</v>
      </c>
      <c r="C10" s="155" t="n">
        <v>38997300</v>
      </c>
      <c r="D10" s="354" t="n">
        <v>42584970</v>
      </c>
    </row>
    <row r="11" s="355" customFormat="true" ht="12" hidden="false" customHeight="true" outlineLevel="0" collapsed="false">
      <c r="A11" s="352" t="s">
        <v>16</v>
      </c>
      <c r="B11" s="353" t="s">
        <v>17</v>
      </c>
      <c r="C11" s="155" t="n">
        <v>33575360</v>
      </c>
      <c r="D11" s="354" t="n">
        <v>37769849</v>
      </c>
    </row>
    <row r="12" s="355" customFormat="true" ht="12" hidden="false" customHeight="true" outlineLevel="0" collapsed="false">
      <c r="A12" s="352" t="s">
        <v>18</v>
      </c>
      <c r="B12" s="27" t="s">
        <v>19</v>
      </c>
      <c r="C12" s="155" t="n">
        <v>20234896</v>
      </c>
      <c r="D12" s="354" t="n">
        <v>19811596</v>
      </c>
    </row>
    <row r="13" s="355" customFormat="true" ht="12" hidden="false" customHeight="true" outlineLevel="0" collapsed="false">
      <c r="A13" s="352" t="s">
        <v>20</v>
      </c>
      <c r="B13" s="353" t="s">
        <v>21</v>
      </c>
      <c r="C13" s="155" t="n">
        <v>1800000</v>
      </c>
      <c r="D13" s="354" t="n">
        <v>2409740</v>
      </c>
    </row>
    <row r="14" s="355" customFormat="true" ht="12" hidden="false" customHeight="true" outlineLevel="0" collapsed="false">
      <c r="A14" s="352" t="s">
        <v>22</v>
      </c>
      <c r="B14" s="353" t="s">
        <v>432</v>
      </c>
      <c r="C14" s="155"/>
      <c r="D14" s="354" t="n">
        <v>10451147</v>
      </c>
    </row>
    <row r="15" s="351" customFormat="true" ht="12" hidden="false" customHeight="true" outlineLevel="0" collapsed="false">
      <c r="A15" s="356" t="s">
        <v>24</v>
      </c>
      <c r="B15" s="357" t="s">
        <v>25</v>
      </c>
      <c r="C15" s="358"/>
      <c r="D15" s="359" t="n">
        <v>659590</v>
      </c>
    </row>
    <row r="16" s="351" customFormat="true" ht="12" hidden="false" customHeight="true" outlineLevel="0" collapsed="false">
      <c r="A16" s="55" t="s">
        <v>26</v>
      </c>
      <c r="B16" s="360" t="s">
        <v>27</v>
      </c>
      <c r="C16" s="428" t="n">
        <f aca="false">SUM(C17:C22)</f>
        <v>16331214</v>
      </c>
      <c r="D16" s="429" t="n">
        <f aca="false">+D17+D18+D19+D20+D21</f>
        <v>94677593</v>
      </c>
    </row>
    <row r="17" s="351" customFormat="true" ht="12" hidden="false" customHeight="true" outlineLevel="0" collapsed="false">
      <c r="A17" s="348" t="s">
        <v>28</v>
      </c>
      <c r="B17" s="349" t="s">
        <v>29</v>
      </c>
      <c r="C17" s="157"/>
      <c r="D17" s="430"/>
    </row>
    <row r="18" s="351" customFormat="true" ht="12" hidden="false" customHeight="true" outlineLevel="0" collapsed="false">
      <c r="A18" s="352" t="s">
        <v>30</v>
      </c>
      <c r="B18" s="353" t="s">
        <v>31</v>
      </c>
      <c r="C18" s="155"/>
      <c r="D18" s="431"/>
    </row>
    <row r="19" s="351" customFormat="true" ht="12" hidden="false" customHeight="true" outlineLevel="0" collapsed="false">
      <c r="A19" s="352" t="s">
        <v>32</v>
      </c>
      <c r="B19" s="353" t="s">
        <v>33</v>
      </c>
      <c r="C19" s="155"/>
      <c r="D19" s="431"/>
    </row>
    <row r="20" s="351" customFormat="true" ht="12" hidden="false" customHeight="true" outlineLevel="0" collapsed="false">
      <c r="A20" s="352" t="s">
        <v>34</v>
      </c>
      <c r="B20" s="353" t="s">
        <v>35</v>
      </c>
      <c r="C20" s="155"/>
      <c r="D20" s="431"/>
    </row>
    <row r="21" s="351" customFormat="true" ht="12" hidden="false" customHeight="true" outlineLevel="0" collapsed="false">
      <c r="A21" s="352" t="s">
        <v>36</v>
      </c>
      <c r="B21" s="353" t="s">
        <v>37</v>
      </c>
      <c r="C21" s="155" t="n">
        <v>16331214</v>
      </c>
      <c r="D21" s="354" t="n">
        <v>94677593</v>
      </c>
    </row>
    <row r="22" s="355" customFormat="true" ht="12" hidden="false" customHeight="true" outlineLevel="0" collapsed="false">
      <c r="A22" s="356" t="s">
        <v>38</v>
      </c>
      <c r="B22" s="357" t="s">
        <v>39</v>
      </c>
      <c r="C22" s="358"/>
      <c r="D22" s="366"/>
    </row>
    <row r="23" s="355" customFormat="true" ht="12" hidden="false" customHeight="true" outlineLevel="0" collapsed="false">
      <c r="A23" s="55" t="s">
        <v>40</v>
      </c>
      <c r="B23" s="347" t="s">
        <v>41</v>
      </c>
      <c r="C23" s="428" t="n">
        <f aca="false">+C24+C25+C26+C27+C28</f>
        <v>11958380</v>
      </c>
      <c r="D23" s="429" t="n">
        <f aca="false">+D24+D25+D26+D27+D28</f>
        <v>42337422</v>
      </c>
    </row>
    <row r="24" s="355" customFormat="true" ht="12" hidden="false" customHeight="true" outlineLevel="0" collapsed="false">
      <c r="A24" s="348" t="s">
        <v>42</v>
      </c>
      <c r="B24" s="349" t="s">
        <v>43</v>
      </c>
      <c r="C24" s="157"/>
      <c r="D24" s="350"/>
    </row>
    <row r="25" s="351" customFormat="true" ht="12" hidden="false" customHeight="true" outlineLevel="0" collapsed="false">
      <c r="A25" s="352" t="s">
        <v>44</v>
      </c>
      <c r="B25" s="353" t="s">
        <v>45</v>
      </c>
      <c r="C25" s="155"/>
      <c r="D25" s="431"/>
    </row>
    <row r="26" s="355" customFormat="true" ht="12" hidden="false" customHeight="true" outlineLevel="0" collapsed="false">
      <c r="A26" s="352" t="s">
        <v>46</v>
      </c>
      <c r="B26" s="353" t="s">
        <v>47</v>
      </c>
      <c r="C26" s="155"/>
      <c r="D26" s="354"/>
    </row>
    <row r="27" s="355" customFormat="true" ht="12" hidden="false" customHeight="true" outlineLevel="0" collapsed="false">
      <c r="A27" s="352" t="s">
        <v>48</v>
      </c>
      <c r="B27" s="353" t="s">
        <v>49</v>
      </c>
      <c r="C27" s="155"/>
      <c r="D27" s="354"/>
    </row>
    <row r="28" s="355" customFormat="true" ht="12" hidden="false" customHeight="true" outlineLevel="0" collapsed="false">
      <c r="A28" s="352" t="s">
        <v>50</v>
      </c>
      <c r="B28" s="353" t="s">
        <v>51</v>
      </c>
      <c r="C28" s="155" t="n">
        <v>11958380</v>
      </c>
      <c r="D28" s="354" t="n">
        <v>42337422</v>
      </c>
    </row>
    <row r="29" s="355" customFormat="true" ht="12" hidden="false" customHeight="true" outlineLevel="0" collapsed="false">
      <c r="A29" s="356" t="s">
        <v>52</v>
      </c>
      <c r="B29" s="357" t="s">
        <v>53</v>
      </c>
      <c r="C29" s="358"/>
      <c r="D29" s="366"/>
    </row>
    <row r="30" s="355" customFormat="true" ht="12" hidden="false" customHeight="true" outlineLevel="0" collapsed="false">
      <c r="A30" s="55" t="s">
        <v>54</v>
      </c>
      <c r="B30" s="347" t="s">
        <v>55</v>
      </c>
      <c r="C30" s="428" t="n">
        <f aca="false">+C31+C35+C36+C37</f>
        <v>20434305</v>
      </c>
      <c r="D30" s="429" t="n">
        <f aca="false">+D31+D35+D36+D37</f>
        <v>17934305</v>
      </c>
    </row>
    <row r="31" s="355" customFormat="true" ht="12" hidden="false" customHeight="true" outlineLevel="0" collapsed="false">
      <c r="A31" s="348" t="s">
        <v>56</v>
      </c>
      <c r="B31" s="349" t="s">
        <v>433</v>
      </c>
      <c r="C31" s="364" t="n">
        <f aca="false">+C32+C33+C34</f>
        <v>17684305</v>
      </c>
      <c r="D31" s="365" t="n">
        <f aca="false">+D32+D33+D34</f>
        <v>17684305</v>
      </c>
    </row>
    <row r="32" s="355" customFormat="true" ht="12" hidden="false" customHeight="true" outlineLevel="0" collapsed="false">
      <c r="A32" s="352" t="s">
        <v>58</v>
      </c>
      <c r="B32" s="353" t="s">
        <v>59</v>
      </c>
      <c r="C32" s="155" t="n">
        <v>2684305</v>
      </c>
      <c r="D32" s="354" t="n">
        <v>2684305</v>
      </c>
    </row>
    <row r="33" s="355" customFormat="true" ht="12" hidden="false" customHeight="true" outlineLevel="0" collapsed="false">
      <c r="A33" s="352" t="s">
        <v>60</v>
      </c>
      <c r="B33" s="353" t="s">
        <v>61</v>
      </c>
      <c r="C33" s="155"/>
      <c r="D33" s="354"/>
    </row>
    <row r="34" s="355" customFormat="true" ht="12" hidden="false" customHeight="true" outlineLevel="0" collapsed="false">
      <c r="A34" s="352" t="s">
        <v>62</v>
      </c>
      <c r="B34" s="353" t="s">
        <v>63</v>
      </c>
      <c r="C34" s="155" t="n">
        <v>15000000</v>
      </c>
      <c r="D34" s="354" t="n">
        <v>15000000</v>
      </c>
    </row>
    <row r="35" s="355" customFormat="true" ht="12" hidden="false" customHeight="true" outlineLevel="0" collapsed="false">
      <c r="A35" s="352" t="s">
        <v>64</v>
      </c>
      <c r="B35" s="353" t="s">
        <v>65</v>
      </c>
      <c r="C35" s="155" t="n">
        <v>2500000</v>
      </c>
      <c r="D35" s="354" t="n">
        <v>0</v>
      </c>
    </row>
    <row r="36" s="355" customFormat="true" ht="12" hidden="false" customHeight="true" outlineLevel="0" collapsed="false">
      <c r="A36" s="352" t="s">
        <v>66</v>
      </c>
      <c r="B36" s="353" t="s">
        <v>67</v>
      </c>
      <c r="C36" s="155" t="n">
        <v>100000</v>
      </c>
      <c r="D36" s="354" t="n">
        <v>100000</v>
      </c>
    </row>
    <row r="37" s="355" customFormat="true" ht="12" hidden="false" customHeight="true" outlineLevel="0" collapsed="false">
      <c r="A37" s="356" t="s">
        <v>68</v>
      </c>
      <c r="B37" s="357" t="s">
        <v>69</v>
      </c>
      <c r="C37" s="358" t="n">
        <v>150000</v>
      </c>
      <c r="D37" s="366" t="n">
        <v>150000</v>
      </c>
    </row>
    <row r="38" s="355" customFormat="true" ht="12" hidden="false" customHeight="true" outlineLevel="0" collapsed="false">
      <c r="A38" s="55" t="s">
        <v>70</v>
      </c>
      <c r="B38" s="347" t="s">
        <v>71</v>
      </c>
      <c r="C38" s="428" t="n">
        <f aca="false">SUM(C39:C49)</f>
        <v>11112000</v>
      </c>
      <c r="D38" s="429" t="n">
        <f aca="false">SUM(D39:D49)</f>
        <v>11355441</v>
      </c>
    </row>
    <row r="39" s="355" customFormat="true" ht="12" hidden="false" customHeight="true" outlineLevel="0" collapsed="false">
      <c r="A39" s="348" t="s">
        <v>72</v>
      </c>
      <c r="B39" s="349" t="s">
        <v>73</v>
      </c>
      <c r="C39" s="157"/>
      <c r="D39" s="350"/>
    </row>
    <row r="40" s="355" customFormat="true" ht="12" hidden="false" customHeight="true" outlineLevel="0" collapsed="false">
      <c r="A40" s="352" t="s">
        <v>74</v>
      </c>
      <c r="B40" s="353" t="s">
        <v>75</v>
      </c>
      <c r="C40" s="155" t="n">
        <v>2000000</v>
      </c>
      <c r="D40" s="354" t="n">
        <v>2000000</v>
      </c>
    </row>
    <row r="41" s="355" customFormat="true" ht="12" hidden="false" customHeight="true" outlineLevel="0" collapsed="false">
      <c r="A41" s="352" t="s">
        <v>76</v>
      </c>
      <c r="B41" s="353" t="s">
        <v>77</v>
      </c>
      <c r="C41" s="155" t="n">
        <v>1500000</v>
      </c>
      <c r="D41" s="354" t="n">
        <v>1500000</v>
      </c>
    </row>
    <row r="42" s="355" customFormat="true" ht="12" hidden="false" customHeight="true" outlineLevel="0" collapsed="false">
      <c r="A42" s="352" t="s">
        <v>78</v>
      </c>
      <c r="B42" s="353" t="s">
        <v>79</v>
      </c>
      <c r="C42" s="155" t="n">
        <v>1000000</v>
      </c>
      <c r="D42" s="354" t="n">
        <v>1000000</v>
      </c>
    </row>
    <row r="43" s="355" customFormat="true" ht="12" hidden="false" customHeight="true" outlineLevel="0" collapsed="false">
      <c r="A43" s="352" t="s">
        <v>80</v>
      </c>
      <c r="B43" s="353" t="s">
        <v>81</v>
      </c>
      <c r="C43" s="155" t="n">
        <v>4250000</v>
      </c>
      <c r="D43" s="354" t="n">
        <v>4493441</v>
      </c>
    </row>
    <row r="44" s="355" customFormat="true" ht="12" hidden="false" customHeight="true" outlineLevel="0" collapsed="false">
      <c r="A44" s="352" t="s">
        <v>82</v>
      </c>
      <c r="B44" s="353" t="s">
        <v>83</v>
      </c>
      <c r="C44" s="155" t="n">
        <v>2362000</v>
      </c>
      <c r="D44" s="354" t="n">
        <v>2362000</v>
      </c>
    </row>
    <row r="45" s="355" customFormat="true" ht="12" hidden="false" customHeight="true" outlineLevel="0" collapsed="false">
      <c r="A45" s="352" t="s">
        <v>85</v>
      </c>
      <c r="B45" s="353" t="s">
        <v>86</v>
      </c>
      <c r="C45" s="155"/>
      <c r="D45" s="354"/>
    </row>
    <row r="46" s="355" customFormat="true" ht="12" hidden="false" customHeight="true" outlineLevel="0" collapsed="false">
      <c r="A46" s="352" t="s">
        <v>87</v>
      </c>
      <c r="B46" s="353" t="s">
        <v>88</v>
      </c>
      <c r="C46" s="155"/>
      <c r="D46" s="354"/>
    </row>
    <row r="47" s="355" customFormat="true" ht="12" hidden="false" customHeight="true" outlineLevel="0" collapsed="false">
      <c r="A47" s="352" t="s">
        <v>89</v>
      </c>
      <c r="B47" s="353" t="s">
        <v>90</v>
      </c>
      <c r="C47" s="155"/>
      <c r="D47" s="354"/>
    </row>
    <row r="48" s="355" customFormat="true" ht="12" hidden="false" customHeight="true" outlineLevel="0" collapsed="false">
      <c r="A48" s="356" t="s">
        <v>91</v>
      </c>
      <c r="B48" s="357" t="s">
        <v>92</v>
      </c>
      <c r="C48" s="155"/>
      <c r="D48" s="354"/>
    </row>
    <row r="49" s="355" customFormat="true" ht="12" hidden="false" customHeight="true" outlineLevel="0" collapsed="false">
      <c r="A49" s="356" t="s">
        <v>93</v>
      </c>
      <c r="B49" s="357" t="s">
        <v>94</v>
      </c>
      <c r="C49" s="358"/>
      <c r="D49" s="366"/>
    </row>
    <row r="50" s="355" customFormat="true" ht="12" hidden="false" customHeight="true" outlineLevel="0" collapsed="false">
      <c r="A50" s="55" t="s">
        <v>95</v>
      </c>
      <c r="B50" s="347" t="s">
        <v>96</v>
      </c>
      <c r="C50" s="428" t="n">
        <f aca="false">SUM(C51:C55)</f>
        <v>0</v>
      </c>
      <c r="D50" s="429" t="n">
        <f aca="false">SUM(D51:D55)</f>
        <v>0</v>
      </c>
    </row>
    <row r="51" s="355" customFormat="true" ht="12" hidden="false" customHeight="true" outlineLevel="0" collapsed="false">
      <c r="A51" s="348" t="s">
        <v>97</v>
      </c>
      <c r="B51" s="349" t="s">
        <v>98</v>
      </c>
      <c r="C51" s="157"/>
      <c r="D51" s="350"/>
    </row>
    <row r="52" s="355" customFormat="true" ht="12" hidden="false" customHeight="true" outlineLevel="0" collapsed="false">
      <c r="A52" s="352" t="s">
        <v>99</v>
      </c>
      <c r="B52" s="353" t="s">
        <v>100</v>
      </c>
      <c r="C52" s="155"/>
      <c r="D52" s="354"/>
    </row>
    <row r="53" s="355" customFormat="true" ht="12" hidden="false" customHeight="true" outlineLevel="0" collapsed="false">
      <c r="A53" s="352" t="s">
        <v>101</v>
      </c>
      <c r="B53" s="353" t="s">
        <v>102</v>
      </c>
      <c r="C53" s="155"/>
      <c r="D53" s="354"/>
    </row>
    <row r="54" s="355" customFormat="true" ht="12" hidden="false" customHeight="true" outlineLevel="0" collapsed="false">
      <c r="A54" s="352" t="s">
        <v>103</v>
      </c>
      <c r="B54" s="353" t="s">
        <v>104</v>
      </c>
      <c r="C54" s="155"/>
      <c r="D54" s="354"/>
    </row>
    <row r="55" s="355" customFormat="true" ht="12" hidden="false" customHeight="true" outlineLevel="0" collapsed="false">
      <c r="A55" s="356" t="s">
        <v>105</v>
      </c>
      <c r="B55" s="357" t="s">
        <v>106</v>
      </c>
      <c r="C55" s="358"/>
      <c r="D55" s="366"/>
    </row>
    <row r="56" s="355" customFormat="true" ht="12" hidden="false" customHeight="true" outlineLevel="0" collapsed="false">
      <c r="A56" s="55" t="s">
        <v>107</v>
      </c>
      <c r="B56" s="347" t="s">
        <v>108</v>
      </c>
      <c r="C56" s="428" t="n">
        <f aca="false">SUM(C57:C59)</f>
        <v>0</v>
      </c>
      <c r="D56" s="429" t="n">
        <f aca="false">SUM(D57:D59)</f>
        <v>0</v>
      </c>
    </row>
    <row r="57" s="355" customFormat="true" ht="12" hidden="false" customHeight="true" outlineLevel="0" collapsed="false">
      <c r="A57" s="348" t="s">
        <v>109</v>
      </c>
      <c r="B57" s="349" t="s">
        <v>110</v>
      </c>
      <c r="C57" s="157"/>
      <c r="D57" s="350"/>
    </row>
    <row r="58" s="355" customFormat="true" ht="12" hidden="false" customHeight="true" outlineLevel="0" collapsed="false">
      <c r="A58" s="352" t="s">
        <v>111</v>
      </c>
      <c r="B58" s="353" t="s">
        <v>112</v>
      </c>
      <c r="C58" s="155"/>
      <c r="D58" s="354"/>
    </row>
    <row r="59" s="355" customFormat="true" ht="12" hidden="false" customHeight="true" outlineLevel="0" collapsed="false">
      <c r="A59" s="352" t="s">
        <v>113</v>
      </c>
      <c r="B59" s="353" t="s">
        <v>114</v>
      </c>
      <c r="C59" s="155"/>
      <c r="D59" s="354"/>
    </row>
    <row r="60" s="355" customFormat="true" ht="12" hidden="false" customHeight="true" outlineLevel="0" collapsed="false">
      <c r="A60" s="356" t="s">
        <v>115</v>
      </c>
      <c r="B60" s="357" t="s">
        <v>116</v>
      </c>
      <c r="C60" s="358"/>
      <c r="D60" s="366"/>
    </row>
    <row r="61" s="355" customFormat="true" ht="12" hidden="false" customHeight="true" outlineLevel="0" collapsed="false">
      <c r="A61" s="55" t="s">
        <v>117</v>
      </c>
      <c r="B61" s="360" t="s">
        <v>118</v>
      </c>
      <c r="C61" s="428" t="n">
        <f aca="false">SUM(C62:C64)</f>
        <v>0</v>
      </c>
      <c r="D61" s="429" t="n">
        <f aca="false">SUM(D62:D64)</f>
        <v>2500000</v>
      </c>
    </row>
    <row r="62" s="355" customFormat="true" ht="12" hidden="false" customHeight="true" outlineLevel="0" collapsed="false">
      <c r="A62" s="348" t="s">
        <v>119</v>
      </c>
      <c r="B62" s="349" t="s">
        <v>120</v>
      </c>
      <c r="C62" s="157"/>
      <c r="D62" s="350"/>
    </row>
    <row r="63" s="355" customFormat="true" ht="12" hidden="false" customHeight="true" outlineLevel="0" collapsed="false">
      <c r="A63" s="352" t="s">
        <v>121</v>
      </c>
      <c r="B63" s="353" t="s">
        <v>122</v>
      </c>
      <c r="C63" s="155"/>
      <c r="D63" s="354"/>
    </row>
    <row r="64" s="355" customFormat="true" ht="12" hidden="false" customHeight="true" outlineLevel="0" collapsed="false">
      <c r="A64" s="352" t="s">
        <v>123</v>
      </c>
      <c r="B64" s="353" t="s">
        <v>124</v>
      </c>
      <c r="D64" s="354" t="n">
        <v>2500000</v>
      </c>
    </row>
    <row r="65" s="355" customFormat="true" ht="12" hidden="false" customHeight="true" outlineLevel="0" collapsed="false">
      <c r="A65" s="356" t="s">
        <v>125</v>
      </c>
      <c r="B65" s="357" t="s">
        <v>126</v>
      </c>
      <c r="C65" s="358"/>
      <c r="D65" s="366"/>
    </row>
    <row r="66" s="355" customFormat="true" ht="12" hidden="false" customHeight="true" outlineLevel="0" collapsed="false">
      <c r="A66" s="55" t="s">
        <v>263</v>
      </c>
      <c r="B66" s="347" t="s">
        <v>128</v>
      </c>
      <c r="C66" s="428" t="n">
        <f aca="false">+C8+C16+C23+C30+C38+C50+C56+C61</f>
        <v>255211858</v>
      </c>
      <c r="D66" s="429" t="n">
        <f aca="false">+D8+D16+D23+D30+D38+D50+D56+D61</f>
        <v>381912250</v>
      </c>
    </row>
    <row r="67" s="355" customFormat="true" ht="12" hidden="false" customHeight="true" outlineLevel="0" collapsed="false">
      <c r="A67" s="368" t="s">
        <v>434</v>
      </c>
      <c r="B67" s="360" t="s">
        <v>130</v>
      </c>
      <c r="C67" s="428" t="n">
        <f aca="false">SUM(C68:C70)</f>
        <v>0</v>
      </c>
      <c r="D67" s="429" t="n">
        <f aca="false">SUM(D68:D70)</f>
        <v>0</v>
      </c>
    </row>
    <row r="68" s="355" customFormat="true" ht="12" hidden="false" customHeight="true" outlineLevel="0" collapsed="false">
      <c r="A68" s="348" t="s">
        <v>131</v>
      </c>
      <c r="B68" s="349" t="s">
        <v>132</v>
      </c>
      <c r="C68" s="157"/>
      <c r="D68" s="350"/>
    </row>
    <row r="69" s="355" customFormat="true" ht="12" hidden="false" customHeight="true" outlineLevel="0" collapsed="false">
      <c r="A69" s="352" t="s">
        <v>133</v>
      </c>
      <c r="B69" s="353" t="s">
        <v>134</v>
      </c>
      <c r="C69" s="155"/>
      <c r="D69" s="354"/>
    </row>
    <row r="70" s="355" customFormat="true" ht="12" hidden="false" customHeight="true" outlineLevel="0" collapsed="false">
      <c r="A70" s="356" t="s">
        <v>135</v>
      </c>
      <c r="B70" s="369" t="s">
        <v>435</v>
      </c>
      <c r="C70" s="358"/>
      <c r="D70" s="366"/>
    </row>
    <row r="71" s="355" customFormat="true" ht="12" hidden="false" customHeight="true" outlineLevel="0" collapsed="false">
      <c r="A71" s="368" t="s">
        <v>137</v>
      </c>
      <c r="B71" s="360" t="s">
        <v>138</v>
      </c>
      <c r="C71" s="428" t="n">
        <f aca="false">SUM(C72:C75)</f>
        <v>0</v>
      </c>
      <c r="D71" s="429" t="n">
        <f aca="false">SUM(D72:D75)</f>
        <v>0</v>
      </c>
    </row>
    <row r="72" s="355" customFormat="true" ht="12" hidden="false" customHeight="true" outlineLevel="0" collapsed="false">
      <c r="A72" s="348" t="s">
        <v>139</v>
      </c>
      <c r="B72" s="349" t="s">
        <v>140</v>
      </c>
      <c r="C72" s="157"/>
      <c r="D72" s="350"/>
    </row>
    <row r="73" s="355" customFormat="true" ht="12" hidden="false" customHeight="true" outlineLevel="0" collapsed="false">
      <c r="A73" s="352" t="s">
        <v>141</v>
      </c>
      <c r="B73" s="353" t="s">
        <v>142</v>
      </c>
      <c r="C73" s="155"/>
      <c r="D73" s="354"/>
    </row>
    <row r="74" s="355" customFormat="true" ht="12" hidden="false" customHeight="true" outlineLevel="0" collapsed="false">
      <c r="A74" s="352" t="s">
        <v>143</v>
      </c>
      <c r="B74" s="353" t="s">
        <v>144</v>
      </c>
      <c r="C74" s="155"/>
      <c r="D74" s="354"/>
    </row>
    <row r="75" s="355" customFormat="true" ht="12" hidden="false" customHeight="true" outlineLevel="0" collapsed="false">
      <c r="A75" s="356" t="s">
        <v>145</v>
      </c>
      <c r="B75" s="357" t="s">
        <v>146</v>
      </c>
      <c r="C75" s="358"/>
      <c r="D75" s="366"/>
    </row>
    <row r="76" s="355" customFormat="true" ht="12" hidden="false" customHeight="true" outlineLevel="0" collapsed="false">
      <c r="A76" s="368" t="s">
        <v>147</v>
      </c>
      <c r="B76" s="360" t="s">
        <v>148</v>
      </c>
      <c r="C76" s="428" t="n">
        <f aca="false">SUM(C77:C78)</f>
        <v>140292228</v>
      </c>
      <c r="D76" s="429" t="n">
        <f aca="false">SUM(D77:D78)</f>
        <v>140492228</v>
      </c>
    </row>
    <row r="77" s="355" customFormat="true" ht="12" hidden="false" customHeight="true" outlineLevel="0" collapsed="false">
      <c r="A77" s="348" t="s">
        <v>149</v>
      </c>
      <c r="B77" s="349" t="s">
        <v>150</v>
      </c>
      <c r="C77" s="157" t="n">
        <v>140292228</v>
      </c>
      <c r="D77" s="350" t="n">
        <v>140492228</v>
      </c>
    </row>
    <row r="78" s="355" customFormat="true" ht="12" hidden="false" customHeight="true" outlineLevel="0" collapsed="false">
      <c r="A78" s="356" t="s">
        <v>151</v>
      </c>
      <c r="B78" s="357" t="s">
        <v>152</v>
      </c>
      <c r="C78" s="358"/>
      <c r="D78" s="366"/>
    </row>
    <row r="79" s="351" customFormat="true" ht="12" hidden="false" customHeight="true" outlineLevel="0" collapsed="false">
      <c r="A79" s="368" t="s">
        <v>153</v>
      </c>
      <c r="B79" s="360" t="s">
        <v>154</v>
      </c>
      <c r="C79" s="428" t="n">
        <f aca="false">SUM(C80:C82)</f>
        <v>0</v>
      </c>
      <c r="D79" s="429" t="n">
        <f aca="false">SUM(D80:D82)</f>
        <v>0</v>
      </c>
    </row>
    <row r="80" s="355" customFormat="true" ht="12" hidden="false" customHeight="true" outlineLevel="0" collapsed="false">
      <c r="A80" s="348" t="s">
        <v>155</v>
      </c>
      <c r="B80" s="349" t="s">
        <v>156</v>
      </c>
      <c r="C80" s="157"/>
      <c r="D80" s="350"/>
    </row>
    <row r="81" s="355" customFormat="true" ht="12" hidden="false" customHeight="true" outlineLevel="0" collapsed="false">
      <c r="A81" s="352" t="s">
        <v>157</v>
      </c>
      <c r="B81" s="353" t="s">
        <v>158</v>
      </c>
      <c r="C81" s="155"/>
      <c r="D81" s="354"/>
    </row>
    <row r="82" s="355" customFormat="true" ht="12" hidden="false" customHeight="true" outlineLevel="0" collapsed="false">
      <c r="A82" s="356" t="s">
        <v>159</v>
      </c>
      <c r="B82" s="357" t="s">
        <v>160</v>
      </c>
      <c r="C82" s="358"/>
      <c r="D82" s="366"/>
    </row>
    <row r="83" s="355" customFormat="true" ht="12" hidden="false" customHeight="true" outlineLevel="0" collapsed="false">
      <c r="A83" s="368" t="s">
        <v>161</v>
      </c>
      <c r="B83" s="360" t="s">
        <v>162</v>
      </c>
      <c r="C83" s="428" t="n">
        <f aca="false">SUM(C84:C87)</f>
        <v>0</v>
      </c>
      <c r="D83" s="429" t="n">
        <f aca="false">SUM(D84:D87)</f>
        <v>0</v>
      </c>
    </row>
    <row r="84" s="355" customFormat="true" ht="12" hidden="false" customHeight="true" outlineLevel="0" collapsed="false">
      <c r="A84" s="370" t="s">
        <v>163</v>
      </c>
      <c r="B84" s="349" t="s">
        <v>164</v>
      </c>
      <c r="C84" s="157"/>
      <c r="D84" s="350"/>
    </row>
    <row r="85" s="355" customFormat="true" ht="12" hidden="false" customHeight="true" outlineLevel="0" collapsed="false">
      <c r="A85" s="371" t="s">
        <v>165</v>
      </c>
      <c r="B85" s="353" t="s">
        <v>166</v>
      </c>
      <c r="C85" s="155"/>
      <c r="D85" s="354"/>
    </row>
    <row r="86" s="355" customFormat="true" ht="12" hidden="false" customHeight="true" outlineLevel="0" collapsed="false">
      <c r="A86" s="371" t="s">
        <v>167</v>
      </c>
      <c r="B86" s="353" t="s">
        <v>168</v>
      </c>
      <c r="C86" s="155"/>
      <c r="D86" s="354"/>
    </row>
    <row r="87" s="351" customFormat="true" ht="12" hidden="false" customHeight="true" outlineLevel="0" collapsed="false">
      <c r="A87" s="372" t="s">
        <v>169</v>
      </c>
      <c r="B87" s="357" t="s">
        <v>170</v>
      </c>
      <c r="C87" s="358"/>
      <c r="D87" s="432"/>
    </row>
    <row r="88" s="351" customFormat="true" ht="12" hidden="false" customHeight="true" outlineLevel="0" collapsed="false">
      <c r="A88" s="368" t="s">
        <v>171</v>
      </c>
      <c r="B88" s="360" t="s">
        <v>172</v>
      </c>
      <c r="C88" s="433"/>
      <c r="D88" s="434"/>
    </row>
    <row r="89" s="351" customFormat="true" ht="12" hidden="false" customHeight="true" outlineLevel="0" collapsed="false">
      <c r="A89" s="368" t="s">
        <v>436</v>
      </c>
      <c r="B89" s="360" t="s">
        <v>174</v>
      </c>
      <c r="C89" s="433"/>
      <c r="D89" s="434"/>
    </row>
    <row r="90" s="351" customFormat="true" ht="12" hidden="false" customHeight="true" outlineLevel="0" collapsed="false">
      <c r="A90" s="368" t="s">
        <v>437</v>
      </c>
      <c r="B90" s="374" t="s">
        <v>176</v>
      </c>
      <c r="C90" s="428" t="n">
        <f aca="false">+C67+C71+C76+C79+C83+C89+C88</f>
        <v>140292228</v>
      </c>
      <c r="D90" s="429" t="n">
        <f aca="false">+D67+D71+D76+D79+D83+D89+D88</f>
        <v>140492228</v>
      </c>
    </row>
    <row r="91" s="351" customFormat="true" ht="12" hidden="false" customHeight="true" outlineLevel="0" collapsed="false">
      <c r="A91" s="375" t="s">
        <v>438</v>
      </c>
      <c r="B91" s="376" t="s">
        <v>439</v>
      </c>
      <c r="C91" s="428" t="n">
        <f aca="false">+C66+C90</f>
        <v>395504086</v>
      </c>
      <c r="D91" s="429" t="n">
        <f aca="false">+D66+D90</f>
        <v>522404478</v>
      </c>
    </row>
    <row r="92" s="351" customFormat="true" ht="12" hidden="false" customHeight="true" outlineLevel="0" collapsed="false">
      <c r="A92" s="377"/>
      <c r="B92" s="378"/>
      <c r="C92" s="379"/>
      <c r="D92" s="379"/>
    </row>
    <row r="93" s="355" customFormat="true" ht="15" hidden="false" customHeight="true" outlineLevel="0" collapsed="false">
      <c r="A93" s="380"/>
      <c r="B93" s="381"/>
      <c r="C93" s="382"/>
      <c r="D93" s="383"/>
    </row>
    <row r="94" s="345" customFormat="true" ht="16.5" hidden="false" customHeight="true" outlineLevel="0" collapsed="false">
      <c r="A94" s="346" t="s">
        <v>274</v>
      </c>
      <c r="B94" s="346"/>
      <c r="C94" s="346"/>
      <c r="D94" s="346"/>
    </row>
    <row r="95" s="386" customFormat="true" ht="12" hidden="false" customHeight="true" outlineLevel="0" collapsed="false">
      <c r="A95" s="384" t="s">
        <v>10</v>
      </c>
      <c r="B95" s="385" t="s">
        <v>440</v>
      </c>
      <c r="C95" s="428" t="n">
        <f aca="false">SUM(C96+C97+C98+C99+C100+C113)</f>
        <v>329694235</v>
      </c>
      <c r="D95" s="429" t="n">
        <f aca="false">SUM(D96+D97+D98+D99+D100)</f>
        <v>379487609</v>
      </c>
    </row>
    <row r="96" customFormat="false" ht="12" hidden="false" customHeight="true" outlineLevel="0" collapsed="false">
      <c r="A96" s="387" t="s">
        <v>12</v>
      </c>
      <c r="B96" s="388" t="s">
        <v>183</v>
      </c>
      <c r="C96" s="157" t="n">
        <v>163738355</v>
      </c>
      <c r="D96" s="389" t="n">
        <v>183516901</v>
      </c>
    </row>
    <row r="97" customFormat="false" ht="12" hidden="false" customHeight="true" outlineLevel="0" collapsed="false">
      <c r="A97" s="352" t="s">
        <v>14</v>
      </c>
      <c r="B97" s="390" t="s">
        <v>184</v>
      </c>
      <c r="C97" s="155" t="n">
        <v>30602576</v>
      </c>
      <c r="D97" s="158" t="n">
        <v>26532315</v>
      </c>
    </row>
    <row r="98" customFormat="false" ht="12" hidden="false" customHeight="true" outlineLevel="0" collapsed="false">
      <c r="A98" s="352" t="s">
        <v>16</v>
      </c>
      <c r="B98" s="390" t="s">
        <v>185</v>
      </c>
      <c r="C98" s="155" t="n">
        <v>91901601</v>
      </c>
      <c r="D98" s="158" t="n">
        <v>143264073</v>
      </c>
    </row>
    <row r="99" customFormat="false" ht="12" hidden="false" customHeight="true" outlineLevel="0" collapsed="false">
      <c r="A99" s="352" t="s">
        <v>18</v>
      </c>
      <c r="B99" s="391" t="s">
        <v>186</v>
      </c>
      <c r="C99" s="155" t="n">
        <v>21226090</v>
      </c>
      <c r="D99" s="158" t="n">
        <v>14381095</v>
      </c>
    </row>
    <row r="100" customFormat="false" ht="12" hidden="false" customHeight="true" outlineLevel="0" collapsed="false">
      <c r="A100" s="352" t="s">
        <v>187</v>
      </c>
      <c r="B100" s="65" t="s">
        <v>188</v>
      </c>
      <c r="C100" s="155" t="n">
        <f aca="false">SUM(C101+C107+C112)</f>
        <v>22225613</v>
      </c>
      <c r="D100" s="435" t="n">
        <f aca="false">SUM(D101+D107+D109+D112)</f>
        <v>11793225</v>
      </c>
    </row>
    <row r="101" customFormat="false" ht="12" hidden="false" customHeight="true" outlineLevel="0" collapsed="false">
      <c r="A101" s="352" t="s">
        <v>22</v>
      </c>
      <c r="B101" s="390" t="s">
        <v>441</v>
      </c>
      <c r="C101" s="155" t="n">
        <v>0</v>
      </c>
      <c r="D101" s="158" t="n">
        <v>664499</v>
      </c>
    </row>
    <row r="102" customFormat="false" ht="12" hidden="false" customHeight="true" outlineLevel="0" collapsed="false">
      <c r="A102" s="352" t="s">
        <v>24</v>
      </c>
      <c r="B102" s="393" t="s">
        <v>190</v>
      </c>
      <c r="C102" s="155"/>
      <c r="D102" s="158"/>
    </row>
    <row r="103" customFormat="false" ht="12" hidden="false" customHeight="true" outlineLevel="0" collapsed="false">
      <c r="A103" s="352" t="s">
        <v>191</v>
      </c>
      <c r="B103" s="393" t="s">
        <v>192</v>
      </c>
      <c r="C103" s="155" t="n">
        <v>0</v>
      </c>
      <c r="D103" s="158" t="n">
        <v>664499</v>
      </c>
    </row>
    <row r="104" customFormat="false" ht="12" hidden="false" customHeight="true" outlineLevel="0" collapsed="false">
      <c r="A104" s="352" t="s">
        <v>193</v>
      </c>
      <c r="B104" s="393" t="s">
        <v>194</v>
      </c>
      <c r="C104" s="155"/>
      <c r="D104" s="158"/>
    </row>
    <row r="105" customFormat="false" ht="12" hidden="false" customHeight="true" outlineLevel="0" collapsed="false">
      <c r="A105" s="352" t="s">
        <v>195</v>
      </c>
      <c r="B105" s="394" t="s">
        <v>196</v>
      </c>
      <c r="C105" s="155"/>
      <c r="D105" s="158"/>
    </row>
    <row r="106" customFormat="false" ht="21.75" hidden="false" customHeight="true" outlineLevel="0" collapsed="false">
      <c r="A106" s="352" t="s">
        <v>197</v>
      </c>
      <c r="B106" s="394" t="s">
        <v>198</v>
      </c>
      <c r="C106" s="155"/>
      <c r="D106" s="158"/>
    </row>
    <row r="107" customFormat="false" ht="12" hidden="false" customHeight="true" outlineLevel="0" collapsed="false">
      <c r="A107" s="352" t="s">
        <v>199</v>
      </c>
      <c r="B107" s="393" t="s">
        <v>200</v>
      </c>
      <c r="C107" s="155" t="n">
        <v>17015613</v>
      </c>
      <c r="D107" s="158" t="n">
        <v>9918726</v>
      </c>
    </row>
    <row r="108" customFormat="false" ht="12" hidden="false" customHeight="true" outlineLevel="0" collapsed="false">
      <c r="A108" s="352" t="s">
        <v>201</v>
      </c>
      <c r="B108" s="393" t="s">
        <v>202</v>
      </c>
      <c r="C108" s="155"/>
      <c r="D108" s="158"/>
    </row>
    <row r="109" customFormat="false" ht="12" hidden="false" customHeight="true" outlineLevel="0" collapsed="false">
      <c r="A109" s="352" t="s">
        <v>203</v>
      </c>
      <c r="B109" s="394" t="s">
        <v>204</v>
      </c>
      <c r="C109" s="155"/>
      <c r="D109" s="158"/>
    </row>
    <row r="110" customFormat="false" ht="12" hidden="false" customHeight="true" outlineLevel="0" collapsed="false">
      <c r="A110" s="395" t="s">
        <v>205</v>
      </c>
      <c r="B110" s="396" t="s">
        <v>206</v>
      </c>
      <c r="C110" s="155"/>
      <c r="D110" s="158"/>
    </row>
    <row r="111" customFormat="false" ht="12" hidden="false" customHeight="true" outlineLevel="0" collapsed="false">
      <c r="A111" s="352" t="s">
        <v>207</v>
      </c>
      <c r="B111" s="396" t="s">
        <v>208</v>
      </c>
      <c r="C111" s="155"/>
      <c r="D111" s="158"/>
    </row>
    <row r="112" customFormat="false" ht="12" hidden="false" customHeight="true" outlineLevel="0" collapsed="false">
      <c r="A112" s="352" t="s">
        <v>209</v>
      </c>
      <c r="B112" s="394" t="s">
        <v>210</v>
      </c>
      <c r="C112" s="155" t="n">
        <v>5210000</v>
      </c>
      <c r="D112" s="158" t="n">
        <v>1210000</v>
      </c>
    </row>
    <row r="113" customFormat="false" ht="12" hidden="false" customHeight="true" outlineLevel="0" collapsed="false">
      <c r="A113" s="352" t="s">
        <v>211</v>
      </c>
      <c r="B113" s="391" t="s">
        <v>212</v>
      </c>
      <c r="C113" s="155"/>
      <c r="D113" s="158"/>
    </row>
    <row r="114" customFormat="false" ht="12" hidden="false" customHeight="true" outlineLevel="0" collapsed="false">
      <c r="A114" s="356" t="s">
        <v>213</v>
      </c>
      <c r="B114" s="390" t="s">
        <v>442</v>
      </c>
      <c r="C114" s="155"/>
      <c r="D114" s="158"/>
    </row>
    <row r="115" customFormat="false" ht="12" hidden="false" customHeight="true" outlineLevel="0" collapsed="false">
      <c r="A115" s="397" t="s">
        <v>215</v>
      </c>
      <c r="B115" s="398" t="s">
        <v>443</v>
      </c>
      <c r="C115" s="358"/>
      <c r="D115" s="359"/>
    </row>
    <row r="116" customFormat="false" ht="12" hidden="false" customHeight="true" outlineLevel="0" collapsed="false">
      <c r="A116" s="55" t="s">
        <v>26</v>
      </c>
      <c r="B116" s="400" t="s">
        <v>217</v>
      </c>
      <c r="C116" s="428" t="n">
        <f aca="false">+C117+C119+C121</f>
        <v>56351471</v>
      </c>
      <c r="D116" s="429" t="n">
        <f aca="false">+D117+D119+D121</f>
        <v>125643451</v>
      </c>
    </row>
    <row r="117" customFormat="false" ht="12" hidden="false" customHeight="true" outlineLevel="0" collapsed="false">
      <c r="A117" s="348" t="s">
        <v>28</v>
      </c>
      <c r="B117" s="390" t="s">
        <v>218</v>
      </c>
      <c r="C117" s="157" t="n">
        <v>56351471</v>
      </c>
      <c r="D117" s="157" t="n">
        <v>98343451</v>
      </c>
    </row>
    <row r="118" customFormat="false" ht="12" hidden="false" customHeight="true" outlineLevel="0" collapsed="false">
      <c r="A118" s="348" t="s">
        <v>30</v>
      </c>
      <c r="B118" s="401" t="s">
        <v>219</v>
      </c>
      <c r="C118" s="155" t="n">
        <v>39950000</v>
      </c>
      <c r="D118" s="155" t="n">
        <v>98343451</v>
      </c>
    </row>
    <row r="119" customFormat="false" ht="12" hidden="false" customHeight="true" outlineLevel="0" collapsed="false">
      <c r="A119" s="348" t="s">
        <v>32</v>
      </c>
      <c r="B119" s="401" t="s">
        <v>220</v>
      </c>
      <c r="C119" s="155"/>
      <c r="D119" s="158" t="n">
        <v>27300000</v>
      </c>
    </row>
    <row r="120" customFormat="false" ht="12" hidden="false" customHeight="true" outlineLevel="0" collapsed="false">
      <c r="A120" s="348" t="s">
        <v>34</v>
      </c>
      <c r="B120" s="401" t="s">
        <v>221</v>
      </c>
      <c r="C120" s="155"/>
      <c r="D120" s="158"/>
    </row>
    <row r="121" customFormat="false" ht="12" hidden="false" customHeight="true" outlineLevel="0" collapsed="false">
      <c r="A121" s="348" t="s">
        <v>36</v>
      </c>
      <c r="B121" s="402" t="s">
        <v>222</v>
      </c>
      <c r="C121" s="155"/>
      <c r="D121" s="158"/>
    </row>
    <row r="122" customFormat="false" ht="12" hidden="false" customHeight="true" outlineLevel="0" collapsed="false">
      <c r="A122" s="348" t="s">
        <v>38</v>
      </c>
      <c r="B122" s="403" t="s">
        <v>223</v>
      </c>
      <c r="C122" s="155"/>
      <c r="D122" s="158"/>
    </row>
    <row r="123" customFormat="false" ht="12" hidden="false" customHeight="true" outlineLevel="0" collapsed="false">
      <c r="A123" s="348" t="s">
        <v>224</v>
      </c>
      <c r="B123" s="404" t="s">
        <v>225</v>
      </c>
      <c r="C123" s="155"/>
      <c r="D123" s="158"/>
    </row>
    <row r="124" customFormat="false" ht="24" hidden="false" customHeight="true" outlineLevel="0" collapsed="false">
      <c r="A124" s="348" t="s">
        <v>226</v>
      </c>
      <c r="B124" s="394" t="s">
        <v>198</v>
      </c>
      <c r="C124" s="155"/>
      <c r="D124" s="158"/>
    </row>
    <row r="125" customFormat="false" ht="12" hidden="false" customHeight="true" outlineLevel="0" collapsed="false">
      <c r="A125" s="348" t="s">
        <v>227</v>
      </c>
      <c r="B125" s="394" t="s">
        <v>228</v>
      </c>
      <c r="C125" s="155"/>
      <c r="D125" s="155"/>
    </row>
    <row r="126" customFormat="false" ht="12" hidden="false" customHeight="true" outlineLevel="0" collapsed="false">
      <c r="A126" s="348" t="s">
        <v>229</v>
      </c>
      <c r="B126" s="394" t="s">
        <v>230</v>
      </c>
      <c r="C126" s="155"/>
      <c r="D126" s="158"/>
    </row>
    <row r="127" customFormat="false" ht="12" hidden="false" customHeight="true" outlineLevel="0" collapsed="false">
      <c r="A127" s="348" t="s">
        <v>231</v>
      </c>
      <c r="B127" s="394" t="s">
        <v>204</v>
      </c>
      <c r="C127" s="155"/>
      <c r="D127" s="158"/>
    </row>
    <row r="128" customFormat="false" ht="12" hidden="false" customHeight="true" outlineLevel="0" collapsed="false">
      <c r="A128" s="348" t="s">
        <v>232</v>
      </c>
      <c r="B128" s="394" t="s">
        <v>233</v>
      </c>
      <c r="C128" s="155"/>
      <c r="D128" s="158"/>
    </row>
    <row r="129" customFormat="false" ht="12" hidden="false" customHeight="true" outlineLevel="0" collapsed="false">
      <c r="A129" s="395" t="s">
        <v>234</v>
      </c>
      <c r="B129" s="394" t="s">
        <v>235</v>
      </c>
      <c r="C129" s="358"/>
      <c r="D129" s="399"/>
    </row>
    <row r="130" customFormat="false" ht="12" hidden="false" customHeight="true" outlineLevel="0" collapsed="false">
      <c r="A130" s="55" t="s">
        <v>40</v>
      </c>
      <c r="B130" s="405" t="s">
        <v>236</v>
      </c>
      <c r="C130" s="428" t="n">
        <f aca="false">+C95+C116</f>
        <v>386045706</v>
      </c>
      <c r="D130" s="429" t="n">
        <f aca="false">+D95+D116</f>
        <v>505131060</v>
      </c>
    </row>
    <row r="131" customFormat="false" ht="12" hidden="false" customHeight="true" outlineLevel="0" collapsed="false">
      <c r="A131" s="55" t="s">
        <v>237</v>
      </c>
      <c r="B131" s="405" t="s">
        <v>238</v>
      </c>
      <c r="C131" s="428" t="n">
        <f aca="false">+C132+C133+C134</f>
        <v>9458380</v>
      </c>
      <c r="D131" s="429" t="n">
        <f aca="false">+D132+D133+D134</f>
        <v>9458380</v>
      </c>
    </row>
    <row r="132" s="386" customFormat="true" ht="12" hidden="false" customHeight="true" outlineLevel="0" collapsed="false">
      <c r="A132" s="348" t="s">
        <v>56</v>
      </c>
      <c r="B132" s="406" t="s">
        <v>444</v>
      </c>
      <c r="C132" s="157"/>
      <c r="D132" s="430"/>
    </row>
    <row r="133" customFormat="false" ht="12" hidden="false" customHeight="true" outlineLevel="0" collapsed="false">
      <c r="A133" s="348" t="s">
        <v>64</v>
      </c>
      <c r="B133" s="406" t="s">
        <v>240</v>
      </c>
      <c r="C133" s="155"/>
      <c r="D133" s="158"/>
    </row>
    <row r="134" customFormat="false" ht="12" hidden="false" customHeight="true" outlineLevel="0" collapsed="false">
      <c r="A134" s="395" t="s">
        <v>66</v>
      </c>
      <c r="B134" s="407" t="s">
        <v>445</v>
      </c>
      <c r="C134" s="358" t="n">
        <v>9458380</v>
      </c>
      <c r="D134" s="359" t="n">
        <v>9458380</v>
      </c>
    </row>
    <row r="135" customFormat="false" ht="12" hidden="false" customHeight="true" outlineLevel="0" collapsed="false">
      <c r="A135" s="55" t="s">
        <v>70</v>
      </c>
      <c r="B135" s="405" t="s">
        <v>242</v>
      </c>
      <c r="C135" s="428" t="n">
        <f aca="false">+C136+C137+C138+C139+C140+C141</f>
        <v>0</v>
      </c>
      <c r="D135" s="429" t="n">
        <f aca="false">+D136+D137+D138+D139+D140+D141</f>
        <v>0</v>
      </c>
    </row>
    <row r="136" customFormat="false" ht="12" hidden="false" customHeight="true" outlineLevel="0" collapsed="false">
      <c r="A136" s="348" t="s">
        <v>72</v>
      </c>
      <c r="B136" s="406" t="s">
        <v>243</v>
      </c>
      <c r="C136" s="157"/>
      <c r="D136" s="389"/>
    </row>
    <row r="137" customFormat="false" ht="12" hidden="false" customHeight="true" outlineLevel="0" collapsed="false">
      <c r="A137" s="348" t="s">
        <v>74</v>
      </c>
      <c r="B137" s="406" t="s">
        <v>244</v>
      </c>
      <c r="C137" s="155"/>
      <c r="D137" s="158"/>
    </row>
    <row r="138" customFormat="false" ht="12" hidden="false" customHeight="true" outlineLevel="0" collapsed="false">
      <c r="A138" s="348" t="s">
        <v>76</v>
      </c>
      <c r="B138" s="406" t="s">
        <v>245</v>
      </c>
      <c r="C138" s="155"/>
      <c r="D138" s="158"/>
    </row>
    <row r="139" customFormat="false" ht="12" hidden="false" customHeight="true" outlineLevel="0" collapsed="false">
      <c r="A139" s="348" t="s">
        <v>78</v>
      </c>
      <c r="B139" s="406" t="s">
        <v>446</v>
      </c>
      <c r="C139" s="155"/>
      <c r="D139" s="158"/>
    </row>
    <row r="140" customFormat="false" ht="12" hidden="false" customHeight="true" outlineLevel="0" collapsed="false">
      <c r="A140" s="348" t="s">
        <v>80</v>
      </c>
      <c r="B140" s="406" t="s">
        <v>247</v>
      </c>
      <c r="C140" s="155"/>
      <c r="D140" s="158"/>
    </row>
    <row r="141" s="386" customFormat="true" ht="12" hidden="false" customHeight="true" outlineLevel="0" collapsed="false">
      <c r="A141" s="395" t="s">
        <v>82</v>
      </c>
      <c r="B141" s="407" t="s">
        <v>248</v>
      </c>
      <c r="C141" s="358"/>
      <c r="D141" s="432"/>
    </row>
    <row r="142" customFormat="false" ht="12" hidden="false" customHeight="true" outlineLevel="0" collapsed="false">
      <c r="A142" s="55" t="s">
        <v>95</v>
      </c>
      <c r="B142" s="405" t="s">
        <v>447</v>
      </c>
      <c r="C142" s="436" t="n">
        <f aca="false">+C143+C144+C146+C147+C145</f>
        <v>0</v>
      </c>
      <c r="D142" s="437" t="n">
        <f aca="false">+D143+D144+D146+D147+D145</f>
        <v>7815038</v>
      </c>
      <c r="K142" s="410"/>
    </row>
    <row r="143" customFormat="false" ht="12.75" hidden="false" customHeight="false" outlineLevel="0" collapsed="false">
      <c r="A143" s="348" t="s">
        <v>97</v>
      </c>
      <c r="B143" s="406" t="s">
        <v>250</v>
      </c>
      <c r="C143" s="157"/>
      <c r="D143" s="389"/>
    </row>
    <row r="144" customFormat="false" ht="12" hidden="false" customHeight="true" outlineLevel="0" collapsed="false">
      <c r="A144" s="348" t="s">
        <v>99</v>
      </c>
      <c r="B144" s="406" t="s">
        <v>251</v>
      </c>
      <c r="C144" s="155" t="n">
        <v>0</v>
      </c>
      <c r="D144" s="158" t="n">
        <v>7815038</v>
      </c>
    </row>
    <row r="145" customFormat="false" ht="12" hidden="false" customHeight="true" outlineLevel="0" collapsed="false">
      <c r="A145" s="348" t="s">
        <v>101</v>
      </c>
      <c r="B145" s="406" t="s">
        <v>448</v>
      </c>
      <c r="C145" s="155"/>
      <c r="D145" s="158"/>
    </row>
    <row r="146" s="386" customFormat="true" ht="12" hidden="false" customHeight="true" outlineLevel="0" collapsed="false">
      <c r="A146" s="348" t="s">
        <v>103</v>
      </c>
      <c r="B146" s="406" t="s">
        <v>311</v>
      </c>
      <c r="C146" s="155"/>
      <c r="D146" s="431"/>
    </row>
    <row r="147" s="386" customFormat="true" ht="12" hidden="false" customHeight="true" outlineLevel="0" collapsed="false">
      <c r="A147" s="395" t="s">
        <v>105</v>
      </c>
      <c r="B147" s="407" t="s">
        <v>352</v>
      </c>
      <c r="C147" s="358"/>
      <c r="D147" s="432"/>
    </row>
    <row r="148" s="386" customFormat="true" ht="12" hidden="false" customHeight="true" outlineLevel="0" collapsed="false">
      <c r="A148" s="55" t="s">
        <v>254</v>
      </c>
      <c r="B148" s="405" t="s">
        <v>255</v>
      </c>
      <c r="C148" s="438" t="n">
        <f aca="false">+C149+C150+C151+C152+C153</f>
        <v>0</v>
      </c>
      <c r="D148" s="439" t="n">
        <f aca="false">+D149+D150+D151+D152+D153</f>
        <v>0</v>
      </c>
    </row>
    <row r="149" s="386" customFormat="true" ht="12" hidden="false" customHeight="true" outlineLevel="0" collapsed="false">
      <c r="A149" s="348" t="s">
        <v>109</v>
      </c>
      <c r="B149" s="406" t="s">
        <v>256</v>
      </c>
      <c r="C149" s="157"/>
      <c r="D149" s="430"/>
    </row>
    <row r="150" s="386" customFormat="true" ht="12" hidden="false" customHeight="true" outlineLevel="0" collapsed="false">
      <c r="A150" s="348" t="s">
        <v>111</v>
      </c>
      <c r="B150" s="406" t="s">
        <v>257</v>
      </c>
      <c r="C150" s="155"/>
      <c r="D150" s="431"/>
    </row>
    <row r="151" s="386" customFormat="true" ht="12" hidden="false" customHeight="true" outlineLevel="0" collapsed="false">
      <c r="A151" s="348" t="s">
        <v>113</v>
      </c>
      <c r="B151" s="406" t="s">
        <v>258</v>
      </c>
      <c r="C151" s="155"/>
      <c r="D151" s="431"/>
    </row>
    <row r="152" s="386" customFormat="true" ht="12" hidden="false" customHeight="true" outlineLevel="0" collapsed="false">
      <c r="A152" s="348" t="s">
        <v>115</v>
      </c>
      <c r="B152" s="406" t="s">
        <v>449</v>
      </c>
      <c r="C152" s="155"/>
      <c r="D152" s="431"/>
    </row>
    <row r="153" customFormat="false" ht="12.75" hidden="false" customHeight="true" outlineLevel="0" collapsed="false">
      <c r="A153" s="395" t="s">
        <v>260</v>
      </c>
      <c r="B153" s="407" t="s">
        <v>261</v>
      </c>
      <c r="C153" s="358"/>
      <c r="D153" s="359"/>
    </row>
    <row r="154" customFormat="false" ht="12.75" hidden="false" customHeight="true" outlineLevel="0" collapsed="false">
      <c r="A154" s="411" t="s">
        <v>117</v>
      </c>
      <c r="B154" s="405" t="s">
        <v>262</v>
      </c>
      <c r="C154" s="438"/>
      <c r="D154" s="439"/>
    </row>
    <row r="155" customFormat="false" ht="12.75" hidden="false" customHeight="true" outlineLevel="0" collapsed="false">
      <c r="A155" s="411" t="s">
        <v>263</v>
      </c>
      <c r="B155" s="405" t="s">
        <v>264</v>
      </c>
      <c r="C155" s="438"/>
      <c r="D155" s="440"/>
    </row>
    <row r="156" customFormat="false" ht="12" hidden="false" customHeight="true" outlineLevel="0" collapsed="false">
      <c r="A156" s="55" t="s">
        <v>265</v>
      </c>
      <c r="B156" s="405" t="s">
        <v>266</v>
      </c>
      <c r="C156" s="438" t="n">
        <f aca="false">+C131+C135+C142+C148+C154+C155</f>
        <v>9458380</v>
      </c>
      <c r="D156" s="439" t="n">
        <f aca="false">+D131+D135+D142+D148+D154+D155</f>
        <v>17273418</v>
      </c>
    </row>
    <row r="157" customFormat="false" ht="15" hidden="false" customHeight="true" outlineLevel="0" collapsed="false">
      <c r="A157" s="413" t="s">
        <v>267</v>
      </c>
      <c r="B157" s="414" t="s">
        <v>268</v>
      </c>
      <c r="C157" s="438" t="n">
        <f aca="false">+C130+C156</f>
        <v>395504086</v>
      </c>
      <c r="D157" s="439" t="n">
        <f aca="false">+D130+D156</f>
        <v>522404478</v>
      </c>
    </row>
    <row r="158" customFormat="false" ht="15" hidden="false" customHeight="true" outlineLevel="0" collapsed="false">
      <c r="A158" s="415"/>
      <c r="B158" s="416"/>
      <c r="C158" s="417"/>
      <c r="D158" s="417"/>
    </row>
    <row r="159" customFormat="false" ht="13.5" hidden="false" customHeight="false" outlineLevel="0" collapsed="false">
      <c r="A159" s="418"/>
      <c r="B159" s="419"/>
      <c r="C159" s="420"/>
      <c r="D159" s="421"/>
    </row>
    <row r="160" customFormat="false" ht="15" hidden="false" customHeight="true" outlineLevel="0" collapsed="false">
      <c r="A160" s="422" t="s">
        <v>450</v>
      </c>
      <c r="B160" s="423"/>
      <c r="C160" s="424" t="n">
        <v>11</v>
      </c>
      <c r="D160" s="425" t="n">
        <v>11</v>
      </c>
    </row>
    <row r="161" customFormat="false" ht="14.25" hidden="false" customHeight="true" outlineLevel="0" collapsed="false">
      <c r="A161" s="422" t="s">
        <v>451</v>
      </c>
      <c r="B161" s="423"/>
      <c r="C161" s="426"/>
      <c r="D161" s="427" t="n">
        <v>34</v>
      </c>
    </row>
  </sheetData>
  <mergeCells count="7">
    <mergeCell ref="A1:D1"/>
    <mergeCell ref="C2:D2"/>
    <mergeCell ref="C3:D3"/>
    <mergeCell ref="A4:D4"/>
    <mergeCell ref="C6:D6"/>
    <mergeCell ref="A7:D7"/>
    <mergeCell ref="A94:D94"/>
  </mergeCells>
  <printOptions headings="false" gridLines="false" gridLinesSet="true" horizontalCentered="true" verticalCentered="false"/>
  <pageMargins left="0.7875" right="0.7875" top="0.984027777777778" bottom="0.984027777777778" header="0.511805555555555" footer="0.511805555555555"/>
  <pageSetup paperSize="9" scale="7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92" man="true" max="16383" min="0"/>
  </rowBreaks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K160"/>
  <sheetViews>
    <sheetView showFormulas="false" showGridLines="true" showRowColHeaders="true" showZeros="true" rightToLeft="false" tabSelected="false" showOutlineSymbols="true" defaultGridColor="true" view="normal" topLeftCell="A49" colorId="64" zoomScale="100" zoomScaleNormal="100" zoomScalePageLayoutView="85" workbookViewId="0">
      <selection pane="topLeft" activeCell="A2" activeCellId="0" sqref="A2"/>
    </sheetView>
  </sheetViews>
  <sheetFormatPr defaultRowHeight="12.75" zeroHeight="false" outlineLevelRow="0" outlineLevelCol="0"/>
  <cols>
    <col collapsed="false" customWidth="true" hidden="false" outlineLevel="0" max="1" min="1" style="323" width="19.51"/>
    <col collapsed="false" customWidth="true" hidden="false" outlineLevel="0" max="2" min="2" style="324" width="65.34"/>
    <col collapsed="false" customWidth="true" hidden="false" outlineLevel="0" max="3" min="3" style="325" width="14.84"/>
    <col collapsed="false" customWidth="true" hidden="false" outlineLevel="0" max="4" min="4" style="326" width="14.84"/>
    <col collapsed="false" customWidth="true" hidden="false" outlineLevel="0" max="1025" min="5" style="326" width="9.33"/>
  </cols>
  <sheetData>
    <row r="1" s="328" customFormat="true" ht="16.5" hidden="false" customHeight="true" outlineLevel="0" collapsed="false">
      <c r="A1" s="327" t="s">
        <v>454</v>
      </c>
      <c r="B1" s="327"/>
      <c r="C1" s="327"/>
      <c r="D1" s="327"/>
    </row>
    <row r="2" s="332" customFormat="true" ht="28.5" hidden="false" customHeight="true" outlineLevel="0" collapsed="false">
      <c r="A2" s="329" t="s">
        <v>423</v>
      </c>
      <c r="B2" s="330" t="s">
        <v>424</v>
      </c>
      <c r="C2" s="331" t="s">
        <v>425</v>
      </c>
      <c r="D2" s="331"/>
    </row>
    <row r="3" s="332" customFormat="true" ht="24.75" hidden="false" customHeight="false" outlineLevel="0" collapsed="false">
      <c r="A3" s="333" t="s">
        <v>426</v>
      </c>
      <c r="B3" s="334" t="s">
        <v>455</v>
      </c>
      <c r="C3" s="335" t="s">
        <v>425</v>
      </c>
      <c r="D3" s="335"/>
    </row>
    <row r="4" s="337" customFormat="true" ht="15.95" hidden="false" customHeight="true" outlineLevel="0" collapsed="false">
      <c r="A4" s="336" t="s">
        <v>2</v>
      </c>
      <c r="B4" s="336"/>
      <c r="C4" s="336"/>
      <c r="D4" s="336"/>
    </row>
    <row r="5" customFormat="false" ht="13.5" hidden="false" customHeight="false" outlineLevel="0" collapsed="false">
      <c r="A5" s="338" t="s">
        <v>428</v>
      </c>
      <c r="B5" s="339" t="s">
        <v>429</v>
      </c>
      <c r="C5" s="340" t="s">
        <v>430</v>
      </c>
      <c r="D5" s="341" t="s">
        <v>431</v>
      </c>
    </row>
    <row r="6" s="345" customFormat="true" ht="12.95" hidden="false" customHeight="true" outlineLevel="0" collapsed="false">
      <c r="A6" s="342" t="s">
        <v>7</v>
      </c>
      <c r="B6" s="343" t="s">
        <v>8</v>
      </c>
      <c r="C6" s="344" t="s">
        <v>9</v>
      </c>
      <c r="D6" s="344"/>
    </row>
    <row r="7" s="345" customFormat="true" ht="15.95" hidden="false" customHeight="true" outlineLevel="0" collapsed="false">
      <c r="A7" s="346" t="s">
        <v>273</v>
      </c>
      <c r="B7" s="346"/>
      <c r="C7" s="346"/>
      <c r="D7" s="346"/>
    </row>
    <row r="8" s="345" customFormat="true" ht="12" hidden="false" customHeight="true" outlineLevel="0" collapsed="false">
      <c r="A8" s="55" t="s">
        <v>10</v>
      </c>
      <c r="B8" s="347" t="s">
        <v>11</v>
      </c>
      <c r="C8" s="428"/>
      <c r="D8" s="429"/>
    </row>
    <row r="9" s="351" customFormat="true" ht="12" hidden="false" customHeight="true" outlineLevel="0" collapsed="false">
      <c r="A9" s="348" t="s">
        <v>12</v>
      </c>
      <c r="B9" s="349" t="s">
        <v>13</v>
      </c>
      <c r="C9" s="441" t="s">
        <v>269</v>
      </c>
      <c r="D9" s="441"/>
    </row>
    <row r="10" s="355" customFormat="true" ht="12" hidden="false" customHeight="true" outlineLevel="0" collapsed="false">
      <c r="A10" s="352" t="s">
        <v>14</v>
      </c>
      <c r="B10" s="353" t="s">
        <v>15</v>
      </c>
      <c r="C10" s="441"/>
      <c r="D10" s="441"/>
    </row>
    <row r="11" s="355" customFormat="true" ht="12" hidden="false" customHeight="true" outlineLevel="0" collapsed="false">
      <c r="A11" s="352" t="s">
        <v>16</v>
      </c>
      <c r="B11" s="353" t="s">
        <v>17</v>
      </c>
      <c r="C11" s="441"/>
      <c r="D11" s="441"/>
    </row>
    <row r="12" s="355" customFormat="true" ht="12" hidden="false" customHeight="true" outlineLevel="0" collapsed="false">
      <c r="A12" s="352" t="s">
        <v>18</v>
      </c>
      <c r="B12" s="353" t="s">
        <v>21</v>
      </c>
      <c r="C12" s="441"/>
      <c r="D12" s="441"/>
    </row>
    <row r="13" s="355" customFormat="true" ht="12" hidden="false" customHeight="true" outlineLevel="0" collapsed="false">
      <c r="A13" s="352" t="s">
        <v>20</v>
      </c>
      <c r="B13" s="353" t="s">
        <v>432</v>
      </c>
      <c r="C13" s="441"/>
      <c r="D13" s="441"/>
    </row>
    <row r="14" s="351" customFormat="true" ht="12" hidden="false" customHeight="true" outlineLevel="0" collapsed="false">
      <c r="A14" s="356" t="s">
        <v>22</v>
      </c>
      <c r="B14" s="357" t="s">
        <v>25</v>
      </c>
      <c r="C14" s="441"/>
      <c r="D14" s="441"/>
    </row>
    <row r="15" s="351" customFormat="true" ht="12" hidden="false" customHeight="true" outlineLevel="0" collapsed="false">
      <c r="A15" s="55" t="s">
        <v>26</v>
      </c>
      <c r="B15" s="360" t="s">
        <v>27</v>
      </c>
      <c r="C15" s="428"/>
      <c r="D15" s="429"/>
    </row>
    <row r="16" s="351" customFormat="true" ht="12" hidden="false" customHeight="true" outlineLevel="0" collapsed="false">
      <c r="A16" s="348" t="s">
        <v>28</v>
      </c>
      <c r="B16" s="349" t="s">
        <v>29</v>
      </c>
      <c r="C16" s="157"/>
      <c r="D16" s="430"/>
    </row>
    <row r="17" s="351" customFormat="true" ht="12" hidden="false" customHeight="true" outlineLevel="0" collapsed="false">
      <c r="A17" s="352" t="s">
        <v>30</v>
      </c>
      <c r="B17" s="353" t="s">
        <v>31</v>
      </c>
      <c r="C17" s="155"/>
      <c r="D17" s="431"/>
    </row>
    <row r="18" s="351" customFormat="true" ht="12" hidden="false" customHeight="true" outlineLevel="0" collapsed="false">
      <c r="A18" s="352" t="s">
        <v>32</v>
      </c>
      <c r="B18" s="353" t="s">
        <v>33</v>
      </c>
      <c r="C18" s="155"/>
      <c r="D18" s="431"/>
    </row>
    <row r="19" s="351" customFormat="true" ht="12" hidden="false" customHeight="true" outlineLevel="0" collapsed="false">
      <c r="A19" s="352" t="s">
        <v>34</v>
      </c>
      <c r="B19" s="353" t="s">
        <v>35</v>
      </c>
      <c r="C19" s="155"/>
      <c r="D19" s="431"/>
    </row>
    <row r="20" s="351" customFormat="true" ht="12" hidden="false" customHeight="true" outlineLevel="0" collapsed="false">
      <c r="A20" s="352" t="s">
        <v>36</v>
      </c>
      <c r="B20" s="353" t="s">
        <v>37</v>
      </c>
      <c r="C20" s="155"/>
      <c r="D20" s="354"/>
    </row>
    <row r="21" s="355" customFormat="true" ht="12" hidden="false" customHeight="true" outlineLevel="0" collapsed="false">
      <c r="A21" s="356" t="s">
        <v>38</v>
      </c>
      <c r="B21" s="357" t="s">
        <v>39</v>
      </c>
      <c r="C21" s="358"/>
      <c r="D21" s="366"/>
    </row>
    <row r="22" s="355" customFormat="true" ht="12" hidden="false" customHeight="true" outlineLevel="0" collapsed="false">
      <c r="A22" s="55" t="s">
        <v>40</v>
      </c>
      <c r="B22" s="347" t="s">
        <v>41</v>
      </c>
      <c r="C22" s="428"/>
      <c r="D22" s="429"/>
    </row>
    <row r="23" s="355" customFormat="true" ht="12" hidden="false" customHeight="true" outlineLevel="0" collapsed="false">
      <c r="A23" s="348" t="s">
        <v>42</v>
      </c>
      <c r="B23" s="349" t="s">
        <v>43</v>
      </c>
      <c r="C23" s="157"/>
      <c r="D23" s="350"/>
    </row>
    <row r="24" s="351" customFormat="true" ht="12" hidden="false" customHeight="true" outlineLevel="0" collapsed="false">
      <c r="A24" s="352" t="s">
        <v>44</v>
      </c>
      <c r="B24" s="353" t="s">
        <v>45</v>
      </c>
      <c r="C24" s="155"/>
      <c r="D24" s="431"/>
    </row>
    <row r="25" s="355" customFormat="true" ht="12" hidden="false" customHeight="true" outlineLevel="0" collapsed="false">
      <c r="A25" s="352" t="s">
        <v>46</v>
      </c>
      <c r="B25" s="353" t="s">
        <v>47</v>
      </c>
      <c r="C25" s="155"/>
      <c r="D25" s="354"/>
    </row>
    <row r="26" s="355" customFormat="true" ht="12" hidden="false" customHeight="true" outlineLevel="0" collapsed="false">
      <c r="A26" s="352" t="s">
        <v>48</v>
      </c>
      <c r="B26" s="353" t="s">
        <v>49</v>
      </c>
      <c r="C26" s="155"/>
      <c r="D26" s="354"/>
    </row>
    <row r="27" s="355" customFormat="true" ht="12" hidden="false" customHeight="true" outlineLevel="0" collapsed="false">
      <c r="A27" s="352" t="s">
        <v>50</v>
      </c>
      <c r="B27" s="353" t="s">
        <v>51</v>
      </c>
      <c r="C27" s="155"/>
      <c r="D27" s="354"/>
    </row>
    <row r="28" s="355" customFormat="true" ht="12" hidden="false" customHeight="true" outlineLevel="0" collapsed="false">
      <c r="A28" s="356" t="s">
        <v>52</v>
      </c>
      <c r="B28" s="357" t="s">
        <v>53</v>
      </c>
      <c r="C28" s="358"/>
      <c r="D28" s="366"/>
    </row>
    <row r="29" s="355" customFormat="true" ht="12" hidden="false" customHeight="true" outlineLevel="0" collapsed="false">
      <c r="A29" s="55" t="s">
        <v>54</v>
      </c>
      <c r="B29" s="347" t="s">
        <v>55</v>
      </c>
      <c r="C29" s="428"/>
      <c r="D29" s="429"/>
    </row>
    <row r="30" s="355" customFormat="true" ht="12" hidden="false" customHeight="true" outlineLevel="0" collapsed="false">
      <c r="A30" s="348" t="s">
        <v>56</v>
      </c>
      <c r="B30" s="349" t="s">
        <v>433</v>
      </c>
      <c r="C30" s="364"/>
      <c r="D30" s="365"/>
    </row>
    <row r="31" s="355" customFormat="true" ht="12" hidden="false" customHeight="true" outlineLevel="0" collapsed="false">
      <c r="A31" s="352" t="s">
        <v>58</v>
      </c>
      <c r="B31" s="353" t="s">
        <v>59</v>
      </c>
      <c r="C31" s="155"/>
      <c r="D31" s="354"/>
    </row>
    <row r="32" s="355" customFormat="true" ht="12" hidden="false" customHeight="true" outlineLevel="0" collapsed="false">
      <c r="A32" s="352" t="s">
        <v>60</v>
      </c>
      <c r="B32" s="353" t="s">
        <v>61</v>
      </c>
      <c r="C32" s="155"/>
      <c r="D32" s="354"/>
    </row>
    <row r="33" s="355" customFormat="true" ht="12" hidden="false" customHeight="true" outlineLevel="0" collapsed="false">
      <c r="A33" s="352" t="s">
        <v>62</v>
      </c>
      <c r="B33" s="353" t="s">
        <v>63</v>
      </c>
      <c r="C33" s="155"/>
      <c r="D33" s="354"/>
    </row>
    <row r="34" s="355" customFormat="true" ht="12" hidden="false" customHeight="true" outlineLevel="0" collapsed="false">
      <c r="A34" s="352" t="s">
        <v>64</v>
      </c>
      <c r="B34" s="353" t="s">
        <v>65</v>
      </c>
      <c r="C34" s="155"/>
      <c r="D34" s="354"/>
    </row>
    <row r="35" s="355" customFormat="true" ht="12" hidden="false" customHeight="true" outlineLevel="0" collapsed="false">
      <c r="A35" s="352" t="s">
        <v>66</v>
      </c>
      <c r="B35" s="353" t="s">
        <v>67</v>
      </c>
      <c r="C35" s="155"/>
      <c r="D35" s="354"/>
    </row>
    <row r="36" s="355" customFormat="true" ht="12" hidden="false" customHeight="true" outlineLevel="0" collapsed="false">
      <c r="A36" s="356" t="s">
        <v>68</v>
      </c>
      <c r="B36" s="357" t="s">
        <v>69</v>
      </c>
      <c r="C36" s="358"/>
      <c r="D36" s="366"/>
    </row>
    <row r="37" s="355" customFormat="true" ht="12" hidden="false" customHeight="true" outlineLevel="0" collapsed="false">
      <c r="A37" s="55" t="s">
        <v>70</v>
      </c>
      <c r="B37" s="347" t="s">
        <v>71</v>
      </c>
      <c r="C37" s="428"/>
      <c r="D37" s="429"/>
    </row>
    <row r="38" s="355" customFormat="true" ht="12" hidden="false" customHeight="true" outlineLevel="0" collapsed="false">
      <c r="A38" s="348" t="s">
        <v>72</v>
      </c>
      <c r="B38" s="349" t="s">
        <v>73</v>
      </c>
      <c r="C38" s="157"/>
      <c r="D38" s="350"/>
    </row>
    <row r="39" s="355" customFormat="true" ht="12" hidden="false" customHeight="true" outlineLevel="0" collapsed="false">
      <c r="A39" s="352" t="s">
        <v>74</v>
      </c>
      <c r="B39" s="353" t="s">
        <v>75</v>
      </c>
      <c r="C39" s="155"/>
      <c r="D39" s="354"/>
    </row>
    <row r="40" s="355" customFormat="true" ht="12" hidden="false" customHeight="true" outlineLevel="0" collapsed="false">
      <c r="A40" s="352" t="s">
        <v>76</v>
      </c>
      <c r="B40" s="353" t="s">
        <v>77</v>
      </c>
      <c r="C40" s="155"/>
      <c r="D40" s="354"/>
    </row>
    <row r="41" s="355" customFormat="true" ht="12" hidden="false" customHeight="true" outlineLevel="0" collapsed="false">
      <c r="A41" s="352" t="s">
        <v>78</v>
      </c>
      <c r="B41" s="353" t="s">
        <v>79</v>
      </c>
      <c r="C41" s="155"/>
      <c r="D41" s="354"/>
    </row>
    <row r="42" s="355" customFormat="true" ht="12" hidden="false" customHeight="true" outlineLevel="0" collapsed="false">
      <c r="A42" s="352" t="s">
        <v>80</v>
      </c>
      <c r="B42" s="353" t="s">
        <v>81</v>
      </c>
      <c r="C42" s="155"/>
      <c r="D42" s="354"/>
    </row>
    <row r="43" s="355" customFormat="true" ht="12" hidden="false" customHeight="true" outlineLevel="0" collapsed="false">
      <c r="A43" s="352" t="s">
        <v>82</v>
      </c>
      <c r="B43" s="353" t="s">
        <v>83</v>
      </c>
      <c r="C43" s="155"/>
      <c r="D43" s="354"/>
    </row>
    <row r="44" s="355" customFormat="true" ht="12" hidden="false" customHeight="true" outlineLevel="0" collapsed="false">
      <c r="A44" s="352" t="s">
        <v>85</v>
      </c>
      <c r="B44" s="353" t="s">
        <v>86</v>
      </c>
      <c r="C44" s="155"/>
      <c r="D44" s="354"/>
    </row>
    <row r="45" s="355" customFormat="true" ht="12" hidden="false" customHeight="true" outlineLevel="0" collapsed="false">
      <c r="A45" s="352" t="s">
        <v>87</v>
      </c>
      <c r="B45" s="353" t="s">
        <v>88</v>
      </c>
      <c r="C45" s="155"/>
      <c r="D45" s="354"/>
    </row>
    <row r="46" s="355" customFormat="true" ht="12" hidden="false" customHeight="true" outlineLevel="0" collapsed="false">
      <c r="A46" s="352" t="s">
        <v>89</v>
      </c>
      <c r="B46" s="353" t="s">
        <v>90</v>
      </c>
      <c r="C46" s="155"/>
      <c r="D46" s="354"/>
    </row>
    <row r="47" s="355" customFormat="true" ht="12" hidden="false" customHeight="true" outlineLevel="0" collapsed="false">
      <c r="A47" s="356" t="s">
        <v>91</v>
      </c>
      <c r="B47" s="357" t="s">
        <v>92</v>
      </c>
      <c r="C47" s="155"/>
      <c r="D47" s="354"/>
    </row>
    <row r="48" s="355" customFormat="true" ht="12" hidden="false" customHeight="true" outlineLevel="0" collapsed="false">
      <c r="A48" s="356" t="s">
        <v>93</v>
      </c>
      <c r="B48" s="357" t="s">
        <v>94</v>
      </c>
      <c r="C48" s="358"/>
      <c r="D48" s="366"/>
    </row>
    <row r="49" s="355" customFormat="true" ht="12" hidden="false" customHeight="true" outlineLevel="0" collapsed="false">
      <c r="A49" s="55" t="s">
        <v>95</v>
      </c>
      <c r="B49" s="347" t="s">
        <v>96</v>
      </c>
      <c r="C49" s="428"/>
      <c r="D49" s="429"/>
    </row>
    <row r="50" s="355" customFormat="true" ht="12" hidden="false" customHeight="true" outlineLevel="0" collapsed="false">
      <c r="A50" s="348" t="s">
        <v>97</v>
      </c>
      <c r="B50" s="349" t="s">
        <v>98</v>
      </c>
      <c r="C50" s="157"/>
      <c r="D50" s="350"/>
    </row>
    <row r="51" s="355" customFormat="true" ht="12" hidden="false" customHeight="true" outlineLevel="0" collapsed="false">
      <c r="A51" s="352" t="s">
        <v>99</v>
      </c>
      <c r="B51" s="353" t="s">
        <v>100</v>
      </c>
      <c r="C51" s="155"/>
      <c r="D51" s="354"/>
    </row>
    <row r="52" s="355" customFormat="true" ht="12" hidden="false" customHeight="true" outlineLevel="0" collapsed="false">
      <c r="A52" s="352" t="s">
        <v>101</v>
      </c>
      <c r="B52" s="353" t="s">
        <v>102</v>
      </c>
      <c r="C52" s="155"/>
      <c r="D52" s="354"/>
    </row>
    <row r="53" s="355" customFormat="true" ht="12" hidden="false" customHeight="true" outlineLevel="0" collapsed="false">
      <c r="A53" s="352" t="s">
        <v>103</v>
      </c>
      <c r="B53" s="353" t="s">
        <v>104</v>
      </c>
      <c r="C53" s="155"/>
      <c r="D53" s="354"/>
    </row>
    <row r="54" s="355" customFormat="true" ht="12" hidden="false" customHeight="true" outlineLevel="0" collapsed="false">
      <c r="A54" s="356" t="s">
        <v>105</v>
      </c>
      <c r="B54" s="357" t="s">
        <v>106</v>
      </c>
      <c r="C54" s="358"/>
      <c r="D54" s="366"/>
    </row>
    <row r="55" s="355" customFormat="true" ht="12" hidden="false" customHeight="true" outlineLevel="0" collapsed="false">
      <c r="A55" s="55" t="s">
        <v>107</v>
      </c>
      <c r="B55" s="347" t="s">
        <v>108</v>
      </c>
      <c r="C55" s="428"/>
      <c r="D55" s="429"/>
    </row>
    <row r="56" s="355" customFormat="true" ht="12" hidden="false" customHeight="true" outlineLevel="0" collapsed="false">
      <c r="A56" s="348" t="s">
        <v>109</v>
      </c>
      <c r="B56" s="349" t="s">
        <v>110</v>
      </c>
      <c r="C56" s="157"/>
      <c r="D56" s="350"/>
    </row>
    <row r="57" s="355" customFormat="true" ht="12" hidden="false" customHeight="true" outlineLevel="0" collapsed="false">
      <c r="A57" s="352" t="s">
        <v>111</v>
      </c>
      <c r="B57" s="353" t="s">
        <v>112</v>
      </c>
      <c r="C57" s="155"/>
      <c r="D57" s="354"/>
    </row>
    <row r="58" s="355" customFormat="true" ht="12" hidden="false" customHeight="true" outlineLevel="0" collapsed="false">
      <c r="A58" s="352" t="s">
        <v>113</v>
      </c>
      <c r="B58" s="353" t="s">
        <v>114</v>
      </c>
      <c r="C58" s="155"/>
      <c r="D58" s="354"/>
    </row>
    <row r="59" s="355" customFormat="true" ht="12" hidden="false" customHeight="true" outlineLevel="0" collapsed="false">
      <c r="A59" s="356" t="s">
        <v>115</v>
      </c>
      <c r="B59" s="357" t="s">
        <v>116</v>
      </c>
      <c r="C59" s="358"/>
      <c r="D59" s="366"/>
    </row>
    <row r="60" s="355" customFormat="true" ht="12" hidden="false" customHeight="true" outlineLevel="0" collapsed="false">
      <c r="A60" s="55" t="s">
        <v>117</v>
      </c>
      <c r="B60" s="360" t="s">
        <v>118</v>
      </c>
      <c r="C60" s="428"/>
      <c r="D60" s="429"/>
    </row>
    <row r="61" s="355" customFormat="true" ht="12" hidden="false" customHeight="true" outlineLevel="0" collapsed="false">
      <c r="A61" s="348" t="s">
        <v>119</v>
      </c>
      <c r="B61" s="349" t="s">
        <v>120</v>
      </c>
      <c r="C61" s="157"/>
      <c r="D61" s="350"/>
    </row>
    <row r="62" s="355" customFormat="true" ht="12" hidden="false" customHeight="true" outlineLevel="0" collapsed="false">
      <c r="A62" s="352" t="s">
        <v>121</v>
      </c>
      <c r="B62" s="353" t="s">
        <v>122</v>
      </c>
      <c r="C62" s="155"/>
      <c r="D62" s="354"/>
    </row>
    <row r="63" s="355" customFormat="true" ht="12" hidden="false" customHeight="true" outlineLevel="0" collapsed="false">
      <c r="A63" s="352" t="s">
        <v>123</v>
      </c>
      <c r="B63" s="353" t="s">
        <v>124</v>
      </c>
      <c r="C63" s="155"/>
      <c r="D63" s="354"/>
    </row>
    <row r="64" s="355" customFormat="true" ht="12" hidden="false" customHeight="true" outlineLevel="0" collapsed="false">
      <c r="A64" s="356" t="s">
        <v>125</v>
      </c>
      <c r="B64" s="357" t="s">
        <v>126</v>
      </c>
      <c r="C64" s="358"/>
      <c r="D64" s="366"/>
    </row>
    <row r="65" s="355" customFormat="true" ht="12" hidden="false" customHeight="true" outlineLevel="0" collapsed="false">
      <c r="A65" s="55" t="s">
        <v>263</v>
      </c>
      <c r="B65" s="347" t="s">
        <v>128</v>
      </c>
      <c r="C65" s="428"/>
      <c r="D65" s="429"/>
    </row>
    <row r="66" s="355" customFormat="true" ht="12" hidden="false" customHeight="true" outlineLevel="0" collapsed="false">
      <c r="A66" s="368" t="s">
        <v>434</v>
      </c>
      <c r="B66" s="360" t="s">
        <v>130</v>
      </c>
      <c r="C66" s="428"/>
      <c r="D66" s="429"/>
    </row>
    <row r="67" s="355" customFormat="true" ht="12" hidden="false" customHeight="true" outlineLevel="0" collapsed="false">
      <c r="A67" s="348" t="s">
        <v>131</v>
      </c>
      <c r="B67" s="349" t="s">
        <v>132</v>
      </c>
      <c r="C67" s="157"/>
      <c r="D67" s="350"/>
    </row>
    <row r="68" s="355" customFormat="true" ht="12" hidden="false" customHeight="true" outlineLevel="0" collapsed="false">
      <c r="A68" s="352" t="s">
        <v>133</v>
      </c>
      <c r="B68" s="353" t="s">
        <v>134</v>
      </c>
      <c r="C68" s="155"/>
      <c r="D68" s="354"/>
    </row>
    <row r="69" s="355" customFormat="true" ht="12" hidden="false" customHeight="true" outlineLevel="0" collapsed="false">
      <c r="A69" s="356" t="s">
        <v>135</v>
      </c>
      <c r="B69" s="369" t="s">
        <v>435</v>
      </c>
      <c r="C69" s="358"/>
      <c r="D69" s="366"/>
    </row>
    <row r="70" s="355" customFormat="true" ht="12" hidden="false" customHeight="true" outlineLevel="0" collapsed="false">
      <c r="A70" s="368" t="s">
        <v>137</v>
      </c>
      <c r="B70" s="360" t="s">
        <v>138</v>
      </c>
      <c r="C70" s="428"/>
      <c r="D70" s="429"/>
    </row>
    <row r="71" s="355" customFormat="true" ht="12" hidden="false" customHeight="true" outlineLevel="0" collapsed="false">
      <c r="A71" s="348" t="s">
        <v>139</v>
      </c>
      <c r="B71" s="349" t="s">
        <v>140</v>
      </c>
      <c r="C71" s="157"/>
      <c r="D71" s="350"/>
    </row>
    <row r="72" s="355" customFormat="true" ht="12" hidden="false" customHeight="true" outlineLevel="0" collapsed="false">
      <c r="A72" s="352" t="s">
        <v>141</v>
      </c>
      <c r="B72" s="353" t="s">
        <v>142</v>
      </c>
      <c r="C72" s="155"/>
      <c r="D72" s="354"/>
    </row>
    <row r="73" s="355" customFormat="true" ht="12" hidden="false" customHeight="true" outlineLevel="0" collapsed="false">
      <c r="A73" s="352" t="s">
        <v>143</v>
      </c>
      <c r="B73" s="353" t="s">
        <v>144</v>
      </c>
      <c r="C73" s="155"/>
      <c r="D73" s="354"/>
    </row>
    <row r="74" s="355" customFormat="true" ht="12" hidden="false" customHeight="true" outlineLevel="0" collapsed="false">
      <c r="A74" s="356" t="s">
        <v>145</v>
      </c>
      <c r="B74" s="357" t="s">
        <v>146</v>
      </c>
      <c r="C74" s="358"/>
      <c r="D74" s="366"/>
    </row>
    <row r="75" s="355" customFormat="true" ht="12" hidden="false" customHeight="true" outlineLevel="0" collapsed="false">
      <c r="A75" s="368" t="s">
        <v>147</v>
      </c>
      <c r="B75" s="360" t="s">
        <v>148</v>
      </c>
      <c r="C75" s="428"/>
      <c r="D75" s="429"/>
    </row>
    <row r="76" s="355" customFormat="true" ht="12" hidden="false" customHeight="true" outlineLevel="0" collapsed="false">
      <c r="A76" s="348" t="s">
        <v>149</v>
      </c>
      <c r="B76" s="349" t="s">
        <v>150</v>
      </c>
      <c r="C76" s="157"/>
      <c r="D76" s="350"/>
    </row>
    <row r="77" s="355" customFormat="true" ht="12" hidden="false" customHeight="true" outlineLevel="0" collapsed="false">
      <c r="A77" s="356" t="s">
        <v>151</v>
      </c>
      <c r="B77" s="357" t="s">
        <v>152</v>
      </c>
      <c r="C77" s="358"/>
      <c r="D77" s="366"/>
    </row>
    <row r="78" s="351" customFormat="true" ht="12" hidden="false" customHeight="true" outlineLevel="0" collapsed="false">
      <c r="A78" s="368" t="s">
        <v>153</v>
      </c>
      <c r="B78" s="360" t="s">
        <v>154</v>
      </c>
      <c r="C78" s="428"/>
      <c r="D78" s="429"/>
    </row>
    <row r="79" s="355" customFormat="true" ht="12" hidden="false" customHeight="true" outlineLevel="0" collapsed="false">
      <c r="A79" s="348" t="s">
        <v>155</v>
      </c>
      <c r="B79" s="349" t="s">
        <v>156</v>
      </c>
      <c r="C79" s="157"/>
      <c r="D79" s="350"/>
    </row>
    <row r="80" s="355" customFormat="true" ht="12" hidden="false" customHeight="true" outlineLevel="0" collapsed="false">
      <c r="A80" s="352" t="s">
        <v>157</v>
      </c>
      <c r="B80" s="353" t="s">
        <v>158</v>
      </c>
      <c r="C80" s="155"/>
      <c r="D80" s="354"/>
    </row>
    <row r="81" s="355" customFormat="true" ht="12" hidden="false" customHeight="true" outlineLevel="0" collapsed="false">
      <c r="A81" s="356" t="s">
        <v>159</v>
      </c>
      <c r="B81" s="357" t="s">
        <v>160</v>
      </c>
      <c r="C81" s="358"/>
      <c r="D81" s="366"/>
    </row>
    <row r="82" s="355" customFormat="true" ht="12" hidden="false" customHeight="true" outlineLevel="0" collapsed="false">
      <c r="A82" s="368" t="s">
        <v>161</v>
      </c>
      <c r="B82" s="360" t="s">
        <v>162</v>
      </c>
      <c r="C82" s="428"/>
      <c r="D82" s="429"/>
    </row>
    <row r="83" s="355" customFormat="true" ht="12" hidden="false" customHeight="true" outlineLevel="0" collapsed="false">
      <c r="A83" s="370" t="s">
        <v>163</v>
      </c>
      <c r="B83" s="349" t="s">
        <v>164</v>
      </c>
      <c r="C83" s="157"/>
      <c r="D83" s="350"/>
    </row>
    <row r="84" s="355" customFormat="true" ht="12" hidden="false" customHeight="true" outlineLevel="0" collapsed="false">
      <c r="A84" s="371" t="s">
        <v>165</v>
      </c>
      <c r="B84" s="353" t="s">
        <v>166</v>
      </c>
      <c r="C84" s="155"/>
      <c r="D84" s="354"/>
    </row>
    <row r="85" s="355" customFormat="true" ht="12" hidden="false" customHeight="true" outlineLevel="0" collapsed="false">
      <c r="A85" s="371" t="s">
        <v>167</v>
      </c>
      <c r="B85" s="353" t="s">
        <v>168</v>
      </c>
      <c r="C85" s="155"/>
      <c r="D85" s="354"/>
    </row>
    <row r="86" s="351" customFormat="true" ht="12" hidden="false" customHeight="true" outlineLevel="0" collapsed="false">
      <c r="A86" s="372" t="s">
        <v>169</v>
      </c>
      <c r="B86" s="357" t="s">
        <v>170</v>
      </c>
      <c r="C86" s="358"/>
      <c r="D86" s="432"/>
    </row>
    <row r="87" s="351" customFormat="true" ht="12" hidden="false" customHeight="true" outlineLevel="0" collapsed="false">
      <c r="A87" s="368" t="s">
        <v>171</v>
      </c>
      <c r="B87" s="360" t="s">
        <v>172</v>
      </c>
      <c r="C87" s="433"/>
      <c r="D87" s="434"/>
    </row>
    <row r="88" s="351" customFormat="true" ht="12" hidden="false" customHeight="true" outlineLevel="0" collapsed="false">
      <c r="A88" s="368" t="s">
        <v>436</v>
      </c>
      <c r="B88" s="360" t="s">
        <v>174</v>
      </c>
      <c r="C88" s="433"/>
      <c r="D88" s="434"/>
    </row>
    <row r="89" s="351" customFormat="true" ht="12" hidden="false" customHeight="true" outlineLevel="0" collapsed="false">
      <c r="A89" s="368" t="s">
        <v>437</v>
      </c>
      <c r="B89" s="374" t="s">
        <v>176</v>
      </c>
      <c r="C89" s="428"/>
      <c r="D89" s="429"/>
    </row>
    <row r="90" s="351" customFormat="true" ht="12" hidden="false" customHeight="true" outlineLevel="0" collapsed="false">
      <c r="A90" s="375" t="s">
        <v>438</v>
      </c>
      <c r="B90" s="376" t="s">
        <v>439</v>
      </c>
      <c r="C90" s="428"/>
      <c r="D90" s="429"/>
    </row>
    <row r="91" s="351" customFormat="true" ht="12" hidden="false" customHeight="true" outlineLevel="0" collapsed="false">
      <c r="A91" s="377"/>
      <c r="B91" s="378"/>
      <c r="C91" s="379"/>
      <c r="D91" s="379"/>
    </row>
    <row r="92" s="355" customFormat="true" ht="15" hidden="false" customHeight="true" outlineLevel="0" collapsed="false">
      <c r="A92" s="380"/>
      <c r="B92" s="381"/>
      <c r="C92" s="382"/>
      <c r="D92" s="383"/>
    </row>
    <row r="93" s="345" customFormat="true" ht="16.5" hidden="false" customHeight="true" outlineLevel="0" collapsed="false">
      <c r="A93" s="346" t="s">
        <v>274</v>
      </c>
      <c r="B93" s="346"/>
      <c r="C93" s="346"/>
      <c r="D93" s="346"/>
    </row>
    <row r="94" s="386" customFormat="true" ht="12" hidden="false" customHeight="true" outlineLevel="0" collapsed="false">
      <c r="A94" s="384" t="s">
        <v>10</v>
      </c>
      <c r="B94" s="385" t="s">
        <v>440</v>
      </c>
      <c r="C94" s="428"/>
      <c r="D94" s="428"/>
    </row>
    <row r="95" customFormat="false" ht="12" hidden="false" customHeight="true" outlineLevel="0" collapsed="false">
      <c r="A95" s="387" t="s">
        <v>12</v>
      </c>
      <c r="B95" s="388" t="s">
        <v>183</v>
      </c>
      <c r="C95" s="157"/>
      <c r="D95" s="389"/>
    </row>
    <row r="96" customFormat="false" ht="12" hidden="false" customHeight="true" outlineLevel="0" collapsed="false">
      <c r="A96" s="352" t="s">
        <v>14</v>
      </c>
      <c r="B96" s="390" t="s">
        <v>184</v>
      </c>
      <c r="C96" s="155"/>
      <c r="D96" s="158"/>
    </row>
    <row r="97" customFormat="false" ht="12" hidden="false" customHeight="true" outlineLevel="0" collapsed="false">
      <c r="A97" s="352" t="s">
        <v>16</v>
      </c>
      <c r="B97" s="390" t="s">
        <v>185</v>
      </c>
      <c r="C97" s="155"/>
      <c r="D97" s="158"/>
    </row>
    <row r="98" customFormat="false" ht="12" hidden="false" customHeight="true" outlineLevel="0" collapsed="false">
      <c r="A98" s="352" t="s">
        <v>18</v>
      </c>
      <c r="B98" s="391" t="s">
        <v>186</v>
      </c>
      <c r="C98" s="155"/>
      <c r="D98" s="158"/>
    </row>
    <row r="99" customFormat="false" ht="12" hidden="false" customHeight="true" outlineLevel="0" collapsed="false">
      <c r="A99" s="352" t="s">
        <v>187</v>
      </c>
      <c r="B99" s="65" t="s">
        <v>188</v>
      </c>
      <c r="C99" s="155"/>
      <c r="D99" s="155"/>
    </row>
    <row r="100" customFormat="false" ht="12" hidden="false" customHeight="true" outlineLevel="0" collapsed="false">
      <c r="A100" s="352" t="s">
        <v>22</v>
      </c>
      <c r="B100" s="390" t="s">
        <v>441</v>
      </c>
      <c r="C100" s="155"/>
      <c r="D100" s="158"/>
    </row>
    <row r="101" customFormat="false" ht="12" hidden="false" customHeight="true" outlineLevel="0" collapsed="false">
      <c r="A101" s="352" t="s">
        <v>24</v>
      </c>
      <c r="B101" s="393" t="s">
        <v>190</v>
      </c>
      <c r="C101" s="155"/>
      <c r="D101" s="158"/>
    </row>
    <row r="102" customFormat="false" ht="12" hidden="false" customHeight="true" outlineLevel="0" collapsed="false">
      <c r="A102" s="352" t="s">
        <v>191</v>
      </c>
      <c r="B102" s="393" t="s">
        <v>192</v>
      </c>
      <c r="C102" s="155"/>
      <c r="D102" s="158"/>
    </row>
    <row r="103" customFormat="false" ht="12" hidden="false" customHeight="true" outlineLevel="0" collapsed="false">
      <c r="A103" s="352" t="s">
        <v>193</v>
      </c>
      <c r="B103" s="393" t="s">
        <v>194</v>
      </c>
      <c r="C103" s="155"/>
      <c r="D103" s="158"/>
    </row>
    <row r="104" customFormat="false" ht="12" hidden="false" customHeight="true" outlineLevel="0" collapsed="false">
      <c r="A104" s="352" t="s">
        <v>195</v>
      </c>
      <c r="B104" s="394" t="s">
        <v>196</v>
      </c>
      <c r="C104" s="155"/>
      <c r="D104" s="158"/>
    </row>
    <row r="105" customFormat="false" ht="21.75" hidden="false" customHeight="true" outlineLevel="0" collapsed="false">
      <c r="A105" s="352" t="s">
        <v>197</v>
      </c>
      <c r="B105" s="394" t="s">
        <v>198</v>
      </c>
      <c r="C105" s="155"/>
      <c r="D105" s="158"/>
    </row>
    <row r="106" customFormat="false" ht="12" hidden="false" customHeight="true" outlineLevel="0" collapsed="false">
      <c r="A106" s="352" t="s">
        <v>199</v>
      </c>
      <c r="B106" s="393" t="s">
        <v>200</v>
      </c>
      <c r="C106" s="155"/>
      <c r="D106" s="158"/>
    </row>
    <row r="107" customFormat="false" ht="12" hidden="false" customHeight="true" outlineLevel="0" collapsed="false">
      <c r="A107" s="352" t="s">
        <v>201</v>
      </c>
      <c r="B107" s="393" t="s">
        <v>202</v>
      </c>
      <c r="C107" s="155"/>
      <c r="D107" s="158"/>
    </row>
    <row r="108" customFormat="false" ht="12" hidden="false" customHeight="true" outlineLevel="0" collapsed="false">
      <c r="A108" s="352" t="s">
        <v>203</v>
      </c>
      <c r="B108" s="394" t="s">
        <v>204</v>
      </c>
      <c r="C108" s="155"/>
      <c r="D108" s="158"/>
    </row>
    <row r="109" customFormat="false" ht="12" hidden="false" customHeight="true" outlineLevel="0" collapsed="false">
      <c r="A109" s="395" t="s">
        <v>205</v>
      </c>
      <c r="B109" s="396" t="s">
        <v>206</v>
      </c>
      <c r="C109" s="155"/>
      <c r="D109" s="158"/>
    </row>
    <row r="110" customFormat="false" ht="12" hidden="false" customHeight="true" outlineLevel="0" collapsed="false">
      <c r="A110" s="352" t="s">
        <v>207</v>
      </c>
      <c r="B110" s="396" t="s">
        <v>208</v>
      </c>
      <c r="C110" s="155"/>
      <c r="D110" s="158"/>
    </row>
    <row r="111" customFormat="false" ht="12" hidden="false" customHeight="true" outlineLevel="0" collapsed="false">
      <c r="A111" s="352" t="s">
        <v>209</v>
      </c>
      <c r="B111" s="394" t="s">
        <v>210</v>
      </c>
      <c r="C111" s="155"/>
      <c r="D111" s="158"/>
    </row>
    <row r="112" customFormat="false" ht="12" hidden="false" customHeight="true" outlineLevel="0" collapsed="false">
      <c r="A112" s="352" t="s">
        <v>211</v>
      </c>
      <c r="B112" s="391" t="s">
        <v>212</v>
      </c>
      <c r="C112" s="155"/>
      <c r="D112" s="158"/>
    </row>
    <row r="113" customFormat="false" ht="12" hidden="false" customHeight="true" outlineLevel="0" collapsed="false">
      <c r="A113" s="356" t="s">
        <v>213</v>
      </c>
      <c r="B113" s="390" t="s">
        <v>442</v>
      </c>
      <c r="C113" s="155"/>
      <c r="D113" s="158"/>
    </row>
    <row r="114" customFormat="false" ht="12" hidden="false" customHeight="true" outlineLevel="0" collapsed="false">
      <c r="A114" s="397" t="s">
        <v>215</v>
      </c>
      <c r="B114" s="398" t="s">
        <v>443</v>
      </c>
      <c r="C114" s="358"/>
      <c r="D114" s="359"/>
    </row>
    <row r="115" customFormat="false" ht="12" hidden="false" customHeight="true" outlineLevel="0" collapsed="false">
      <c r="A115" s="55" t="s">
        <v>26</v>
      </c>
      <c r="B115" s="400" t="s">
        <v>217</v>
      </c>
      <c r="C115" s="428"/>
      <c r="D115" s="429"/>
    </row>
    <row r="116" customFormat="false" ht="12" hidden="false" customHeight="true" outlineLevel="0" collapsed="false">
      <c r="A116" s="348" t="s">
        <v>28</v>
      </c>
      <c r="B116" s="390" t="s">
        <v>218</v>
      </c>
      <c r="C116" s="157"/>
      <c r="D116" s="389"/>
    </row>
    <row r="117" customFormat="false" ht="12" hidden="false" customHeight="true" outlineLevel="0" collapsed="false">
      <c r="A117" s="348" t="s">
        <v>30</v>
      </c>
      <c r="B117" s="401" t="s">
        <v>219</v>
      </c>
      <c r="C117" s="155"/>
      <c r="D117" s="158"/>
    </row>
    <row r="118" customFormat="false" ht="12" hidden="false" customHeight="true" outlineLevel="0" collapsed="false">
      <c r="A118" s="348" t="s">
        <v>32</v>
      </c>
      <c r="B118" s="401" t="s">
        <v>220</v>
      </c>
      <c r="C118" s="155"/>
      <c r="D118" s="158"/>
    </row>
    <row r="119" customFormat="false" ht="12" hidden="false" customHeight="true" outlineLevel="0" collapsed="false">
      <c r="A119" s="348" t="s">
        <v>34</v>
      </c>
      <c r="B119" s="401" t="s">
        <v>221</v>
      </c>
      <c r="C119" s="155"/>
      <c r="D119" s="158"/>
    </row>
    <row r="120" customFormat="false" ht="12" hidden="false" customHeight="true" outlineLevel="0" collapsed="false">
      <c r="A120" s="348" t="s">
        <v>36</v>
      </c>
      <c r="B120" s="402" t="s">
        <v>222</v>
      </c>
      <c r="C120" s="155"/>
      <c r="D120" s="158"/>
    </row>
    <row r="121" customFormat="false" ht="12" hidden="false" customHeight="true" outlineLevel="0" collapsed="false">
      <c r="A121" s="348" t="s">
        <v>38</v>
      </c>
      <c r="B121" s="403" t="s">
        <v>223</v>
      </c>
      <c r="C121" s="155"/>
      <c r="D121" s="158"/>
    </row>
    <row r="122" customFormat="false" ht="12" hidden="false" customHeight="true" outlineLevel="0" collapsed="false">
      <c r="A122" s="348" t="s">
        <v>224</v>
      </c>
      <c r="B122" s="404" t="s">
        <v>225</v>
      </c>
      <c r="C122" s="155"/>
      <c r="D122" s="158"/>
    </row>
    <row r="123" customFormat="false" ht="24" hidden="false" customHeight="true" outlineLevel="0" collapsed="false">
      <c r="A123" s="348" t="s">
        <v>226</v>
      </c>
      <c r="B123" s="394" t="s">
        <v>198</v>
      </c>
      <c r="C123" s="155"/>
      <c r="D123" s="158"/>
    </row>
    <row r="124" customFormat="false" ht="12" hidden="false" customHeight="true" outlineLevel="0" collapsed="false">
      <c r="A124" s="348" t="s">
        <v>227</v>
      </c>
      <c r="B124" s="394" t="s">
        <v>228</v>
      </c>
      <c r="C124" s="155"/>
      <c r="D124" s="158"/>
    </row>
    <row r="125" customFormat="false" ht="12" hidden="false" customHeight="true" outlineLevel="0" collapsed="false">
      <c r="A125" s="348" t="s">
        <v>229</v>
      </c>
      <c r="B125" s="394" t="s">
        <v>230</v>
      </c>
      <c r="C125" s="155"/>
      <c r="D125" s="158"/>
    </row>
    <row r="126" customFormat="false" ht="12" hidden="false" customHeight="true" outlineLevel="0" collapsed="false">
      <c r="A126" s="348" t="s">
        <v>231</v>
      </c>
      <c r="B126" s="394" t="s">
        <v>204</v>
      </c>
      <c r="C126" s="155"/>
      <c r="D126" s="158"/>
    </row>
    <row r="127" customFormat="false" ht="12" hidden="false" customHeight="true" outlineLevel="0" collapsed="false">
      <c r="A127" s="348" t="s">
        <v>232</v>
      </c>
      <c r="B127" s="394" t="s">
        <v>233</v>
      </c>
      <c r="C127" s="155"/>
      <c r="D127" s="158"/>
    </row>
    <row r="128" customFormat="false" ht="12" hidden="false" customHeight="true" outlineLevel="0" collapsed="false">
      <c r="A128" s="395" t="s">
        <v>234</v>
      </c>
      <c r="B128" s="394" t="s">
        <v>235</v>
      </c>
      <c r="C128" s="358"/>
      <c r="D128" s="359"/>
    </row>
    <row r="129" customFormat="false" ht="12" hidden="false" customHeight="true" outlineLevel="0" collapsed="false">
      <c r="A129" s="55" t="s">
        <v>40</v>
      </c>
      <c r="B129" s="405" t="s">
        <v>236</v>
      </c>
      <c r="C129" s="428"/>
      <c r="D129" s="429"/>
    </row>
    <row r="130" customFormat="false" ht="12" hidden="false" customHeight="true" outlineLevel="0" collapsed="false">
      <c r="A130" s="55" t="s">
        <v>237</v>
      </c>
      <c r="B130" s="405" t="s">
        <v>238</v>
      </c>
      <c r="C130" s="428"/>
      <c r="D130" s="429"/>
    </row>
    <row r="131" s="386" customFormat="true" ht="12" hidden="false" customHeight="true" outlineLevel="0" collapsed="false">
      <c r="A131" s="348" t="s">
        <v>56</v>
      </c>
      <c r="B131" s="406" t="s">
        <v>444</v>
      </c>
      <c r="C131" s="157"/>
      <c r="D131" s="430"/>
    </row>
    <row r="132" customFormat="false" ht="12" hidden="false" customHeight="true" outlineLevel="0" collapsed="false">
      <c r="A132" s="348" t="s">
        <v>64</v>
      </c>
      <c r="B132" s="406" t="s">
        <v>240</v>
      </c>
      <c r="C132" s="155"/>
      <c r="D132" s="158"/>
    </row>
    <row r="133" customFormat="false" ht="12" hidden="false" customHeight="true" outlineLevel="0" collapsed="false">
      <c r="A133" s="395" t="s">
        <v>66</v>
      </c>
      <c r="B133" s="407" t="s">
        <v>445</v>
      </c>
      <c r="C133" s="358"/>
      <c r="D133" s="359"/>
    </row>
    <row r="134" customFormat="false" ht="12" hidden="false" customHeight="true" outlineLevel="0" collapsed="false">
      <c r="A134" s="55" t="s">
        <v>70</v>
      </c>
      <c r="B134" s="405" t="s">
        <v>242</v>
      </c>
      <c r="C134" s="428"/>
      <c r="D134" s="429"/>
    </row>
    <row r="135" customFormat="false" ht="12" hidden="false" customHeight="true" outlineLevel="0" collapsed="false">
      <c r="A135" s="348" t="s">
        <v>72</v>
      </c>
      <c r="B135" s="406" t="s">
        <v>243</v>
      </c>
      <c r="C135" s="157"/>
      <c r="D135" s="389"/>
    </row>
    <row r="136" customFormat="false" ht="12" hidden="false" customHeight="true" outlineLevel="0" collapsed="false">
      <c r="A136" s="348" t="s">
        <v>74</v>
      </c>
      <c r="B136" s="406" t="s">
        <v>244</v>
      </c>
      <c r="C136" s="155"/>
      <c r="D136" s="158"/>
    </row>
    <row r="137" customFormat="false" ht="12" hidden="false" customHeight="true" outlineLevel="0" collapsed="false">
      <c r="A137" s="348" t="s">
        <v>76</v>
      </c>
      <c r="B137" s="406" t="s">
        <v>245</v>
      </c>
      <c r="C137" s="155"/>
      <c r="D137" s="158"/>
    </row>
    <row r="138" customFormat="false" ht="12" hidden="false" customHeight="true" outlineLevel="0" collapsed="false">
      <c r="A138" s="348" t="s">
        <v>78</v>
      </c>
      <c r="B138" s="406" t="s">
        <v>446</v>
      </c>
      <c r="C138" s="155"/>
      <c r="D138" s="158"/>
    </row>
    <row r="139" customFormat="false" ht="12" hidden="false" customHeight="true" outlineLevel="0" collapsed="false">
      <c r="A139" s="348" t="s">
        <v>80</v>
      </c>
      <c r="B139" s="406" t="s">
        <v>247</v>
      </c>
      <c r="C139" s="155"/>
      <c r="D139" s="158"/>
    </row>
    <row r="140" s="386" customFormat="true" ht="12" hidden="false" customHeight="true" outlineLevel="0" collapsed="false">
      <c r="A140" s="395" t="s">
        <v>82</v>
      </c>
      <c r="B140" s="407" t="s">
        <v>248</v>
      </c>
      <c r="C140" s="358"/>
      <c r="D140" s="432"/>
    </row>
    <row r="141" customFormat="false" ht="12" hidden="false" customHeight="true" outlineLevel="0" collapsed="false">
      <c r="A141" s="55" t="s">
        <v>95</v>
      </c>
      <c r="B141" s="405" t="s">
        <v>447</v>
      </c>
      <c r="C141" s="436"/>
      <c r="D141" s="437"/>
      <c r="K141" s="410"/>
    </row>
    <row r="142" customFormat="false" ht="12.75" hidden="false" customHeight="false" outlineLevel="0" collapsed="false">
      <c r="A142" s="348" t="s">
        <v>97</v>
      </c>
      <c r="B142" s="406" t="s">
        <v>250</v>
      </c>
      <c r="C142" s="157"/>
      <c r="D142" s="389"/>
    </row>
    <row r="143" customFormat="false" ht="12" hidden="false" customHeight="true" outlineLevel="0" collapsed="false">
      <c r="A143" s="348" t="s">
        <v>99</v>
      </c>
      <c r="B143" s="406" t="s">
        <v>251</v>
      </c>
      <c r="C143" s="155"/>
      <c r="D143" s="158"/>
    </row>
    <row r="144" customFormat="false" ht="12" hidden="false" customHeight="true" outlineLevel="0" collapsed="false">
      <c r="A144" s="348" t="s">
        <v>101</v>
      </c>
      <c r="B144" s="406" t="s">
        <v>448</v>
      </c>
      <c r="C144" s="155"/>
      <c r="D144" s="158"/>
    </row>
    <row r="145" s="386" customFormat="true" ht="12" hidden="false" customHeight="true" outlineLevel="0" collapsed="false">
      <c r="A145" s="348" t="s">
        <v>103</v>
      </c>
      <c r="B145" s="406" t="s">
        <v>311</v>
      </c>
      <c r="C145" s="155"/>
      <c r="D145" s="431"/>
    </row>
    <row r="146" s="386" customFormat="true" ht="12" hidden="false" customHeight="true" outlineLevel="0" collapsed="false">
      <c r="A146" s="395" t="s">
        <v>105</v>
      </c>
      <c r="B146" s="407" t="s">
        <v>352</v>
      </c>
      <c r="C146" s="358"/>
      <c r="D146" s="432"/>
    </row>
    <row r="147" s="386" customFormat="true" ht="12" hidden="false" customHeight="true" outlineLevel="0" collapsed="false">
      <c r="A147" s="55" t="s">
        <v>254</v>
      </c>
      <c r="B147" s="405" t="s">
        <v>255</v>
      </c>
      <c r="C147" s="438"/>
      <c r="D147" s="439"/>
    </row>
    <row r="148" s="386" customFormat="true" ht="12" hidden="false" customHeight="true" outlineLevel="0" collapsed="false">
      <c r="A148" s="348" t="s">
        <v>109</v>
      </c>
      <c r="B148" s="406" t="s">
        <v>256</v>
      </c>
      <c r="C148" s="157"/>
      <c r="D148" s="430"/>
    </row>
    <row r="149" s="386" customFormat="true" ht="12" hidden="false" customHeight="true" outlineLevel="0" collapsed="false">
      <c r="A149" s="348" t="s">
        <v>111</v>
      </c>
      <c r="B149" s="406" t="s">
        <v>257</v>
      </c>
      <c r="C149" s="155"/>
      <c r="D149" s="431"/>
    </row>
    <row r="150" s="386" customFormat="true" ht="12" hidden="false" customHeight="true" outlineLevel="0" collapsed="false">
      <c r="A150" s="348" t="s">
        <v>113</v>
      </c>
      <c r="B150" s="406" t="s">
        <v>258</v>
      </c>
      <c r="C150" s="155"/>
      <c r="D150" s="431"/>
    </row>
    <row r="151" s="386" customFormat="true" ht="12" hidden="false" customHeight="true" outlineLevel="0" collapsed="false">
      <c r="A151" s="348" t="s">
        <v>115</v>
      </c>
      <c r="B151" s="406" t="s">
        <v>449</v>
      </c>
      <c r="C151" s="155"/>
      <c r="D151" s="431"/>
    </row>
    <row r="152" customFormat="false" ht="12.75" hidden="false" customHeight="true" outlineLevel="0" collapsed="false">
      <c r="A152" s="395" t="s">
        <v>260</v>
      </c>
      <c r="B152" s="407" t="s">
        <v>261</v>
      </c>
      <c r="C152" s="358"/>
      <c r="D152" s="359"/>
    </row>
    <row r="153" customFormat="false" ht="12.75" hidden="false" customHeight="true" outlineLevel="0" collapsed="false">
      <c r="A153" s="411" t="s">
        <v>117</v>
      </c>
      <c r="B153" s="405" t="s">
        <v>262</v>
      </c>
      <c r="C153" s="438"/>
      <c r="D153" s="439"/>
    </row>
    <row r="154" customFormat="false" ht="12.75" hidden="false" customHeight="true" outlineLevel="0" collapsed="false">
      <c r="A154" s="411" t="s">
        <v>263</v>
      </c>
      <c r="B154" s="405" t="s">
        <v>264</v>
      </c>
      <c r="C154" s="438"/>
      <c r="D154" s="440"/>
    </row>
    <row r="155" customFormat="false" ht="12" hidden="false" customHeight="true" outlineLevel="0" collapsed="false">
      <c r="A155" s="55" t="s">
        <v>265</v>
      </c>
      <c r="B155" s="405" t="s">
        <v>266</v>
      </c>
      <c r="C155" s="438"/>
      <c r="D155" s="439"/>
    </row>
    <row r="156" customFormat="false" ht="15" hidden="false" customHeight="true" outlineLevel="0" collapsed="false">
      <c r="A156" s="413" t="s">
        <v>267</v>
      </c>
      <c r="B156" s="414" t="s">
        <v>268</v>
      </c>
      <c r="C156" s="438"/>
      <c r="D156" s="439"/>
    </row>
    <row r="157" customFormat="false" ht="15" hidden="false" customHeight="true" outlineLevel="0" collapsed="false">
      <c r="A157" s="415"/>
      <c r="B157" s="416"/>
      <c r="C157" s="417"/>
      <c r="D157" s="417"/>
    </row>
    <row r="158" customFormat="false" ht="13.5" hidden="false" customHeight="false" outlineLevel="0" collapsed="false">
      <c r="A158" s="418"/>
      <c r="B158" s="419"/>
      <c r="C158" s="420"/>
      <c r="D158" s="421"/>
    </row>
    <row r="159" customFormat="false" ht="15" hidden="false" customHeight="true" outlineLevel="0" collapsed="false">
      <c r="A159" s="422" t="s">
        <v>450</v>
      </c>
      <c r="B159" s="423"/>
      <c r="C159" s="424"/>
      <c r="D159" s="425"/>
    </row>
    <row r="160" customFormat="false" ht="14.25" hidden="false" customHeight="true" outlineLevel="0" collapsed="false">
      <c r="A160" s="422" t="s">
        <v>451</v>
      </c>
      <c r="B160" s="423"/>
      <c r="C160" s="426"/>
      <c r="D160" s="427"/>
    </row>
  </sheetData>
  <mergeCells count="8">
    <mergeCell ref="A1:D1"/>
    <mergeCell ref="C2:D2"/>
    <mergeCell ref="C3:D3"/>
    <mergeCell ref="A4:D4"/>
    <mergeCell ref="C6:D6"/>
    <mergeCell ref="A7:D7"/>
    <mergeCell ref="C9:D14"/>
    <mergeCell ref="A93:D93"/>
  </mergeCells>
  <printOptions headings="false" gridLines="false" gridLinesSet="true" horizontalCentered="true" verticalCentered="false"/>
  <pageMargins left="0.7875" right="0.7875" top="0.984027777777778" bottom="0.984027777777778" header="0.511805555555555" footer="0.511805555555555"/>
  <pageSetup paperSize="9" scale="58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91" man="true" max="16383" min="0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K160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85" workbookViewId="0">
      <selection pane="topLeft" activeCell="A2" activeCellId="0" sqref="A2"/>
    </sheetView>
  </sheetViews>
  <sheetFormatPr defaultRowHeight="12.75" zeroHeight="false" outlineLevelRow="0" outlineLevelCol="0"/>
  <cols>
    <col collapsed="false" customWidth="true" hidden="false" outlineLevel="0" max="1" min="1" style="323" width="19.51"/>
    <col collapsed="false" customWidth="true" hidden="false" outlineLevel="0" max="2" min="2" style="324" width="65.34"/>
    <col collapsed="false" customWidth="true" hidden="false" outlineLevel="0" max="3" min="3" style="325" width="14.84"/>
    <col collapsed="false" customWidth="true" hidden="false" outlineLevel="0" max="4" min="4" style="326" width="14.84"/>
    <col collapsed="false" customWidth="true" hidden="false" outlineLevel="0" max="1025" min="5" style="326" width="9.33"/>
  </cols>
  <sheetData>
    <row r="1" s="328" customFormat="true" ht="16.5" hidden="false" customHeight="true" outlineLevel="0" collapsed="false">
      <c r="A1" s="327" t="s">
        <v>456</v>
      </c>
      <c r="B1" s="327"/>
      <c r="C1" s="327"/>
      <c r="D1" s="327"/>
    </row>
    <row r="2" s="332" customFormat="true" ht="28.5" hidden="false" customHeight="true" outlineLevel="0" collapsed="false">
      <c r="A2" s="329" t="s">
        <v>423</v>
      </c>
      <c r="B2" s="330" t="s">
        <v>424</v>
      </c>
      <c r="C2" s="331" t="s">
        <v>425</v>
      </c>
      <c r="D2" s="331"/>
    </row>
    <row r="3" s="332" customFormat="true" ht="24.75" hidden="false" customHeight="false" outlineLevel="0" collapsed="false">
      <c r="A3" s="333" t="s">
        <v>426</v>
      </c>
      <c r="B3" s="334" t="s">
        <v>457</v>
      </c>
      <c r="C3" s="335" t="s">
        <v>425</v>
      </c>
      <c r="D3" s="335"/>
    </row>
    <row r="4" s="337" customFormat="true" ht="15.95" hidden="false" customHeight="true" outlineLevel="0" collapsed="false">
      <c r="A4" s="336" t="s">
        <v>2</v>
      </c>
      <c r="B4" s="336"/>
      <c r="C4" s="336"/>
      <c r="D4" s="336"/>
    </row>
    <row r="5" customFormat="false" ht="13.5" hidden="false" customHeight="false" outlineLevel="0" collapsed="false">
      <c r="A5" s="338" t="s">
        <v>428</v>
      </c>
      <c r="B5" s="339" t="s">
        <v>429</v>
      </c>
      <c r="C5" s="340" t="s">
        <v>430</v>
      </c>
      <c r="D5" s="341" t="s">
        <v>431</v>
      </c>
    </row>
    <row r="6" s="345" customFormat="true" ht="12.95" hidden="false" customHeight="true" outlineLevel="0" collapsed="false">
      <c r="A6" s="342" t="s">
        <v>7</v>
      </c>
      <c r="B6" s="343" t="s">
        <v>8</v>
      </c>
      <c r="C6" s="344" t="s">
        <v>9</v>
      </c>
      <c r="D6" s="344"/>
    </row>
    <row r="7" s="345" customFormat="true" ht="15.95" hidden="false" customHeight="true" outlineLevel="0" collapsed="false">
      <c r="A7" s="346" t="s">
        <v>273</v>
      </c>
      <c r="B7" s="346"/>
      <c r="C7" s="346"/>
      <c r="D7" s="346"/>
    </row>
    <row r="8" s="345" customFormat="true" ht="12" hidden="false" customHeight="true" outlineLevel="0" collapsed="false">
      <c r="A8" s="55" t="s">
        <v>10</v>
      </c>
      <c r="B8" s="347" t="s">
        <v>11</v>
      </c>
      <c r="C8" s="428"/>
      <c r="D8" s="429"/>
    </row>
    <row r="9" s="351" customFormat="true" ht="12" hidden="false" customHeight="true" outlineLevel="0" collapsed="false">
      <c r="A9" s="348" t="s">
        <v>12</v>
      </c>
      <c r="B9" s="349" t="s">
        <v>13</v>
      </c>
      <c r="C9" s="441" t="s">
        <v>269</v>
      </c>
      <c r="D9" s="441"/>
    </row>
    <row r="10" s="355" customFormat="true" ht="12" hidden="false" customHeight="true" outlineLevel="0" collapsed="false">
      <c r="A10" s="352" t="s">
        <v>14</v>
      </c>
      <c r="B10" s="353" t="s">
        <v>15</v>
      </c>
      <c r="C10" s="441"/>
      <c r="D10" s="441"/>
    </row>
    <row r="11" s="355" customFormat="true" ht="12" hidden="false" customHeight="true" outlineLevel="0" collapsed="false">
      <c r="A11" s="352" t="s">
        <v>16</v>
      </c>
      <c r="B11" s="353" t="s">
        <v>17</v>
      </c>
      <c r="C11" s="441"/>
      <c r="D11" s="441"/>
    </row>
    <row r="12" s="355" customFormat="true" ht="12" hidden="false" customHeight="true" outlineLevel="0" collapsed="false">
      <c r="A12" s="352" t="s">
        <v>18</v>
      </c>
      <c r="B12" s="353" t="s">
        <v>21</v>
      </c>
      <c r="C12" s="441"/>
      <c r="D12" s="441"/>
    </row>
    <row r="13" s="355" customFormat="true" ht="12" hidden="false" customHeight="true" outlineLevel="0" collapsed="false">
      <c r="A13" s="352" t="s">
        <v>20</v>
      </c>
      <c r="B13" s="353" t="s">
        <v>432</v>
      </c>
      <c r="C13" s="441"/>
      <c r="D13" s="441"/>
    </row>
    <row r="14" s="351" customFormat="true" ht="12" hidden="false" customHeight="true" outlineLevel="0" collapsed="false">
      <c r="A14" s="356" t="s">
        <v>22</v>
      </c>
      <c r="B14" s="357" t="s">
        <v>25</v>
      </c>
      <c r="C14" s="441"/>
      <c r="D14" s="441"/>
    </row>
    <row r="15" s="351" customFormat="true" ht="12" hidden="false" customHeight="true" outlineLevel="0" collapsed="false">
      <c r="A15" s="55" t="s">
        <v>26</v>
      </c>
      <c r="B15" s="360" t="s">
        <v>27</v>
      </c>
      <c r="C15" s="428"/>
      <c r="D15" s="429"/>
    </row>
    <row r="16" s="351" customFormat="true" ht="12" hidden="false" customHeight="true" outlineLevel="0" collapsed="false">
      <c r="A16" s="348" t="s">
        <v>28</v>
      </c>
      <c r="B16" s="349" t="s">
        <v>29</v>
      </c>
      <c r="C16" s="157"/>
      <c r="D16" s="430"/>
    </row>
    <row r="17" s="351" customFormat="true" ht="12" hidden="false" customHeight="true" outlineLevel="0" collapsed="false">
      <c r="A17" s="352" t="s">
        <v>30</v>
      </c>
      <c r="B17" s="353" t="s">
        <v>31</v>
      </c>
      <c r="C17" s="155"/>
      <c r="D17" s="431"/>
    </row>
    <row r="18" s="351" customFormat="true" ht="12" hidden="false" customHeight="true" outlineLevel="0" collapsed="false">
      <c r="A18" s="352" t="s">
        <v>32</v>
      </c>
      <c r="B18" s="353" t="s">
        <v>33</v>
      </c>
      <c r="C18" s="155"/>
      <c r="D18" s="431"/>
    </row>
    <row r="19" s="351" customFormat="true" ht="12" hidden="false" customHeight="true" outlineLevel="0" collapsed="false">
      <c r="A19" s="352" t="s">
        <v>34</v>
      </c>
      <c r="B19" s="353" t="s">
        <v>35</v>
      </c>
      <c r="C19" s="155"/>
      <c r="D19" s="431"/>
    </row>
    <row r="20" s="351" customFormat="true" ht="12" hidden="false" customHeight="true" outlineLevel="0" collapsed="false">
      <c r="A20" s="352" t="s">
        <v>36</v>
      </c>
      <c r="B20" s="353" t="s">
        <v>37</v>
      </c>
      <c r="C20" s="155"/>
      <c r="D20" s="354"/>
    </row>
    <row r="21" s="355" customFormat="true" ht="12" hidden="false" customHeight="true" outlineLevel="0" collapsed="false">
      <c r="A21" s="356" t="s">
        <v>38</v>
      </c>
      <c r="B21" s="357" t="s">
        <v>39</v>
      </c>
      <c r="C21" s="358"/>
      <c r="D21" s="366"/>
    </row>
    <row r="22" s="355" customFormat="true" ht="12" hidden="false" customHeight="true" outlineLevel="0" collapsed="false">
      <c r="A22" s="55" t="s">
        <v>40</v>
      </c>
      <c r="B22" s="347" t="s">
        <v>41</v>
      </c>
      <c r="C22" s="428"/>
      <c r="D22" s="429"/>
    </row>
    <row r="23" s="355" customFormat="true" ht="12" hidden="false" customHeight="true" outlineLevel="0" collapsed="false">
      <c r="A23" s="348" t="s">
        <v>42</v>
      </c>
      <c r="B23" s="349" t="s">
        <v>43</v>
      </c>
      <c r="C23" s="157"/>
      <c r="D23" s="350"/>
    </row>
    <row r="24" s="351" customFormat="true" ht="12" hidden="false" customHeight="true" outlineLevel="0" collapsed="false">
      <c r="A24" s="352" t="s">
        <v>44</v>
      </c>
      <c r="B24" s="353" t="s">
        <v>45</v>
      </c>
      <c r="C24" s="155"/>
      <c r="D24" s="431"/>
    </row>
    <row r="25" s="355" customFormat="true" ht="12" hidden="false" customHeight="true" outlineLevel="0" collapsed="false">
      <c r="A25" s="352" t="s">
        <v>46</v>
      </c>
      <c r="B25" s="353" t="s">
        <v>47</v>
      </c>
      <c r="C25" s="155"/>
      <c r="D25" s="354"/>
    </row>
    <row r="26" s="355" customFormat="true" ht="12" hidden="false" customHeight="true" outlineLevel="0" collapsed="false">
      <c r="A26" s="352" t="s">
        <v>48</v>
      </c>
      <c r="B26" s="353" t="s">
        <v>49</v>
      </c>
      <c r="C26" s="155"/>
      <c r="D26" s="354"/>
    </row>
    <row r="27" s="355" customFormat="true" ht="12" hidden="false" customHeight="true" outlineLevel="0" collapsed="false">
      <c r="A27" s="352" t="s">
        <v>50</v>
      </c>
      <c r="B27" s="353" t="s">
        <v>51</v>
      </c>
      <c r="C27" s="155"/>
      <c r="D27" s="354"/>
    </row>
    <row r="28" s="355" customFormat="true" ht="12" hidden="false" customHeight="true" outlineLevel="0" collapsed="false">
      <c r="A28" s="356" t="s">
        <v>52</v>
      </c>
      <c r="B28" s="357" t="s">
        <v>53</v>
      </c>
      <c r="C28" s="358"/>
      <c r="D28" s="366"/>
    </row>
    <row r="29" s="355" customFormat="true" ht="12" hidden="false" customHeight="true" outlineLevel="0" collapsed="false">
      <c r="A29" s="55" t="s">
        <v>54</v>
      </c>
      <c r="B29" s="347" t="s">
        <v>55</v>
      </c>
      <c r="C29" s="428"/>
      <c r="D29" s="429"/>
    </row>
    <row r="30" s="355" customFormat="true" ht="12" hidden="false" customHeight="true" outlineLevel="0" collapsed="false">
      <c r="A30" s="348" t="s">
        <v>56</v>
      </c>
      <c r="B30" s="349" t="s">
        <v>433</v>
      </c>
      <c r="C30" s="364"/>
      <c r="D30" s="365"/>
    </row>
    <row r="31" s="355" customFormat="true" ht="12" hidden="false" customHeight="true" outlineLevel="0" collapsed="false">
      <c r="A31" s="352" t="s">
        <v>58</v>
      </c>
      <c r="B31" s="353" t="s">
        <v>59</v>
      </c>
      <c r="C31" s="155"/>
      <c r="D31" s="354"/>
    </row>
    <row r="32" s="355" customFormat="true" ht="12" hidden="false" customHeight="true" outlineLevel="0" collapsed="false">
      <c r="A32" s="352" t="s">
        <v>60</v>
      </c>
      <c r="B32" s="353" t="s">
        <v>61</v>
      </c>
      <c r="C32" s="155"/>
      <c r="D32" s="354"/>
    </row>
    <row r="33" s="355" customFormat="true" ht="12" hidden="false" customHeight="true" outlineLevel="0" collapsed="false">
      <c r="A33" s="352" t="s">
        <v>62</v>
      </c>
      <c r="B33" s="353" t="s">
        <v>63</v>
      </c>
      <c r="C33" s="155"/>
      <c r="D33" s="354"/>
    </row>
    <row r="34" s="355" customFormat="true" ht="12" hidden="false" customHeight="true" outlineLevel="0" collapsed="false">
      <c r="A34" s="352" t="s">
        <v>64</v>
      </c>
      <c r="B34" s="353" t="s">
        <v>65</v>
      </c>
      <c r="C34" s="155"/>
      <c r="D34" s="354"/>
    </row>
    <row r="35" s="355" customFormat="true" ht="12" hidden="false" customHeight="true" outlineLevel="0" collapsed="false">
      <c r="A35" s="352" t="s">
        <v>66</v>
      </c>
      <c r="B35" s="353" t="s">
        <v>67</v>
      </c>
      <c r="C35" s="155"/>
      <c r="D35" s="354"/>
    </row>
    <row r="36" s="355" customFormat="true" ht="12" hidden="false" customHeight="true" outlineLevel="0" collapsed="false">
      <c r="A36" s="356" t="s">
        <v>68</v>
      </c>
      <c r="B36" s="357" t="s">
        <v>69</v>
      </c>
      <c r="C36" s="358"/>
      <c r="D36" s="366"/>
    </row>
    <row r="37" s="355" customFormat="true" ht="12" hidden="false" customHeight="true" outlineLevel="0" collapsed="false">
      <c r="A37" s="55" t="s">
        <v>70</v>
      </c>
      <c r="B37" s="347" t="s">
        <v>71</v>
      </c>
      <c r="C37" s="428"/>
      <c r="D37" s="429"/>
    </row>
    <row r="38" s="355" customFormat="true" ht="12" hidden="false" customHeight="true" outlineLevel="0" collapsed="false">
      <c r="A38" s="348" t="s">
        <v>72</v>
      </c>
      <c r="B38" s="349" t="s">
        <v>73</v>
      </c>
      <c r="C38" s="157"/>
      <c r="D38" s="350"/>
    </row>
    <row r="39" s="355" customFormat="true" ht="12" hidden="false" customHeight="true" outlineLevel="0" collapsed="false">
      <c r="A39" s="352" t="s">
        <v>74</v>
      </c>
      <c r="B39" s="353" t="s">
        <v>75</v>
      </c>
      <c r="C39" s="155"/>
      <c r="D39" s="354"/>
    </row>
    <row r="40" s="355" customFormat="true" ht="12" hidden="false" customHeight="true" outlineLevel="0" collapsed="false">
      <c r="A40" s="352" t="s">
        <v>76</v>
      </c>
      <c r="B40" s="353" t="s">
        <v>77</v>
      </c>
      <c r="C40" s="155"/>
      <c r="D40" s="354"/>
    </row>
    <row r="41" s="355" customFormat="true" ht="12" hidden="false" customHeight="true" outlineLevel="0" collapsed="false">
      <c r="A41" s="352" t="s">
        <v>78</v>
      </c>
      <c r="B41" s="353" t="s">
        <v>79</v>
      </c>
      <c r="C41" s="155"/>
      <c r="D41" s="354"/>
    </row>
    <row r="42" s="355" customFormat="true" ht="12" hidden="false" customHeight="true" outlineLevel="0" collapsed="false">
      <c r="A42" s="352" t="s">
        <v>80</v>
      </c>
      <c r="B42" s="353" t="s">
        <v>81</v>
      </c>
      <c r="C42" s="155"/>
      <c r="D42" s="354"/>
    </row>
    <row r="43" s="355" customFormat="true" ht="12" hidden="false" customHeight="true" outlineLevel="0" collapsed="false">
      <c r="A43" s="352" t="s">
        <v>82</v>
      </c>
      <c r="B43" s="353" t="s">
        <v>83</v>
      </c>
      <c r="C43" s="155"/>
      <c r="D43" s="354"/>
    </row>
    <row r="44" s="355" customFormat="true" ht="12" hidden="false" customHeight="true" outlineLevel="0" collapsed="false">
      <c r="A44" s="352" t="s">
        <v>85</v>
      </c>
      <c r="B44" s="353" t="s">
        <v>86</v>
      </c>
      <c r="C44" s="155"/>
      <c r="D44" s="354"/>
    </row>
    <row r="45" s="355" customFormat="true" ht="12" hidden="false" customHeight="true" outlineLevel="0" collapsed="false">
      <c r="A45" s="352" t="s">
        <v>87</v>
      </c>
      <c r="B45" s="353" t="s">
        <v>88</v>
      </c>
      <c r="C45" s="155"/>
      <c r="D45" s="354"/>
    </row>
    <row r="46" s="355" customFormat="true" ht="12" hidden="false" customHeight="true" outlineLevel="0" collapsed="false">
      <c r="A46" s="352" t="s">
        <v>89</v>
      </c>
      <c r="B46" s="353" t="s">
        <v>90</v>
      </c>
      <c r="C46" s="155"/>
      <c r="D46" s="354"/>
    </row>
    <row r="47" s="355" customFormat="true" ht="12" hidden="false" customHeight="true" outlineLevel="0" collapsed="false">
      <c r="A47" s="356" t="s">
        <v>91</v>
      </c>
      <c r="B47" s="357" t="s">
        <v>92</v>
      </c>
      <c r="C47" s="155"/>
      <c r="D47" s="354"/>
    </row>
    <row r="48" s="355" customFormat="true" ht="12" hidden="false" customHeight="true" outlineLevel="0" collapsed="false">
      <c r="A48" s="356" t="s">
        <v>93</v>
      </c>
      <c r="B48" s="357" t="s">
        <v>94</v>
      </c>
      <c r="C48" s="358"/>
      <c r="D48" s="366"/>
    </row>
    <row r="49" s="355" customFormat="true" ht="12" hidden="false" customHeight="true" outlineLevel="0" collapsed="false">
      <c r="A49" s="55" t="s">
        <v>95</v>
      </c>
      <c r="B49" s="347" t="s">
        <v>96</v>
      </c>
      <c r="C49" s="428"/>
      <c r="D49" s="429"/>
    </row>
    <row r="50" s="355" customFormat="true" ht="12" hidden="false" customHeight="true" outlineLevel="0" collapsed="false">
      <c r="A50" s="348" t="s">
        <v>97</v>
      </c>
      <c r="B50" s="349" t="s">
        <v>98</v>
      </c>
      <c r="C50" s="157"/>
      <c r="D50" s="350"/>
    </row>
    <row r="51" s="355" customFormat="true" ht="12" hidden="false" customHeight="true" outlineLevel="0" collapsed="false">
      <c r="A51" s="352" t="s">
        <v>99</v>
      </c>
      <c r="B51" s="353" t="s">
        <v>100</v>
      </c>
      <c r="C51" s="155"/>
      <c r="D51" s="354"/>
    </row>
    <row r="52" s="355" customFormat="true" ht="12" hidden="false" customHeight="true" outlineLevel="0" collapsed="false">
      <c r="A52" s="352" t="s">
        <v>101</v>
      </c>
      <c r="B52" s="353" t="s">
        <v>102</v>
      </c>
      <c r="C52" s="155"/>
      <c r="D52" s="354"/>
    </row>
    <row r="53" s="355" customFormat="true" ht="12" hidden="false" customHeight="true" outlineLevel="0" collapsed="false">
      <c r="A53" s="352" t="s">
        <v>103</v>
      </c>
      <c r="B53" s="353" t="s">
        <v>104</v>
      </c>
      <c r="C53" s="155"/>
      <c r="D53" s="354"/>
    </row>
    <row r="54" s="355" customFormat="true" ht="12" hidden="false" customHeight="true" outlineLevel="0" collapsed="false">
      <c r="A54" s="356" t="s">
        <v>105</v>
      </c>
      <c r="B54" s="357" t="s">
        <v>106</v>
      </c>
      <c r="C54" s="358"/>
      <c r="D54" s="366"/>
    </row>
    <row r="55" s="355" customFormat="true" ht="12" hidden="false" customHeight="true" outlineLevel="0" collapsed="false">
      <c r="A55" s="55" t="s">
        <v>107</v>
      </c>
      <c r="B55" s="347" t="s">
        <v>108</v>
      </c>
      <c r="C55" s="428"/>
      <c r="D55" s="429"/>
    </row>
    <row r="56" s="355" customFormat="true" ht="12" hidden="false" customHeight="true" outlineLevel="0" collapsed="false">
      <c r="A56" s="348" t="s">
        <v>109</v>
      </c>
      <c r="B56" s="349" t="s">
        <v>110</v>
      </c>
      <c r="C56" s="157"/>
      <c r="D56" s="350"/>
    </row>
    <row r="57" s="355" customFormat="true" ht="12" hidden="false" customHeight="true" outlineLevel="0" collapsed="false">
      <c r="A57" s="352" t="s">
        <v>111</v>
      </c>
      <c r="B57" s="353" t="s">
        <v>112</v>
      </c>
      <c r="C57" s="155"/>
      <c r="D57" s="354"/>
    </row>
    <row r="58" s="355" customFormat="true" ht="12" hidden="false" customHeight="true" outlineLevel="0" collapsed="false">
      <c r="A58" s="352" t="s">
        <v>113</v>
      </c>
      <c r="B58" s="353" t="s">
        <v>114</v>
      </c>
      <c r="C58" s="155"/>
      <c r="D58" s="354"/>
    </row>
    <row r="59" s="355" customFormat="true" ht="12" hidden="false" customHeight="true" outlineLevel="0" collapsed="false">
      <c r="A59" s="356" t="s">
        <v>115</v>
      </c>
      <c r="B59" s="357" t="s">
        <v>116</v>
      </c>
      <c r="C59" s="358"/>
      <c r="D59" s="366"/>
    </row>
    <row r="60" s="355" customFormat="true" ht="12" hidden="false" customHeight="true" outlineLevel="0" collapsed="false">
      <c r="A60" s="55" t="s">
        <v>117</v>
      </c>
      <c r="B60" s="360" t="s">
        <v>118</v>
      </c>
      <c r="C60" s="428"/>
      <c r="D60" s="429"/>
    </row>
    <row r="61" s="355" customFormat="true" ht="12" hidden="false" customHeight="true" outlineLevel="0" collapsed="false">
      <c r="A61" s="348" t="s">
        <v>119</v>
      </c>
      <c r="B61" s="349" t="s">
        <v>120</v>
      </c>
      <c r="C61" s="157"/>
      <c r="D61" s="350"/>
    </row>
    <row r="62" s="355" customFormat="true" ht="12" hidden="false" customHeight="true" outlineLevel="0" collapsed="false">
      <c r="A62" s="352" t="s">
        <v>121</v>
      </c>
      <c r="B62" s="353" t="s">
        <v>122</v>
      </c>
      <c r="C62" s="155"/>
      <c r="D62" s="354"/>
    </row>
    <row r="63" s="355" customFormat="true" ht="12" hidden="false" customHeight="true" outlineLevel="0" collapsed="false">
      <c r="A63" s="352" t="s">
        <v>123</v>
      </c>
      <c r="B63" s="353" t="s">
        <v>124</v>
      </c>
      <c r="C63" s="155"/>
      <c r="D63" s="354"/>
    </row>
    <row r="64" s="355" customFormat="true" ht="12" hidden="false" customHeight="true" outlineLevel="0" collapsed="false">
      <c r="A64" s="356" t="s">
        <v>125</v>
      </c>
      <c r="B64" s="357" t="s">
        <v>126</v>
      </c>
      <c r="C64" s="358"/>
      <c r="D64" s="366"/>
    </row>
    <row r="65" s="355" customFormat="true" ht="12" hidden="false" customHeight="true" outlineLevel="0" collapsed="false">
      <c r="A65" s="55" t="s">
        <v>263</v>
      </c>
      <c r="B65" s="347" t="s">
        <v>128</v>
      </c>
      <c r="C65" s="428"/>
      <c r="D65" s="429"/>
    </row>
    <row r="66" s="355" customFormat="true" ht="12" hidden="false" customHeight="true" outlineLevel="0" collapsed="false">
      <c r="A66" s="368" t="s">
        <v>434</v>
      </c>
      <c r="B66" s="360" t="s">
        <v>130</v>
      </c>
      <c r="C66" s="428"/>
      <c r="D66" s="429"/>
    </row>
    <row r="67" s="355" customFormat="true" ht="12" hidden="false" customHeight="true" outlineLevel="0" collapsed="false">
      <c r="A67" s="348" t="s">
        <v>131</v>
      </c>
      <c r="B67" s="349" t="s">
        <v>132</v>
      </c>
      <c r="C67" s="157"/>
      <c r="D67" s="350"/>
    </row>
    <row r="68" s="355" customFormat="true" ht="12" hidden="false" customHeight="true" outlineLevel="0" collapsed="false">
      <c r="A68" s="352" t="s">
        <v>133</v>
      </c>
      <c r="B68" s="353" t="s">
        <v>134</v>
      </c>
      <c r="C68" s="155"/>
      <c r="D68" s="354"/>
    </row>
    <row r="69" s="355" customFormat="true" ht="12" hidden="false" customHeight="true" outlineLevel="0" collapsed="false">
      <c r="A69" s="356" t="s">
        <v>135</v>
      </c>
      <c r="B69" s="369" t="s">
        <v>435</v>
      </c>
      <c r="C69" s="358"/>
      <c r="D69" s="366"/>
    </row>
    <row r="70" s="355" customFormat="true" ht="12" hidden="false" customHeight="true" outlineLevel="0" collapsed="false">
      <c r="A70" s="368" t="s">
        <v>137</v>
      </c>
      <c r="B70" s="360" t="s">
        <v>138</v>
      </c>
      <c r="C70" s="428"/>
      <c r="D70" s="429"/>
    </row>
    <row r="71" s="355" customFormat="true" ht="12" hidden="false" customHeight="true" outlineLevel="0" collapsed="false">
      <c r="A71" s="348" t="s">
        <v>139</v>
      </c>
      <c r="B71" s="349" t="s">
        <v>140</v>
      </c>
      <c r="C71" s="157"/>
      <c r="D71" s="350"/>
    </row>
    <row r="72" s="355" customFormat="true" ht="12" hidden="false" customHeight="true" outlineLevel="0" collapsed="false">
      <c r="A72" s="352" t="s">
        <v>141</v>
      </c>
      <c r="B72" s="353" t="s">
        <v>142</v>
      </c>
      <c r="C72" s="155"/>
      <c r="D72" s="354"/>
    </row>
    <row r="73" s="355" customFormat="true" ht="12" hidden="false" customHeight="true" outlineLevel="0" collapsed="false">
      <c r="A73" s="352" t="s">
        <v>143</v>
      </c>
      <c r="B73" s="353" t="s">
        <v>144</v>
      </c>
      <c r="C73" s="155"/>
      <c r="D73" s="354"/>
    </row>
    <row r="74" s="355" customFormat="true" ht="12" hidden="false" customHeight="true" outlineLevel="0" collapsed="false">
      <c r="A74" s="356" t="s">
        <v>145</v>
      </c>
      <c r="B74" s="357" t="s">
        <v>146</v>
      </c>
      <c r="C74" s="358"/>
      <c r="D74" s="366"/>
    </row>
    <row r="75" s="355" customFormat="true" ht="12" hidden="false" customHeight="true" outlineLevel="0" collapsed="false">
      <c r="A75" s="368" t="s">
        <v>147</v>
      </c>
      <c r="B75" s="360" t="s">
        <v>148</v>
      </c>
      <c r="C75" s="428"/>
      <c r="D75" s="429"/>
    </row>
    <row r="76" s="355" customFormat="true" ht="12" hidden="false" customHeight="true" outlineLevel="0" collapsed="false">
      <c r="A76" s="348" t="s">
        <v>149</v>
      </c>
      <c r="B76" s="349" t="s">
        <v>150</v>
      </c>
      <c r="C76" s="157"/>
      <c r="D76" s="350"/>
    </row>
    <row r="77" s="355" customFormat="true" ht="12" hidden="false" customHeight="true" outlineLevel="0" collapsed="false">
      <c r="A77" s="356" t="s">
        <v>151</v>
      </c>
      <c r="B77" s="357" t="s">
        <v>152</v>
      </c>
      <c r="C77" s="358"/>
      <c r="D77" s="366"/>
    </row>
    <row r="78" s="351" customFormat="true" ht="12" hidden="false" customHeight="true" outlineLevel="0" collapsed="false">
      <c r="A78" s="368" t="s">
        <v>153</v>
      </c>
      <c r="B78" s="360" t="s">
        <v>154</v>
      </c>
      <c r="C78" s="428"/>
      <c r="D78" s="429"/>
    </row>
    <row r="79" s="355" customFormat="true" ht="12" hidden="false" customHeight="true" outlineLevel="0" collapsed="false">
      <c r="A79" s="348" t="s">
        <v>155</v>
      </c>
      <c r="B79" s="349" t="s">
        <v>156</v>
      </c>
      <c r="C79" s="157"/>
      <c r="D79" s="350"/>
    </row>
    <row r="80" s="355" customFormat="true" ht="12" hidden="false" customHeight="true" outlineLevel="0" collapsed="false">
      <c r="A80" s="352" t="s">
        <v>157</v>
      </c>
      <c r="B80" s="353" t="s">
        <v>158</v>
      </c>
      <c r="C80" s="155"/>
      <c r="D80" s="354"/>
    </row>
    <row r="81" s="355" customFormat="true" ht="12" hidden="false" customHeight="true" outlineLevel="0" collapsed="false">
      <c r="A81" s="356" t="s">
        <v>159</v>
      </c>
      <c r="B81" s="357" t="s">
        <v>160</v>
      </c>
      <c r="C81" s="358"/>
      <c r="D81" s="366"/>
    </row>
    <row r="82" s="355" customFormat="true" ht="12" hidden="false" customHeight="true" outlineLevel="0" collapsed="false">
      <c r="A82" s="368" t="s">
        <v>161</v>
      </c>
      <c r="B82" s="360" t="s">
        <v>162</v>
      </c>
      <c r="C82" s="428"/>
      <c r="D82" s="429"/>
    </row>
    <row r="83" s="355" customFormat="true" ht="12" hidden="false" customHeight="true" outlineLevel="0" collapsed="false">
      <c r="A83" s="370" t="s">
        <v>163</v>
      </c>
      <c r="B83" s="349" t="s">
        <v>164</v>
      </c>
      <c r="C83" s="157"/>
      <c r="D83" s="350"/>
    </row>
    <row r="84" s="355" customFormat="true" ht="12" hidden="false" customHeight="true" outlineLevel="0" collapsed="false">
      <c r="A84" s="371" t="s">
        <v>165</v>
      </c>
      <c r="B84" s="353" t="s">
        <v>166</v>
      </c>
      <c r="C84" s="155"/>
      <c r="D84" s="354"/>
    </row>
    <row r="85" s="355" customFormat="true" ht="12" hidden="false" customHeight="true" outlineLevel="0" collapsed="false">
      <c r="A85" s="371" t="s">
        <v>167</v>
      </c>
      <c r="B85" s="353" t="s">
        <v>168</v>
      </c>
      <c r="C85" s="155"/>
      <c r="D85" s="354"/>
    </row>
    <row r="86" s="351" customFormat="true" ht="12" hidden="false" customHeight="true" outlineLevel="0" collapsed="false">
      <c r="A86" s="372" t="s">
        <v>169</v>
      </c>
      <c r="B86" s="357" t="s">
        <v>170</v>
      </c>
      <c r="C86" s="358"/>
      <c r="D86" s="432"/>
    </row>
    <row r="87" s="351" customFormat="true" ht="12" hidden="false" customHeight="true" outlineLevel="0" collapsed="false">
      <c r="A87" s="368" t="s">
        <v>171</v>
      </c>
      <c r="B87" s="360" t="s">
        <v>172</v>
      </c>
      <c r="C87" s="433"/>
      <c r="D87" s="434"/>
    </row>
    <row r="88" s="351" customFormat="true" ht="12" hidden="false" customHeight="true" outlineLevel="0" collapsed="false">
      <c r="A88" s="368" t="s">
        <v>436</v>
      </c>
      <c r="B88" s="360" t="s">
        <v>174</v>
      </c>
      <c r="C88" s="433"/>
      <c r="D88" s="434"/>
    </row>
    <row r="89" s="351" customFormat="true" ht="12" hidden="false" customHeight="true" outlineLevel="0" collapsed="false">
      <c r="A89" s="368" t="s">
        <v>437</v>
      </c>
      <c r="B89" s="374" t="s">
        <v>176</v>
      </c>
      <c r="C89" s="428"/>
      <c r="D89" s="429"/>
    </row>
    <row r="90" s="351" customFormat="true" ht="12" hidden="false" customHeight="true" outlineLevel="0" collapsed="false">
      <c r="A90" s="375" t="s">
        <v>438</v>
      </c>
      <c r="B90" s="376" t="s">
        <v>439</v>
      </c>
      <c r="C90" s="428"/>
      <c r="D90" s="429"/>
    </row>
    <row r="91" s="351" customFormat="true" ht="12" hidden="false" customHeight="true" outlineLevel="0" collapsed="false">
      <c r="A91" s="377"/>
      <c r="B91" s="378"/>
      <c r="C91" s="379"/>
      <c r="D91" s="379"/>
    </row>
    <row r="92" s="355" customFormat="true" ht="15" hidden="false" customHeight="true" outlineLevel="0" collapsed="false">
      <c r="A92" s="380"/>
      <c r="B92" s="381"/>
      <c r="C92" s="382"/>
      <c r="D92" s="383"/>
    </row>
    <row r="93" s="345" customFormat="true" ht="16.5" hidden="false" customHeight="true" outlineLevel="0" collapsed="false">
      <c r="A93" s="346" t="s">
        <v>274</v>
      </c>
      <c r="B93" s="346"/>
      <c r="C93" s="346"/>
      <c r="D93" s="346"/>
    </row>
    <row r="94" s="386" customFormat="true" ht="12" hidden="false" customHeight="true" outlineLevel="0" collapsed="false">
      <c r="A94" s="384" t="s">
        <v>10</v>
      </c>
      <c r="B94" s="385" t="s">
        <v>440</v>
      </c>
      <c r="C94" s="428"/>
      <c r="D94" s="428"/>
    </row>
    <row r="95" customFormat="false" ht="12" hidden="false" customHeight="true" outlineLevel="0" collapsed="false">
      <c r="A95" s="387" t="s">
        <v>12</v>
      </c>
      <c r="B95" s="388" t="s">
        <v>183</v>
      </c>
      <c r="C95" s="157"/>
      <c r="D95" s="389"/>
    </row>
    <row r="96" customFormat="false" ht="12" hidden="false" customHeight="true" outlineLevel="0" collapsed="false">
      <c r="A96" s="352" t="s">
        <v>14</v>
      </c>
      <c r="B96" s="390" t="s">
        <v>184</v>
      </c>
      <c r="C96" s="155"/>
      <c r="D96" s="158"/>
    </row>
    <row r="97" customFormat="false" ht="12" hidden="false" customHeight="true" outlineLevel="0" collapsed="false">
      <c r="A97" s="352" t="s">
        <v>16</v>
      </c>
      <c r="B97" s="390" t="s">
        <v>185</v>
      </c>
      <c r="C97" s="155"/>
      <c r="D97" s="158"/>
    </row>
    <row r="98" customFormat="false" ht="12" hidden="false" customHeight="true" outlineLevel="0" collapsed="false">
      <c r="A98" s="352" t="s">
        <v>18</v>
      </c>
      <c r="B98" s="391" t="s">
        <v>186</v>
      </c>
      <c r="C98" s="155"/>
      <c r="D98" s="158"/>
    </row>
    <row r="99" customFormat="false" ht="12" hidden="false" customHeight="true" outlineLevel="0" collapsed="false">
      <c r="A99" s="352" t="s">
        <v>187</v>
      </c>
      <c r="B99" s="65" t="s">
        <v>188</v>
      </c>
      <c r="C99" s="155"/>
      <c r="D99" s="155"/>
    </row>
    <row r="100" customFormat="false" ht="12" hidden="false" customHeight="true" outlineLevel="0" collapsed="false">
      <c r="A100" s="352" t="s">
        <v>22</v>
      </c>
      <c r="B100" s="390" t="s">
        <v>441</v>
      </c>
      <c r="C100" s="155"/>
      <c r="D100" s="158"/>
    </row>
    <row r="101" customFormat="false" ht="12" hidden="false" customHeight="true" outlineLevel="0" collapsed="false">
      <c r="A101" s="352" t="s">
        <v>24</v>
      </c>
      <c r="B101" s="393" t="s">
        <v>190</v>
      </c>
      <c r="C101" s="155"/>
      <c r="D101" s="158"/>
    </row>
    <row r="102" customFormat="false" ht="12" hidden="false" customHeight="true" outlineLevel="0" collapsed="false">
      <c r="A102" s="352" t="s">
        <v>191</v>
      </c>
      <c r="B102" s="393" t="s">
        <v>192</v>
      </c>
      <c r="C102" s="155"/>
      <c r="D102" s="158"/>
    </row>
    <row r="103" customFormat="false" ht="12" hidden="false" customHeight="true" outlineLevel="0" collapsed="false">
      <c r="A103" s="352" t="s">
        <v>193</v>
      </c>
      <c r="B103" s="393" t="s">
        <v>194</v>
      </c>
      <c r="C103" s="155"/>
      <c r="D103" s="158"/>
    </row>
    <row r="104" customFormat="false" ht="12" hidden="false" customHeight="true" outlineLevel="0" collapsed="false">
      <c r="A104" s="352" t="s">
        <v>195</v>
      </c>
      <c r="B104" s="394" t="s">
        <v>196</v>
      </c>
      <c r="C104" s="155"/>
      <c r="D104" s="158"/>
    </row>
    <row r="105" customFormat="false" ht="21.75" hidden="false" customHeight="true" outlineLevel="0" collapsed="false">
      <c r="A105" s="352" t="s">
        <v>197</v>
      </c>
      <c r="B105" s="394" t="s">
        <v>198</v>
      </c>
      <c r="C105" s="155"/>
      <c r="D105" s="158"/>
    </row>
    <row r="106" customFormat="false" ht="12" hidden="false" customHeight="true" outlineLevel="0" collapsed="false">
      <c r="A106" s="352" t="s">
        <v>199</v>
      </c>
      <c r="B106" s="393" t="s">
        <v>200</v>
      </c>
      <c r="C106" s="155"/>
      <c r="D106" s="158"/>
    </row>
    <row r="107" customFormat="false" ht="12" hidden="false" customHeight="true" outlineLevel="0" collapsed="false">
      <c r="A107" s="352" t="s">
        <v>201</v>
      </c>
      <c r="B107" s="393" t="s">
        <v>202</v>
      </c>
      <c r="C107" s="155"/>
      <c r="D107" s="158"/>
    </row>
    <row r="108" customFormat="false" ht="12" hidden="false" customHeight="true" outlineLevel="0" collapsed="false">
      <c r="A108" s="352" t="s">
        <v>203</v>
      </c>
      <c r="B108" s="394" t="s">
        <v>204</v>
      </c>
      <c r="C108" s="155"/>
      <c r="D108" s="158"/>
    </row>
    <row r="109" customFormat="false" ht="12" hidden="false" customHeight="true" outlineLevel="0" collapsed="false">
      <c r="A109" s="395" t="s">
        <v>205</v>
      </c>
      <c r="B109" s="396" t="s">
        <v>206</v>
      </c>
      <c r="C109" s="155"/>
      <c r="D109" s="158"/>
    </row>
    <row r="110" customFormat="false" ht="12" hidden="false" customHeight="true" outlineLevel="0" collapsed="false">
      <c r="A110" s="352" t="s">
        <v>207</v>
      </c>
      <c r="B110" s="396" t="s">
        <v>208</v>
      </c>
      <c r="C110" s="155"/>
      <c r="D110" s="158"/>
    </row>
    <row r="111" customFormat="false" ht="12" hidden="false" customHeight="true" outlineLevel="0" collapsed="false">
      <c r="A111" s="352" t="s">
        <v>209</v>
      </c>
      <c r="B111" s="394" t="s">
        <v>210</v>
      </c>
      <c r="C111" s="155"/>
      <c r="D111" s="158"/>
    </row>
    <row r="112" customFormat="false" ht="12" hidden="false" customHeight="true" outlineLevel="0" collapsed="false">
      <c r="A112" s="352" t="s">
        <v>211</v>
      </c>
      <c r="B112" s="391" t="s">
        <v>212</v>
      </c>
      <c r="C112" s="155"/>
      <c r="D112" s="158"/>
    </row>
    <row r="113" customFormat="false" ht="12" hidden="false" customHeight="true" outlineLevel="0" collapsed="false">
      <c r="A113" s="356" t="s">
        <v>213</v>
      </c>
      <c r="B113" s="390" t="s">
        <v>442</v>
      </c>
      <c r="C113" s="155"/>
      <c r="D113" s="158"/>
    </row>
    <row r="114" customFormat="false" ht="12" hidden="false" customHeight="true" outlineLevel="0" collapsed="false">
      <c r="A114" s="397" t="s">
        <v>215</v>
      </c>
      <c r="B114" s="398" t="s">
        <v>443</v>
      </c>
      <c r="C114" s="358"/>
      <c r="D114" s="359"/>
    </row>
    <row r="115" customFormat="false" ht="12" hidden="false" customHeight="true" outlineLevel="0" collapsed="false">
      <c r="A115" s="55" t="s">
        <v>26</v>
      </c>
      <c r="B115" s="400" t="s">
        <v>217</v>
      </c>
      <c r="C115" s="428"/>
      <c r="D115" s="429"/>
    </row>
    <row r="116" customFormat="false" ht="12" hidden="false" customHeight="true" outlineLevel="0" collapsed="false">
      <c r="A116" s="348" t="s">
        <v>28</v>
      </c>
      <c r="B116" s="390" t="s">
        <v>218</v>
      </c>
      <c r="C116" s="157"/>
      <c r="D116" s="389"/>
    </row>
    <row r="117" customFormat="false" ht="12" hidden="false" customHeight="true" outlineLevel="0" collapsed="false">
      <c r="A117" s="348" t="s">
        <v>30</v>
      </c>
      <c r="B117" s="401" t="s">
        <v>219</v>
      </c>
      <c r="C117" s="155"/>
      <c r="D117" s="158"/>
    </row>
    <row r="118" customFormat="false" ht="12" hidden="false" customHeight="true" outlineLevel="0" collapsed="false">
      <c r="A118" s="348" t="s">
        <v>32</v>
      </c>
      <c r="B118" s="401" t="s">
        <v>220</v>
      </c>
      <c r="C118" s="155"/>
      <c r="D118" s="158"/>
    </row>
    <row r="119" customFormat="false" ht="12" hidden="false" customHeight="true" outlineLevel="0" collapsed="false">
      <c r="A119" s="348" t="s">
        <v>34</v>
      </c>
      <c r="B119" s="401" t="s">
        <v>221</v>
      </c>
      <c r="C119" s="155"/>
      <c r="D119" s="158"/>
    </row>
    <row r="120" customFormat="false" ht="12" hidden="false" customHeight="true" outlineLevel="0" collapsed="false">
      <c r="A120" s="348" t="s">
        <v>36</v>
      </c>
      <c r="B120" s="402" t="s">
        <v>222</v>
      </c>
      <c r="C120" s="155"/>
      <c r="D120" s="158"/>
    </row>
    <row r="121" customFormat="false" ht="12" hidden="false" customHeight="true" outlineLevel="0" collapsed="false">
      <c r="A121" s="348" t="s">
        <v>38</v>
      </c>
      <c r="B121" s="403" t="s">
        <v>223</v>
      </c>
      <c r="C121" s="155"/>
      <c r="D121" s="158"/>
    </row>
    <row r="122" customFormat="false" ht="12" hidden="false" customHeight="true" outlineLevel="0" collapsed="false">
      <c r="A122" s="348" t="s">
        <v>224</v>
      </c>
      <c r="B122" s="404" t="s">
        <v>225</v>
      </c>
      <c r="C122" s="155"/>
      <c r="D122" s="158"/>
    </row>
    <row r="123" customFormat="false" ht="24" hidden="false" customHeight="true" outlineLevel="0" collapsed="false">
      <c r="A123" s="348" t="s">
        <v>226</v>
      </c>
      <c r="B123" s="394" t="s">
        <v>198</v>
      </c>
      <c r="C123" s="155"/>
      <c r="D123" s="158"/>
    </row>
    <row r="124" customFormat="false" ht="12" hidden="false" customHeight="true" outlineLevel="0" collapsed="false">
      <c r="A124" s="348" t="s">
        <v>227</v>
      </c>
      <c r="B124" s="394" t="s">
        <v>228</v>
      </c>
      <c r="C124" s="155"/>
      <c r="D124" s="158"/>
    </row>
    <row r="125" customFormat="false" ht="12" hidden="false" customHeight="true" outlineLevel="0" collapsed="false">
      <c r="A125" s="348" t="s">
        <v>229</v>
      </c>
      <c r="B125" s="394" t="s">
        <v>230</v>
      </c>
      <c r="C125" s="155"/>
      <c r="D125" s="158"/>
    </row>
    <row r="126" customFormat="false" ht="12" hidden="false" customHeight="true" outlineLevel="0" collapsed="false">
      <c r="A126" s="348" t="s">
        <v>231</v>
      </c>
      <c r="B126" s="394" t="s">
        <v>204</v>
      </c>
      <c r="C126" s="155"/>
      <c r="D126" s="158"/>
    </row>
    <row r="127" customFormat="false" ht="12" hidden="false" customHeight="true" outlineLevel="0" collapsed="false">
      <c r="A127" s="348" t="s">
        <v>232</v>
      </c>
      <c r="B127" s="394" t="s">
        <v>233</v>
      </c>
      <c r="C127" s="155"/>
      <c r="D127" s="158"/>
    </row>
    <row r="128" customFormat="false" ht="12" hidden="false" customHeight="true" outlineLevel="0" collapsed="false">
      <c r="A128" s="395" t="s">
        <v>234</v>
      </c>
      <c r="B128" s="394" t="s">
        <v>235</v>
      </c>
      <c r="C128" s="358"/>
      <c r="D128" s="359"/>
    </row>
    <row r="129" customFormat="false" ht="12" hidden="false" customHeight="true" outlineLevel="0" collapsed="false">
      <c r="A129" s="55" t="s">
        <v>40</v>
      </c>
      <c r="B129" s="405" t="s">
        <v>236</v>
      </c>
      <c r="C129" s="428"/>
      <c r="D129" s="429"/>
    </row>
    <row r="130" customFormat="false" ht="12" hidden="false" customHeight="true" outlineLevel="0" collapsed="false">
      <c r="A130" s="55" t="s">
        <v>237</v>
      </c>
      <c r="B130" s="405" t="s">
        <v>238</v>
      </c>
      <c r="C130" s="428"/>
      <c r="D130" s="429"/>
    </row>
    <row r="131" s="386" customFormat="true" ht="12" hidden="false" customHeight="true" outlineLevel="0" collapsed="false">
      <c r="A131" s="348" t="s">
        <v>56</v>
      </c>
      <c r="B131" s="406" t="s">
        <v>444</v>
      </c>
      <c r="C131" s="157"/>
      <c r="D131" s="430"/>
    </row>
    <row r="132" customFormat="false" ht="12" hidden="false" customHeight="true" outlineLevel="0" collapsed="false">
      <c r="A132" s="348" t="s">
        <v>64</v>
      </c>
      <c r="B132" s="406" t="s">
        <v>240</v>
      </c>
      <c r="C132" s="155"/>
      <c r="D132" s="158"/>
    </row>
    <row r="133" customFormat="false" ht="12" hidden="false" customHeight="true" outlineLevel="0" collapsed="false">
      <c r="A133" s="395" t="s">
        <v>66</v>
      </c>
      <c r="B133" s="407" t="s">
        <v>445</v>
      </c>
      <c r="C133" s="358"/>
      <c r="D133" s="359"/>
    </row>
    <row r="134" customFormat="false" ht="12" hidden="false" customHeight="true" outlineLevel="0" collapsed="false">
      <c r="A134" s="55" t="s">
        <v>70</v>
      </c>
      <c r="B134" s="405" t="s">
        <v>242</v>
      </c>
      <c r="C134" s="428"/>
      <c r="D134" s="429"/>
    </row>
    <row r="135" customFormat="false" ht="12" hidden="false" customHeight="true" outlineLevel="0" collapsed="false">
      <c r="A135" s="348" t="s">
        <v>72</v>
      </c>
      <c r="B135" s="406" t="s">
        <v>243</v>
      </c>
      <c r="C135" s="157"/>
      <c r="D135" s="389"/>
    </row>
    <row r="136" customFormat="false" ht="12" hidden="false" customHeight="true" outlineLevel="0" collapsed="false">
      <c r="A136" s="348" t="s">
        <v>74</v>
      </c>
      <c r="B136" s="406" t="s">
        <v>244</v>
      </c>
      <c r="C136" s="155"/>
      <c r="D136" s="158"/>
    </row>
    <row r="137" customFormat="false" ht="12" hidden="false" customHeight="true" outlineLevel="0" collapsed="false">
      <c r="A137" s="348" t="s">
        <v>76</v>
      </c>
      <c r="B137" s="406" t="s">
        <v>245</v>
      </c>
      <c r="C137" s="155"/>
      <c r="D137" s="158"/>
    </row>
    <row r="138" customFormat="false" ht="12" hidden="false" customHeight="true" outlineLevel="0" collapsed="false">
      <c r="A138" s="348" t="s">
        <v>78</v>
      </c>
      <c r="B138" s="406" t="s">
        <v>446</v>
      </c>
      <c r="C138" s="155"/>
      <c r="D138" s="158"/>
    </row>
    <row r="139" customFormat="false" ht="12" hidden="false" customHeight="true" outlineLevel="0" collapsed="false">
      <c r="A139" s="348" t="s">
        <v>80</v>
      </c>
      <c r="B139" s="406" t="s">
        <v>247</v>
      </c>
      <c r="C139" s="155"/>
      <c r="D139" s="158"/>
    </row>
    <row r="140" s="386" customFormat="true" ht="12" hidden="false" customHeight="true" outlineLevel="0" collapsed="false">
      <c r="A140" s="395" t="s">
        <v>82</v>
      </c>
      <c r="B140" s="407" t="s">
        <v>248</v>
      </c>
      <c r="C140" s="358"/>
      <c r="D140" s="432"/>
    </row>
    <row r="141" customFormat="false" ht="12" hidden="false" customHeight="true" outlineLevel="0" collapsed="false">
      <c r="A141" s="55" t="s">
        <v>95</v>
      </c>
      <c r="B141" s="405" t="s">
        <v>447</v>
      </c>
      <c r="C141" s="436"/>
      <c r="D141" s="437"/>
      <c r="K141" s="410"/>
    </row>
    <row r="142" customFormat="false" ht="12.75" hidden="false" customHeight="false" outlineLevel="0" collapsed="false">
      <c r="A142" s="348" t="s">
        <v>97</v>
      </c>
      <c r="B142" s="406" t="s">
        <v>250</v>
      </c>
      <c r="C142" s="157"/>
      <c r="D142" s="389"/>
    </row>
    <row r="143" customFormat="false" ht="12" hidden="false" customHeight="true" outlineLevel="0" collapsed="false">
      <c r="A143" s="348" t="s">
        <v>99</v>
      </c>
      <c r="B143" s="406" t="s">
        <v>251</v>
      </c>
      <c r="C143" s="155"/>
      <c r="D143" s="158"/>
    </row>
    <row r="144" customFormat="false" ht="12" hidden="false" customHeight="true" outlineLevel="0" collapsed="false">
      <c r="A144" s="348" t="s">
        <v>101</v>
      </c>
      <c r="B144" s="406" t="s">
        <v>448</v>
      </c>
      <c r="C144" s="155"/>
      <c r="D144" s="158"/>
    </row>
    <row r="145" s="386" customFormat="true" ht="12" hidden="false" customHeight="true" outlineLevel="0" collapsed="false">
      <c r="A145" s="348" t="s">
        <v>103</v>
      </c>
      <c r="B145" s="406" t="s">
        <v>311</v>
      </c>
      <c r="C145" s="155"/>
      <c r="D145" s="431"/>
    </row>
    <row r="146" s="386" customFormat="true" ht="12" hidden="false" customHeight="true" outlineLevel="0" collapsed="false">
      <c r="A146" s="395" t="s">
        <v>105</v>
      </c>
      <c r="B146" s="407" t="s">
        <v>352</v>
      </c>
      <c r="C146" s="358"/>
      <c r="D146" s="432"/>
    </row>
    <row r="147" s="386" customFormat="true" ht="12" hidden="false" customHeight="true" outlineLevel="0" collapsed="false">
      <c r="A147" s="55" t="s">
        <v>254</v>
      </c>
      <c r="B147" s="405" t="s">
        <v>255</v>
      </c>
      <c r="C147" s="438"/>
      <c r="D147" s="439"/>
    </row>
    <row r="148" s="386" customFormat="true" ht="12" hidden="false" customHeight="true" outlineLevel="0" collapsed="false">
      <c r="A148" s="348" t="s">
        <v>109</v>
      </c>
      <c r="B148" s="406" t="s">
        <v>256</v>
      </c>
      <c r="C148" s="157"/>
      <c r="D148" s="430"/>
    </row>
    <row r="149" s="386" customFormat="true" ht="12" hidden="false" customHeight="true" outlineLevel="0" collapsed="false">
      <c r="A149" s="348" t="s">
        <v>111</v>
      </c>
      <c r="B149" s="406" t="s">
        <v>257</v>
      </c>
      <c r="C149" s="155"/>
      <c r="D149" s="431"/>
    </row>
    <row r="150" s="386" customFormat="true" ht="12" hidden="false" customHeight="true" outlineLevel="0" collapsed="false">
      <c r="A150" s="348" t="s">
        <v>113</v>
      </c>
      <c r="B150" s="406" t="s">
        <v>258</v>
      </c>
      <c r="C150" s="155"/>
      <c r="D150" s="431"/>
    </row>
    <row r="151" s="386" customFormat="true" ht="12" hidden="false" customHeight="true" outlineLevel="0" collapsed="false">
      <c r="A151" s="348" t="s">
        <v>115</v>
      </c>
      <c r="B151" s="406" t="s">
        <v>449</v>
      </c>
      <c r="C151" s="155"/>
      <c r="D151" s="431"/>
    </row>
    <row r="152" customFormat="false" ht="12.75" hidden="false" customHeight="true" outlineLevel="0" collapsed="false">
      <c r="A152" s="395" t="s">
        <v>260</v>
      </c>
      <c r="B152" s="407" t="s">
        <v>261</v>
      </c>
      <c r="C152" s="358"/>
      <c r="D152" s="359"/>
    </row>
    <row r="153" customFormat="false" ht="12.75" hidden="false" customHeight="true" outlineLevel="0" collapsed="false">
      <c r="A153" s="411" t="s">
        <v>117</v>
      </c>
      <c r="B153" s="405" t="s">
        <v>262</v>
      </c>
      <c r="C153" s="438"/>
      <c r="D153" s="439"/>
    </row>
    <row r="154" customFormat="false" ht="12.75" hidden="false" customHeight="true" outlineLevel="0" collapsed="false">
      <c r="A154" s="411" t="s">
        <v>263</v>
      </c>
      <c r="B154" s="405" t="s">
        <v>264</v>
      </c>
      <c r="C154" s="438"/>
      <c r="D154" s="440"/>
    </row>
    <row r="155" customFormat="false" ht="12" hidden="false" customHeight="true" outlineLevel="0" collapsed="false">
      <c r="A155" s="55" t="s">
        <v>265</v>
      </c>
      <c r="B155" s="405" t="s">
        <v>266</v>
      </c>
      <c r="C155" s="438"/>
      <c r="D155" s="439"/>
    </row>
    <row r="156" customFormat="false" ht="15" hidden="false" customHeight="true" outlineLevel="0" collapsed="false">
      <c r="A156" s="413" t="s">
        <v>267</v>
      </c>
      <c r="B156" s="414" t="s">
        <v>268</v>
      </c>
      <c r="C156" s="438"/>
      <c r="D156" s="439"/>
    </row>
    <row r="157" customFormat="false" ht="15" hidden="false" customHeight="true" outlineLevel="0" collapsed="false">
      <c r="A157" s="415"/>
      <c r="B157" s="416"/>
      <c r="C157" s="417"/>
      <c r="D157" s="417"/>
    </row>
    <row r="158" customFormat="false" ht="13.5" hidden="false" customHeight="false" outlineLevel="0" collapsed="false">
      <c r="A158" s="418"/>
      <c r="B158" s="419"/>
      <c r="C158" s="420"/>
      <c r="D158" s="421"/>
    </row>
    <row r="159" customFormat="false" ht="15" hidden="false" customHeight="true" outlineLevel="0" collapsed="false">
      <c r="A159" s="422" t="s">
        <v>450</v>
      </c>
      <c r="B159" s="423"/>
      <c r="C159" s="424"/>
      <c r="D159" s="425"/>
    </row>
    <row r="160" customFormat="false" ht="14.25" hidden="false" customHeight="true" outlineLevel="0" collapsed="false">
      <c r="A160" s="422" t="s">
        <v>451</v>
      </c>
      <c r="B160" s="423"/>
      <c r="C160" s="426"/>
      <c r="D160" s="427"/>
    </row>
  </sheetData>
  <mergeCells count="8">
    <mergeCell ref="A1:D1"/>
    <mergeCell ref="C2:D2"/>
    <mergeCell ref="C3:D3"/>
    <mergeCell ref="A4:D4"/>
    <mergeCell ref="C6:D6"/>
    <mergeCell ref="A7:D7"/>
    <mergeCell ref="C9:D14"/>
    <mergeCell ref="A93:D93"/>
  </mergeCells>
  <printOptions headings="false" gridLines="false" gridLinesSet="true" horizontalCentered="true" verticalCentered="false"/>
  <pageMargins left="0.7875" right="0.7875" top="0.984027777777778" bottom="0.984027777777778" header="0.511805555555555" footer="0.511805555555555"/>
  <pageSetup paperSize="9" scale="58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91" man="true" max="16383" min="0"/>
  </rowBreaks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D62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A2" activeCellId="0" sqref="A2"/>
    </sheetView>
  </sheetViews>
  <sheetFormatPr defaultRowHeight="12.75" zeroHeight="false" outlineLevelRow="0" outlineLevelCol="0"/>
  <cols>
    <col collapsed="false" customWidth="true" hidden="false" outlineLevel="0" max="1" min="1" style="442" width="13.83"/>
    <col collapsed="false" customWidth="true" hidden="false" outlineLevel="0" max="2" min="2" style="443" width="79.16"/>
    <col collapsed="false" customWidth="true" hidden="false" outlineLevel="0" max="4" min="3" style="443" width="14.84"/>
    <col collapsed="false" customWidth="true" hidden="false" outlineLevel="0" max="1025" min="5" style="443" width="9.33"/>
  </cols>
  <sheetData>
    <row r="1" s="445" customFormat="true" ht="21" hidden="false" customHeight="true" outlineLevel="0" collapsed="false">
      <c r="A1" s="444" t="s">
        <v>458</v>
      </c>
      <c r="B1" s="444"/>
      <c r="C1" s="444"/>
      <c r="D1" s="444"/>
    </row>
    <row r="2" s="446" customFormat="true" ht="36" hidden="false" customHeight="true" outlineLevel="0" collapsed="false">
      <c r="A2" s="329" t="s">
        <v>423</v>
      </c>
      <c r="B2" s="330" t="s">
        <v>459</v>
      </c>
      <c r="C2" s="331" t="s">
        <v>460</v>
      </c>
      <c r="D2" s="331"/>
    </row>
    <row r="3" s="446" customFormat="true" ht="24.75" hidden="false" customHeight="false" outlineLevel="0" collapsed="false">
      <c r="A3" s="333" t="s">
        <v>426</v>
      </c>
      <c r="B3" s="334" t="s">
        <v>427</v>
      </c>
      <c r="C3" s="335" t="s">
        <v>425</v>
      </c>
      <c r="D3" s="335"/>
    </row>
    <row r="4" s="447" customFormat="true" ht="15.95" hidden="false" customHeight="true" outlineLevel="0" collapsed="false">
      <c r="A4" s="336" t="s">
        <v>2</v>
      </c>
      <c r="B4" s="336"/>
      <c r="C4" s="336"/>
      <c r="D4" s="336"/>
    </row>
    <row r="5" customFormat="false" ht="13.5" hidden="false" customHeight="false" outlineLevel="0" collapsed="false">
      <c r="A5" s="338" t="s">
        <v>428</v>
      </c>
      <c r="B5" s="339" t="s">
        <v>429</v>
      </c>
      <c r="C5" s="340" t="s">
        <v>430</v>
      </c>
      <c r="D5" s="341" t="s">
        <v>431</v>
      </c>
    </row>
    <row r="6" s="448" customFormat="true" ht="12.95" hidden="false" customHeight="true" outlineLevel="0" collapsed="false">
      <c r="A6" s="342" t="s">
        <v>7</v>
      </c>
      <c r="B6" s="343" t="s">
        <v>8</v>
      </c>
      <c r="C6" s="344" t="s">
        <v>9</v>
      </c>
      <c r="D6" s="344"/>
    </row>
    <row r="7" s="448" customFormat="true" ht="15.95" hidden="false" customHeight="true" outlineLevel="0" collapsed="false">
      <c r="A7" s="346" t="s">
        <v>273</v>
      </c>
      <c r="B7" s="346"/>
      <c r="C7" s="346"/>
      <c r="D7" s="346"/>
    </row>
    <row r="8" s="453" customFormat="true" ht="12" hidden="false" customHeight="true" outlineLevel="0" collapsed="false">
      <c r="A8" s="449" t="s">
        <v>10</v>
      </c>
      <c r="B8" s="450" t="s">
        <v>461</v>
      </c>
      <c r="C8" s="451" t="n">
        <f aca="false">SUM(C9:C19)</f>
        <v>0</v>
      </c>
      <c r="D8" s="452" t="n">
        <f aca="false">SUM(D9:D19)</f>
        <v>0</v>
      </c>
    </row>
    <row r="9" s="453" customFormat="true" ht="12" hidden="false" customHeight="true" outlineLevel="0" collapsed="false">
      <c r="A9" s="454" t="s">
        <v>12</v>
      </c>
      <c r="B9" s="388" t="s">
        <v>73</v>
      </c>
      <c r="C9" s="455"/>
      <c r="D9" s="456"/>
    </row>
    <row r="10" s="453" customFormat="true" ht="12" hidden="false" customHeight="true" outlineLevel="0" collapsed="false">
      <c r="A10" s="457" t="s">
        <v>14</v>
      </c>
      <c r="B10" s="390" t="s">
        <v>75</v>
      </c>
      <c r="C10" s="458"/>
      <c r="D10" s="459"/>
    </row>
    <row r="11" s="453" customFormat="true" ht="12" hidden="false" customHeight="true" outlineLevel="0" collapsed="false">
      <c r="A11" s="457" t="s">
        <v>16</v>
      </c>
      <c r="B11" s="390" t="s">
        <v>77</v>
      </c>
      <c r="C11" s="458"/>
      <c r="D11" s="459"/>
    </row>
    <row r="12" s="453" customFormat="true" ht="12" hidden="false" customHeight="true" outlineLevel="0" collapsed="false">
      <c r="A12" s="457" t="s">
        <v>18</v>
      </c>
      <c r="B12" s="390" t="s">
        <v>79</v>
      </c>
      <c r="C12" s="458"/>
      <c r="D12" s="459"/>
    </row>
    <row r="13" s="453" customFormat="true" ht="12" hidden="false" customHeight="true" outlineLevel="0" collapsed="false">
      <c r="A13" s="457" t="s">
        <v>20</v>
      </c>
      <c r="B13" s="390" t="s">
        <v>81</v>
      </c>
      <c r="C13" s="458"/>
      <c r="D13" s="459"/>
    </row>
    <row r="14" s="453" customFormat="true" ht="12" hidden="false" customHeight="true" outlineLevel="0" collapsed="false">
      <c r="A14" s="457" t="s">
        <v>22</v>
      </c>
      <c r="B14" s="390" t="s">
        <v>462</v>
      </c>
      <c r="C14" s="458"/>
      <c r="D14" s="459"/>
    </row>
    <row r="15" s="453" customFormat="true" ht="12" hidden="false" customHeight="true" outlineLevel="0" collapsed="false">
      <c r="A15" s="457" t="s">
        <v>24</v>
      </c>
      <c r="B15" s="407" t="s">
        <v>463</v>
      </c>
      <c r="C15" s="458"/>
      <c r="D15" s="459"/>
    </row>
    <row r="16" s="453" customFormat="true" ht="12" hidden="false" customHeight="true" outlineLevel="0" collapsed="false">
      <c r="A16" s="457" t="s">
        <v>191</v>
      </c>
      <c r="B16" s="390" t="s">
        <v>88</v>
      </c>
      <c r="C16" s="458"/>
      <c r="D16" s="460"/>
    </row>
    <row r="17" s="461" customFormat="true" ht="12" hidden="false" customHeight="true" outlineLevel="0" collapsed="false">
      <c r="A17" s="457" t="s">
        <v>193</v>
      </c>
      <c r="B17" s="390" t="s">
        <v>90</v>
      </c>
      <c r="C17" s="458"/>
      <c r="D17" s="460"/>
    </row>
    <row r="18" s="461" customFormat="true" ht="12" hidden="false" customHeight="true" outlineLevel="0" collapsed="false">
      <c r="A18" s="457" t="s">
        <v>195</v>
      </c>
      <c r="B18" s="390" t="s">
        <v>92</v>
      </c>
      <c r="C18" s="458"/>
      <c r="D18" s="460"/>
    </row>
    <row r="19" s="461" customFormat="true" ht="12" hidden="false" customHeight="true" outlineLevel="0" collapsed="false">
      <c r="A19" s="457" t="s">
        <v>197</v>
      </c>
      <c r="B19" s="407" t="s">
        <v>94</v>
      </c>
      <c r="C19" s="462"/>
      <c r="D19" s="463"/>
    </row>
    <row r="20" s="453" customFormat="true" ht="12" hidden="false" customHeight="true" outlineLevel="0" collapsed="false">
      <c r="A20" s="464" t="s">
        <v>26</v>
      </c>
      <c r="B20" s="465" t="s">
        <v>464</v>
      </c>
      <c r="C20" s="451" t="n">
        <f aca="false">SUM(C21:C25)</f>
        <v>0</v>
      </c>
      <c r="D20" s="452" t="n">
        <f aca="false">SUM(D21:D25)</f>
        <v>4733195</v>
      </c>
    </row>
    <row r="21" s="461" customFormat="true" ht="12" hidden="false" customHeight="true" outlineLevel="0" collapsed="false">
      <c r="A21" s="457" t="s">
        <v>28</v>
      </c>
      <c r="B21" s="406" t="s">
        <v>29</v>
      </c>
      <c r="C21" s="455"/>
      <c r="D21" s="466"/>
    </row>
    <row r="22" s="461" customFormat="true" ht="12" hidden="false" customHeight="true" outlineLevel="0" collapsed="false">
      <c r="A22" s="457" t="s">
        <v>30</v>
      </c>
      <c r="B22" s="390" t="s">
        <v>465</v>
      </c>
      <c r="C22" s="458"/>
      <c r="D22" s="460"/>
    </row>
    <row r="23" s="461" customFormat="true" ht="12" hidden="false" customHeight="true" outlineLevel="0" collapsed="false">
      <c r="A23" s="457" t="s">
        <v>32</v>
      </c>
      <c r="B23" s="390" t="s">
        <v>466</v>
      </c>
      <c r="C23" s="458" t="n">
        <v>0</v>
      </c>
      <c r="D23" s="460" t="n">
        <v>4733195</v>
      </c>
    </row>
    <row r="24" s="461" customFormat="true" ht="12" hidden="false" customHeight="true" outlineLevel="0" collapsed="false">
      <c r="A24" s="457" t="s">
        <v>34</v>
      </c>
      <c r="B24" s="390" t="s">
        <v>467</v>
      </c>
      <c r="C24" s="462"/>
      <c r="D24" s="463"/>
    </row>
    <row r="25" s="461" customFormat="true" ht="12" hidden="false" customHeight="true" outlineLevel="0" collapsed="false">
      <c r="A25" s="467" t="s">
        <v>40</v>
      </c>
      <c r="B25" s="405" t="s">
        <v>283</v>
      </c>
      <c r="C25" s="468"/>
      <c r="D25" s="469"/>
    </row>
    <row r="26" s="461" customFormat="true" ht="12" hidden="false" customHeight="true" outlineLevel="0" collapsed="false">
      <c r="A26" s="467" t="s">
        <v>237</v>
      </c>
      <c r="B26" s="405" t="s">
        <v>468</v>
      </c>
      <c r="C26" s="451"/>
      <c r="D26" s="452"/>
    </row>
    <row r="27" s="461" customFormat="true" ht="12" hidden="false" customHeight="true" outlineLevel="0" collapsed="false">
      <c r="A27" s="470" t="s">
        <v>56</v>
      </c>
      <c r="B27" s="471" t="s">
        <v>43</v>
      </c>
      <c r="C27" s="455"/>
      <c r="D27" s="466"/>
    </row>
    <row r="28" s="461" customFormat="true" ht="12" hidden="false" customHeight="true" outlineLevel="0" collapsed="false">
      <c r="A28" s="470" t="s">
        <v>64</v>
      </c>
      <c r="B28" s="471" t="s">
        <v>465</v>
      </c>
      <c r="C28" s="458"/>
      <c r="D28" s="460"/>
    </row>
    <row r="29" s="461" customFormat="true" ht="12" hidden="false" customHeight="true" outlineLevel="0" collapsed="false">
      <c r="A29" s="470" t="s">
        <v>66</v>
      </c>
      <c r="B29" s="472" t="s">
        <v>469</v>
      </c>
      <c r="C29" s="458"/>
      <c r="D29" s="460"/>
    </row>
    <row r="30" s="461" customFormat="true" ht="12" hidden="false" customHeight="true" outlineLevel="0" collapsed="false">
      <c r="A30" s="457" t="s">
        <v>68</v>
      </c>
      <c r="B30" s="473" t="s">
        <v>470</v>
      </c>
      <c r="C30" s="462"/>
      <c r="D30" s="463"/>
    </row>
    <row r="31" s="461" customFormat="true" ht="12" hidden="false" customHeight="true" outlineLevel="0" collapsed="false">
      <c r="A31" s="467" t="s">
        <v>70</v>
      </c>
      <c r="B31" s="405" t="s">
        <v>471</v>
      </c>
      <c r="C31" s="451"/>
      <c r="D31" s="469"/>
    </row>
    <row r="32" s="461" customFormat="true" ht="12" hidden="false" customHeight="true" outlineLevel="0" collapsed="false">
      <c r="A32" s="470" t="s">
        <v>72</v>
      </c>
      <c r="B32" s="471" t="s">
        <v>98</v>
      </c>
      <c r="C32" s="455"/>
      <c r="D32" s="466"/>
    </row>
    <row r="33" s="461" customFormat="true" ht="12" hidden="false" customHeight="true" outlineLevel="0" collapsed="false">
      <c r="A33" s="470" t="s">
        <v>74</v>
      </c>
      <c r="B33" s="472" t="s">
        <v>100</v>
      </c>
      <c r="C33" s="458"/>
      <c r="D33" s="460"/>
    </row>
    <row r="34" s="461" customFormat="true" ht="12" hidden="false" customHeight="true" outlineLevel="0" collapsed="false">
      <c r="A34" s="457" t="s">
        <v>76</v>
      </c>
      <c r="B34" s="473" t="s">
        <v>102</v>
      </c>
      <c r="C34" s="462"/>
      <c r="D34" s="463"/>
    </row>
    <row r="35" s="453" customFormat="true" ht="12" hidden="false" customHeight="true" outlineLevel="0" collapsed="false">
      <c r="A35" s="467" t="s">
        <v>95</v>
      </c>
      <c r="B35" s="405" t="s">
        <v>285</v>
      </c>
      <c r="C35" s="468"/>
      <c r="D35" s="474"/>
    </row>
    <row r="36" s="453" customFormat="true" ht="12" hidden="false" customHeight="true" outlineLevel="0" collapsed="false">
      <c r="A36" s="467" t="s">
        <v>254</v>
      </c>
      <c r="B36" s="405" t="s">
        <v>472</v>
      </c>
      <c r="C36" s="468"/>
      <c r="D36" s="474"/>
    </row>
    <row r="37" s="453" customFormat="true" ht="12" hidden="false" customHeight="true" outlineLevel="0" collapsed="false">
      <c r="A37" s="464" t="s">
        <v>117</v>
      </c>
      <c r="B37" s="405" t="s">
        <v>473</v>
      </c>
      <c r="C37" s="451" t="n">
        <f aca="false">+C8+C20+C25+C26+C31+C35+C36</f>
        <v>0</v>
      </c>
      <c r="D37" s="452" t="n">
        <f aca="false">+D8+D20+D25+D26+D31+D35+D36</f>
        <v>4733195</v>
      </c>
    </row>
    <row r="38" s="453" customFormat="true" ht="12" hidden="false" customHeight="true" outlineLevel="0" collapsed="false">
      <c r="A38" s="475" t="s">
        <v>263</v>
      </c>
      <c r="B38" s="405" t="s">
        <v>474</v>
      </c>
      <c r="C38" s="451" t="n">
        <f aca="false">SUM(C39:C41)</f>
        <v>63552429</v>
      </c>
      <c r="D38" s="452" t="n">
        <f aca="false">SUM(D39:D41)</f>
        <v>63552429</v>
      </c>
    </row>
    <row r="39" s="453" customFormat="true" ht="12" hidden="false" customHeight="true" outlineLevel="0" collapsed="false">
      <c r="A39" s="470" t="s">
        <v>475</v>
      </c>
      <c r="B39" s="471" t="s">
        <v>343</v>
      </c>
      <c r="C39" s="455" t="n">
        <v>1009930</v>
      </c>
      <c r="D39" s="466" t="n">
        <v>1009930</v>
      </c>
    </row>
    <row r="40" s="453" customFormat="true" ht="12" hidden="false" customHeight="true" outlineLevel="0" collapsed="false">
      <c r="A40" s="470" t="s">
        <v>476</v>
      </c>
      <c r="B40" s="472" t="s">
        <v>477</v>
      </c>
      <c r="C40" s="458"/>
      <c r="D40" s="459"/>
    </row>
    <row r="41" s="461" customFormat="true" ht="12" hidden="false" customHeight="true" outlineLevel="0" collapsed="false">
      <c r="A41" s="457" t="s">
        <v>478</v>
      </c>
      <c r="B41" s="473" t="s">
        <v>479</v>
      </c>
      <c r="C41" s="462" t="n">
        <v>62542499</v>
      </c>
      <c r="D41" s="462" t="n">
        <v>62542499</v>
      </c>
    </row>
    <row r="42" s="461" customFormat="true" ht="15" hidden="false" customHeight="true" outlineLevel="0" collapsed="false">
      <c r="A42" s="475" t="s">
        <v>265</v>
      </c>
      <c r="B42" s="476" t="s">
        <v>480</v>
      </c>
      <c r="C42" s="451" t="n">
        <f aca="false">+C37+C38</f>
        <v>63552429</v>
      </c>
      <c r="D42" s="452" t="n">
        <f aca="false">+D37+D38</f>
        <v>68285624</v>
      </c>
    </row>
    <row r="43" s="461" customFormat="true" ht="15" hidden="false" customHeight="true" outlineLevel="0" collapsed="false">
      <c r="A43" s="380"/>
      <c r="B43" s="381"/>
      <c r="C43" s="382"/>
    </row>
    <row r="44" customFormat="false" ht="13.5" hidden="false" customHeight="false" outlineLevel="0" collapsed="false">
      <c r="A44" s="477"/>
      <c r="B44" s="478"/>
      <c r="C44" s="479"/>
    </row>
    <row r="45" s="448" customFormat="true" ht="16.5" hidden="false" customHeight="true" outlineLevel="0" collapsed="false">
      <c r="A45" s="346" t="s">
        <v>274</v>
      </c>
      <c r="B45" s="346"/>
      <c r="C45" s="346"/>
      <c r="D45" s="346"/>
    </row>
    <row r="46" s="482" customFormat="true" ht="12" hidden="false" customHeight="true" outlineLevel="0" collapsed="false">
      <c r="A46" s="480" t="s">
        <v>10</v>
      </c>
      <c r="B46" s="481" t="s">
        <v>481</v>
      </c>
      <c r="C46" s="451" t="n">
        <f aca="false">SUM(C47:C51)</f>
        <v>63552429</v>
      </c>
      <c r="D46" s="452" t="n">
        <f aca="false">SUM(D47:D51)</f>
        <v>68015634</v>
      </c>
    </row>
    <row r="47" customFormat="false" ht="12" hidden="false" customHeight="true" outlineLevel="0" collapsed="false">
      <c r="A47" s="457" t="s">
        <v>12</v>
      </c>
      <c r="B47" s="406" t="s">
        <v>183</v>
      </c>
      <c r="C47" s="455" t="n">
        <v>50777836</v>
      </c>
      <c r="D47" s="466" t="n">
        <v>51777836</v>
      </c>
    </row>
    <row r="48" customFormat="false" ht="12" hidden="false" customHeight="true" outlineLevel="0" collapsed="false">
      <c r="A48" s="457" t="s">
        <v>14</v>
      </c>
      <c r="B48" s="390" t="s">
        <v>184</v>
      </c>
      <c r="C48" s="458" t="n">
        <v>8243596</v>
      </c>
      <c r="D48" s="460" t="n">
        <v>8243596</v>
      </c>
    </row>
    <row r="49" customFormat="false" ht="12" hidden="false" customHeight="true" outlineLevel="0" collapsed="false">
      <c r="A49" s="457" t="s">
        <v>16</v>
      </c>
      <c r="B49" s="390" t="s">
        <v>185</v>
      </c>
      <c r="C49" s="458" t="n">
        <v>4530997</v>
      </c>
      <c r="D49" s="460" t="n">
        <v>7994202</v>
      </c>
    </row>
    <row r="50" customFormat="false" ht="12" hidden="false" customHeight="true" outlineLevel="0" collapsed="false">
      <c r="A50" s="457" t="s">
        <v>18</v>
      </c>
      <c r="B50" s="390" t="s">
        <v>186</v>
      </c>
      <c r="C50" s="458"/>
      <c r="D50" s="460"/>
    </row>
    <row r="51" customFormat="false" ht="12" hidden="false" customHeight="true" outlineLevel="0" collapsed="false">
      <c r="A51" s="457" t="s">
        <v>20</v>
      </c>
      <c r="B51" s="390" t="s">
        <v>188</v>
      </c>
      <c r="C51" s="462"/>
      <c r="D51" s="463"/>
    </row>
    <row r="52" customFormat="false" ht="12" hidden="false" customHeight="true" outlineLevel="0" collapsed="false">
      <c r="A52" s="467" t="s">
        <v>26</v>
      </c>
      <c r="B52" s="405" t="s">
        <v>482</v>
      </c>
      <c r="C52" s="451" t="n">
        <f aca="false">SUM(C53:C55)</f>
        <v>0</v>
      </c>
      <c r="D52" s="452" t="n">
        <f aca="false">SUM(D53:D55)</f>
        <v>269990</v>
      </c>
    </row>
    <row r="53" s="482" customFormat="true" ht="12" hidden="false" customHeight="true" outlineLevel="0" collapsed="false">
      <c r="A53" s="457" t="s">
        <v>28</v>
      </c>
      <c r="B53" s="406" t="s">
        <v>218</v>
      </c>
      <c r="C53" s="455"/>
      <c r="D53" s="466" t="n">
        <v>269990</v>
      </c>
    </row>
    <row r="54" customFormat="false" ht="12" hidden="false" customHeight="true" outlineLevel="0" collapsed="false">
      <c r="A54" s="457" t="s">
        <v>30</v>
      </c>
      <c r="B54" s="390" t="s">
        <v>220</v>
      </c>
      <c r="C54" s="458"/>
      <c r="D54" s="460"/>
    </row>
    <row r="55" customFormat="false" ht="12" hidden="false" customHeight="true" outlineLevel="0" collapsed="false">
      <c r="A55" s="457" t="s">
        <v>32</v>
      </c>
      <c r="B55" s="390" t="s">
        <v>483</v>
      </c>
      <c r="C55" s="458"/>
      <c r="D55" s="460"/>
    </row>
    <row r="56" customFormat="false" ht="12" hidden="false" customHeight="true" outlineLevel="0" collapsed="false">
      <c r="A56" s="457" t="s">
        <v>34</v>
      </c>
      <c r="B56" s="390" t="s">
        <v>484</v>
      </c>
      <c r="C56" s="462"/>
      <c r="D56" s="463"/>
    </row>
    <row r="57" customFormat="false" ht="12" hidden="false" customHeight="true" outlineLevel="0" collapsed="false">
      <c r="A57" s="467" t="s">
        <v>40</v>
      </c>
      <c r="B57" s="405" t="s">
        <v>485</v>
      </c>
      <c r="C57" s="468"/>
      <c r="D57" s="483"/>
    </row>
    <row r="58" customFormat="false" ht="15" hidden="false" customHeight="true" outlineLevel="0" collapsed="false">
      <c r="A58" s="467" t="s">
        <v>237</v>
      </c>
      <c r="B58" s="484" t="s">
        <v>486</v>
      </c>
      <c r="C58" s="451" t="n">
        <f aca="false">+C46+C52+C57</f>
        <v>63552429</v>
      </c>
      <c r="D58" s="452" t="n">
        <f aca="false">+D46+D52+D57</f>
        <v>68285624</v>
      </c>
    </row>
    <row r="59" customFormat="false" ht="15" hidden="false" customHeight="true" outlineLevel="0" collapsed="false">
      <c r="A59" s="485"/>
      <c r="B59" s="486"/>
      <c r="C59" s="486"/>
      <c r="D59" s="486"/>
    </row>
    <row r="60" customFormat="false" ht="13.5" hidden="false" customHeight="false" outlineLevel="0" collapsed="false">
      <c r="A60" s="487"/>
      <c r="B60" s="488"/>
      <c r="C60" s="488"/>
      <c r="D60" s="488"/>
    </row>
    <row r="61" customFormat="false" ht="15" hidden="false" customHeight="true" outlineLevel="0" collapsed="false">
      <c r="A61" s="422" t="s">
        <v>450</v>
      </c>
      <c r="B61" s="423"/>
      <c r="C61" s="424" t="n">
        <v>15</v>
      </c>
      <c r="D61" s="489" t="n">
        <v>15</v>
      </c>
    </row>
    <row r="62" customFormat="false" ht="14.25" hidden="false" customHeight="true" outlineLevel="0" collapsed="false">
      <c r="A62" s="422" t="s">
        <v>451</v>
      </c>
      <c r="B62" s="423"/>
      <c r="C62" s="426"/>
      <c r="D62" s="490"/>
    </row>
  </sheetData>
  <mergeCells count="7">
    <mergeCell ref="A1:D1"/>
    <mergeCell ref="C2:D2"/>
    <mergeCell ref="C3:D3"/>
    <mergeCell ref="A4:D4"/>
    <mergeCell ref="C6:D6"/>
    <mergeCell ref="A7:D7"/>
    <mergeCell ref="A45:D45"/>
  </mergeCells>
  <printOptions headings="false" gridLines="false" gridLinesSet="true" horizontalCentered="true" verticalCentered="false"/>
  <pageMargins left="0.7875" right="0.7875" top="0.984027777777778" bottom="0.984027777777778" header="0.511805555555555" footer="0.511805555555555"/>
  <pageSetup paperSize="9" scale="77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D62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A2" activeCellId="0" sqref="A2"/>
    </sheetView>
  </sheetViews>
  <sheetFormatPr defaultRowHeight="12.75" zeroHeight="false" outlineLevelRow="0" outlineLevelCol="0"/>
  <cols>
    <col collapsed="false" customWidth="true" hidden="false" outlineLevel="0" max="1" min="1" style="442" width="13.83"/>
    <col collapsed="false" customWidth="true" hidden="false" outlineLevel="0" max="2" min="2" style="443" width="79.16"/>
    <col collapsed="false" customWidth="true" hidden="false" outlineLevel="0" max="4" min="3" style="443" width="14.84"/>
    <col collapsed="false" customWidth="true" hidden="false" outlineLevel="0" max="1025" min="5" style="443" width="9.33"/>
  </cols>
  <sheetData>
    <row r="1" s="445" customFormat="true" ht="21" hidden="false" customHeight="true" outlineLevel="0" collapsed="false">
      <c r="A1" s="444" t="s">
        <v>487</v>
      </c>
      <c r="B1" s="444"/>
      <c r="C1" s="444"/>
      <c r="D1" s="444"/>
    </row>
    <row r="2" s="446" customFormat="true" ht="36" hidden="false" customHeight="true" outlineLevel="0" collapsed="false">
      <c r="A2" s="329" t="s">
        <v>423</v>
      </c>
      <c r="B2" s="330" t="s">
        <v>488</v>
      </c>
      <c r="C2" s="331" t="s">
        <v>489</v>
      </c>
      <c r="D2" s="331"/>
    </row>
    <row r="3" s="446" customFormat="true" ht="24.75" hidden="false" customHeight="false" outlineLevel="0" collapsed="false">
      <c r="A3" s="333" t="s">
        <v>426</v>
      </c>
      <c r="B3" s="334" t="s">
        <v>427</v>
      </c>
      <c r="C3" s="335" t="s">
        <v>425</v>
      </c>
      <c r="D3" s="335"/>
    </row>
    <row r="4" s="447" customFormat="true" ht="15.95" hidden="false" customHeight="true" outlineLevel="0" collapsed="false">
      <c r="A4" s="336" t="s">
        <v>2</v>
      </c>
      <c r="B4" s="336"/>
      <c r="C4" s="336"/>
      <c r="D4" s="336"/>
    </row>
    <row r="5" customFormat="false" ht="13.5" hidden="false" customHeight="false" outlineLevel="0" collapsed="false">
      <c r="A5" s="338" t="s">
        <v>428</v>
      </c>
      <c r="B5" s="339" t="s">
        <v>429</v>
      </c>
      <c r="C5" s="340" t="s">
        <v>430</v>
      </c>
      <c r="D5" s="341" t="s">
        <v>431</v>
      </c>
    </row>
    <row r="6" s="448" customFormat="true" ht="12.95" hidden="false" customHeight="true" outlineLevel="0" collapsed="false">
      <c r="A6" s="342" t="s">
        <v>7</v>
      </c>
      <c r="B6" s="343" t="s">
        <v>8</v>
      </c>
      <c r="C6" s="344" t="s">
        <v>9</v>
      </c>
      <c r="D6" s="344"/>
    </row>
    <row r="7" s="448" customFormat="true" ht="15.95" hidden="false" customHeight="true" outlineLevel="0" collapsed="false">
      <c r="A7" s="346" t="s">
        <v>273</v>
      </c>
      <c r="B7" s="346"/>
      <c r="C7" s="346"/>
      <c r="D7" s="346"/>
    </row>
    <row r="8" s="453" customFormat="true" ht="12" hidden="false" customHeight="true" outlineLevel="0" collapsed="false">
      <c r="A8" s="449" t="s">
        <v>10</v>
      </c>
      <c r="B8" s="450" t="s">
        <v>461</v>
      </c>
      <c r="C8" s="451" t="n">
        <f aca="false">SUM(C9:C19)</f>
        <v>0</v>
      </c>
      <c r="D8" s="452" t="n">
        <f aca="false">SUM(D9:D19)</f>
        <v>0</v>
      </c>
    </row>
    <row r="9" s="453" customFormat="true" ht="12" hidden="false" customHeight="true" outlineLevel="0" collapsed="false">
      <c r="A9" s="454" t="s">
        <v>12</v>
      </c>
      <c r="B9" s="388" t="s">
        <v>73</v>
      </c>
      <c r="C9" s="455"/>
      <c r="D9" s="456"/>
    </row>
    <row r="10" s="453" customFormat="true" ht="12" hidden="false" customHeight="true" outlineLevel="0" collapsed="false">
      <c r="A10" s="457" t="s">
        <v>14</v>
      </c>
      <c r="B10" s="390" t="s">
        <v>75</v>
      </c>
      <c r="C10" s="458"/>
      <c r="D10" s="459"/>
    </row>
    <row r="11" s="453" customFormat="true" ht="12" hidden="false" customHeight="true" outlineLevel="0" collapsed="false">
      <c r="A11" s="457" t="s">
        <v>16</v>
      </c>
      <c r="B11" s="390" t="s">
        <v>77</v>
      </c>
      <c r="C11" s="458"/>
      <c r="D11" s="460"/>
    </row>
    <row r="12" s="453" customFormat="true" ht="12" hidden="false" customHeight="true" outlineLevel="0" collapsed="false">
      <c r="A12" s="457" t="s">
        <v>18</v>
      </c>
      <c r="B12" s="390" t="s">
        <v>79</v>
      </c>
      <c r="C12" s="458"/>
      <c r="D12" s="459"/>
    </row>
    <row r="13" s="453" customFormat="true" ht="12" hidden="false" customHeight="true" outlineLevel="0" collapsed="false">
      <c r="A13" s="457" t="s">
        <v>20</v>
      </c>
      <c r="B13" s="390" t="s">
        <v>81</v>
      </c>
      <c r="C13" s="458"/>
      <c r="D13" s="460"/>
    </row>
    <row r="14" s="453" customFormat="true" ht="12" hidden="false" customHeight="true" outlineLevel="0" collapsed="false">
      <c r="A14" s="457" t="s">
        <v>22</v>
      </c>
      <c r="B14" s="390" t="s">
        <v>462</v>
      </c>
      <c r="C14" s="458"/>
      <c r="D14" s="460"/>
    </row>
    <row r="15" s="453" customFormat="true" ht="12" hidden="false" customHeight="true" outlineLevel="0" collapsed="false">
      <c r="A15" s="457" t="s">
        <v>24</v>
      </c>
      <c r="B15" s="407" t="s">
        <v>463</v>
      </c>
      <c r="C15" s="458"/>
      <c r="D15" s="460"/>
    </row>
    <row r="16" s="453" customFormat="true" ht="12" hidden="false" customHeight="true" outlineLevel="0" collapsed="false">
      <c r="A16" s="457" t="s">
        <v>191</v>
      </c>
      <c r="B16" s="390" t="s">
        <v>88</v>
      </c>
      <c r="C16" s="458"/>
      <c r="D16" s="460"/>
    </row>
    <row r="17" s="461" customFormat="true" ht="12" hidden="false" customHeight="true" outlineLevel="0" collapsed="false">
      <c r="A17" s="457" t="s">
        <v>193</v>
      </c>
      <c r="B17" s="390" t="s">
        <v>90</v>
      </c>
      <c r="C17" s="458"/>
      <c r="D17" s="460"/>
    </row>
    <row r="18" s="461" customFormat="true" ht="12" hidden="false" customHeight="true" outlineLevel="0" collapsed="false">
      <c r="A18" s="457" t="s">
        <v>195</v>
      </c>
      <c r="B18" s="390" t="s">
        <v>92</v>
      </c>
      <c r="C18" s="458"/>
      <c r="D18" s="460"/>
    </row>
    <row r="19" s="461" customFormat="true" ht="12" hidden="false" customHeight="true" outlineLevel="0" collapsed="false">
      <c r="A19" s="457" t="s">
        <v>197</v>
      </c>
      <c r="B19" s="407" t="s">
        <v>94</v>
      </c>
      <c r="C19" s="462"/>
      <c r="D19" s="463"/>
    </row>
    <row r="20" s="453" customFormat="true" ht="12" hidden="false" customHeight="true" outlineLevel="0" collapsed="false">
      <c r="A20" s="464" t="s">
        <v>26</v>
      </c>
      <c r="B20" s="465" t="s">
        <v>464</v>
      </c>
      <c r="C20" s="451"/>
      <c r="D20" s="452"/>
    </row>
    <row r="21" s="461" customFormat="true" ht="12" hidden="false" customHeight="true" outlineLevel="0" collapsed="false">
      <c r="A21" s="457" t="s">
        <v>28</v>
      </c>
      <c r="B21" s="406" t="s">
        <v>29</v>
      </c>
      <c r="C21" s="455"/>
      <c r="D21" s="466"/>
    </row>
    <row r="22" s="461" customFormat="true" ht="12" hidden="false" customHeight="true" outlineLevel="0" collapsed="false">
      <c r="A22" s="457" t="s">
        <v>30</v>
      </c>
      <c r="B22" s="390" t="s">
        <v>465</v>
      </c>
      <c r="C22" s="458"/>
      <c r="D22" s="460"/>
    </row>
    <row r="23" s="461" customFormat="true" ht="12" hidden="false" customHeight="true" outlineLevel="0" collapsed="false">
      <c r="A23" s="457" t="s">
        <v>32</v>
      </c>
      <c r="B23" s="390" t="s">
        <v>466</v>
      </c>
      <c r="C23" s="458"/>
      <c r="D23" s="460"/>
    </row>
    <row r="24" s="461" customFormat="true" ht="12" hidden="false" customHeight="true" outlineLevel="0" collapsed="false">
      <c r="A24" s="457" t="s">
        <v>34</v>
      </c>
      <c r="B24" s="390" t="s">
        <v>467</v>
      </c>
      <c r="C24" s="462"/>
      <c r="D24" s="463"/>
    </row>
    <row r="25" s="461" customFormat="true" ht="12" hidden="false" customHeight="true" outlineLevel="0" collapsed="false">
      <c r="A25" s="467" t="s">
        <v>40</v>
      </c>
      <c r="B25" s="405" t="s">
        <v>283</v>
      </c>
      <c r="C25" s="468"/>
      <c r="D25" s="469"/>
    </row>
    <row r="26" s="461" customFormat="true" ht="12" hidden="false" customHeight="true" outlineLevel="0" collapsed="false">
      <c r="A26" s="467" t="s">
        <v>237</v>
      </c>
      <c r="B26" s="405" t="s">
        <v>468</v>
      </c>
      <c r="C26" s="451" t="n">
        <f aca="false">SUM(C27:C29)</f>
        <v>0</v>
      </c>
      <c r="D26" s="452" t="n">
        <f aca="false">SUM(D27:D29)</f>
        <v>0</v>
      </c>
    </row>
    <row r="27" s="461" customFormat="true" ht="12" hidden="false" customHeight="true" outlineLevel="0" collapsed="false">
      <c r="A27" s="470" t="s">
        <v>56</v>
      </c>
      <c r="B27" s="471" t="s">
        <v>43</v>
      </c>
      <c r="C27" s="455"/>
      <c r="D27" s="466"/>
    </row>
    <row r="28" s="461" customFormat="true" ht="12" hidden="false" customHeight="true" outlineLevel="0" collapsed="false">
      <c r="A28" s="470" t="s">
        <v>64</v>
      </c>
      <c r="B28" s="471" t="s">
        <v>465</v>
      </c>
      <c r="C28" s="458"/>
      <c r="D28" s="460"/>
    </row>
    <row r="29" s="461" customFormat="true" ht="12" hidden="false" customHeight="true" outlineLevel="0" collapsed="false">
      <c r="A29" s="470" t="s">
        <v>66</v>
      </c>
      <c r="B29" s="472" t="s">
        <v>469</v>
      </c>
      <c r="C29" s="458"/>
      <c r="D29" s="460"/>
    </row>
    <row r="30" s="461" customFormat="true" ht="12" hidden="false" customHeight="true" outlineLevel="0" collapsed="false">
      <c r="A30" s="457" t="s">
        <v>68</v>
      </c>
      <c r="B30" s="473" t="s">
        <v>470</v>
      </c>
      <c r="C30" s="462"/>
      <c r="D30" s="463"/>
    </row>
    <row r="31" s="461" customFormat="true" ht="12" hidden="false" customHeight="true" outlineLevel="0" collapsed="false">
      <c r="A31" s="467" t="s">
        <v>70</v>
      </c>
      <c r="B31" s="405" t="s">
        <v>471</v>
      </c>
      <c r="C31" s="451"/>
      <c r="D31" s="469"/>
    </row>
    <row r="32" s="461" customFormat="true" ht="12" hidden="false" customHeight="true" outlineLevel="0" collapsed="false">
      <c r="A32" s="470" t="s">
        <v>72</v>
      </c>
      <c r="B32" s="471" t="s">
        <v>98</v>
      </c>
      <c r="C32" s="455"/>
      <c r="D32" s="466"/>
    </row>
    <row r="33" s="461" customFormat="true" ht="12" hidden="false" customHeight="true" outlineLevel="0" collapsed="false">
      <c r="A33" s="470" t="s">
        <v>74</v>
      </c>
      <c r="B33" s="472" t="s">
        <v>100</v>
      </c>
      <c r="C33" s="458"/>
      <c r="D33" s="460"/>
    </row>
    <row r="34" s="461" customFormat="true" ht="12" hidden="false" customHeight="true" outlineLevel="0" collapsed="false">
      <c r="A34" s="457" t="s">
        <v>76</v>
      </c>
      <c r="B34" s="473" t="s">
        <v>102</v>
      </c>
      <c r="C34" s="462"/>
      <c r="D34" s="463"/>
    </row>
    <row r="35" s="453" customFormat="true" ht="12" hidden="false" customHeight="true" outlineLevel="0" collapsed="false">
      <c r="A35" s="467" t="s">
        <v>95</v>
      </c>
      <c r="B35" s="405" t="s">
        <v>285</v>
      </c>
      <c r="C35" s="468"/>
      <c r="D35" s="474"/>
    </row>
    <row r="36" s="453" customFormat="true" ht="12" hidden="false" customHeight="true" outlineLevel="0" collapsed="false">
      <c r="A36" s="467" t="s">
        <v>254</v>
      </c>
      <c r="B36" s="405" t="s">
        <v>472</v>
      </c>
      <c r="C36" s="468"/>
      <c r="D36" s="474"/>
    </row>
    <row r="37" s="453" customFormat="true" ht="12" hidden="false" customHeight="true" outlineLevel="0" collapsed="false">
      <c r="A37" s="464" t="s">
        <v>117</v>
      </c>
      <c r="B37" s="405" t="s">
        <v>473</v>
      </c>
      <c r="C37" s="451" t="n">
        <f aca="false">+C8+C20+C25+C26+C31+C35+C36</f>
        <v>0</v>
      </c>
      <c r="D37" s="452" t="n">
        <f aca="false">+D8+D20+D25+D26+D31+D35+D36</f>
        <v>0</v>
      </c>
    </row>
    <row r="38" s="453" customFormat="true" ht="12" hidden="false" customHeight="true" outlineLevel="0" collapsed="false">
      <c r="A38" s="475" t="s">
        <v>263</v>
      </c>
      <c r="B38" s="405" t="s">
        <v>474</v>
      </c>
      <c r="C38" s="451" t="n">
        <f aca="false">SUM(C39:C41)</f>
        <v>52211448</v>
      </c>
      <c r="D38" s="452" t="n">
        <f aca="false">SUM(D39:D41)</f>
        <v>53522368</v>
      </c>
    </row>
    <row r="39" s="453" customFormat="true" ht="12" hidden="false" customHeight="true" outlineLevel="0" collapsed="false">
      <c r="A39" s="470" t="s">
        <v>475</v>
      </c>
      <c r="B39" s="471" t="s">
        <v>343</v>
      </c>
      <c r="C39" s="455" t="n">
        <v>20802</v>
      </c>
      <c r="D39" s="466" t="n">
        <v>220802</v>
      </c>
    </row>
    <row r="40" s="453" customFormat="true" ht="12" hidden="false" customHeight="true" outlineLevel="0" collapsed="false">
      <c r="A40" s="470" t="s">
        <v>476</v>
      </c>
      <c r="B40" s="472" t="s">
        <v>477</v>
      </c>
      <c r="C40" s="458"/>
      <c r="D40" s="459"/>
    </row>
    <row r="41" s="461" customFormat="true" ht="12" hidden="false" customHeight="true" outlineLevel="0" collapsed="false">
      <c r="A41" s="457" t="s">
        <v>478</v>
      </c>
      <c r="B41" s="473" t="s">
        <v>479</v>
      </c>
      <c r="C41" s="462" t="n">
        <v>52190646</v>
      </c>
      <c r="D41" s="463" t="n">
        <v>53301566</v>
      </c>
    </row>
    <row r="42" s="461" customFormat="true" ht="15" hidden="false" customHeight="true" outlineLevel="0" collapsed="false">
      <c r="A42" s="475" t="s">
        <v>265</v>
      </c>
      <c r="B42" s="476" t="s">
        <v>480</v>
      </c>
      <c r="C42" s="451" t="n">
        <f aca="false">+C37+C38</f>
        <v>52211448</v>
      </c>
      <c r="D42" s="452" t="n">
        <f aca="false">+D37+D38</f>
        <v>53522368</v>
      </c>
    </row>
    <row r="43" s="461" customFormat="true" ht="15" hidden="false" customHeight="true" outlineLevel="0" collapsed="false">
      <c r="A43" s="380"/>
      <c r="B43" s="381"/>
      <c r="C43" s="382"/>
    </row>
    <row r="44" customFormat="false" ht="13.5" hidden="false" customHeight="false" outlineLevel="0" collapsed="false">
      <c r="A44" s="477"/>
      <c r="B44" s="478"/>
      <c r="C44" s="479"/>
    </row>
    <row r="45" s="448" customFormat="true" ht="16.5" hidden="false" customHeight="true" outlineLevel="0" collapsed="false">
      <c r="A45" s="346" t="s">
        <v>274</v>
      </c>
      <c r="B45" s="346"/>
      <c r="C45" s="346"/>
      <c r="D45" s="346"/>
    </row>
    <row r="46" s="482" customFormat="true" ht="12" hidden="false" customHeight="true" outlineLevel="0" collapsed="false">
      <c r="A46" s="480" t="s">
        <v>10</v>
      </c>
      <c r="B46" s="481" t="s">
        <v>481</v>
      </c>
      <c r="C46" s="451" t="n">
        <f aca="false">SUM(C47:C51)</f>
        <v>52211448</v>
      </c>
      <c r="D46" s="452" t="n">
        <f aca="false">SUM(D47:D51)</f>
        <v>53500378</v>
      </c>
    </row>
    <row r="47" customFormat="false" ht="12" hidden="false" customHeight="true" outlineLevel="0" collapsed="false">
      <c r="A47" s="457" t="s">
        <v>12</v>
      </c>
      <c r="B47" s="406" t="s">
        <v>183</v>
      </c>
      <c r="C47" s="455" t="n">
        <v>42720840</v>
      </c>
      <c r="D47" s="466" t="n">
        <v>39001639</v>
      </c>
    </row>
    <row r="48" customFormat="false" ht="12" hidden="false" customHeight="true" outlineLevel="0" collapsed="false">
      <c r="A48" s="457" t="s">
        <v>14</v>
      </c>
      <c r="B48" s="390" t="s">
        <v>184</v>
      </c>
      <c r="C48" s="458" t="n">
        <v>7663866</v>
      </c>
      <c r="D48" s="460" t="n">
        <v>6803056</v>
      </c>
    </row>
    <row r="49" customFormat="false" ht="12" hidden="false" customHeight="true" outlineLevel="0" collapsed="false">
      <c r="A49" s="457" t="s">
        <v>16</v>
      </c>
      <c r="B49" s="390" t="s">
        <v>185</v>
      </c>
      <c r="C49" s="458" t="n">
        <v>1826742</v>
      </c>
      <c r="D49" s="460" t="n">
        <v>7695683</v>
      </c>
    </row>
    <row r="50" customFormat="false" ht="12" hidden="false" customHeight="true" outlineLevel="0" collapsed="false">
      <c r="A50" s="457" t="s">
        <v>18</v>
      </c>
      <c r="B50" s="390" t="s">
        <v>186</v>
      </c>
      <c r="C50" s="458"/>
      <c r="D50" s="460"/>
    </row>
    <row r="51" customFormat="false" ht="12" hidden="false" customHeight="true" outlineLevel="0" collapsed="false">
      <c r="A51" s="457" t="s">
        <v>20</v>
      </c>
      <c r="B51" s="390" t="s">
        <v>188</v>
      </c>
      <c r="C51" s="462"/>
      <c r="D51" s="463"/>
    </row>
    <row r="52" customFormat="false" ht="12" hidden="false" customHeight="true" outlineLevel="0" collapsed="false">
      <c r="A52" s="467" t="s">
        <v>26</v>
      </c>
      <c r="B52" s="405" t="s">
        <v>482</v>
      </c>
      <c r="C52" s="451" t="n">
        <f aca="false">SUM(C53:C56)</f>
        <v>0</v>
      </c>
      <c r="D52" s="452" t="n">
        <f aca="false">SUM(D53:D56)</f>
        <v>21990</v>
      </c>
    </row>
    <row r="53" s="482" customFormat="true" ht="12" hidden="false" customHeight="true" outlineLevel="0" collapsed="false">
      <c r="A53" s="457" t="s">
        <v>28</v>
      </c>
      <c r="B53" s="406" t="s">
        <v>218</v>
      </c>
      <c r="C53" s="455"/>
      <c r="D53" s="466" t="n">
        <v>21990</v>
      </c>
    </row>
    <row r="54" customFormat="false" ht="12" hidden="false" customHeight="true" outlineLevel="0" collapsed="false">
      <c r="A54" s="457" t="s">
        <v>30</v>
      </c>
      <c r="B54" s="390" t="s">
        <v>220</v>
      </c>
      <c r="C54" s="458"/>
      <c r="D54" s="460"/>
    </row>
    <row r="55" customFormat="false" ht="12" hidden="false" customHeight="true" outlineLevel="0" collapsed="false">
      <c r="A55" s="457" t="s">
        <v>32</v>
      </c>
      <c r="B55" s="390" t="s">
        <v>483</v>
      </c>
      <c r="C55" s="458"/>
      <c r="D55" s="460"/>
    </row>
    <row r="56" customFormat="false" ht="12" hidden="false" customHeight="true" outlineLevel="0" collapsed="false">
      <c r="A56" s="457" t="s">
        <v>34</v>
      </c>
      <c r="B56" s="390" t="s">
        <v>484</v>
      </c>
      <c r="C56" s="462"/>
      <c r="D56" s="463"/>
    </row>
    <row r="57" customFormat="false" ht="12" hidden="false" customHeight="true" outlineLevel="0" collapsed="false">
      <c r="A57" s="467" t="s">
        <v>40</v>
      </c>
      <c r="B57" s="405" t="s">
        <v>485</v>
      </c>
      <c r="C57" s="468"/>
      <c r="D57" s="483"/>
    </row>
    <row r="58" customFormat="false" ht="15" hidden="false" customHeight="true" outlineLevel="0" collapsed="false">
      <c r="A58" s="467" t="s">
        <v>237</v>
      </c>
      <c r="B58" s="484" t="s">
        <v>486</v>
      </c>
      <c r="C58" s="451" t="n">
        <f aca="false">+C46+C52+C57</f>
        <v>52211448</v>
      </c>
      <c r="D58" s="452" t="n">
        <f aca="false">+D46+D52+D57</f>
        <v>53522368</v>
      </c>
    </row>
    <row r="59" customFormat="false" ht="12.75" hidden="false" customHeight="false" outlineLevel="0" collapsed="false">
      <c r="A59" s="491"/>
      <c r="B59" s="486"/>
      <c r="C59" s="486"/>
      <c r="D59" s="486"/>
    </row>
    <row r="60" customFormat="false" ht="13.5" hidden="false" customHeight="false" outlineLevel="0" collapsed="false">
      <c r="A60" s="488"/>
      <c r="B60" s="488"/>
      <c r="C60" s="488"/>
      <c r="D60" s="488"/>
    </row>
    <row r="61" customFormat="false" ht="15" hidden="false" customHeight="true" outlineLevel="0" collapsed="false">
      <c r="A61" s="422" t="s">
        <v>450</v>
      </c>
      <c r="B61" s="423"/>
      <c r="C61" s="424" t="n">
        <v>12</v>
      </c>
      <c r="D61" s="489" t="n">
        <v>12</v>
      </c>
    </row>
    <row r="62" customFormat="false" ht="14.25" hidden="false" customHeight="true" outlineLevel="0" collapsed="false">
      <c r="A62" s="422" t="s">
        <v>451</v>
      </c>
      <c r="B62" s="423"/>
      <c r="C62" s="426"/>
      <c r="D62" s="490"/>
    </row>
  </sheetData>
  <mergeCells count="7">
    <mergeCell ref="A1:D1"/>
    <mergeCell ref="C2:D2"/>
    <mergeCell ref="C3:D3"/>
    <mergeCell ref="A4:D4"/>
    <mergeCell ref="C6:D6"/>
    <mergeCell ref="A7:D7"/>
    <mergeCell ref="A45:D45"/>
  </mergeCells>
  <printOptions headings="false" gridLines="false" gridLinesSet="true" horizontalCentered="true" verticalCentered="false"/>
  <pageMargins left="0.7875" right="0.7875" top="0.984027777777778" bottom="0.984027777777778" header="0.511805555555555" footer="0.511805555555555"/>
  <pageSetup paperSize="9" scale="77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D62"/>
  <sheetViews>
    <sheetView showFormulas="false" showGridLines="true" showRowColHeaders="true" showZeros="true" rightToLeft="false" tabSelected="false" showOutlineSymbols="true" defaultGridColor="true" view="normal" topLeftCell="A1" colorId="64" zoomScale="130" zoomScaleNormal="130" zoomScalePageLayoutView="100" workbookViewId="0">
      <selection pane="topLeft" activeCell="J17" activeCellId="0" sqref="J17"/>
    </sheetView>
  </sheetViews>
  <sheetFormatPr defaultRowHeight="12.75" zeroHeight="false" outlineLevelRow="0" outlineLevelCol="0"/>
  <cols>
    <col collapsed="false" customWidth="true" hidden="false" outlineLevel="0" max="1" min="1" style="442" width="13.83"/>
    <col collapsed="false" customWidth="true" hidden="false" outlineLevel="0" max="2" min="2" style="443" width="79.16"/>
    <col collapsed="false" customWidth="true" hidden="false" outlineLevel="0" max="4" min="3" style="443" width="14.84"/>
    <col collapsed="false" customWidth="true" hidden="false" outlineLevel="0" max="1025" min="5" style="443" width="9.33"/>
  </cols>
  <sheetData>
    <row r="1" s="445" customFormat="true" ht="21" hidden="false" customHeight="true" outlineLevel="0" collapsed="false">
      <c r="A1" s="444" t="s">
        <v>490</v>
      </c>
      <c r="B1" s="444"/>
      <c r="C1" s="444"/>
      <c r="D1" s="444"/>
    </row>
    <row r="2" s="446" customFormat="true" ht="36" hidden="false" customHeight="true" outlineLevel="0" collapsed="false">
      <c r="A2" s="329" t="s">
        <v>423</v>
      </c>
      <c r="B2" s="330" t="s">
        <v>491</v>
      </c>
      <c r="C2" s="331" t="s">
        <v>492</v>
      </c>
      <c r="D2" s="331"/>
    </row>
    <row r="3" s="446" customFormat="true" ht="24.75" hidden="false" customHeight="false" outlineLevel="0" collapsed="false">
      <c r="A3" s="333" t="s">
        <v>426</v>
      </c>
      <c r="B3" s="334" t="s">
        <v>427</v>
      </c>
      <c r="C3" s="335" t="s">
        <v>425</v>
      </c>
      <c r="D3" s="335"/>
    </row>
    <row r="4" s="447" customFormat="true" ht="15.95" hidden="false" customHeight="true" outlineLevel="0" collapsed="false">
      <c r="A4" s="336" t="s">
        <v>2</v>
      </c>
      <c r="B4" s="336"/>
      <c r="C4" s="336"/>
      <c r="D4" s="336"/>
    </row>
    <row r="5" customFormat="false" ht="13.5" hidden="false" customHeight="false" outlineLevel="0" collapsed="false">
      <c r="A5" s="338" t="s">
        <v>428</v>
      </c>
      <c r="B5" s="339" t="s">
        <v>429</v>
      </c>
      <c r="C5" s="340" t="s">
        <v>430</v>
      </c>
      <c r="D5" s="341" t="s">
        <v>431</v>
      </c>
    </row>
    <row r="6" s="448" customFormat="true" ht="12.95" hidden="false" customHeight="true" outlineLevel="0" collapsed="false">
      <c r="A6" s="342" t="s">
        <v>7</v>
      </c>
      <c r="B6" s="343" t="s">
        <v>8</v>
      </c>
      <c r="C6" s="344" t="s">
        <v>9</v>
      </c>
      <c r="D6" s="344"/>
    </row>
    <row r="7" s="448" customFormat="true" ht="15.95" hidden="false" customHeight="true" outlineLevel="0" collapsed="false">
      <c r="A7" s="346" t="s">
        <v>273</v>
      </c>
      <c r="B7" s="346"/>
      <c r="C7" s="346"/>
      <c r="D7" s="346"/>
    </row>
    <row r="8" s="453" customFormat="true" ht="12" hidden="false" customHeight="true" outlineLevel="0" collapsed="false">
      <c r="A8" s="449" t="s">
        <v>10</v>
      </c>
      <c r="B8" s="450" t="s">
        <v>461</v>
      </c>
      <c r="C8" s="451" t="n">
        <f aca="false">SUM(C9:C19)</f>
        <v>5397000</v>
      </c>
      <c r="D8" s="452" t="n">
        <f aca="false">SUM(D9:D19)</f>
        <v>5640441</v>
      </c>
    </row>
    <row r="9" s="453" customFormat="true" ht="12" hidden="false" customHeight="true" outlineLevel="0" collapsed="false">
      <c r="A9" s="454" t="s">
        <v>12</v>
      </c>
      <c r="B9" s="388" t="s">
        <v>73</v>
      </c>
      <c r="C9" s="455"/>
      <c r="D9" s="456"/>
    </row>
    <row r="10" s="453" customFormat="true" ht="12" hidden="false" customHeight="true" outlineLevel="0" collapsed="false">
      <c r="A10" s="457" t="s">
        <v>14</v>
      </c>
      <c r="B10" s="390" t="s">
        <v>75</v>
      </c>
      <c r="C10" s="458"/>
      <c r="D10" s="460"/>
    </row>
    <row r="11" s="453" customFormat="true" ht="12" hidden="false" customHeight="true" outlineLevel="0" collapsed="false">
      <c r="A11" s="457" t="s">
        <v>16</v>
      </c>
      <c r="B11" s="390" t="s">
        <v>77</v>
      </c>
      <c r="C11" s="458"/>
      <c r="D11" s="459"/>
    </row>
    <row r="12" s="453" customFormat="true" ht="12" hidden="false" customHeight="true" outlineLevel="0" collapsed="false">
      <c r="A12" s="457" t="s">
        <v>18</v>
      </c>
      <c r="B12" s="390" t="s">
        <v>79</v>
      </c>
      <c r="C12" s="458"/>
      <c r="D12" s="459"/>
    </row>
    <row r="13" s="453" customFormat="true" ht="12" hidden="false" customHeight="true" outlineLevel="0" collapsed="false">
      <c r="A13" s="457" t="s">
        <v>20</v>
      </c>
      <c r="B13" s="390" t="s">
        <v>81</v>
      </c>
      <c r="C13" s="458" t="n">
        <v>4250000</v>
      </c>
      <c r="D13" s="460" t="n">
        <v>4493441</v>
      </c>
    </row>
    <row r="14" s="453" customFormat="true" ht="12" hidden="false" customHeight="true" outlineLevel="0" collapsed="false">
      <c r="A14" s="457" t="s">
        <v>22</v>
      </c>
      <c r="B14" s="390" t="s">
        <v>462</v>
      </c>
      <c r="C14" s="458" t="n">
        <v>1147000</v>
      </c>
      <c r="D14" s="460" t="n">
        <v>1147000</v>
      </c>
    </row>
    <row r="15" s="453" customFormat="true" ht="12" hidden="false" customHeight="true" outlineLevel="0" collapsed="false">
      <c r="A15" s="457" t="s">
        <v>24</v>
      </c>
      <c r="B15" s="407" t="s">
        <v>463</v>
      </c>
      <c r="C15" s="458"/>
      <c r="D15" s="460"/>
    </row>
    <row r="16" s="453" customFormat="true" ht="12" hidden="false" customHeight="true" outlineLevel="0" collapsed="false">
      <c r="A16" s="457" t="s">
        <v>191</v>
      </c>
      <c r="B16" s="390" t="s">
        <v>88</v>
      </c>
      <c r="C16" s="458"/>
      <c r="D16" s="460"/>
    </row>
    <row r="17" s="461" customFormat="true" ht="12" hidden="false" customHeight="true" outlineLevel="0" collapsed="false">
      <c r="A17" s="457" t="s">
        <v>193</v>
      </c>
      <c r="B17" s="390" t="s">
        <v>90</v>
      </c>
      <c r="C17" s="458"/>
      <c r="D17" s="460"/>
    </row>
    <row r="18" s="461" customFormat="true" ht="12" hidden="false" customHeight="true" outlineLevel="0" collapsed="false">
      <c r="A18" s="457" t="s">
        <v>195</v>
      </c>
      <c r="B18" s="390" t="s">
        <v>92</v>
      </c>
      <c r="C18" s="458"/>
      <c r="D18" s="460"/>
    </row>
    <row r="19" s="461" customFormat="true" ht="12" hidden="false" customHeight="true" outlineLevel="0" collapsed="false">
      <c r="A19" s="457" t="s">
        <v>197</v>
      </c>
      <c r="B19" s="407" t="s">
        <v>94</v>
      </c>
      <c r="C19" s="462"/>
      <c r="D19" s="463"/>
    </row>
    <row r="20" s="453" customFormat="true" ht="12" hidden="false" customHeight="true" outlineLevel="0" collapsed="false">
      <c r="A20" s="464" t="s">
        <v>26</v>
      </c>
      <c r="B20" s="465" t="s">
        <v>464</v>
      </c>
      <c r="C20" s="451"/>
      <c r="D20" s="452"/>
    </row>
    <row r="21" s="461" customFormat="true" ht="12" hidden="false" customHeight="true" outlineLevel="0" collapsed="false">
      <c r="A21" s="457" t="s">
        <v>28</v>
      </c>
      <c r="B21" s="406" t="s">
        <v>29</v>
      </c>
      <c r="C21" s="455"/>
      <c r="D21" s="466"/>
    </row>
    <row r="22" s="461" customFormat="true" ht="12" hidden="false" customHeight="true" outlineLevel="0" collapsed="false">
      <c r="A22" s="457" t="s">
        <v>30</v>
      </c>
      <c r="B22" s="390" t="s">
        <v>465</v>
      </c>
      <c r="C22" s="458"/>
      <c r="D22" s="460"/>
    </row>
    <row r="23" s="461" customFormat="true" ht="12" hidden="false" customHeight="true" outlineLevel="0" collapsed="false">
      <c r="A23" s="457" t="s">
        <v>32</v>
      </c>
      <c r="B23" s="390" t="s">
        <v>466</v>
      </c>
      <c r="C23" s="458"/>
      <c r="D23" s="460"/>
    </row>
    <row r="24" s="461" customFormat="true" ht="12" hidden="false" customHeight="true" outlineLevel="0" collapsed="false">
      <c r="A24" s="457" t="s">
        <v>34</v>
      </c>
      <c r="B24" s="390" t="s">
        <v>467</v>
      </c>
      <c r="C24" s="462"/>
      <c r="D24" s="463"/>
    </row>
    <row r="25" s="461" customFormat="true" ht="12" hidden="false" customHeight="true" outlineLevel="0" collapsed="false">
      <c r="A25" s="467" t="s">
        <v>40</v>
      </c>
      <c r="B25" s="405" t="s">
        <v>283</v>
      </c>
      <c r="C25" s="468"/>
      <c r="D25" s="469"/>
    </row>
    <row r="26" s="461" customFormat="true" ht="12" hidden="false" customHeight="true" outlineLevel="0" collapsed="false">
      <c r="A26" s="467" t="s">
        <v>237</v>
      </c>
      <c r="B26" s="405" t="s">
        <v>468</v>
      </c>
      <c r="C26" s="451"/>
      <c r="D26" s="452"/>
    </row>
    <row r="27" s="461" customFormat="true" ht="12" hidden="false" customHeight="true" outlineLevel="0" collapsed="false">
      <c r="A27" s="470" t="s">
        <v>56</v>
      </c>
      <c r="B27" s="471" t="s">
        <v>43</v>
      </c>
      <c r="C27" s="455"/>
      <c r="D27" s="466"/>
    </row>
    <row r="28" s="461" customFormat="true" ht="12" hidden="false" customHeight="true" outlineLevel="0" collapsed="false">
      <c r="A28" s="470" t="s">
        <v>64</v>
      </c>
      <c r="B28" s="471" t="s">
        <v>465</v>
      </c>
      <c r="C28" s="458"/>
      <c r="D28" s="460"/>
    </row>
    <row r="29" s="461" customFormat="true" ht="12" hidden="false" customHeight="true" outlineLevel="0" collapsed="false">
      <c r="A29" s="470" t="s">
        <v>66</v>
      </c>
      <c r="B29" s="472" t="s">
        <v>469</v>
      </c>
      <c r="C29" s="458"/>
      <c r="D29" s="460"/>
    </row>
    <row r="30" s="461" customFormat="true" ht="12" hidden="false" customHeight="true" outlineLevel="0" collapsed="false">
      <c r="A30" s="457" t="s">
        <v>68</v>
      </c>
      <c r="B30" s="473" t="s">
        <v>470</v>
      </c>
      <c r="C30" s="462"/>
      <c r="D30" s="463"/>
    </row>
    <row r="31" s="461" customFormat="true" ht="12" hidden="false" customHeight="true" outlineLevel="0" collapsed="false">
      <c r="A31" s="467" t="s">
        <v>70</v>
      </c>
      <c r="B31" s="405" t="s">
        <v>471</v>
      </c>
      <c r="C31" s="451"/>
      <c r="D31" s="469"/>
    </row>
    <row r="32" s="461" customFormat="true" ht="12" hidden="false" customHeight="true" outlineLevel="0" collapsed="false">
      <c r="A32" s="470" t="s">
        <v>72</v>
      </c>
      <c r="B32" s="471" t="s">
        <v>98</v>
      </c>
      <c r="C32" s="455"/>
      <c r="D32" s="466"/>
    </row>
    <row r="33" s="461" customFormat="true" ht="12" hidden="false" customHeight="true" outlineLevel="0" collapsed="false">
      <c r="A33" s="470" t="s">
        <v>74</v>
      </c>
      <c r="B33" s="472" t="s">
        <v>100</v>
      </c>
      <c r="C33" s="458"/>
      <c r="D33" s="460"/>
    </row>
    <row r="34" s="461" customFormat="true" ht="12" hidden="false" customHeight="true" outlineLevel="0" collapsed="false">
      <c r="A34" s="457" t="s">
        <v>76</v>
      </c>
      <c r="B34" s="473" t="s">
        <v>102</v>
      </c>
      <c r="C34" s="462"/>
      <c r="D34" s="463"/>
    </row>
    <row r="35" s="453" customFormat="true" ht="12" hidden="false" customHeight="true" outlineLevel="0" collapsed="false">
      <c r="A35" s="467" t="s">
        <v>95</v>
      </c>
      <c r="B35" s="405" t="s">
        <v>285</v>
      </c>
      <c r="C35" s="468"/>
      <c r="D35" s="474"/>
    </row>
    <row r="36" s="453" customFormat="true" ht="12" hidden="false" customHeight="true" outlineLevel="0" collapsed="false">
      <c r="A36" s="467" t="s">
        <v>254</v>
      </c>
      <c r="B36" s="405" t="s">
        <v>472</v>
      </c>
      <c r="C36" s="468"/>
      <c r="D36" s="474"/>
    </row>
    <row r="37" s="453" customFormat="true" ht="12" hidden="false" customHeight="true" outlineLevel="0" collapsed="false">
      <c r="A37" s="464" t="s">
        <v>117</v>
      </c>
      <c r="B37" s="405" t="s">
        <v>473</v>
      </c>
      <c r="C37" s="451" t="n">
        <f aca="false">+C8+C20+C25+C26+C31+C35+C36</f>
        <v>5397000</v>
      </c>
      <c r="D37" s="452" t="n">
        <f aca="false">+D8+D20+D25+D26+D31+D35+D36</f>
        <v>5640441</v>
      </c>
    </row>
    <row r="38" s="453" customFormat="true" ht="12" hidden="false" customHeight="true" outlineLevel="0" collapsed="false">
      <c r="A38" s="475" t="s">
        <v>263</v>
      </c>
      <c r="B38" s="405" t="s">
        <v>474</v>
      </c>
      <c r="C38" s="451" t="n">
        <f aca="false">SUM(C39:C41)</f>
        <v>27446700</v>
      </c>
      <c r="D38" s="452" t="n">
        <f aca="false">SUM(D39:D41)</f>
        <v>27446700</v>
      </c>
    </row>
    <row r="39" s="453" customFormat="true" ht="12" hidden="false" customHeight="true" outlineLevel="0" collapsed="false">
      <c r="A39" s="470" t="s">
        <v>475</v>
      </c>
      <c r="B39" s="471" t="s">
        <v>343</v>
      </c>
      <c r="C39" s="455" t="n">
        <v>12444</v>
      </c>
      <c r="D39" s="466" t="n">
        <v>12444</v>
      </c>
    </row>
    <row r="40" s="453" customFormat="true" ht="12" hidden="false" customHeight="true" outlineLevel="0" collapsed="false">
      <c r="A40" s="470" t="s">
        <v>476</v>
      </c>
      <c r="B40" s="472" t="s">
        <v>477</v>
      </c>
      <c r="C40" s="458"/>
      <c r="D40" s="459"/>
    </row>
    <row r="41" s="461" customFormat="true" ht="12" hidden="false" customHeight="true" outlineLevel="0" collapsed="false">
      <c r="A41" s="457" t="s">
        <v>478</v>
      </c>
      <c r="B41" s="473" t="s">
        <v>479</v>
      </c>
      <c r="C41" s="462" t="n">
        <v>27434256</v>
      </c>
      <c r="D41" s="463" t="n">
        <v>27434256</v>
      </c>
    </row>
    <row r="42" s="461" customFormat="true" ht="15" hidden="false" customHeight="true" outlineLevel="0" collapsed="false">
      <c r="A42" s="475" t="s">
        <v>265</v>
      </c>
      <c r="B42" s="476" t="s">
        <v>480</v>
      </c>
      <c r="C42" s="451" t="n">
        <f aca="false">+C37+C38</f>
        <v>32843700</v>
      </c>
      <c r="D42" s="452" t="n">
        <f aca="false">+D37+D38</f>
        <v>33087141</v>
      </c>
    </row>
    <row r="43" s="461" customFormat="true" ht="15" hidden="false" customHeight="true" outlineLevel="0" collapsed="false">
      <c r="A43" s="380"/>
      <c r="B43" s="381"/>
      <c r="C43" s="382"/>
    </row>
    <row r="44" customFormat="false" ht="13.5" hidden="false" customHeight="false" outlineLevel="0" collapsed="false">
      <c r="A44" s="477"/>
      <c r="B44" s="478"/>
      <c r="C44" s="479"/>
    </row>
    <row r="45" s="448" customFormat="true" ht="16.5" hidden="false" customHeight="true" outlineLevel="0" collapsed="false">
      <c r="A45" s="346" t="s">
        <v>274</v>
      </c>
      <c r="B45" s="346"/>
      <c r="C45" s="346"/>
      <c r="D45" s="346"/>
    </row>
    <row r="46" s="482" customFormat="true" ht="12" hidden="false" customHeight="true" outlineLevel="0" collapsed="false">
      <c r="A46" s="480" t="s">
        <v>10</v>
      </c>
      <c r="B46" s="481" t="s">
        <v>481</v>
      </c>
      <c r="C46" s="451" t="n">
        <f aca="false">SUM(C47:C51)</f>
        <v>32843700</v>
      </c>
      <c r="D46" s="452" t="n">
        <f aca="false">SUM(D47:D51)</f>
        <v>33087141</v>
      </c>
    </row>
    <row r="47" customFormat="false" ht="12" hidden="false" customHeight="true" outlineLevel="0" collapsed="false">
      <c r="A47" s="457" t="s">
        <v>12</v>
      </c>
      <c r="B47" s="406" t="s">
        <v>183</v>
      </c>
      <c r="C47" s="455" t="n">
        <v>15979200</v>
      </c>
      <c r="D47" s="466" t="n">
        <v>15233090</v>
      </c>
    </row>
    <row r="48" customFormat="false" ht="12" hidden="false" customHeight="true" outlineLevel="0" collapsed="false">
      <c r="A48" s="457" t="s">
        <v>14</v>
      </c>
      <c r="B48" s="390" t="s">
        <v>184</v>
      </c>
      <c r="C48" s="458" t="n">
        <v>2888610</v>
      </c>
      <c r="D48" s="460" t="n">
        <v>2312650</v>
      </c>
    </row>
    <row r="49" customFormat="false" ht="12" hidden="false" customHeight="true" outlineLevel="0" collapsed="false">
      <c r="A49" s="457" t="s">
        <v>16</v>
      </c>
      <c r="B49" s="390" t="s">
        <v>185</v>
      </c>
      <c r="C49" s="458" t="n">
        <v>13975890</v>
      </c>
      <c r="D49" s="460" t="n">
        <v>15541401</v>
      </c>
    </row>
    <row r="50" customFormat="false" ht="12" hidden="false" customHeight="true" outlineLevel="0" collapsed="false">
      <c r="A50" s="457" t="s">
        <v>18</v>
      </c>
      <c r="B50" s="390" t="s">
        <v>186</v>
      </c>
      <c r="C50" s="458"/>
      <c r="D50" s="460"/>
    </row>
    <row r="51" customFormat="false" ht="12" hidden="false" customHeight="true" outlineLevel="0" collapsed="false">
      <c r="A51" s="457" t="s">
        <v>20</v>
      </c>
      <c r="B51" s="390" t="s">
        <v>188</v>
      </c>
      <c r="C51" s="462"/>
      <c r="D51" s="463"/>
    </row>
    <row r="52" customFormat="false" ht="12" hidden="false" customHeight="true" outlineLevel="0" collapsed="false">
      <c r="A52" s="467" t="s">
        <v>26</v>
      </c>
      <c r="B52" s="405" t="s">
        <v>482</v>
      </c>
      <c r="C52" s="451"/>
      <c r="D52" s="452"/>
    </row>
    <row r="53" s="482" customFormat="true" ht="12" hidden="false" customHeight="true" outlineLevel="0" collapsed="false">
      <c r="A53" s="457" t="s">
        <v>28</v>
      </c>
      <c r="B53" s="406" t="s">
        <v>218</v>
      </c>
      <c r="C53" s="455"/>
      <c r="D53" s="466"/>
    </row>
    <row r="54" customFormat="false" ht="12" hidden="false" customHeight="true" outlineLevel="0" collapsed="false">
      <c r="A54" s="457" t="s">
        <v>30</v>
      </c>
      <c r="B54" s="390" t="s">
        <v>220</v>
      </c>
      <c r="C54" s="458"/>
      <c r="D54" s="460"/>
    </row>
    <row r="55" customFormat="false" ht="12" hidden="false" customHeight="true" outlineLevel="0" collapsed="false">
      <c r="A55" s="457" t="s">
        <v>32</v>
      </c>
      <c r="B55" s="390" t="s">
        <v>483</v>
      </c>
      <c r="C55" s="458"/>
      <c r="D55" s="460"/>
    </row>
    <row r="56" customFormat="false" ht="12" hidden="false" customHeight="true" outlineLevel="0" collapsed="false">
      <c r="A56" s="457" t="s">
        <v>34</v>
      </c>
      <c r="B56" s="390" t="s">
        <v>484</v>
      </c>
      <c r="C56" s="462"/>
      <c r="D56" s="463"/>
    </row>
    <row r="57" customFormat="false" ht="12" hidden="false" customHeight="true" outlineLevel="0" collapsed="false">
      <c r="A57" s="467" t="s">
        <v>40</v>
      </c>
      <c r="B57" s="405" t="s">
        <v>485</v>
      </c>
      <c r="C57" s="468"/>
      <c r="D57" s="483"/>
    </row>
    <row r="58" customFormat="false" ht="15" hidden="false" customHeight="true" outlineLevel="0" collapsed="false">
      <c r="A58" s="467" t="s">
        <v>237</v>
      </c>
      <c r="B58" s="484" t="s">
        <v>486</v>
      </c>
      <c r="C58" s="451" t="n">
        <f aca="false">+C46+C52+C57</f>
        <v>32843700</v>
      </c>
      <c r="D58" s="452" t="n">
        <f aca="false">+D46+D52+D57</f>
        <v>33087141</v>
      </c>
    </row>
    <row r="59" customFormat="false" ht="12.75" hidden="false" customHeight="false" outlineLevel="0" collapsed="false">
      <c r="A59" s="491"/>
      <c r="B59" s="486"/>
      <c r="C59" s="486"/>
      <c r="D59" s="486"/>
    </row>
    <row r="60" customFormat="false" ht="13.5" hidden="false" customHeight="false" outlineLevel="0" collapsed="false">
      <c r="A60" s="487"/>
      <c r="B60" s="488"/>
      <c r="C60" s="488"/>
      <c r="D60" s="488"/>
    </row>
    <row r="61" customFormat="false" ht="15" hidden="false" customHeight="true" outlineLevel="0" collapsed="false">
      <c r="A61" s="422" t="s">
        <v>450</v>
      </c>
      <c r="B61" s="423"/>
      <c r="C61" s="424" t="n">
        <v>6</v>
      </c>
      <c r="D61" s="489" t="n">
        <v>6</v>
      </c>
    </row>
    <row r="62" customFormat="false" ht="14.25" hidden="false" customHeight="true" outlineLevel="0" collapsed="false">
      <c r="A62" s="422" t="s">
        <v>451</v>
      </c>
      <c r="B62" s="423"/>
      <c r="C62" s="426"/>
      <c r="D62" s="490"/>
    </row>
  </sheetData>
  <mergeCells count="7">
    <mergeCell ref="A1:D1"/>
    <mergeCell ref="C2:D2"/>
    <mergeCell ref="C3:D3"/>
    <mergeCell ref="A4:D4"/>
    <mergeCell ref="C6:D6"/>
    <mergeCell ref="A7:D7"/>
    <mergeCell ref="A45:D45"/>
  </mergeCells>
  <printOptions headings="false" gridLines="false" gridLinesSet="true" horizontalCentered="true" verticalCentered="false"/>
  <pageMargins left="0.7875" right="0.7875" top="0.984027777777778" bottom="0.984027777777778" header="0.511805555555555" footer="0.511805555555555"/>
  <pageSetup paperSize="9" scale="77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I160"/>
  <sheetViews>
    <sheetView showFormulas="false" showGridLines="true" showRowColHeaders="true" showZeros="true" rightToLeft="false" tabSelected="false" showOutlineSymbols="true" defaultGridColor="true" view="normal" topLeftCell="A76" colorId="64" zoomScale="100" zoomScaleNormal="100" zoomScalePageLayoutView="100" workbookViewId="0">
      <selection pane="topLeft" activeCell="I24" activeCellId="0" sqref="I24"/>
    </sheetView>
  </sheetViews>
  <sheetFormatPr defaultRowHeight="15.75" zeroHeight="false" outlineLevelRow="0" outlineLevelCol="0"/>
  <cols>
    <col collapsed="false" customWidth="true" hidden="false" outlineLevel="0" max="1" min="1" style="1" width="9.5"/>
    <col collapsed="false" customWidth="true" hidden="false" outlineLevel="0" max="2" min="2" style="1" width="91.66"/>
    <col collapsed="false" customWidth="true" hidden="false" outlineLevel="0" max="3" min="3" style="2" width="14.33"/>
    <col collapsed="false" customWidth="true" hidden="false" outlineLevel="0" max="4" min="4" style="3" width="14.33"/>
    <col collapsed="false" customWidth="true" hidden="false" outlineLevel="0" max="1025" min="5" style="3" width="9.33"/>
  </cols>
  <sheetData>
    <row r="1" customFormat="false" ht="15.95" hidden="false" customHeight="true" outlineLevel="0" collapsed="false">
      <c r="A1" s="4" t="s">
        <v>0</v>
      </c>
      <c r="B1" s="4"/>
      <c r="C1" s="4"/>
      <c r="D1" s="4"/>
    </row>
    <row r="2" customFormat="false" ht="15.95" hidden="false" customHeight="true" outlineLevel="0" collapsed="false">
      <c r="A2" s="5" t="s">
        <v>1</v>
      </c>
      <c r="B2" s="5"/>
      <c r="C2" s="6" t="s">
        <v>2</v>
      </c>
      <c r="D2" s="6"/>
    </row>
    <row r="3" customFormat="false" ht="38.1" hidden="false" customHeight="true" outlineLevel="0" collapsed="false">
      <c r="A3" s="7" t="s">
        <v>3</v>
      </c>
      <c r="B3" s="8" t="s">
        <v>4</v>
      </c>
      <c r="C3" s="8" t="s">
        <v>5</v>
      </c>
      <c r="D3" s="9" t="s">
        <v>6</v>
      </c>
    </row>
    <row r="4" s="13" customFormat="true" ht="12" hidden="false" customHeight="true" outlineLevel="0" collapsed="false">
      <c r="A4" s="10" t="s">
        <v>7</v>
      </c>
      <c r="B4" s="11" t="s">
        <v>8</v>
      </c>
      <c r="C4" s="12" t="s">
        <v>9</v>
      </c>
      <c r="D4" s="12"/>
    </row>
    <row r="5" s="18" customFormat="true" ht="12" hidden="false" customHeight="true" outlineLevel="0" collapsed="false">
      <c r="A5" s="14" t="s">
        <v>10</v>
      </c>
      <c r="B5" s="15" t="s">
        <v>11</v>
      </c>
      <c r="C5" s="16" t="n">
        <f aca="false">SUM(C6:C12)</f>
        <v>195375959</v>
      </c>
      <c r="D5" s="17" t="n">
        <f aca="false">SUM(D6:D12)</f>
        <v>213107489</v>
      </c>
    </row>
    <row r="6" s="18" customFormat="true" ht="12" hidden="false" customHeight="true" outlineLevel="0" collapsed="false">
      <c r="A6" s="19" t="s">
        <v>12</v>
      </c>
      <c r="B6" s="20" t="s">
        <v>13</v>
      </c>
      <c r="C6" s="21" t="n">
        <v>100768403</v>
      </c>
      <c r="D6" s="22" t="n">
        <v>99420597</v>
      </c>
    </row>
    <row r="7" s="18" customFormat="true" ht="12" hidden="false" customHeight="true" outlineLevel="0" collapsed="false">
      <c r="A7" s="23" t="s">
        <v>14</v>
      </c>
      <c r="B7" s="24" t="s">
        <v>15</v>
      </c>
      <c r="C7" s="25" t="n">
        <v>38997300</v>
      </c>
      <c r="D7" s="26" t="n">
        <v>42584970</v>
      </c>
    </row>
    <row r="8" s="18" customFormat="true" ht="12" hidden="false" customHeight="true" outlineLevel="0" collapsed="false">
      <c r="A8" s="23" t="s">
        <v>16</v>
      </c>
      <c r="B8" s="24" t="s">
        <v>17</v>
      </c>
      <c r="C8" s="25" t="n">
        <v>33575360</v>
      </c>
      <c r="D8" s="26" t="n">
        <v>37769849</v>
      </c>
    </row>
    <row r="9" s="18" customFormat="true" ht="12" hidden="false" customHeight="true" outlineLevel="0" collapsed="false">
      <c r="A9" s="23" t="s">
        <v>18</v>
      </c>
      <c r="B9" s="24" t="s">
        <v>19</v>
      </c>
      <c r="C9" s="25" t="n">
        <v>20234896</v>
      </c>
      <c r="D9" s="26" t="n">
        <v>19811596</v>
      </c>
    </row>
    <row r="10" s="18" customFormat="true" ht="12" hidden="false" customHeight="true" outlineLevel="0" collapsed="false">
      <c r="A10" s="23" t="s">
        <v>20</v>
      </c>
      <c r="B10" s="24" t="s">
        <v>21</v>
      </c>
      <c r="C10" s="25" t="n">
        <v>1800000</v>
      </c>
      <c r="D10" s="26" t="n">
        <v>2409740</v>
      </c>
    </row>
    <row r="11" s="18" customFormat="true" ht="12" hidden="false" customHeight="true" outlineLevel="0" collapsed="false">
      <c r="A11" s="23" t="s">
        <v>22</v>
      </c>
      <c r="B11" s="28" t="s">
        <v>23</v>
      </c>
      <c r="C11" s="25"/>
      <c r="D11" s="26" t="n">
        <v>10451147</v>
      </c>
    </row>
    <row r="12" s="18" customFormat="true" ht="12" hidden="false" customHeight="true" outlineLevel="0" collapsed="false">
      <c r="A12" s="29" t="s">
        <v>24</v>
      </c>
      <c r="B12" s="30" t="s">
        <v>25</v>
      </c>
      <c r="C12" s="31"/>
      <c r="D12" s="32" t="n">
        <v>659590</v>
      </c>
    </row>
    <row r="13" s="18" customFormat="true" ht="12" hidden="false" customHeight="true" outlineLevel="0" collapsed="false">
      <c r="A13" s="14" t="s">
        <v>26</v>
      </c>
      <c r="B13" s="33" t="s">
        <v>27</v>
      </c>
      <c r="C13" s="16" t="n">
        <f aca="false">+C14+C15+C16+C17+C18</f>
        <v>16331214</v>
      </c>
      <c r="D13" s="17" t="n">
        <f aca="false">+D14+D15+D16+D17+D18</f>
        <v>94677593</v>
      </c>
    </row>
    <row r="14" s="18" customFormat="true" ht="12" hidden="false" customHeight="true" outlineLevel="0" collapsed="false">
      <c r="A14" s="19" t="s">
        <v>28</v>
      </c>
      <c r="B14" s="20" t="s">
        <v>29</v>
      </c>
      <c r="C14" s="21"/>
      <c r="D14" s="22"/>
    </row>
    <row r="15" s="18" customFormat="true" ht="12" hidden="false" customHeight="true" outlineLevel="0" collapsed="false">
      <c r="A15" s="23" t="s">
        <v>30</v>
      </c>
      <c r="B15" s="24" t="s">
        <v>31</v>
      </c>
      <c r="C15" s="25"/>
      <c r="D15" s="26"/>
    </row>
    <row r="16" s="18" customFormat="true" ht="12" hidden="false" customHeight="true" outlineLevel="0" collapsed="false">
      <c r="A16" s="23" t="s">
        <v>32</v>
      </c>
      <c r="B16" s="24" t="s">
        <v>33</v>
      </c>
      <c r="C16" s="25"/>
      <c r="D16" s="26"/>
    </row>
    <row r="17" s="18" customFormat="true" ht="12" hidden="false" customHeight="true" outlineLevel="0" collapsed="false">
      <c r="A17" s="23" t="s">
        <v>34</v>
      </c>
      <c r="B17" s="24" t="s">
        <v>35</v>
      </c>
      <c r="C17" s="25"/>
      <c r="D17" s="26"/>
    </row>
    <row r="18" s="18" customFormat="true" ht="12" hidden="false" customHeight="true" outlineLevel="0" collapsed="false">
      <c r="A18" s="23" t="s">
        <v>36</v>
      </c>
      <c r="B18" s="24" t="s">
        <v>37</v>
      </c>
      <c r="C18" s="25" t="n">
        <v>16331214</v>
      </c>
      <c r="D18" s="26" t="n">
        <v>94677593</v>
      </c>
    </row>
    <row r="19" s="18" customFormat="true" ht="12" hidden="false" customHeight="true" outlineLevel="0" collapsed="false">
      <c r="A19" s="29" t="s">
        <v>38</v>
      </c>
      <c r="B19" s="30" t="s">
        <v>39</v>
      </c>
      <c r="C19" s="31"/>
      <c r="D19" s="32"/>
    </row>
    <row r="20" s="18" customFormat="true" ht="12" hidden="false" customHeight="true" outlineLevel="0" collapsed="false">
      <c r="A20" s="14" t="s">
        <v>40</v>
      </c>
      <c r="B20" s="15" t="s">
        <v>41</v>
      </c>
      <c r="C20" s="16" t="n">
        <f aca="false">+C21+C22+C23+C24+C25</f>
        <v>11958380</v>
      </c>
      <c r="D20" s="17" t="n">
        <f aca="false">+D21+D22+D23+D24+D25</f>
        <v>42337422</v>
      </c>
    </row>
    <row r="21" s="18" customFormat="true" ht="12" hidden="false" customHeight="true" outlineLevel="0" collapsed="false">
      <c r="A21" s="19" t="s">
        <v>42</v>
      </c>
      <c r="B21" s="20" t="s">
        <v>43</v>
      </c>
      <c r="C21" s="21"/>
      <c r="D21" s="22"/>
    </row>
    <row r="22" s="18" customFormat="true" ht="12" hidden="false" customHeight="true" outlineLevel="0" collapsed="false">
      <c r="A22" s="23" t="s">
        <v>44</v>
      </c>
      <c r="B22" s="24" t="s">
        <v>45</v>
      </c>
      <c r="C22" s="25"/>
      <c r="D22" s="26"/>
    </row>
    <row r="23" s="18" customFormat="true" ht="12" hidden="false" customHeight="true" outlineLevel="0" collapsed="false">
      <c r="A23" s="23" t="s">
        <v>46</v>
      </c>
      <c r="B23" s="24" t="s">
        <v>47</v>
      </c>
      <c r="C23" s="25"/>
      <c r="D23" s="26"/>
    </row>
    <row r="24" s="18" customFormat="true" ht="12" hidden="false" customHeight="true" outlineLevel="0" collapsed="false">
      <c r="A24" s="23" t="s">
        <v>48</v>
      </c>
      <c r="B24" s="24" t="s">
        <v>49</v>
      </c>
      <c r="C24" s="25"/>
      <c r="D24" s="26"/>
    </row>
    <row r="25" s="18" customFormat="true" ht="12" hidden="false" customHeight="true" outlineLevel="0" collapsed="false">
      <c r="A25" s="23" t="s">
        <v>50</v>
      </c>
      <c r="B25" s="24" t="s">
        <v>51</v>
      </c>
      <c r="C25" s="25" t="n">
        <v>11958380</v>
      </c>
      <c r="D25" s="26" t="n">
        <v>42337422</v>
      </c>
    </row>
    <row r="26" s="18" customFormat="true" ht="12" hidden="false" customHeight="true" outlineLevel="0" collapsed="false">
      <c r="A26" s="29" t="s">
        <v>52</v>
      </c>
      <c r="B26" s="34" t="s">
        <v>53</v>
      </c>
      <c r="C26" s="31"/>
      <c r="D26" s="32"/>
    </row>
    <row r="27" s="18" customFormat="true" ht="12" hidden="false" customHeight="true" outlineLevel="0" collapsed="false">
      <c r="A27" s="14" t="s">
        <v>54</v>
      </c>
      <c r="B27" s="15" t="s">
        <v>55</v>
      </c>
      <c r="C27" s="16" t="n">
        <f aca="false">+C28+C32+C33+C34</f>
        <v>20434305</v>
      </c>
      <c r="D27" s="17" t="n">
        <f aca="false">+D28+D32+D33+D34</f>
        <v>17934305</v>
      </c>
    </row>
    <row r="28" s="18" customFormat="true" ht="12" hidden="false" customHeight="true" outlineLevel="0" collapsed="false">
      <c r="A28" s="19" t="s">
        <v>56</v>
      </c>
      <c r="B28" s="20" t="s">
        <v>57</v>
      </c>
      <c r="C28" s="35" t="n">
        <f aca="false">SUM(C29:C31)</f>
        <v>17684305</v>
      </c>
      <c r="D28" s="36" t="n">
        <f aca="false">SUM(D29:D31)</f>
        <v>17684305</v>
      </c>
    </row>
    <row r="29" s="18" customFormat="true" ht="12" hidden="false" customHeight="true" outlineLevel="0" collapsed="false">
      <c r="A29" s="23" t="s">
        <v>58</v>
      </c>
      <c r="B29" s="24" t="s">
        <v>59</v>
      </c>
      <c r="C29" s="25" t="n">
        <v>2684305</v>
      </c>
      <c r="D29" s="26" t="n">
        <v>2684305</v>
      </c>
    </row>
    <row r="30" s="18" customFormat="true" ht="12" hidden="false" customHeight="true" outlineLevel="0" collapsed="false">
      <c r="A30" s="23" t="s">
        <v>60</v>
      </c>
      <c r="B30" s="24" t="s">
        <v>61</v>
      </c>
      <c r="C30" s="25"/>
      <c r="D30" s="26"/>
    </row>
    <row r="31" s="18" customFormat="true" ht="12" hidden="false" customHeight="true" outlineLevel="0" collapsed="false">
      <c r="A31" s="23" t="s">
        <v>62</v>
      </c>
      <c r="B31" s="24" t="s">
        <v>63</v>
      </c>
      <c r="C31" s="25" t="n">
        <v>15000000</v>
      </c>
      <c r="D31" s="26" t="n">
        <v>15000000</v>
      </c>
    </row>
    <row r="32" s="18" customFormat="true" ht="12" hidden="false" customHeight="true" outlineLevel="0" collapsed="false">
      <c r="A32" s="23" t="s">
        <v>64</v>
      </c>
      <c r="B32" s="24" t="s">
        <v>65</v>
      </c>
      <c r="C32" s="25" t="n">
        <v>2500000</v>
      </c>
      <c r="D32" s="26" t="n">
        <v>0</v>
      </c>
    </row>
    <row r="33" s="18" customFormat="true" ht="12" hidden="false" customHeight="true" outlineLevel="0" collapsed="false">
      <c r="A33" s="23" t="s">
        <v>66</v>
      </c>
      <c r="B33" s="24" t="s">
        <v>67</v>
      </c>
      <c r="C33" s="25" t="n">
        <v>100000</v>
      </c>
      <c r="D33" s="26" t="n">
        <v>100000</v>
      </c>
    </row>
    <row r="34" s="18" customFormat="true" ht="12" hidden="false" customHeight="true" outlineLevel="0" collapsed="false">
      <c r="A34" s="29" t="s">
        <v>68</v>
      </c>
      <c r="B34" s="34" t="s">
        <v>69</v>
      </c>
      <c r="C34" s="31" t="n">
        <v>150000</v>
      </c>
      <c r="D34" s="32" t="n">
        <v>150000</v>
      </c>
    </row>
    <row r="35" s="18" customFormat="true" ht="12" hidden="false" customHeight="true" outlineLevel="0" collapsed="false">
      <c r="A35" s="14" t="s">
        <v>70</v>
      </c>
      <c r="B35" s="15" t="s">
        <v>71</v>
      </c>
      <c r="C35" s="16" t="n">
        <f aca="false">SUM(C36:C46)</f>
        <v>11112000</v>
      </c>
      <c r="D35" s="17" t="n">
        <f aca="false">SUM(D36:D46)</f>
        <v>11355441</v>
      </c>
    </row>
    <row r="36" s="18" customFormat="true" ht="12" hidden="false" customHeight="true" outlineLevel="0" collapsed="false">
      <c r="A36" s="19" t="s">
        <v>72</v>
      </c>
      <c r="B36" s="20" t="s">
        <v>73</v>
      </c>
      <c r="C36" s="21"/>
      <c r="D36" s="22"/>
    </row>
    <row r="37" s="18" customFormat="true" ht="12" hidden="false" customHeight="true" outlineLevel="0" collapsed="false">
      <c r="A37" s="23" t="s">
        <v>74</v>
      </c>
      <c r="B37" s="24" t="s">
        <v>75</v>
      </c>
      <c r="C37" s="25" t="n">
        <v>2000000</v>
      </c>
      <c r="D37" s="26" t="n">
        <v>2000000</v>
      </c>
    </row>
    <row r="38" s="18" customFormat="true" ht="12" hidden="false" customHeight="true" outlineLevel="0" collapsed="false">
      <c r="A38" s="23" t="s">
        <v>76</v>
      </c>
      <c r="B38" s="24" t="s">
        <v>77</v>
      </c>
      <c r="C38" s="25" t="n">
        <v>1500000</v>
      </c>
      <c r="D38" s="26" t="n">
        <v>1500000</v>
      </c>
    </row>
    <row r="39" s="18" customFormat="true" ht="12" hidden="false" customHeight="true" outlineLevel="0" collapsed="false">
      <c r="A39" s="23" t="s">
        <v>78</v>
      </c>
      <c r="B39" s="24" t="s">
        <v>79</v>
      </c>
      <c r="C39" s="25" t="n">
        <v>1000000</v>
      </c>
      <c r="D39" s="26" t="n">
        <v>1000000</v>
      </c>
    </row>
    <row r="40" s="18" customFormat="true" ht="12" hidden="false" customHeight="true" outlineLevel="0" collapsed="false">
      <c r="A40" s="23" t="s">
        <v>80</v>
      </c>
      <c r="B40" s="24" t="s">
        <v>81</v>
      </c>
      <c r="C40" s="25" t="n">
        <v>4250000</v>
      </c>
      <c r="D40" s="26" t="n">
        <v>4493441</v>
      </c>
    </row>
    <row r="41" s="18" customFormat="true" ht="12" hidden="false" customHeight="true" outlineLevel="0" collapsed="false">
      <c r="A41" s="23" t="s">
        <v>82</v>
      </c>
      <c r="B41" s="24" t="s">
        <v>83</v>
      </c>
      <c r="C41" s="25" t="n">
        <v>2362000</v>
      </c>
      <c r="D41" s="26" t="n">
        <v>2362000</v>
      </c>
    </row>
    <row r="42" s="18" customFormat="true" ht="12" hidden="false" customHeight="true" outlineLevel="0" collapsed="false">
      <c r="A42" s="23" t="s">
        <v>85</v>
      </c>
      <c r="B42" s="24" t="s">
        <v>86</v>
      </c>
      <c r="C42" s="25"/>
      <c r="D42" s="26"/>
    </row>
    <row r="43" s="18" customFormat="true" ht="12" hidden="false" customHeight="true" outlineLevel="0" collapsed="false">
      <c r="A43" s="23" t="s">
        <v>87</v>
      </c>
      <c r="B43" s="24" t="s">
        <v>88</v>
      </c>
      <c r="C43" s="25"/>
      <c r="D43" s="26"/>
    </row>
    <row r="44" s="18" customFormat="true" ht="12" hidden="false" customHeight="true" outlineLevel="0" collapsed="false">
      <c r="A44" s="23" t="s">
        <v>89</v>
      </c>
      <c r="B44" s="24" t="s">
        <v>90</v>
      </c>
      <c r="C44" s="25"/>
      <c r="D44" s="26"/>
    </row>
    <row r="45" s="18" customFormat="true" ht="12" hidden="false" customHeight="true" outlineLevel="0" collapsed="false">
      <c r="A45" s="29" t="s">
        <v>91</v>
      </c>
      <c r="B45" s="34" t="s">
        <v>92</v>
      </c>
      <c r="C45" s="25"/>
      <c r="D45" s="26"/>
    </row>
    <row r="46" s="18" customFormat="true" ht="12" hidden="false" customHeight="true" outlineLevel="0" collapsed="false">
      <c r="A46" s="29" t="s">
        <v>93</v>
      </c>
      <c r="B46" s="30" t="s">
        <v>94</v>
      </c>
      <c r="C46" s="31"/>
      <c r="D46" s="32"/>
    </row>
    <row r="47" s="18" customFormat="true" ht="12" hidden="false" customHeight="true" outlineLevel="0" collapsed="false">
      <c r="A47" s="14" t="s">
        <v>95</v>
      </c>
      <c r="B47" s="15" t="s">
        <v>96</v>
      </c>
      <c r="C47" s="16" t="n">
        <f aca="false">SUM(C48:C52)</f>
        <v>0</v>
      </c>
      <c r="D47" s="17" t="n">
        <f aca="false">SUM(D48:D52)</f>
        <v>0</v>
      </c>
    </row>
    <row r="48" s="18" customFormat="true" ht="12" hidden="false" customHeight="true" outlineLevel="0" collapsed="false">
      <c r="A48" s="19" t="s">
        <v>97</v>
      </c>
      <c r="B48" s="20" t="s">
        <v>98</v>
      </c>
      <c r="C48" s="21"/>
      <c r="D48" s="22"/>
    </row>
    <row r="49" s="18" customFormat="true" ht="12" hidden="false" customHeight="true" outlineLevel="0" collapsed="false">
      <c r="A49" s="23" t="s">
        <v>99</v>
      </c>
      <c r="B49" s="24" t="s">
        <v>100</v>
      </c>
      <c r="C49" s="25"/>
      <c r="D49" s="26"/>
    </row>
    <row r="50" s="18" customFormat="true" ht="12" hidden="false" customHeight="true" outlineLevel="0" collapsed="false">
      <c r="A50" s="23" t="s">
        <v>101</v>
      </c>
      <c r="B50" s="24" t="s">
        <v>102</v>
      </c>
      <c r="C50" s="25"/>
      <c r="D50" s="26"/>
    </row>
    <row r="51" s="18" customFormat="true" ht="12" hidden="false" customHeight="true" outlineLevel="0" collapsed="false">
      <c r="A51" s="23" t="s">
        <v>103</v>
      </c>
      <c r="B51" s="24" t="s">
        <v>104</v>
      </c>
      <c r="C51" s="25"/>
      <c r="D51" s="26"/>
    </row>
    <row r="52" s="18" customFormat="true" ht="12" hidden="false" customHeight="true" outlineLevel="0" collapsed="false">
      <c r="A52" s="29" t="s">
        <v>105</v>
      </c>
      <c r="B52" s="30" t="s">
        <v>106</v>
      </c>
      <c r="C52" s="31"/>
      <c r="D52" s="32"/>
    </row>
    <row r="53" s="18" customFormat="true" ht="12" hidden="false" customHeight="true" outlineLevel="0" collapsed="false">
      <c r="A53" s="14" t="s">
        <v>107</v>
      </c>
      <c r="B53" s="15" t="s">
        <v>108</v>
      </c>
      <c r="C53" s="16" t="n">
        <f aca="false">SUM(C54:C56)</f>
        <v>0</v>
      </c>
      <c r="D53" s="17" t="n">
        <f aca="false">SUM(D54:D56)</f>
        <v>2500000</v>
      </c>
    </row>
    <row r="54" s="18" customFormat="true" ht="12" hidden="false" customHeight="true" outlineLevel="0" collapsed="false">
      <c r="A54" s="19" t="s">
        <v>109</v>
      </c>
      <c r="B54" s="20" t="s">
        <v>110</v>
      </c>
      <c r="C54" s="21"/>
      <c r="D54" s="22"/>
    </row>
    <row r="55" s="18" customFormat="true" ht="12" hidden="false" customHeight="true" outlineLevel="0" collapsed="false">
      <c r="A55" s="23" t="s">
        <v>111</v>
      </c>
      <c r="B55" s="24" t="s">
        <v>112</v>
      </c>
      <c r="C55" s="25"/>
      <c r="D55" s="26"/>
    </row>
    <row r="56" s="18" customFormat="true" ht="12" hidden="false" customHeight="true" outlineLevel="0" collapsed="false">
      <c r="A56" s="23" t="s">
        <v>113</v>
      </c>
      <c r="B56" s="24" t="s">
        <v>114</v>
      </c>
      <c r="C56" s="25"/>
      <c r="D56" s="26" t="n">
        <v>2500000</v>
      </c>
    </row>
    <row r="57" s="18" customFormat="true" ht="12" hidden="false" customHeight="true" outlineLevel="0" collapsed="false">
      <c r="A57" s="29" t="s">
        <v>115</v>
      </c>
      <c r="B57" s="30" t="s">
        <v>116</v>
      </c>
      <c r="C57" s="31"/>
      <c r="D57" s="32"/>
    </row>
    <row r="58" s="18" customFormat="true" ht="12" hidden="false" customHeight="true" outlineLevel="0" collapsed="false">
      <c r="A58" s="14" t="s">
        <v>117</v>
      </c>
      <c r="B58" s="33" t="s">
        <v>118</v>
      </c>
      <c r="C58" s="16" t="n">
        <f aca="false">SUM(C59:C62)</f>
        <v>0</v>
      </c>
      <c r="D58" s="17" t="n">
        <f aca="false">SUM(D59:D62)</f>
        <v>0</v>
      </c>
    </row>
    <row r="59" s="18" customFormat="true" ht="12" hidden="false" customHeight="true" outlineLevel="0" collapsed="false">
      <c r="A59" s="19" t="s">
        <v>119</v>
      </c>
      <c r="B59" s="20" t="s">
        <v>120</v>
      </c>
      <c r="C59" s="21"/>
      <c r="D59" s="22"/>
    </row>
    <row r="60" s="18" customFormat="true" ht="12" hidden="false" customHeight="true" outlineLevel="0" collapsed="false">
      <c r="A60" s="23" t="s">
        <v>121</v>
      </c>
      <c r="B60" s="24" t="s">
        <v>122</v>
      </c>
      <c r="C60" s="25"/>
      <c r="D60" s="26"/>
    </row>
    <row r="61" s="18" customFormat="true" ht="12" hidden="false" customHeight="true" outlineLevel="0" collapsed="false">
      <c r="A61" s="23" t="s">
        <v>123</v>
      </c>
      <c r="B61" s="24" t="s">
        <v>124</v>
      </c>
      <c r="C61" s="25"/>
      <c r="D61" s="26"/>
    </row>
    <row r="62" s="18" customFormat="true" ht="12" hidden="false" customHeight="true" outlineLevel="0" collapsed="false">
      <c r="A62" s="29" t="s">
        <v>125</v>
      </c>
      <c r="B62" s="30" t="s">
        <v>126</v>
      </c>
      <c r="C62" s="31"/>
      <c r="D62" s="32"/>
    </row>
    <row r="63" s="18" customFormat="true" ht="12" hidden="false" customHeight="true" outlineLevel="0" collapsed="false">
      <c r="A63" s="37" t="s">
        <v>127</v>
      </c>
      <c r="B63" s="15" t="s">
        <v>128</v>
      </c>
      <c r="C63" s="16" t="n">
        <f aca="false">SUM(C5+C13+C20+C27+C35+C47+C53+C58)</f>
        <v>255211858</v>
      </c>
      <c r="D63" s="17" t="n">
        <f aca="false">SUM(D5+D13+D20+D27+D35+D47+D53+D58)</f>
        <v>381912250</v>
      </c>
    </row>
    <row r="64" s="18" customFormat="true" ht="12" hidden="false" customHeight="true" outlineLevel="0" collapsed="false">
      <c r="A64" s="38" t="s">
        <v>129</v>
      </c>
      <c r="B64" s="33" t="s">
        <v>130</v>
      </c>
      <c r="C64" s="16" t="n">
        <f aca="false">SUM(C65:C67)</f>
        <v>0</v>
      </c>
      <c r="D64" s="17" t="n">
        <f aca="false">SUM(D65:D67)</f>
        <v>0</v>
      </c>
    </row>
    <row r="65" s="18" customFormat="true" ht="12" hidden="false" customHeight="true" outlineLevel="0" collapsed="false">
      <c r="A65" s="19" t="s">
        <v>131</v>
      </c>
      <c r="B65" s="20" t="s">
        <v>132</v>
      </c>
      <c r="C65" s="21"/>
      <c r="D65" s="22"/>
    </row>
    <row r="66" s="18" customFormat="true" ht="12" hidden="false" customHeight="true" outlineLevel="0" collapsed="false">
      <c r="A66" s="23" t="s">
        <v>133</v>
      </c>
      <c r="B66" s="24" t="s">
        <v>134</v>
      </c>
      <c r="C66" s="25"/>
      <c r="D66" s="26"/>
    </row>
    <row r="67" s="18" customFormat="true" ht="12" hidden="false" customHeight="true" outlineLevel="0" collapsed="false">
      <c r="A67" s="29" t="s">
        <v>135</v>
      </c>
      <c r="B67" s="39" t="s">
        <v>136</v>
      </c>
      <c r="C67" s="31"/>
      <c r="D67" s="32"/>
    </row>
    <row r="68" s="18" customFormat="true" ht="12" hidden="false" customHeight="true" outlineLevel="0" collapsed="false">
      <c r="A68" s="38" t="s">
        <v>137</v>
      </c>
      <c r="B68" s="33" t="s">
        <v>138</v>
      </c>
      <c r="C68" s="16"/>
      <c r="D68" s="17"/>
    </row>
    <row r="69" s="18" customFormat="true" ht="12" hidden="false" customHeight="true" outlineLevel="0" collapsed="false">
      <c r="A69" s="19" t="s">
        <v>139</v>
      </c>
      <c r="B69" s="20" t="s">
        <v>140</v>
      </c>
      <c r="C69" s="21"/>
      <c r="D69" s="22"/>
    </row>
    <row r="70" s="18" customFormat="true" ht="12" hidden="false" customHeight="true" outlineLevel="0" collapsed="false">
      <c r="A70" s="23" t="s">
        <v>141</v>
      </c>
      <c r="B70" s="24" t="s">
        <v>142</v>
      </c>
      <c r="C70" s="25"/>
      <c r="D70" s="26"/>
    </row>
    <row r="71" s="18" customFormat="true" ht="12" hidden="false" customHeight="true" outlineLevel="0" collapsed="false">
      <c r="A71" s="23" t="s">
        <v>143</v>
      </c>
      <c r="B71" s="24" t="s">
        <v>144</v>
      </c>
      <c r="C71" s="25"/>
      <c r="D71" s="26"/>
    </row>
    <row r="72" s="18" customFormat="true" ht="12" hidden="false" customHeight="true" outlineLevel="0" collapsed="false">
      <c r="A72" s="29" t="s">
        <v>145</v>
      </c>
      <c r="B72" s="30" t="s">
        <v>146</v>
      </c>
      <c r="C72" s="31"/>
      <c r="D72" s="32"/>
    </row>
    <row r="73" s="18" customFormat="true" ht="12" hidden="false" customHeight="true" outlineLevel="0" collapsed="false">
      <c r="A73" s="38" t="s">
        <v>147</v>
      </c>
      <c r="B73" s="33" t="s">
        <v>148</v>
      </c>
      <c r="C73" s="16" t="n">
        <f aca="false">SUM(C74:C75)</f>
        <v>140292228</v>
      </c>
      <c r="D73" s="17" t="n">
        <f aca="false">SUM(D74:D75)</f>
        <v>140492228</v>
      </c>
    </row>
    <row r="74" s="18" customFormat="true" ht="12" hidden="false" customHeight="true" outlineLevel="0" collapsed="false">
      <c r="A74" s="19" t="s">
        <v>149</v>
      </c>
      <c r="B74" s="20" t="s">
        <v>150</v>
      </c>
      <c r="C74" s="21" t="n">
        <v>140292228</v>
      </c>
      <c r="D74" s="22" t="n">
        <v>140492228</v>
      </c>
    </row>
    <row r="75" s="18" customFormat="true" ht="12" hidden="false" customHeight="true" outlineLevel="0" collapsed="false">
      <c r="A75" s="29" t="s">
        <v>151</v>
      </c>
      <c r="B75" s="30" t="s">
        <v>152</v>
      </c>
      <c r="C75" s="31"/>
      <c r="D75" s="32"/>
    </row>
    <row r="76" s="18" customFormat="true" ht="12" hidden="false" customHeight="true" outlineLevel="0" collapsed="false">
      <c r="A76" s="38" t="s">
        <v>153</v>
      </c>
      <c r="B76" s="33" t="s">
        <v>154</v>
      </c>
      <c r="C76" s="16" t="n">
        <f aca="false">SUM(C77:C79)</f>
        <v>0</v>
      </c>
      <c r="D76" s="17" t="n">
        <f aca="false">SUM(D77:D79)</f>
        <v>0</v>
      </c>
    </row>
    <row r="77" s="18" customFormat="true" ht="12" hidden="false" customHeight="true" outlineLevel="0" collapsed="false">
      <c r="A77" s="19" t="s">
        <v>155</v>
      </c>
      <c r="B77" s="20" t="s">
        <v>156</v>
      </c>
      <c r="C77" s="21"/>
      <c r="D77" s="22"/>
    </row>
    <row r="78" s="18" customFormat="true" ht="12" hidden="false" customHeight="true" outlineLevel="0" collapsed="false">
      <c r="A78" s="23" t="s">
        <v>157</v>
      </c>
      <c r="B78" s="24" t="s">
        <v>158</v>
      </c>
      <c r="C78" s="25"/>
      <c r="D78" s="26"/>
    </row>
    <row r="79" s="18" customFormat="true" ht="12" hidden="false" customHeight="true" outlineLevel="0" collapsed="false">
      <c r="A79" s="29" t="s">
        <v>159</v>
      </c>
      <c r="B79" s="30" t="s">
        <v>160</v>
      </c>
      <c r="C79" s="31"/>
      <c r="D79" s="32"/>
    </row>
    <row r="80" s="18" customFormat="true" ht="12" hidden="false" customHeight="true" outlineLevel="0" collapsed="false">
      <c r="A80" s="38" t="s">
        <v>161</v>
      </c>
      <c r="B80" s="33" t="s">
        <v>162</v>
      </c>
      <c r="C80" s="16"/>
      <c r="D80" s="17"/>
    </row>
    <row r="81" s="18" customFormat="true" ht="12" hidden="false" customHeight="true" outlineLevel="0" collapsed="false">
      <c r="A81" s="40" t="s">
        <v>163</v>
      </c>
      <c r="B81" s="20" t="s">
        <v>164</v>
      </c>
      <c r="C81" s="21"/>
      <c r="D81" s="22"/>
    </row>
    <row r="82" s="18" customFormat="true" ht="12" hidden="false" customHeight="true" outlineLevel="0" collapsed="false">
      <c r="A82" s="41" t="s">
        <v>165</v>
      </c>
      <c r="B82" s="24" t="s">
        <v>166</v>
      </c>
      <c r="C82" s="25"/>
      <c r="D82" s="26"/>
    </row>
    <row r="83" s="18" customFormat="true" ht="12" hidden="false" customHeight="true" outlineLevel="0" collapsed="false">
      <c r="A83" s="41" t="s">
        <v>167</v>
      </c>
      <c r="B83" s="24" t="s">
        <v>168</v>
      </c>
      <c r="C83" s="25"/>
      <c r="D83" s="26"/>
    </row>
    <row r="84" s="18" customFormat="true" ht="12" hidden="false" customHeight="true" outlineLevel="0" collapsed="false">
      <c r="A84" s="42" t="s">
        <v>169</v>
      </c>
      <c r="B84" s="30" t="s">
        <v>170</v>
      </c>
      <c r="C84" s="31"/>
      <c r="D84" s="32"/>
    </row>
    <row r="85" s="18" customFormat="true" ht="12" hidden="false" customHeight="true" outlineLevel="0" collapsed="false">
      <c r="A85" s="38" t="s">
        <v>171</v>
      </c>
      <c r="B85" s="33" t="s">
        <v>172</v>
      </c>
      <c r="C85" s="43"/>
      <c r="D85" s="44"/>
    </row>
    <row r="86" s="18" customFormat="true" ht="13.5" hidden="false" customHeight="true" outlineLevel="0" collapsed="false">
      <c r="A86" s="38" t="s">
        <v>173</v>
      </c>
      <c r="B86" s="33" t="s">
        <v>174</v>
      </c>
      <c r="C86" s="43"/>
      <c r="D86" s="45"/>
    </row>
    <row r="87" s="18" customFormat="true" ht="15.75" hidden="false" customHeight="true" outlineLevel="0" collapsed="false">
      <c r="A87" s="38" t="s">
        <v>175</v>
      </c>
      <c r="B87" s="46" t="s">
        <v>176</v>
      </c>
      <c r="C87" s="16" t="n">
        <f aca="false">+C64+C68+C73+C76+C80+C86+C85</f>
        <v>140292228</v>
      </c>
      <c r="D87" s="17" t="n">
        <f aca="false">+D64+D68+D73+D76+D80+D86+D85</f>
        <v>140492228</v>
      </c>
    </row>
    <row r="88" s="18" customFormat="true" ht="16.5" hidden="false" customHeight="true" outlineLevel="0" collapsed="false">
      <c r="A88" s="47" t="s">
        <v>177</v>
      </c>
      <c r="B88" s="48" t="s">
        <v>178</v>
      </c>
      <c r="C88" s="16" t="n">
        <f aca="false">+C63+C87</f>
        <v>395504086</v>
      </c>
      <c r="D88" s="17" t="n">
        <f aca="false">+D63+D87</f>
        <v>522404478</v>
      </c>
    </row>
    <row r="89" s="18" customFormat="true" ht="83.25" hidden="false" customHeight="true" outlineLevel="0" collapsed="false">
      <c r="A89" s="49"/>
      <c r="B89" s="50"/>
      <c r="C89" s="51"/>
    </row>
    <row r="90" customFormat="false" ht="16.5" hidden="false" customHeight="true" outlineLevel="0" collapsed="false">
      <c r="A90" s="4" t="s">
        <v>179</v>
      </c>
      <c r="B90" s="4"/>
      <c r="C90" s="4"/>
      <c r="D90" s="4"/>
    </row>
    <row r="91" s="54" customFormat="true" ht="16.5" hidden="false" customHeight="true" outlineLevel="0" collapsed="false">
      <c r="A91" s="52" t="s">
        <v>180</v>
      </c>
      <c r="B91" s="52"/>
      <c r="C91" s="53" t="s">
        <v>2</v>
      </c>
      <c r="D91" s="53"/>
    </row>
    <row r="92" customFormat="false" ht="38.1" hidden="false" customHeight="true" outlineLevel="0" collapsed="false">
      <c r="A92" s="7" t="s">
        <v>3</v>
      </c>
      <c r="B92" s="8" t="s">
        <v>181</v>
      </c>
      <c r="C92" s="8" t="s">
        <v>5</v>
      </c>
      <c r="D92" s="9" t="s">
        <v>6</v>
      </c>
    </row>
    <row r="93" s="13" customFormat="true" ht="12" hidden="false" customHeight="true" outlineLevel="0" collapsed="false">
      <c r="A93" s="55" t="s">
        <v>7</v>
      </c>
      <c r="B93" s="56" t="s">
        <v>8</v>
      </c>
      <c r="C93" s="12" t="s">
        <v>9</v>
      </c>
      <c r="D93" s="12"/>
    </row>
    <row r="94" customFormat="false" ht="12" hidden="false" customHeight="true" outlineLevel="0" collapsed="false">
      <c r="A94" s="57" t="s">
        <v>10</v>
      </c>
      <c r="B94" s="58" t="s">
        <v>182</v>
      </c>
      <c r="C94" s="16" t="n">
        <f aca="false">C95+C96+C97+C98+C99+C112</f>
        <v>329694235</v>
      </c>
      <c r="D94" s="17" t="n">
        <f aca="false">D95+D96+D97+D98+D99+D112</f>
        <v>379487609</v>
      </c>
    </row>
    <row r="95" customFormat="false" ht="12" hidden="false" customHeight="true" outlineLevel="0" collapsed="false">
      <c r="A95" s="59" t="s">
        <v>12</v>
      </c>
      <c r="B95" s="60" t="s">
        <v>183</v>
      </c>
      <c r="C95" s="21" t="n">
        <v>163738355</v>
      </c>
      <c r="D95" s="61" t="n">
        <v>183516901</v>
      </c>
    </row>
    <row r="96" customFormat="false" ht="12" hidden="false" customHeight="true" outlineLevel="0" collapsed="false">
      <c r="A96" s="23" t="s">
        <v>14</v>
      </c>
      <c r="B96" s="62" t="s">
        <v>184</v>
      </c>
      <c r="C96" s="25" t="n">
        <v>30602576</v>
      </c>
      <c r="D96" s="63" t="n">
        <v>26532315</v>
      </c>
    </row>
    <row r="97" customFormat="false" ht="12" hidden="false" customHeight="true" outlineLevel="0" collapsed="false">
      <c r="A97" s="23" t="s">
        <v>16</v>
      </c>
      <c r="B97" s="62" t="s">
        <v>185</v>
      </c>
      <c r="C97" s="25" t="n">
        <v>91901601</v>
      </c>
      <c r="D97" s="63" t="n">
        <v>143264073</v>
      </c>
    </row>
    <row r="98" customFormat="false" ht="12" hidden="false" customHeight="true" outlineLevel="0" collapsed="false">
      <c r="A98" s="23" t="s">
        <v>18</v>
      </c>
      <c r="B98" s="64" t="s">
        <v>186</v>
      </c>
      <c r="C98" s="25" t="n">
        <v>21226090</v>
      </c>
      <c r="D98" s="63" t="n">
        <v>14381095</v>
      </c>
    </row>
    <row r="99" customFormat="false" ht="12" hidden="false" customHeight="true" outlineLevel="0" collapsed="false">
      <c r="A99" s="23" t="s">
        <v>187</v>
      </c>
      <c r="B99" s="65" t="s">
        <v>188</v>
      </c>
      <c r="C99" s="25" t="n">
        <f aca="false">C100+C106+C111</f>
        <v>22225613</v>
      </c>
      <c r="D99" s="66" t="n">
        <f aca="false">D100+D106+D108+D111</f>
        <v>11793225</v>
      </c>
    </row>
    <row r="100" customFormat="false" ht="12" hidden="false" customHeight="true" outlineLevel="0" collapsed="false">
      <c r="A100" s="23" t="s">
        <v>22</v>
      </c>
      <c r="B100" s="62" t="s">
        <v>189</v>
      </c>
      <c r="C100" s="25" t="n">
        <v>0</v>
      </c>
      <c r="D100" s="66" t="n">
        <v>664499</v>
      </c>
    </row>
    <row r="101" customFormat="false" ht="12" hidden="false" customHeight="true" outlineLevel="0" collapsed="false">
      <c r="A101" s="23" t="s">
        <v>24</v>
      </c>
      <c r="B101" s="67" t="s">
        <v>190</v>
      </c>
      <c r="C101" s="25"/>
      <c r="D101" s="63"/>
    </row>
    <row r="102" customFormat="false" ht="12" hidden="false" customHeight="true" outlineLevel="0" collapsed="false">
      <c r="A102" s="23" t="s">
        <v>191</v>
      </c>
      <c r="B102" s="67" t="s">
        <v>192</v>
      </c>
      <c r="C102" s="25" t="n">
        <v>0</v>
      </c>
      <c r="D102" s="63" t="n">
        <v>664499</v>
      </c>
    </row>
    <row r="103" customFormat="false" ht="12" hidden="false" customHeight="true" outlineLevel="0" collapsed="false">
      <c r="A103" s="23" t="s">
        <v>193</v>
      </c>
      <c r="B103" s="68" t="s">
        <v>194</v>
      </c>
      <c r="C103" s="25"/>
      <c r="D103" s="63"/>
    </row>
    <row r="104" customFormat="false" ht="12" hidden="false" customHeight="true" outlineLevel="0" collapsed="false">
      <c r="A104" s="23" t="s">
        <v>195</v>
      </c>
      <c r="B104" s="69" t="s">
        <v>196</v>
      </c>
      <c r="C104" s="25"/>
      <c r="D104" s="63"/>
    </row>
    <row r="105" customFormat="false" ht="12" hidden="false" customHeight="true" outlineLevel="0" collapsed="false">
      <c r="A105" s="23" t="s">
        <v>197</v>
      </c>
      <c r="B105" s="69" t="s">
        <v>198</v>
      </c>
      <c r="C105" s="25"/>
      <c r="D105" s="63"/>
    </row>
    <row r="106" customFormat="false" ht="12" hidden="false" customHeight="true" outlineLevel="0" collapsed="false">
      <c r="A106" s="23" t="s">
        <v>199</v>
      </c>
      <c r="B106" s="68" t="s">
        <v>200</v>
      </c>
      <c r="C106" s="25" t="n">
        <v>17015613</v>
      </c>
      <c r="D106" s="63" t="n">
        <v>9918726</v>
      </c>
      <c r="I106" s="70"/>
    </row>
    <row r="107" customFormat="false" ht="12" hidden="false" customHeight="true" outlineLevel="0" collapsed="false">
      <c r="A107" s="23" t="s">
        <v>201</v>
      </c>
      <c r="B107" s="68" t="s">
        <v>202</v>
      </c>
      <c r="C107" s="25"/>
      <c r="D107" s="63"/>
    </row>
    <row r="108" customFormat="false" ht="12" hidden="false" customHeight="true" outlineLevel="0" collapsed="false">
      <c r="A108" s="23" t="s">
        <v>203</v>
      </c>
      <c r="B108" s="69" t="s">
        <v>204</v>
      </c>
      <c r="C108" s="25"/>
      <c r="D108" s="63"/>
    </row>
    <row r="109" customFormat="false" ht="12" hidden="false" customHeight="true" outlineLevel="0" collapsed="false">
      <c r="A109" s="71" t="s">
        <v>205</v>
      </c>
      <c r="B109" s="67" t="s">
        <v>206</v>
      </c>
      <c r="C109" s="25"/>
      <c r="D109" s="63"/>
    </row>
    <row r="110" customFormat="false" ht="12" hidden="false" customHeight="true" outlineLevel="0" collapsed="false">
      <c r="A110" s="23" t="s">
        <v>207</v>
      </c>
      <c r="B110" s="67" t="s">
        <v>208</v>
      </c>
      <c r="C110" s="25"/>
      <c r="D110" s="63"/>
    </row>
    <row r="111" customFormat="false" ht="12" hidden="false" customHeight="true" outlineLevel="0" collapsed="false">
      <c r="A111" s="29" t="s">
        <v>209</v>
      </c>
      <c r="B111" s="67" t="s">
        <v>210</v>
      </c>
      <c r="C111" s="25" t="n">
        <v>5210000</v>
      </c>
      <c r="D111" s="63" t="n">
        <v>1210000</v>
      </c>
    </row>
    <row r="112" customFormat="false" ht="12" hidden="false" customHeight="true" outlineLevel="0" collapsed="false">
      <c r="A112" s="23" t="s">
        <v>211</v>
      </c>
      <c r="B112" s="64" t="s">
        <v>212</v>
      </c>
      <c r="C112" s="25"/>
      <c r="D112" s="63"/>
    </row>
    <row r="113" customFormat="false" ht="12" hidden="false" customHeight="true" outlineLevel="0" collapsed="false">
      <c r="A113" s="23" t="s">
        <v>213</v>
      </c>
      <c r="B113" s="62" t="s">
        <v>214</v>
      </c>
      <c r="C113" s="25"/>
      <c r="D113" s="63"/>
    </row>
    <row r="114" customFormat="false" ht="12" hidden="false" customHeight="true" outlineLevel="0" collapsed="false">
      <c r="A114" s="72" t="s">
        <v>215</v>
      </c>
      <c r="B114" s="73" t="s">
        <v>216</v>
      </c>
      <c r="C114" s="31"/>
      <c r="D114" s="74"/>
    </row>
    <row r="115" customFormat="false" ht="12" hidden="false" customHeight="true" outlineLevel="0" collapsed="false">
      <c r="A115" s="75" t="s">
        <v>26</v>
      </c>
      <c r="B115" s="76" t="s">
        <v>217</v>
      </c>
      <c r="C115" s="16" t="n">
        <f aca="false">C116+C118+C120</f>
        <v>56351471</v>
      </c>
      <c r="D115" s="17" t="n">
        <f aca="false">D116+D118+D120</f>
        <v>125643451</v>
      </c>
    </row>
    <row r="116" customFormat="false" ht="12" hidden="false" customHeight="true" outlineLevel="0" collapsed="false">
      <c r="A116" s="19" t="s">
        <v>28</v>
      </c>
      <c r="B116" s="62" t="s">
        <v>218</v>
      </c>
      <c r="C116" s="21" t="n">
        <v>56351471</v>
      </c>
      <c r="D116" s="21" t="n">
        <v>98343451</v>
      </c>
    </row>
    <row r="117" customFormat="false" ht="12" hidden="false" customHeight="true" outlineLevel="0" collapsed="false">
      <c r="A117" s="19" t="s">
        <v>30</v>
      </c>
      <c r="B117" s="77" t="s">
        <v>219</v>
      </c>
      <c r="C117" s="25" t="n">
        <v>39950000</v>
      </c>
      <c r="D117" s="25" t="n">
        <v>98343451</v>
      </c>
    </row>
    <row r="118" customFormat="false" ht="12" hidden="false" customHeight="true" outlineLevel="0" collapsed="false">
      <c r="A118" s="19" t="s">
        <v>32</v>
      </c>
      <c r="B118" s="77" t="s">
        <v>220</v>
      </c>
      <c r="C118" s="25"/>
      <c r="D118" s="63" t="n">
        <v>27300000</v>
      </c>
    </row>
    <row r="119" customFormat="false" ht="12" hidden="false" customHeight="true" outlineLevel="0" collapsed="false">
      <c r="A119" s="19" t="s">
        <v>34</v>
      </c>
      <c r="B119" s="77" t="s">
        <v>221</v>
      </c>
      <c r="C119" s="25"/>
      <c r="D119" s="63"/>
    </row>
    <row r="120" customFormat="false" ht="12" hidden="false" customHeight="true" outlineLevel="0" collapsed="false">
      <c r="A120" s="19" t="s">
        <v>36</v>
      </c>
      <c r="B120" s="30" t="s">
        <v>222</v>
      </c>
      <c r="C120" s="25"/>
      <c r="D120" s="63"/>
    </row>
    <row r="121" customFormat="false" ht="12" hidden="false" customHeight="true" outlineLevel="0" collapsed="false">
      <c r="A121" s="19" t="s">
        <v>38</v>
      </c>
      <c r="B121" s="28" t="s">
        <v>223</v>
      </c>
      <c r="C121" s="25"/>
      <c r="D121" s="63"/>
    </row>
    <row r="122" customFormat="false" ht="12" hidden="false" customHeight="true" outlineLevel="0" collapsed="false">
      <c r="A122" s="19" t="s">
        <v>224</v>
      </c>
      <c r="B122" s="78" t="s">
        <v>225</v>
      </c>
      <c r="C122" s="25"/>
      <c r="D122" s="63"/>
    </row>
    <row r="123" customFormat="false" ht="15.75" hidden="false" customHeight="false" outlineLevel="0" collapsed="false">
      <c r="A123" s="19" t="s">
        <v>226</v>
      </c>
      <c r="B123" s="69" t="s">
        <v>198</v>
      </c>
      <c r="C123" s="25"/>
      <c r="D123" s="63"/>
    </row>
    <row r="124" customFormat="false" ht="12" hidden="false" customHeight="true" outlineLevel="0" collapsed="false">
      <c r="A124" s="19" t="s">
        <v>227</v>
      </c>
      <c r="B124" s="69" t="s">
        <v>228</v>
      </c>
      <c r="C124" s="25"/>
      <c r="D124" s="63"/>
    </row>
    <row r="125" customFormat="false" ht="12" hidden="false" customHeight="true" outlineLevel="0" collapsed="false">
      <c r="A125" s="19" t="s">
        <v>229</v>
      </c>
      <c r="B125" s="69" t="s">
        <v>230</v>
      </c>
      <c r="C125" s="25"/>
      <c r="D125" s="63"/>
    </row>
    <row r="126" customFormat="false" ht="12" hidden="false" customHeight="true" outlineLevel="0" collapsed="false">
      <c r="A126" s="19" t="s">
        <v>231</v>
      </c>
      <c r="B126" s="69" t="s">
        <v>204</v>
      </c>
      <c r="C126" s="25"/>
      <c r="D126" s="63"/>
    </row>
    <row r="127" customFormat="false" ht="12" hidden="false" customHeight="true" outlineLevel="0" collapsed="false">
      <c r="A127" s="19" t="s">
        <v>232</v>
      </c>
      <c r="B127" s="69" t="s">
        <v>233</v>
      </c>
      <c r="C127" s="25"/>
      <c r="D127" s="63"/>
    </row>
    <row r="128" customFormat="false" ht="16.5" hidden="false" customHeight="false" outlineLevel="0" collapsed="false">
      <c r="A128" s="71" t="s">
        <v>234</v>
      </c>
      <c r="B128" s="69" t="s">
        <v>235</v>
      </c>
      <c r="C128" s="31"/>
      <c r="D128" s="74"/>
    </row>
    <row r="129" customFormat="false" ht="12" hidden="false" customHeight="true" outlineLevel="0" collapsed="false">
      <c r="A129" s="14" t="s">
        <v>40</v>
      </c>
      <c r="B129" s="79" t="s">
        <v>236</v>
      </c>
      <c r="C129" s="16" t="n">
        <f aca="false">+C94+C115</f>
        <v>386045706</v>
      </c>
      <c r="D129" s="17" t="n">
        <f aca="false">+D94+D115</f>
        <v>505131060</v>
      </c>
    </row>
    <row r="130" customFormat="false" ht="12" hidden="false" customHeight="true" outlineLevel="0" collapsed="false">
      <c r="A130" s="14" t="s">
        <v>237</v>
      </c>
      <c r="B130" s="79" t="s">
        <v>238</v>
      </c>
      <c r="C130" s="16" t="n">
        <f aca="false">+C131+C132+C133</f>
        <v>9458380</v>
      </c>
      <c r="D130" s="17" t="n">
        <f aca="false">+D131+D132+D133</f>
        <v>9458380</v>
      </c>
    </row>
    <row r="131" customFormat="false" ht="12" hidden="false" customHeight="true" outlineLevel="0" collapsed="false">
      <c r="A131" s="19" t="s">
        <v>56</v>
      </c>
      <c r="B131" s="77" t="s">
        <v>239</v>
      </c>
      <c r="C131" s="21"/>
      <c r="D131" s="61"/>
    </row>
    <row r="132" customFormat="false" ht="12" hidden="false" customHeight="true" outlineLevel="0" collapsed="false">
      <c r="A132" s="19" t="s">
        <v>64</v>
      </c>
      <c r="B132" s="77" t="s">
        <v>240</v>
      </c>
      <c r="C132" s="25"/>
      <c r="D132" s="63"/>
    </row>
    <row r="133" customFormat="false" ht="12" hidden="false" customHeight="true" outlineLevel="0" collapsed="false">
      <c r="A133" s="71" t="s">
        <v>66</v>
      </c>
      <c r="B133" s="77" t="s">
        <v>241</v>
      </c>
      <c r="C133" s="31" t="n">
        <v>9458380</v>
      </c>
      <c r="D133" s="74" t="n">
        <v>9458380</v>
      </c>
    </row>
    <row r="134" customFormat="false" ht="12" hidden="false" customHeight="true" outlineLevel="0" collapsed="false">
      <c r="A134" s="14" t="s">
        <v>70</v>
      </c>
      <c r="B134" s="79" t="s">
        <v>242</v>
      </c>
      <c r="C134" s="16"/>
      <c r="D134" s="17"/>
    </row>
    <row r="135" customFormat="false" ht="12" hidden="false" customHeight="true" outlineLevel="0" collapsed="false">
      <c r="A135" s="19" t="s">
        <v>72</v>
      </c>
      <c r="B135" s="80" t="s">
        <v>243</v>
      </c>
      <c r="C135" s="21"/>
      <c r="D135" s="61"/>
    </row>
    <row r="136" customFormat="false" ht="12" hidden="false" customHeight="true" outlineLevel="0" collapsed="false">
      <c r="A136" s="19" t="s">
        <v>74</v>
      </c>
      <c r="B136" s="80" t="s">
        <v>244</v>
      </c>
      <c r="C136" s="25"/>
      <c r="D136" s="63"/>
    </row>
    <row r="137" customFormat="false" ht="12" hidden="false" customHeight="true" outlineLevel="0" collapsed="false">
      <c r="A137" s="19" t="s">
        <v>76</v>
      </c>
      <c r="B137" s="80" t="s">
        <v>245</v>
      </c>
      <c r="C137" s="25"/>
      <c r="D137" s="63"/>
    </row>
    <row r="138" customFormat="false" ht="12" hidden="false" customHeight="true" outlineLevel="0" collapsed="false">
      <c r="A138" s="19" t="s">
        <v>78</v>
      </c>
      <c r="B138" s="80" t="s">
        <v>246</v>
      </c>
      <c r="C138" s="25"/>
      <c r="D138" s="63"/>
    </row>
    <row r="139" customFormat="false" ht="12" hidden="false" customHeight="true" outlineLevel="0" collapsed="false">
      <c r="A139" s="19" t="s">
        <v>80</v>
      </c>
      <c r="B139" s="80" t="s">
        <v>247</v>
      </c>
      <c r="C139" s="25"/>
      <c r="D139" s="63"/>
    </row>
    <row r="140" customFormat="false" ht="12" hidden="false" customHeight="true" outlineLevel="0" collapsed="false">
      <c r="A140" s="71" t="s">
        <v>82</v>
      </c>
      <c r="B140" s="80" t="s">
        <v>248</v>
      </c>
      <c r="C140" s="31"/>
      <c r="D140" s="74"/>
    </row>
    <row r="141" customFormat="false" ht="12" hidden="false" customHeight="true" outlineLevel="0" collapsed="false">
      <c r="A141" s="14" t="s">
        <v>95</v>
      </c>
      <c r="B141" s="79" t="s">
        <v>249</v>
      </c>
      <c r="C141" s="81" t="n">
        <f aca="false">+C142+C143+C144+C145</f>
        <v>0</v>
      </c>
      <c r="D141" s="82" t="n">
        <f aca="false">+D142+D143+D144+D145</f>
        <v>7815038</v>
      </c>
    </row>
    <row r="142" customFormat="false" ht="12" hidden="false" customHeight="true" outlineLevel="0" collapsed="false">
      <c r="A142" s="19" t="s">
        <v>97</v>
      </c>
      <c r="B142" s="80" t="s">
        <v>250</v>
      </c>
      <c r="C142" s="21"/>
      <c r="D142" s="61"/>
    </row>
    <row r="143" customFormat="false" ht="12" hidden="false" customHeight="true" outlineLevel="0" collapsed="false">
      <c r="A143" s="19" t="s">
        <v>99</v>
      </c>
      <c r="B143" s="80" t="s">
        <v>251</v>
      </c>
      <c r="C143" s="25" t="n">
        <v>0</v>
      </c>
      <c r="D143" s="63" t="n">
        <v>7815038</v>
      </c>
    </row>
    <row r="144" customFormat="false" ht="12" hidden="false" customHeight="true" outlineLevel="0" collapsed="false">
      <c r="A144" s="19" t="s">
        <v>101</v>
      </c>
      <c r="B144" s="80" t="s">
        <v>252</v>
      </c>
      <c r="C144" s="25"/>
      <c r="D144" s="63"/>
    </row>
    <row r="145" customFormat="false" ht="12" hidden="false" customHeight="true" outlineLevel="0" collapsed="false">
      <c r="A145" s="71" t="s">
        <v>103</v>
      </c>
      <c r="B145" s="83" t="s">
        <v>253</v>
      </c>
      <c r="C145" s="31"/>
      <c r="D145" s="74"/>
    </row>
    <row r="146" customFormat="false" ht="12" hidden="false" customHeight="true" outlineLevel="0" collapsed="false">
      <c r="A146" s="14" t="s">
        <v>254</v>
      </c>
      <c r="B146" s="79" t="s">
        <v>255</v>
      </c>
      <c r="C146" s="84"/>
      <c r="D146" s="85"/>
    </row>
    <row r="147" customFormat="false" ht="12" hidden="false" customHeight="true" outlineLevel="0" collapsed="false">
      <c r="A147" s="19" t="s">
        <v>109</v>
      </c>
      <c r="B147" s="80" t="s">
        <v>256</v>
      </c>
      <c r="C147" s="21"/>
      <c r="D147" s="61"/>
    </row>
    <row r="148" customFormat="false" ht="12" hidden="false" customHeight="true" outlineLevel="0" collapsed="false">
      <c r="A148" s="19" t="s">
        <v>111</v>
      </c>
      <c r="B148" s="80" t="s">
        <v>257</v>
      </c>
      <c r="C148" s="25"/>
      <c r="D148" s="63"/>
    </row>
    <row r="149" customFormat="false" ht="12" hidden="false" customHeight="true" outlineLevel="0" collapsed="false">
      <c r="A149" s="19" t="s">
        <v>113</v>
      </c>
      <c r="B149" s="80" t="s">
        <v>258</v>
      </c>
      <c r="C149" s="25"/>
      <c r="D149" s="63"/>
    </row>
    <row r="150" customFormat="false" ht="12" hidden="false" customHeight="true" outlineLevel="0" collapsed="false">
      <c r="A150" s="19" t="s">
        <v>115</v>
      </c>
      <c r="B150" s="80" t="s">
        <v>259</v>
      </c>
      <c r="C150" s="25"/>
      <c r="D150" s="63"/>
    </row>
    <row r="151" customFormat="false" ht="12" hidden="false" customHeight="true" outlineLevel="0" collapsed="false">
      <c r="A151" s="19" t="s">
        <v>260</v>
      </c>
      <c r="B151" s="80" t="s">
        <v>261</v>
      </c>
      <c r="C151" s="31"/>
      <c r="D151" s="74"/>
    </row>
    <row r="152" customFormat="false" ht="12" hidden="false" customHeight="true" outlineLevel="0" collapsed="false">
      <c r="A152" s="14" t="s">
        <v>117</v>
      </c>
      <c r="B152" s="79" t="s">
        <v>262</v>
      </c>
      <c r="C152" s="86"/>
      <c r="D152" s="87"/>
    </row>
    <row r="153" customFormat="false" ht="12" hidden="false" customHeight="true" outlineLevel="0" collapsed="false">
      <c r="A153" s="14" t="s">
        <v>263</v>
      </c>
      <c r="B153" s="79" t="s">
        <v>264</v>
      </c>
      <c r="C153" s="86"/>
      <c r="D153" s="87"/>
    </row>
    <row r="154" customFormat="false" ht="15" hidden="false" customHeight="true" outlineLevel="0" collapsed="false">
      <c r="A154" s="14" t="s">
        <v>265</v>
      </c>
      <c r="B154" s="79" t="s">
        <v>266</v>
      </c>
      <c r="C154" s="84" t="n">
        <f aca="false">+C130+C134+C141+C146+C152+C153</f>
        <v>9458380</v>
      </c>
      <c r="D154" s="85" t="n">
        <f aca="false">+D130+D134+D141+D146+D152+D153</f>
        <v>17273418</v>
      </c>
      <c r="F154" s="88"/>
      <c r="G154" s="89"/>
      <c r="H154" s="89"/>
      <c r="I154" s="89"/>
    </row>
    <row r="155" s="18" customFormat="true" ht="12.95" hidden="false" customHeight="true" outlineLevel="0" collapsed="false">
      <c r="A155" s="90" t="s">
        <v>267</v>
      </c>
      <c r="B155" s="91" t="s">
        <v>268</v>
      </c>
      <c r="C155" s="84" t="n">
        <f aca="false">+C129+C154</f>
        <v>395504086</v>
      </c>
      <c r="D155" s="85" t="n">
        <f aca="false">+D129+D154</f>
        <v>522404478</v>
      </c>
    </row>
    <row r="156" customFormat="false" ht="7.5" hidden="false" customHeight="true" outlineLevel="0" collapsed="false"/>
    <row r="158" customFormat="false" ht="15" hidden="false" customHeight="true" outlineLevel="0" collapsed="false"/>
    <row r="159" customFormat="false" ht="13.5" hidden="false" customHeight="true" outlineLevel="0" collapsed="false"/>
    <row r="160" customFormat="false" ht="27.75" hidden="false" customHeight="true" outlineLevel="0" collapsed="false"/>
  </sheetData>
  <mergeCells count="8">
    <mergeCell ref="A1:D1"/>
    <mergeCell ref="A2:B2"/>
    <mergeCell ref="C2:D2"/>
    <mergeCell ref="C4:D4"/>
    <mergeCell ref="A90:D90"/>
    <mergeCell ref="A91:B91"/>
    <mergeCell ref="C91:D91"/>
    <mergeCell ref="C93:D93"/>
  </mergeCells>
  <printOptions headings="false" gridLines="false" gridLinesSet="true" horizontalCentered="true" verticalCentered="false"/>
  <pageMargins left="0.7875" right="0.7875" top="1.47013888888889" bottom="0.865972222222222" header="0.7875" footer="0.511805555555555"/>
  <pageSetup paperSize="9" scale="73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&amp;C&amp;12Tiszatarján Község Önkormányzata
2020. ÉVI KÖTELEZŐ FELADATAINAK MÉRLEGE&amp;R&amp;9 1.2. melléklet a ......./2021. (..........) önkormányzati rendelethez</oddHeader>
    <oddFooter/>
  </headerFooter>
  <rowBreaks count="1" manualBreakCount="1">
    <brk id="89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I159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C11" activeCellId="0" sqref="C11"/>
    </sheetView>
  </sheetViews>
  <sheetFormatPr defaultRowHeight="15.75" zeroHeight="false" outlineLevelRow="0" outlineLevelCol="0"/>
  <cols>
    <col collapsed="false" customWidth="true" hidden="false" outlineLevel="0" max="1" min="1" style="1" width="9.5"/>
    <col collapsed="false" customWidth="true" hidden="false" outlineLevel="0" max="2" min="2" style="1" width="91.66"/>
    <col collapsed="false" customWidth="true" hidden="false" outlineLevel="0" max="3" min="3" style="2" width="13"/>
    <col collapsed="false" customWidth="true" hidden="false" outlineLevel="0" max="4" min="4" style="3" width="13"/>
    <col collapsed="false" customWidth="true" hidden="false" outlineLevel="0" max="1025" min="5" style="3" width="9.33"/>
  </cols>
  <sheetData>
    <row r="1" customFormat="false" ht="15.95" hidden="false" customHeight="true" outlineLevel="0" collapsed="false">
      <c r="A1" s="4" t="s">
        <v>0</v>
      </c>
      <c r="B1" s="4"/>
      <c r="C1" s="4"/>
      <c r="D1" s="4"/>
    </row>
    <row r="2" customFormat="false" ht="15.95" hidden="false" customHeight="true" outlineLevel="0" collapsed="false">
      <c r="A2" s="5" t="s">
        <v>1</v>
      </c>
      <c r="B2" s="5"/>
      <c r="C2" s="6" t="s">
        <v>2</v>
      </c>
      <c r="D2" s="6"/>
    </row>
    <row r="3" customFormat="false" ht="38.1" hidden="false" customHeight="true" outlineLevel="0" collapsed="false">
      <c r="A3" s="7" t="s">
        <v>3</v>
      </c>
      <c r="B3" s="8" t="s">
        <v>4</v>
      </c>
      <c r="C3" s="8" t="s">
        <v>5</v>
      </c>
      <c r="D3" s="9" t="s">
        <v>6</v>
      </c>
    </row>
    <row r="4" s="13" customFormat="true" ht="12" hidden="false" customHeight="true" outlineLevel="0" collapsed="false">
      <c r="A4" s="10" t="s">
        <v>7</v>
      </c>
      <c r="B4" s="11" t="s">
        <v>8</v>
      </c>
      <c r="C4" s="12" t="s">
        <v>9</v>
      </c>
      <c r="D4" s="12"/>
    </row>
    <row r="5" s="18" customFormat="true" ht="12" hidden="false" customHeight="true" outlineLevel="0" collapsed="false">
      <c r="A5" s="14" t="s">
        <v>10</v>
      </c>
      <c r="B5" s="15" t="s">
        <v>11</v>
      </c>
      <c r="C5" s="16"/>
      <c r="D5" s="17"/>
    </row>
    <row r="6" s="18" customFormat="true" ht="12" hidden="false" customHeight="true" outlineLevel="0" collapsed="false">
      <c r="A6" s="19" t="s">
        <v>12</v>
      </c>
      <c r="B6" s="20" t="s">
        <v>13</v>
      </c>
      <c r="C6" s="21"/>
      <c r="D6" s="22"/>
    </row>
    <row r="7" s="18" customFormat="true" ht="12" hidden="false" customHeight="true" outlineLevel="0" collapsed="false">
      <c r="A7" s="23" t="s">
        <v>14</v>
      </c>
      <c r="B7" s="24" t="s">
        <v>15</v>
      </c>
      <c r="C7" s="92" t="s">
        <v>269</v>
      </c>
      <c r="D7" s="92"/>
    </row>
    <row r="8" s="18" customFormat="true" ht="12" hidden="false" customHeight="true" outlineLevel="0" collapsed="false">
      <c r="A8" s="23" t="s">
        <v>16</v>
      </c>
      <c r="B8" s="24" t="s">
        <v>17</v>
      </c>
      <c r="C8" s="92"/>
      <c r="D8" s="92"/>
    </row>
    <row r="9" s="18" customFormat="true" ht="12" hidden="false" customHeight="true" outlineLevel="0" collapsed="false">
      <c r="A9" s="23" t="s">
        <v>18</v>
      </c>
      <c r="B9" s="24" t="s">
        <v>21</v>
      </c>
      <c r="C9" s="92"/>
      <c r="D9" s="92"/>
    </row>
    <row r="10" s="18" customFormat="true" ht="12" hidden="false" customHeight="true" outlineLevel="0" collapsed="false">
      <c r="A10" s="23" t="s">
        <v>20</v>
      </c>
      <c r="B10" s="28" t="s">
        <v>23</v>
      </c>
      <c r="C10" s="25"/>
      <c r="D10" s="26"/>
    </row>
    <row r="11" s="18" customFormat="true" ht="12" hidden="false" customHeight="true" outlineLevel="0" collapsed="false">
      <c r="A11" s="29" t="s">
        <v>22</v>
      </c>
      <c r="B11" s="30" t="s">
        <v>25</v>
      </c>
      <c r="C11" s="31"/>
      <c r="D11" s="32"/>
    </row>
    <row r="12" s="18" customFormat="true" ht="12" hidden="false" customHeight="true" outlineLevel="0" collapsed="false">
      <c r="A12" s="14" t="s">
        <v>26</v>
      </c>
      <c r="B12" s="33" t="s">
        <v>27</v>
      </c>
      <c r="C12" s="16"/>
      <c r="D12" s="17"/>
    </row>
    <row r="13" s="18" customFormat="true" ht="12" hidden="false" customHeight="true" outlineLevel="0" collapsed="false">
      <c r="A13" s="19" t="s">
        <v>28</v>
      </c>
      <c r="B13" s="20" t="s">
        <v>29</v>
      </c>
      <c r="C13" s="21"/>
      <c r="D13" s="22"/>
    </row>
    <row r="14" s="18" customFormat="true" ht="12" hidden="false" customHeight="true" outlineLevel="0" collapsed="false">
      <c r="A14" s="23" t="s">
        <v>30</v>
      </c>
      <c r="B14" s="24" t="s">
        <v>31</v>
      </c>
      <c r="C14" s="25"/>
      <c r="D14" s="26"/>
    </row>
    <row r="15" s="18" customFormat="true" ht="12" hidden="false" customHeight="true" outlineLevel="0" collapsed="false">
      <c r="A15" s="23" t="s">
        <v>32</v>
      </c>
      <c r="B15" s="24" t="s">
        <v>33</v>
      </c>
      <c r="C15" s="25"/>
      <c r="D15" s="26"/>
    </row>
    <row r="16" s="18" customFormat="true" ht="12" hidden="false" customHeight="true" outlineLevel="0" collapsed="false">
      <c r="A16" s="23" t="s">
        <v>34</v>
      </c>
      <c r="B16" s="24" t="s">
        <v>35</v>
      </c>
      <c r="C16" s="25"/>
      <c r="D16" s="26"/>
    </row>
    <row r="17" s="18" customFormat="true" ht="12" hidden="false" customHeight="true" outlineLevel="0" collapsed="false">
      <c r="A17" s="23" t="s">
        <v>36</v>
      </c>
      <c r="B17" s="24" t="s">
        <v>37</v>
      </c>
      <c r="C17" s="25"/>
      <c r="D17" s="26"/>
    </row>
    <row r="18" s="18" customFormat="true" ht="12" hidden="false" customHeight="true" outlineLevel="0" collapsed="false">
      <c r="A18" s="29" t="s">
        <v>38</v>
      </c>
      <c r="B18" s="30" t="s">
        <v>39</v>
      </c>
      <c r="C18" s="31"/>
      <c r="D18" s="32"/>
    </row>
    <row r="19" s="18" customFormat="true" ht="12" hidden="false" customHeight="true" outlineLevel="0" collapsed="false">
      <c r="A19" s="14" t="s">
        <v>40</v>
      </c>
      <c r="B19" s="15" t="s">
        <v>41</v>
      </c>
      <c r="C19" s="16"/>
      <c r="D19" s="17"/>
    </row>
    <row r="20" s="18" customFormat="true" ht="12" hidden="false" customHeight="true" outlineLevel="0" collapsed="false">
      <c r="A20" s="19" t="s">
        <v>42</v>
      </c>
      <c r="B20" s="20" t="s">
        <v>43</v>
      </c>
      <c r="C20" s="21"/>
      <c r="D20" s="22"/>
    </row>
    <row r="21" s="18" customFormat="true" ht="12" hidden="false" customHeight="true" outlineLevel="0" collapsed="false">
      <c r="A21" s="23" t="s">
        <v>44</v>
      </c>
      <c r="B21" s="24" t="s">
        <v>45</v>
      </c>
      <c r="C21" s="25"/>
      <c r="D21" s="26"/>
    </row>
    <row r="22" s="18" customFormat="true" ht="12" hidden="false" customHeight="true" outlineLevel="0" collapsed="false">
      <c r="A22" s="23" t="s">
        <v>46</v>
      </c>
      <c r="B22" s="24" t="s">
        <v>47</v>
      </c>
      <c r="C22" s="25"/>
      <c r="D22" s="26"/>
    </row>
    <row r="23" s="18" customFormat="true" ht="12" hidden="false" customHeight="true" outlineLevel="0" collapsed="false">
      <c r="A23" s="23" t="s">
        <v>48</v>
      </c>
      <c r="B23" s="24" t="s">
        <v>49</v>
      </c>
      <c r="C23" s="25"/>
      <c r="D23" s="26"/>
    </row>
    <row r="24" s="18" customFormat="true" ht="12" hidden="false" customHeight="true" outlineLevel="0" collapsed="false">
      <c r="A24" s="23" t="s">
        <v>50</v>
      </c>
      <c r="B24" s="24" t="s">
        <v>51</v>
      </c>
      <c r="C24" s="25"/>
      <c r="D24" s="26"/>
    </row>
    <row r="25" s="18" customFormat="true" ht="12" hidden="false" customHeight="true" outlineLevel="0" collapsed="false">
      <c r="A25" s="29" t="s">
        <v>52</v>
      </c>
      <c r="B25" s="34" t="s">
        <v>53</v>
      </c>
      <c r="C25" s="31"/>
      <c r="D25" s="32"/>
    </row>
    <row r="26" s="18" customFormat="true" ht="12" hidden="false" customHeight="true" outlineLevel="0" collapsed="false">
      <c r="A26" s="14" t="s">
        <v>54</v>
      </c>
      <c r="B26" s="15" t="s">
        <v>55</v>
      </c>
      <c r="C26" s="16"/>
      <c r="D26" s="17"/>
    </row>
    <row r="27" s="18" customFormat="true" ht="12" hidden="false" customHeight="true" outlineLevel="0" collapsed="false">
      <c r="A27" s="19" t="s">
        <v>56</v>
      </c>
      <c r="B27" s="20" t="s">
        <v>57</v>
      </c>
      <c r="C27" s="35"/>
      <c r="D27" s="36"/>
    </row>
    <row r="28" s="18" customFormat="true" ht="12" hidden="false" customHeight="true" outlineLevel="0" collapsed="false">
      <c r="A28" s="23" t="s">
        <v>58</v>
      </c>
      <c r="B28" s="24" t="s">
        <v>59</v>
      </c>
      <c r="C28" s="25"/>
      <c r="D28" s="26"/>
    </row>
    <row r="29" s="18" customFormat="true" ht="12" hidden="false" customHeight="true" outlineLevel="0" collapsed="false">
      <c r="A29" s="23" t="s">
        <v>60</v>
      </c>
      <c r="B29" s="24" t="s">
        <v>61</v>
      </c>
      <c r="C29" s="25"/>
      <c r="D29" s="26"/>
    </row>
    <row r="30" s="18" customFormat="true" ht="12" hidden="false" customHeight="true" outlineLevel="0" collapsed="false">
      <c r="A30" s="23" t="s">
        <v>62</v>
      </c>
      <c r="B30" s="24" t="s">
        <v>63</v>
      </c>
      <c r="C30" s="25"/>
      <c r="D30" s="26"/>
    </row>
    <row r="31" s="18" customFormat="true" ht="12" hidden="false" customHeight="true" outlineLevel="0" collapsed="false">
      <c r="A31" s="23" t="s">
        <v>64</v>
      </c>
      <c r="B31" s="24" t="s">
        <v>65</v>
      </c>
      <c r="C31" s="25"/>
      <c r="D31" s="26"/>
    </row>
    <row r="32" s="18" customFormat="true" ht="12" hidden="false" customHeight="true" outlineLevel="0" collapsed="false">
      <c r="A32" s="23" t="s">
        <v>66</v>
      </c>
      <c r="B32" s="24" t="s">
        <v>67</v>
      </c>
      <c r="C32" s="25"/>
      <c r="D32" s="26"/>
    </row>
    <row r="33" s="18" customFormat="true" ht="12" hidden="false" customHeight="true" outlineLevel="0" collapsed="false">
      <c r="A33" s="29" t="s">
        <v>68</v>
      </c>
      <c r="B33" s="34" t="s">
        <v>69</v>
      </c>
      <c r="C33" s="31"/>
      <c r="D33" s="32"/>
    </row>
    <row r="34" s="18" customFormat="true" ht="12" hidden="false" customHeight="true" outlineLevel="0" collapsed="false">
      <c r="A34" s="14" t="s">
        <v>70</v>
      </c>
      <c r="B34" s="15" t="s">
        <v>71</v>
      </c>
      <c r="C34" s="16"/>
      <c r="D34" s="17"/>
    </row>
    <row r="35" s="18" customFormat="true" ht="12" hidden="false" customHeight="true" outlineLevel="0" collapsed="false">
      <c r="A35" s="19" t="s">
        <v>72</v>
      </c>
      <c r="B35" s="20" t="s">
        <v>73</v>
      </c>
      <c r="C35" s="21"/>
      <c r="D35" s="22"/>
    </row>
    <row r="36" s="18" customFormat="true" ht="12" hidden="false" customHeight="true" outlineLevel="0" collapsed="false">
      <c r="A36" s="23" t="s">
        <v>74</v>
      </c>
      <c r="B36" s="24" t="s">
        <v>75</v>
      </c>
      <c r="C36" s="25"/>
      <c r="D36" s="26"/>
    </row>
    <row r="37" s="18" customFormat="true" ht="12" hidden="false" customHeight="true" outlineLevel="0" collapsed="false">
      <c r="A37" s="23" t="s">
        <v>76</v>
      </c>
      <c r="B37" s="24" t="s">
        <v>77</v>
      </c>
      <c r="C37" s="25"/>
      <c r="D37" s="26"/>
    </row>
    <row r="38" s="18" customFormat="true" ht="12" hidden="false" customHeight="true" outlineLevel="0" collapsed="false">
      <c r="A38" s="23" t="s">
        <v>78</v>
      </c>
      <c r="B38" s="24" t="s">
        <v>79</v>
      </c>
      <c r="C38" s="25"/>
      <c r="D38" s="26"/>
    </row>
    <row r="39" s="18" customFormat="true" ht="12" hidden="false" customHeight="true" outlineLevel="0" collapsed="false">
      <c r="A39" s="23" t="s">
        <v>80</v>
      </c>
      <c r="B39" s="24" t="s">
        <v>81</v>
      </c>
      <c r="C39" s="25"/>
      <c r="D39" s="26"/>
    </row>
    <row r="40" s="18" customFormat="true" ht="12" hidden="false" customHeight="true" outlineLevel="0" collapsed="false">
      <c r="A40" s="23" t="s">
        <v>82</v>
      </c>
      <c r="B40" s="24" t="s">
        <v>83</v>
      </c>
      <c r="C40" s="25"/>
      <c r="D40" s="26"/>
    </row>
    <row r="41" s="18" customFormat="true" ht="12" hidden="false" customHeight="true" outlineLevel="0" collapsed="false">
      <c r="A41" s="23" t="s">
        <v>85</v>
      </c>
      <c r="B41" s="24" t="s">
        <v>86</v>
      </c>
      <c r="C41" s="25"/>
      <c r="D41" s="26"/>
    </row>
    <row r="42" s="18" customFormat="true" ht="12" hidden="false" customHeight="true" outlineLevel="0" collapsed="false">
      <c r="A42" s="23" t="s">
        <v>87</v>
      </c>
      <c r="B42" s="24" t="s">
        <v>88</v>
      </c>
      <c r="C42" s="25"/>
      <c r="D42" s="26"/>
    </row>
    <row r="43" s="18" customFormat="true" ht="12" hidden="false" customHeight="true" outlineLevel="0" collapsed="false">
      <c r="A43" s="23" t="s">
        <v>89</v>
      </c>
      <c r="B43" s="24" t="s">
        <v>90</v>
      </c>
      <c r="C43" s="25"/>
      <c r="D43" s="26"/>
    </row>
    <row r="44" s="18" customFormat="true" ht="12" hidden="false" customHeight="true" outlineLevel="0" collapsed="false">
      <c r="A44" s="29" t="s">
        <v>91</v>
      </c>
      <c r="B44" s="34" t="s">
        <v>92</v>
      </c>
      <c r="C44" s="25"/>
      <c r="D44" s="26"/>
    </row>
    <row r="45" s="18" customFormat="true" ht="12" hidden="false" customHeight="true" outlineLevel="0" collapsed="false">
      <c r="A45" s="29" t="s">
        <v>93</v>
      </c>
      <c r="B45" s="30" t="s">
        <v>94</v>
      </c>
      <c r="C45" s="31"/>
      <c r="D45" s="32"/>
    </row>
    <row r="46" s="18" customFormat="true" ht="12" hidden="false" customHeight="true" outlineLevel="0" collapsed="false">
      <c r="A46" s="14" t="s">
        <v>95</v>
      </c>
      <c r="B46" s="15" t="s">
        <v>96</v>
      </c>
      <c r="C46" s="16"/>
      <c r="D46" s="17"/>
    </row>
    <row r="47" s="18" customFormat="true" ht="12" hidden="false" customHeight="true" outlineLevel="0" collapsed="false">
      <c r="A47" s="19" t="s">
        <v>97</v>
      </c>
      <c r="B47" s="20" t="s">
        <v>98</v>
      </c>
      <c r="C47" s="21"/>
      <c r="D47" s="22"/>
    </row>
    <row r="48" s="18" customFormat="true" ht="12" hidden="false" customHeight="true" outlineLevel="0" collapsed="false">
      <c r="A48" s="23" t="s">
        <v>99</v>
      </c>
      <c r="B48" s="24" t="s">
        <v>100</v>
      </c>
      <c r="C48" s="25"/>
      <c r="D48" s="26"/>
    </row>
    <row r="49" s="18" customFormat="true" ht="12" hidden="false" customHeight="true" outlineLevel="0" collapsed="false">
      <c r="A49" s="23" t="s">
        <v>101</v>
      </c>
      <c r="B49" s="24" t="s">
        <v>102</v>
      </c>
      <c r="C49" s="25"/>
      <c r="D49" s="26"/>
    </row>
    <row r="50" s="18" customFormat="true" ht="12" hidden="false" customHeight="true" outlineLevel="0" collapsed="false">
      <c r="A50" s="23" t="s">
        <v>103</v>
      </c>
      <c r="B50" s="24" t="s">
        <v>104</v>
      </c>
      <c r="C50" s="25"/>
      <c r="D50" s="26"/>
    </row>
    <row r="51" s="18" customFormat="true" ht="12" hidden="false" customHeight="true" outlineLevel="0" collapsed="false">
      <c r="A51" s="29" t="s">
        <v>105</v>
      </c>
      <c r="B51" s="30" t="s">
        <v>106</v>
      </c>
      <c r="C51" s="31"/>
      <c r="D51" s="32"/>
    </row>
    <row r="52" s="18" customFormat="true" ht="12" hidden="false" customHeight="true" outlineLevel="0" collapsed="false">
      <c r="A52" s="14" t="s">
        <v>107</v>
      </c>
      <c r="B52" s="15" t="s">
        <v>108</v>
      </c>
      <c r="C52" s="16"/>
      <c r="D52" s="17"/>
    </row>
    <row r="53" s="18" customFormat="true" ht="12" hidden="false" customHeight="true" outlineLevel="0" collapsed="false">
      <c r="A53" s="19" t="s">
        <v>109</v>
      </c>
      <c r="B53" s="20" t="s">
        <v>110</v>
      </c>
      <c r="C53" s="21"/>
      <c r="D53" s="22"/>
    </row>
    <row r="54" s="18" customFormat="true" ht="12" hidden="false" customHeight="true" outlineLevel="0" collapsed="false">
      <c r="A54" s="23" t="s">
        <v>111</v>
      </c>
      <c r="B54" s="24" t="s">
        <v>112</v>
      </c>
      <c r="C54" s="25"/>
      <c r="D54" s="26"/>
    </row>
    <row r="55" s="18" customFormat="true" ht="12" hidden="false" customHeight="true" outlineLevel="0" collapsed="false">
      <c r="A55" s="23" t="s">
        <v>113</v>
      </c>
      <c r="B55" s="24" t="s">
        <v>114</v>
      </c>
      <c r="C55" s="25"/>
      <c r="D55" s="26"/>
    </row>
    <row r="56" s="18" customFormat="true" ht="12" hidden="false" customHeight="true" outlineLevel="0" collapsed="false">
      <c r="A56" s="29" t="s">
        <v>115</v>
      </c>
      <c r="B56" s="30" t="s">
        <v>116</v>
      </c>
      <c r="C56" s="31"/>
      <c r="D56" s="32"/>
    </row>
    <row r="57" s="18" customFormat="true" ht="12" hidden="false" customHeight="true" outlineLevel="0" collapsed="false">
      <c r="A57" s="14" t="s">
        <v>117</v>
      </c>
      <c r="B57" s="33" t="s">
        <v>118</v>
      </c>
      <c r="C57" s="16"/>
      <c r="D57" s="17"/>
    </row>
    <row r="58" s="18" customFormat="true" ht="12" hidden="false" customHeight="true" outlineLevel="0" collapsed="false">
      <c r="A58" s="19" t="s">
        <v>119</v>
      </c>
      <c r="B58" s="20" t="s">
        <v>120</v>
      </c>
      <c r="C58" s="21"/>
      <c r="D58" s="22"/>
    </row>
    <row r="59" s="18" customFormat="true" ht="12" hidden="false" customHeight="true" outlineLevel="0" collapsed="false">
      <c r="A59" s="23" t="s">
        <v>121</v>
      </c>
      <c r="B59" s="24" t="s">
        <v>122</v>
      </c>
      <c r="C59" s="25"/>
      <c r="D59" s="26"/>
    </row>
    <row r="60" s="18" customFormat="true" ht="12" hidden="false" customHeight="true" outlineLevel="0" collapsed="false">
      <c r="A60" s="23" t="s">
        <v>123</v>
      </c>
      <c r="B60" s="24" t="s">
        <v>124</v>
      </c>
      <c r="C60" s="25"/>
      <c r="D60" s="26"/>
    </row>
    <row r="61" s="18" customFormat="true" ht="12" hidden="false" customHeight="true" outlineLevel="0" collapsed="false">
      <c r="A61" s="29" t="s">
        <v>125</v>
      </c>
      <c r="B61" s="30" t="s">
        <v>126</v>
      </c>
      <c r="C61" s="31"/>
      <c r="D61" s="32"/>
    </row>
    <row r="62" s="18" customFormat="true" ht="12" hidden="false" customHeight="true" outlineLevel="0" collapsed="false">
      <c r="A62" s="37" t="s">
        <v>127</v>
      </c>
      <c r="B62" s="15" t="s">
        <v>128</v>
      </c>
      <c r="C62" s="16"/>
      <c r="D62" s="17"/>
    </row>
    <row r="63" s="18" customFormat="true" ht="12" hidden="false" customHeight="true" outlineLevel="0" collapsed="false">
      <c r="A63" s="38" t="s">
        <v>129</v>
      </c>
      <c r="B63" s="33" t="s">
        <v>130</v>
      </c>
      <c r="C63" s="16"/>
      <c r="D63" s="17"/>
    </row>
    <row r="64" s="18" customFormat="true" ht="12" hidden="false" customHeight="true" outlineLevel="0" collapsed="false">
      <c r="A64" s="19" t="s">
        <v>131</v>
      </c>
      <c r="B64" s="20" t="s">
        <v>132</v>
      </c>
      <c r="C64" s="21"/>
      <c r="D64" s="22"/>
    </row>
    <row r="65" s="18" customFormat="true" ht="12" hidden="false" customHeight="true" outlineLevel="0" collapsed="false">
      <c r="A65" s="23" t="s">
        <v>133</v>
      </c>
      <c r="B65" s="24" t="s">
        <v>134</v>
      </c>
      <c r="C65" s="25"/>
      <c r="D65" s="26"/>
    </row>
    <row r="66" s="18" customFormat="true" ht="12" hidden="false" customHeight="true" outlineLevel="0" collapsed="false">
      <c r="A66" s="29" t="s">
        <v>135</v>
      </c>
      <c r="B66" s="39" t="s">
        <v>136</v>
      </c>
      <c r="C66" s="31"/>
      <c r="D66" s="32"/>
    </row>
    <row r="67" s="18" customFormat="true" ht="12" hidden="false" customHeight="true" outlineLevel="0" collapsed="false">
      <c r="A67" s="38" t="s">
        <v>137</v>
      </c>
      <c r="B67" s="33" t="s">
        <v>138</v>
      </c>
      <c r="C67" s="16"/>
      <c r="D67" s="17"/>
    </row>
    <row r="68" s="18" customFormat="true" ht="12" hidden="false" customHeight="true" outlineLevel="0" collapsed="false">
      <c r="A68" s="19" t="s">
        <v>139</v>
      </c>
      <c r="B68" s="20" t="s">
        <v>140</v>
      </c>
      <c r="C68" s="21"/>
      <c r="D68" s="22"/>
    </row>
    <row r="69" s="18" customFormat="true" ht="12" hidden="false" customHeight="true" outlineLevel="0" collapsed="false">
      <c r="A69" s="23" t="s">
        <v>141</v>
      </c>
      <c r="B69" s="24" t="s">
        <v>142</v>
      </c>
      <c r="C69" s="25"/>
      <c r="D69" s="26"/>
    </row>
    <row r="70" s="18" customFormat="true" ht="12" hidden="false" customHeight="true" outlineLevel="0" collapsed="false">
      <c r="A70" s="23" t="s">
        <v>143</v>
      </c>
      <c r="B70" s="24" t="s">
        <v>144</v>
      </c>
      <c r="C70" s="25"/>
      <c r="D70" s="26"/>
    </row>
    <row r="71" s="18" customFormat="true" ht="12" hidden="false" customHeight="true" outlineLevel="0" collapsed="false">
      <c r="A71" s="29" t="s">
        <v>145</v>
      </c>
      <c r="B71" s="30" t="s">
        <v>146</v>
      </c>
      <c r="C71" s="31"/>
      <c r="D71" s="32"/>
    </row>
    <row r="72" s="18" customFormat="true" ht="12" hidden="false" customHeight="true" outlineLevel="0" collapsed="false">
      <c r="A72" s="38" t="s">
        <v>147</v>
      </c>
      <c r="B72" s="33" t="s">
        <v>148</v>
      </c>
      <c r="C72" s="16"/>
      <c r="D72" s="17"/>
    </row>
    <row r="73" s="18" customFormat="true" ht="12" hidden="false" customHeight="true" outlineLevel="0" collapsed="false">
      <c r="A73" s="19" t="s">
        <v>149</v>
      </c>
      <c r="B73" s="20" t="s">
        <v>150</v>
      </c>
      <c r="C73" s="21"/>
      <c r="D73" s="22"/>
    </row>
    <row r="74" s="18" customFormat="true" ht="12" hidden="false" customHeight="true" outlineLevel="0" collapsed="false">
      <c r="A74" s="29" t="s">
        <v>151</v>
      </c>
      <c r="B74" s="30" t="s">
        <v>152</v>
      </c>
      <c r="C74" s="31"/>
      <c r="D74" s="32"/>
    </row>
    <row r="75" s="18" customFormat="true" ht="12" hidden="false" customHeight="true" outlineLevel="0" collapsed="false">
      <c r="A75" s="38" t="s">
        <v>153</v>
      </c>
      <c r="B75" s="33" t="s">
        <v>154</v>
      </c>
      <c r="C75" s="16"/>
      <c r="D75" s="17"/>
    </row>
    <row r="76" s="18" customFormat="true" ht="12" hidden="false" customHeight="true" outlineLevel="0" collapsed="false">
      <c r="A76" s="19" t="s">
        <v>155</v>
      </c>
      <c r="B76" s="20" t="s">
        <v>156</v>
      </c>
      <c r="C76" s="21"/>
      <c r="D76" s="22"/>
    </row>
    <row r="77" s="18" customFormat="true" ht="12" hidden="false" customHeight="true" outlineLevel="0" collapsed="false">
      <c r="A77" s="23" t="s">
        <v>157</v>
      </c>
      <c r="B77" s="24" t="s">
        <v>158</v>
      </c>
      <c r="C77" s="25"/>
      <c r="D77" s="26"/>
    </row>
    <row r="78" s="18" customFormat="true" ht="12" hidden="false" customHeight="true" outlineLevel="0" collapsed="false">
      <c r="A78" s="29" t="s">
        <v>159</v>
      </c>
      <c r="B78" s="30" t="s">
        <v>160</v>
      </c>
      <c r="C78" s="31"/>
      <c r="D78" s="32"/>
    </row>
    <row r="79" s="18" customFormat="true" ht="12" hidden="false" customHeight="true" outlineLevel="0" collapsed="false">
      <c r="A79" s="38" t="s">
        <v>161</v>
      </c>
      <c r="B79" s="33" t="s">
        <v>162</v>
      </c>
      <c r="C79" s="16"/>
      <c r="D79" s="17"/>
    </row>
    <row r="80" s="18" customFormat="true" ht="12" hidden="false" customHeight="true" outlineLevel="0" collapsed="false">
      <c r="A80" s="40" t="s">
        <v>163</v>
      </c>
      <c r="B80" s="20" t="s">
        <v>164</v>
      </c>
      <c r="C80" s="21"/>
      <c r="D80" s="22"/>
    </row>
    <row r="81" s="18" customFormat="true" ht="12" hidden="false" customHeight="true" outlineLevel="0" collapsed="false">
      <c r="A81" s="41" t="s">
        <v>165</v>
      </c>
      <c r="B81" s="24" t="s">
        <v>166</v>
      </c>
      <c r="C81" s="25"/>
      <c r="D81" s="26"/>
    </row>
    <row r="82" s="18" customFormat="true" ht="12" hidden="false" customHeight="true" outlineLevel="0" collapsed="false">
      <c r="A82" s="41" t="s">
        <v>167</v>
      </c>
      <c r="B82" s="24" t="s">
        <v>168</v>
      </c>
      <c r="C82" s="25"/>
      <c r="D82" s="26"/>
    </row>
    <row r="83" s="18" customFormat="true" ht="12" hidden="false" customHeight="true" outlineLevel="0" collapsed="false">
      <c r="A83" s="42" t="s">
        <v>169</v>
      </c>
      <c r="B83" s="30" t="s">
        <v>170</v>
      </c>
      <c r="C83" s="31"/>
      <c r="D83" s="32"/>
    </row>
    <row r="84" s="18" customFormat="true" ht="12" hidden="false" customHeight="true" outlineLevel="0" collapsed="false">
      <c r="A84" s="38" t="s">
        <v>171</v>
      </c>
      <c r="B84" s="33" t="s">
        <v>172</v>
      </c>
      <c r="C84" s="43"/>
      <c r="D84" s="44"/>
    </row>
    <row r="85" s="18" customFormat="true" ht="13.5" hidden="false" customHeight="true" outlineLevel="0" collapsed="false">
      <c r="A85" s="38" t="s">
        <v>173</v>
      </c>
      <c r="B85" s="33" t="s">
        <v>174</v>
      </c>
      <c r="C85" s="43"/>
      <c r="D85" s="45"/>
    </row>
    <row r="86" s="18" customFormat="true" ht="15.75" hidden="false" customHeight="true" outlineLevel="0" collapsed="false">
      <c r="A86" s="38" t="s">
        <v>175</v>
      </c>
      <c r="B86" s="46" t="s">
        <v>176</v>
      </c>
      <c r="C86" s="16"/>
      <c r="D86" s="17"/>
    </row>
    <row r="87" s="18" customFormat="true" ht="16.5" hidden="false" customHeight="true" outlineLevel="0" collapsed="false">
      <c r="A87" s="47" t="s">
        <v>177</v>
      </c>
      <c r="B87" s="48" t="s">
        <v>178</v>
      </c>
      <c r="C87" s="16"/>
      <c r="D87" s="17"/>
    </row>
    <row r="88" s="18" customFormat="true" ht="83.25" hidden="false" customHeight="true" outlineLevel="0" collapsed="false">
      <c r="A88" s="49"/>
      <c r="B88" s="50"/>
      <c r="C88" s="51"/>
    </row>
    <row r="89" customFormat="false" ht="16.5" hidden="false" customHeight="true" outlineLevel="0" collapsed="false">
      <c r="A89" s="4" t="s">
        <v>179</v>
      </c>
      <c r="B89" s="4"/>
      <c r="C89" s="4"/>
      <c r="D89" s="4"/>
    </row>
    <row r="90" s="54" customFormat="true" ht="16.5" hidden="false" customHeight="true" outlineLevel="0" collapsed="false">
      <c r="A90" s="52" t="s">
        <v>180</v>
      </c>
      <c r="B90" s="52"/>
      <c r="C90" s="53" t="s">
        <v>2</v>
      </c>
      <c r="D90" s="53"/>
    </row>
    <row r="91" customFormat="false" ht="38.1" hidden="false" customHeight="true" outlineLevel="0" collapsed="false">
      <c r="A91" s="7" t="s">
        <v>3</v>
      </c>
      <c r="B91" s="8" t="s">
        <v>181</v>
      </c>
      <c r="C91" s="8" t="s">
        <v>5</v>
      </c>
      <c r="D91" s="9" t="s">
        <v>6</v>
      </c>
    </row>
    <row r="92" s="13" customFormat="true" ht="12" hidden="false" customHeight="true" outlineLevel="0" collapsed="false">
      <c r="A92" s="55" t="s">
        <v>7</v>
      </c>
      <c r="B92" s="56" t="s">
        <v>8</v>
      </c>
      <c r="C92" s="12" t="s">
        <v>9</v>
      </c>
      <c r="D92" s="12"/>
    </row>
    <row r="93" customFormat="false" ht="12" hidden="false" customHeight="true" outlineLevel="0" collapsed="false">
      <c r="A93" s="57" t="s">
        <v>10</v>
      </c>
      <c r="B93" s="58" t="s">
        <v>182</v>
      </c>
      <c r="C93" s="16"/>
      <c r="D93" s="17"/>
    </row>
    <row r="94" customFormat="false" ht="12" hidden="false" customHeight="true" outlineLevel="0" collapsed="false">
      <c r="A94" s="59" t="s">
        <v>12</v>
      </c>
      <c r="B94" s="60" t="s">
        <v>183</v>
      </c>
      <c r="C94" s="21"/>
      <c r="D94" s="61"/>
    </row>
    <row r="95" customFormat="false" ht="12" hidden="false" customHeight="true" outlineLevel="0" collapsed="false">
      <c r="A95" s="23" t="s">
        <v>14</v>
      </c>
      <c r="B95" s="62" t="s">
        <v>184</v>
      </c>
      <c r="C95" s="25"/>
      <c r="D95" s="63"/>
    </row>
    <row r="96" customFormat="false" ht="12" hidden="false" customHeight="true" outlineLevel="0" collapsed="false">
      <c r="A96" s="23" t="s">
        <v>16</v>
      </c>
      <c r="B96" s="62" t="s">
        <v>185</v>
      </c>
      <c r="C96" s="25"/>
      <c r="D96" s="63"/>
    </row>
    <row r="97" customFormat="false" ht="12" hidden="false" customHeight="true" outlineLevel="0" collapsed="false">
      <c r="A97" s="23" t="s">
        <v>18</v>
      </c>
      <c r="B97" s="64" t="s">
        <v>186</v>
      </c>
      <c r="C97" s="25"/>
      <c r="D97" s="63"/>
    </row>
    <row r="98" customFormat="false" ht="12" hidden="false" customHeight="true" outlineLevel="0" collapsed="false">
      <c r="A98" s="23" t="s">
        <v>187</v>
      </c>
      <c r="B98" s="65" t="s">
        <v>188</v>
      </c>
      <c r="C98" s="25"/>
      <c r="D98" s="66"/>
    </row>
    <row r="99" customFormat="false" ht="12" hidden="false" customHeight="true" outlineLevel="0" collapsed="false">
      <c r="A99" s="23" t="s">
        <v>22</v>
      </c>
      <c r="B99" s="62" t="s">
        <v>189</v>
      </c>
      <c r="C99" s="25"/>
      <c r="D99" s="66"/>
    </row>
    <row r="100" customFormat="false" ht="12" hidden="false" customHeight="true" outlineLevel="0" collapsed="false">
      <c r="A100" s="23" t="s">
        <v>24</v>
      </c>
      <c r="B100" s="67" t="s">
        <v>190</v>
      </c>
      <c r="C100" s="25"/>
      <c r="D100" s="63"/>
    </row>
    <row r="101" customFormat="false" ht="12" hidden="false" customHeight="true" outlineLevel="0" collapsed="false">
      <c r="A101" s="23" t="s">
        <v>191</v>
      </c>
      <c r="B101" s="67" t="s">
        <v>192</v>
      </c>
      <c r="C101" s="25"/>
      <c r="D101" s="63"/>
    </row>
    <row r="102" customFormat="false" ht="12" hidden="false" customHeight="true" outlineLevel="0" collapsed="false">
      <c r="A102" s="23" t="s">
        <v>193</v>
      </c>
      <c r="B102" s="68" t="s">
        <v>194</v>
      </c>
      <c r="C102" s="25"/>
      <c r="D102" s="63"/>
    </row>
    <row r="103" customFormat="false" ht="12" hidden="false" customHeight="true" outlineLevel="0" collapsed="false">
      <c r="A103" s="23" t="s">
        <v>195</v>
      </c>
      <c r="B103" s="69" t="s">
        <v>196</v>
      </c>
      <c r="C103" s="25"/>
      <c r="D103" s="63"/>
    </row>
    <row r="104" customFormat="false" ht="12" hidden="false" customHeight="true" outlineLevel="0" collapsed="false">
      <c r="A104" s="23" t="s">
        <v>197</v>
      </c>
      <c r="B104" s="69" t="s">
        <v>198</v>
      </c>
      <c r="C104" s="25"/>
      <c r="D104" s="63"/>
    </row>
    <row r="105" customFormat="false" ht="12" hidden="false" customHeight="true" outlineLevel="0" collapsed="false">
      <c r="A105" s="23" t="s">
        <v>199</v>
      </c>
      <c r="B105" s="68" t="s">
        <v>200</v>
      </c>
      <c r="C105" s="25"/>
      <c r="D105" s="63"/>
      <c r="I105" s="70"/>
    </row>
    <row r="106" customFormat="false" ht="12" hidden="false" customHeight="true" outlineLevel="0" collapsed="false">
      <c r="A106" s="23" t="s">
        <v>201</v>
      </c>
      <c r="B106" s="68" t="s">
        <v>202</v>
      </c>
      <c r="C106" s="25"/>
      <c r="D106" s="63"/>
    </row>
    <row r="107" customFormat="false" ht="12" hidden="false" customHeight="true" outlineLevel="0" collapsed="false">
      <c r="A107" s="23" t="s">
        <v>203</v>
      </c>
      <c r="B107" s="69" t="s">
        <v>204</v>
      </c>
      <c r="C107" s="25"/>
      <c r="D107" s="63"/>
    </row>
    <row r="108" customFormat="false" ht="12" hidden="false" customHeight="true" outlineLevel="0" collapsed="false">
      <c r="A108" s="71" t="s">
        <v>205</v>
      </c>
      <c r="B108" s="67" t="s">
        <v>206</v>
      </c>
      <c r="C108" s="25"/>
      <c r="D108" s="63"/>
    </row>
    <row r="109" customFormat="false" ht="12" hidden="false" customHeight="true" outlineLevel="0" collapsed="false">
      <c r="A109" s="23" t="s">
        <v>207</v>
      </c>
      <c r="B109" s="67" t="s">
        <v>208</v>
      </c>
      <c r="C109" s="25"/>
      <c r="D109" s="63"/>
    </row>
    <row r="110" customFormat="false" ht="12" hidden="false" customHeight="true" outlineLevel="0" collapsed="false">
      <c r="A110" s="29" t="s">
        <v>209</v>
      </c>
      <c r="B110" s="67" t="s">
        <v>210</v>
      </c>
      <c r="C110" s="25"/>
      <c r="D110" s="63"/>
    </row>
    <row r="111" customFormat="false" ht="12" hidden="false" customHeight="true" outlineLevel="0" collapsed="false">
      <c r="A111" s="23" t="s">
        <v>211</v>
      </c>
      <c r="B111" s="64" t="s">
        <v>212</v>
      </c>
      <c r="C111" s="25"/>
      <c r="D111" s="63"/>
    </row>
    <row r="112" customFormat="false" ht="12" hidden="false" customHeight="true" outlineLevel="0" collapsed="false">
      <c r="A112" s="23" t="s">
        <v>213</v>
      </c>
      <c r="B112" s="62" t="s">
        <v>214</v>
      </c>
      <c r="C112" s="25"/>
      <c r="D112" s="63"/>
    </row>
    <row r="113" customFormat="false" ht="12" hidden="false" customHeight="true" outlineLevel="0" collapsed="false">
      <c r="A113" s="72" t="s">
        <v>215</v>
      </c>
      <c r="B113" s="73" t="s">
        <v>216</v>
      </c>
      <c r="C113" s="31"/>
      <c r="D113" s="74"/>
    </row>
    <row r="114" customFormat="false" ht="12" hidden="false" customHeight="true" outlineLevel="0" collapsed="false">
      <c r="A114" s="75" t="s">
        <v>26</v>
      </c>
      <c r="B114" s="76" t="s">
        <v>217</v>
      </c>
      <c r="C114" s="16"/>
      <c r="D114" s="17"/>
    </row>
    <row r="115" customFormat="false" ht="12" hidden="false" customHeight="true" outlineLevel="0" collapsed="false">
      <c r="A115" s="19" t="s">
        <v>28</v>
      </c>
      <c r="B115" s="62" t="s">
        <v>218</v>
      </c>
      <c r="C115" s="21"/>
      <c r="D115" s="61"/>
    </row>
    <row r="116" customFormat="false" ht="12" hidden="false" customHeight="true" outlineLevel="0" collapsed="false">
      <c r="A116" s="19" t="s">
        <v>30</v>
      </c>
      <c r="B116" s="77" t="s">
        <v>219</v>
      </c>
      <c r="C116" s="25"/>
      <c r="D116" s="63"/>
    </row>
    <row r="117" customFormat="false" ht="12" hidden="false" customHeight="true" outlineLevel="0" collapsed="false">
      <c r="A117" s="19" t="s">
        <v>32</v>
      </c>
      <c r="B117" s="77" t="s">
        <v>220</v>
      </c>
      <c r="C117" s="25"/>
      <c r="D117" s="63"/>
    </row>
    <row r="118" customFormat="false" ht="12" hidden="false" customHeight="true" outlineLevel="0" collapsed="false">
      <c r="A118" s="19" t="s">
        <v>34</v>
      </c>
      <c r="B118" s="77" t="s">
        <v>221</v>
      </c>
      <c r="C118" s="25"/>
      <c r="D118" s="63"/>
    </row>
    <row r="119" customFormat="false" ht="12" hidden="false" customHeight="true" outlineLevel="0" collapsed="false">
      <c r="A119" s="19" t="s">
        <v>36</v>
      </c>
      <c r="B119" s="30" t="s">
        <v>222</v>
      </c>
      <c r="C119" s="25"/>
      <c r="D119" s="63"/>
    </row>
    <row r="120" customFormat="false" ht="12" hidden="false" customHeight="true" outlineLevel="0" collapsed="false">
      <c r="A120" s="19" t="s">
        <v>38</v>
      </c>
      <c r="B120" s="28" t="s">
        <v>223</v>
      </c>
      <c r="C120" s="25"/>
      <c r="D120" s="63"/>
    </row>
    <row r="121" customFormat="false" ht="12" hidden="false" customHeight="true" outlineLevel="0" collapsed="false">
      <c r="A121" s="19" t="s">
        <v>224</v>
      </c>
      <c r="B121" s="78" t="s">
        <v>225</v>
      </c>
      <c r="C121" s="25"/>
      <c r="D121" s="63"/>
    </row>
    <row r="122" customFormat="false" ht="15.75" hidden="false" customHeight="false" outlineLevel="0" collapsed="false">
      <c r="A122" s="19" t="s">
        <v>226</v>
      </c>
      <c r="B122" s="69" t="s">
        <v>198</v>
      </c>
      <c r="C122" s="25"/>
      <c r="D122" s="63"/>
    </row>
    <row r="123" customFormat="false" ht="12" hidden="false" customHeight="true" outlineLevel="0" collapsed="false">
      <c r="A123" s="19" t="s">
        <v>227</v>
      </c>
      <c r="B123" s="69" t="s">
        <v>228</v>
      </c>
      <c r="C123" s="25"/>
      <c r="D123" s="63"/>
    </row>
    <row r="124" customFormat="false" ht="12" hidden="false" customHeight="true" outlineLevel="0" collapsed="false">
      <c r="A124" s="19" t="s">
        <v>229</v>
      </c>
      <c r="B124" s="69" t="s">
        <v>230</v>
      </c>
      <c r="C124" s="25"/>
      <c r="D124" s="63"/>
    </row>
    <row r="125" customFormat="false" ht="12" hidden="false" customHeight="true" outlineLevel="0" collapsed="false">
      <c r="A125" s="19" t="s">
        <v>231</v>
      </c>
      <c r="B125" s="69" t="s">
        <v>204</v>
      </c>
      <c r="C125" s="25"/>
      <c r="D125" s="63"/>
    </row>
    <row r="126" customFormat="false" ht="12" hidden="false" customHeight="true" outlineLevel="0" collapsed="false">
      <c r="A126" s="19" t="s">
        <v>232</v>
      </c>
      <c r="B126" s="69" t="s">
        <v>233</v>
      </c>
      <c r="C126" s="25"/>
      <c r="D126" s="63"/>
    </row>
    <row r="127" customFormat="false" ht="16.5" hidden="false" customHeight="false" outlineLevel="0" collapsed="false">
      <c r="A127" s="71" t="s">
        <v>234</v>
      </c>
      <c r="B127" s="69" t="s">
        <v>235</v>
      </c>
      <c r="C127" s="31"/>
      <c r="D127" s="74"/>
    </row>
    <row r="128" customFormat="false" ht="12" hidden="false" customHeight="true" outlineLevel="0" collapsed="false">
      <c r="A128" s="14" t="s">
        <v>40</v>
      </c>
      <c r="B128" s="79" t="s">
        <v>236</v>
      </c>
      <c r="C128" s="16"/>
      <c r="D128" s="17"/>
    </row>
    <row r="129" customFormat="false" ht="12" hidden="false" customHeight="true" outlineLevel="0" collapsed="false">
      <c r="A129" s="14" t="s">
        <v>237</v>
      </c>
      <c r="B129" s="79" t="s">
        <v>238</v>
      </c>
      <c r="C129" s="16"/>
      <c r="D129" s="17"/>
    </row>
    <row r="130" customFormat="false" ht="12" hidden="false" customHeight="true" outlineLevel="0" collapsed="false">
      <c r="A130" s="19" t="s">
        <v>56</v>
      </c>
      <c r="B130" s="77" t="s">
        <v>239</v>
      </c>
      <c r="C130" s="21"/>
      <c r="D130" s="61"/>
    </row>
    <row r="131" customFormat="false" ht="12" hidden="false" customHeight="true" outlineLevel="0" collapsed="false">
      <c r="A131" s="19" t="s">
        <v>64</v>
      </c>
      <c r="B131" s="77" t="s">
        <v>240</v>
      </c>
      <c r="C131" s="25"/>
      <c r="D131" s="63"/>
    </row>
    <row r="132" customFormat="false" ht="12" hidden="false" customHeight="true" outlineLevel="0" collapsed="false">
      <c r="A132" s="71" t="s">
        <v>66</v>
      </c>
      <c r="B132" s="77" t="s">
        <v>241</v>
      </c>
      <c r="C132" s="31"/>
      <c r="D132" s="74"/>
    </row>
    <row r="133" customFormat="false" ht="12" hidden="false" customHeight="true" outlineLevel="0" collapsed="false">
      <c r="A133" s="14" t="s">
        <v>70</v>
      </c>
      <c r="B133" s="79" t="s">
        <v>242</v>
      </c>
      <c r="C133" s="16"/>
      <c r="D133" s="17"/>
    </row>
    <row r="134" customFormat="false" ht="12" hidden="false" customHeight="true" outlineLevel="0" collapsed="false">
      <c r="A134" s="19" t="s">
        <v>72</v>
      </c>
      <c r="B134" s="80" t="s">
        <v>243</v>
      </c>
      <c r="C134" s="21"/>
      <c r="D134" s="61"/>
    </row>
    <row r="135" customFormat="false" ht="12" hidden="false" customHeight="true" outlineLevel="0" collapsed="false">
      <c r="A135" s="19" t="s">
        <v>74</v>
      </c>
      <c r="B135" s="80" t="s">
        <v>244</v>
      </c>
      <c r="C135" s="25"/>
      <c r="D135" s="63"/>
    </row>
    <row r="136" customFormat="false" ht="12" hidden="false" customHeight="true" outlineLevel="0" collapsed="false">
      <c r="A136" s="19" t="s">
        <v>76</v>
      </c>
      <c r="B136" s="80" t="s">
        <v>245</v>
      </c>
      <c r="C136" s="25"/>
      <c r="D136" s="63"/>
    </row>
    <row r="137" customFormat="false" ht="12" hidden="false" customHeight="true" outlineLevel="0" collapsed="false">
      <c r="A137" s="19" t="s">
        <v>78</v>
      </c>
      <c r="B137" s="80" t="s">
        <v>246</v>
      </c>
      <c r="C137" s="25"/>
      <c r="D137" s="63"/>
    </row>
    <row r="138" customFormat="false" ht="12" hidden="false" customHeight="true" outlineLevel="0" collapsed="false">
      <c r="A138" s="19" t="s">
        <v>80</v>
      </c>
      <c r="B138" s="80" t="s">
        <v>247</v>
      </c>
      <c r="C138" s="25"/>
      <c r="D138" s="63"/>
    </row>
    <row r="139" customFormat="false" ht="12" hidden="false" customHeight="true" outlineLevel="0" collapsed="false">
      <c r="A139" s="71" t="s">
        <v>82</v>
      </c>
      <c r="B139" s="80" t="s">
        <v>248</v>
      </c>
      <c r="C139" s="31"/>
      <c r="D139" s="74"/>
    </row>
    <row r="140" customFormat="false" ht="12" hidden="false" customHeight="true" outlineLevel="0" collapsed="false">
      <c r="A140" s="14" t="s">
        <v>95</v>
      </c>
      <c r="B140" s="79" t="s">
        <v>249</v>
      </c>
      <c r="C140" s="81"/>
      <c r="D140" s="82"/>
    </row>
    <row r="141" customFormat="false" ht="12" hidden="false" customHeight="true" outlineLevel="0" collapsed="false">
      <c r="A141" s="19" t="s">
        <v>97</v>
      </c>
      <c r="B141" s="80" t="s">
        <v>250</v>
      </c>
      <c r="C141" s="21"/>
      <c r="D141" s="61"/>
    </row>
    <row r="142" customFormat="false" ht="12" hidden="false" customHeight="true" outlineLevel="0" collapsed="false">
      <c r="A142" s="19" t="s">
        <v>99</v>
      </c>
      <c r="B142" s="80" t="s">
        <v>251</v>
      </c>
      <c r="C142" s="25"/>
      <c r="D142" s="63"/>
    </row>
    <row r="143" customFormat="false" ht="12" hidden="false" customHeight="true" outlineLevel="0" collapsed="false">
      <c r="A143" s="19" t="s">
        <v>101</v>
      </c>
      <c r="B143" s="80" t="s">
        <v>252</v>
      </c>
      <c r="C143" s="25"/>
      <c r="D143" s="63"/>
    </row>
    <row r="144" customFormat="false" ht="12" hidden="false" customHeight="true" outlineLevel="0" collapsed="false">
      <c r="A144" s="71" t="s">
        <v>103</v>
      </c>
      <c r="B144" s="83" t="s">
        <v>253</v>
      </c>
      <c r="C144" s="31"/>
      <c r="D144" s="74"/>
    </row>
    <row r="145" customFormat="false" ht="12" hidden="false" customHeight="true" outlineLevel="0" collapsed="false">
      <c r="A145" s="14" t="s">
        <v>254</v>
      </c>
      <c r="B145" s="79" t="s">
        <v>255</v>
      </c>
      <c r="C145" s="84"/>
      <c r="D145" s="85"/>
    </row>
    <row r="146" customFormat="false" ht="12" hidden="false" customHeight="true" outlineLevel="0" collapsed="false">
      <c r="A146" s="19" t="s">
        <v>109</v>
      </c>
      <c r="B146" s="80" t="s">
        <v>256</v>
      </c>
      <c r="C146" s="21"/>
      <c r="D146" s="61"/>
    </row>
    <row r="147" customFormat="false" ht="12" hidden="false" customHeight="true" outlineLevel="0" collapsed="false">
      <c r="A147" s="19" t="s">
        <v>111</v>
      </c>
      <c r="B147" s="80" t="s">
        <v>257</v>
      </c>
      <c r="C147" s="25"/>
      <c r="D147" s="63"/>
    </row>
    <row r="148" customFormat="false" ht="12" hidden="false" customHeight="true" outlineLevel="0" collapsed="false">
      <c r="A148" s="19" t="s">
        <v>113</v>
      </c>
      <c r="B148" s="80" t="s">
        <v>258</v>
      </c>
      <c r="C148" s="25"/>
      <c r="D148" s="63"/>
    </row>
    <row r="149" customFormat="false" ht="12" hidden="false" customHeight="true" outlineLevel="0" collapsed="false">
      <c r="A149" s="19" t="s">
        <v>115</v>
      </c>
      <c r="B149" s="80" t="s">
        <v>259</v>
      </c>
      <c r="C149" s="25"/>
      <c r="D149" s="63"/>
    </row>
    <row r="150" customFormat="false" ht="12" hidden="false" customHeight="true" outlineLevel="0" collapsed="false">
      <c r="A150" s="19" t="s">
        <v>260</v>
      </c>
      <c r="B150" s="80" t="s">
        <v>261</v>
      </c>
      <c r="C150" s="31"/>
      <c r="D150" s="74"/>
    </row>
    <row r="151" customFormat="false" ht="12" hidden="false" customHeight="true" outlineLevel="0" collapsed="false">
      <c r="A151" s="14" t="s">
        <v>117</v>
      </c>
      <c r="B151" s="79" t="s">
        <v>262</v>
      </c>
      <c r="C151" s="86"/>
      <c r="D151" s="87"/>
    </row>
    <row r="152" customFormat="false" ht="12" hidden="false" customHeight="true" outlineLevel="0" collapsed="false">
      <c r="A152" s="14" t="s">
        <v>263</v>
      </c>
      <c r="B152" s="79" t="s">
        <v>264</v>
      </c>
      <c r="C152" s="86"/>
      <c r="D152" s="87"/>
    </row>
    <row r="153" customFormat="false" ht="15" hidden="false" customHeight="true" outlineLevel="0" collapsed="false">
      <c r="A153" s="14" t="s">
        <v>265</v>
      </c>
      <c r="B153" s="79" t="s">
        <v>266</v>
      </c>
      <c r="C153" s="84"/>
      <c r="D153" s="85"/>
      <c r="F153" s="88"/>
      <c r="G153" s="89"/>
      <c r="H153" s="89"/>
      <c r="I153" s="89"/>
    </row>
    <row r="154" s="18" customFormat="true" ht="12.95" hidden="false" customHeight="true" outlineLevel="0" collapsed="false">
      <c r="A154" s="90" t="s">
        <v>267</v>
      </c>
      <c r="B154" s="91" t="s">
        <v>268</v>
      </c>
      <c r="C154" s="84"/>
      <c r="D154" s="85"/>
    </row>
    <row r="155" customFormat="false" ht="7.5" hidden="false" customHeight="true" outlineLevel="0" collapsed="false"/>
    <row r="157" customFormat="false" ht="15" hidden="false" customHeight="true" outlineLevel="0" collapsed="false"/>
    <row r="158" customFormat="false" ht="13.5" hidden="false" customHeight="true" outlineLevel="0" collapsed="false"/>
    <row r="159" customFormat="false" ht="27.75" hidden="false" customHeight="true" outlineLevel="0" collapsed="false"/>
  </sheetData>
  <mergeCells count="9">
    <mergeCell ref="A1:D1"/>
    <mergeCell ref="A2:B2"/>
    <mergeCell ref="C2:D2"/>
    <mergeCell ref="C4:D4"/>
    <mergeCell ref="C7:D9"/>
    <mergeCell ref="A89:D89"/>
    <mergeCell ref="A90:B90"/>
    <mergeCell ref="C90:D90"/>
    <mergeCell ref="C92:D92"/>
  </mergeCells>
  <printOptions headings="false" gridLines="false" gridLinesSet="true" horizontalCentered="true" verticalCentered="false"/>
  <pageMargins left="0.7875" right="0.7875" top="1.47013888888889" bottom="0.865972222222222" header="0.7875" footer="0.511805555555555"/>
  <pageSetup paperSize="9" scale="74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&amp;C&amp;12Tiszatarján Község Önkormányzata
2020. ÉVI ÖNKÉNT VÁLLALT MÉRLEGE&amp;R&amp;9 1.3. melléklet a ......./2021. (..........) önkormányzati rendelethez</oddHeader>
    <oddFooter/>
  </headerFooter>
  <rowBreaks count="1" manualBreakCount="1">
    <brk id="88" man="true" max="16383" min="0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I15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2" activeCellId="0" sqref="C12"/>
    </sheetView>
  </sheetViews>
  <sheetFormatPr defaultRowHeight="15.75" zeroHeight="false" outlineLevelRow="0" outlineLevelCol="0"/>
  <cols>
    <col collapsed="false" customWidth="true" hidden="false" outlineLevel="0" max="1" min="1" style="1" width="9.5"/>
    <col collapsed="false" customWidth="true" hidden="false" outlineLevel="0" max="2" min="2" style="1" width="91.66"/>
    <col collapsed="false" customWidth="true" hidden="false" outlineLevel="0" max="3" min="3" style="2" width="13"/>
    <col collapsed="false" customWidth="true" hidden="false" outlineLevel="0" max="4" min="4" style="3" width="13"/>
    <col collapsed="false" customWidth="true" hidden="false" outlineLevel="0" max="1025" min="5" style="3" width="9.33"/>
  </cols>
  <sheetData>
    <row r="1" customFormat="false" ht="15.95" hidden="false" customHeight="true" outlineLevel="0" collapsed="false">
      <c r="A1" s="4" t="s">
        <v>0</v>
      </c>
      <c r="B1" s="4"/>
      <c r="C1" s="4"/>
      <c r="D1" s="4"/>
    </row>
    <row r="2" customFormat="false" ht="15.95" hidden="false" customHeight="true" outlineLevel="0" collapsed="false">
      <c r="A2" s="5" t="s">
        <v>1</v>
      </c>
      <c r="B2" s="5"/>
      <c r="C2" s="6" t="s">
        <v>2</v>
      </c>
      <c r="D2" s="6"/>
    </row>
    <row r="3" customFormat="false" ht="38.1" hidden="false" customHeight="true" outlineLevel="0" collapsed="false">
      <c r="A3" s="7" t="s">
        <v>3</v>
      </c>
      <c r="B3" s="8" t="s">
        <v>4</v>
      </c>
      <c r="C3" s="8" t="s">
        <v>5</v>
      </c>
      <c r="D3" s="9" t="s">
        <v>6</v>
      </c>
    </row>
    <row r="4" s="13" customFormat="true" ht="12" hidden="false" customHeight="true" outlineLevel="0" collapsed="false">
      <c r="A4" s="10" t="s">
        <v>7</v>
      </c>
      <c r="B4" s="11" t="s">
        <v>8</v>
      </c>
      <c r="C4" s="12" t="s">
        <v>9</v>
      </c>
      <c r="D4" s="12"/>
    </row>
    <row r="5" s="18" customFormat="true" ht="12" hidden="false" customHeight="true" outlineLevel="0" collapsed="false">
      <c r="A5" s="14" t="s">
        <v>10</v>
      </c>
      <c r="B5" s="15" t="s">
        <v>11</v>
      </c>
      <c r="C5" s="16"/>
      <c r="D5" s="17"/>
    </row>
    <row r="6" s="18" customFormat="true" ht="12" hidden="false" customHeight="true" outlineLevel="0" collapsed="false">
      <c r="A6" s="19" t="s">
        <v>12</v>
      </c>
      <c r="B6" s="20" t="s">
        <v>13</v>
      </c>
      <c r="C6" s="21"/>
      <c r="D6" s="22"/>
    </row>
    <row r="7" s="18" customFormat="true" ht="12" hidden="false" customHeight="true" outlineLevel="0" collapsed="false">
      <c r="A7" s="23" t="s">
        <v>14</v>
      </c>
      <c r="B7" s="24" t="s">
        <v>15</v>
      </c>
      <c r="C7" s="92" t="s">
        <v>269</v>
      </c>
      <c r="D7" s="92"/>
    </row>
    <row r="8" s="18" customFormat="true" ht="12" hidden="false" customHeight="true" outlineLevel="0" collapsed="false">
      <c r="A8" s="23" t="s">
        <v>16</v>
      </c>
      <c r="B8" s="24" t="s">
        <v>17</v>
      </c>
      <c r="C8" s="92"/>
      <c r="D8" s="92"/>
    </row>
    <row r="9" s="18" customFormat="true" ht="12" hidden="false" customHeight="true" outlineLevel="0" collapsed="false">
      <c r="A9" s="23" t="s">
        <v>18</v>
      </c>
      <c r="B9" s="24" t="s">
        <v>21</v>
      </c>
      <c r="C9" s="92"/>
      <c r="D9" s="92"/>
    </row>
    <row r="10" s="18" customFormat="true" ht="12" hidden="false" customHeight="true" outlineLevel="0" collapsed="false">
      <c r="A10" s="23" t="s">
        <v>20</v>
      </c>
      <c r="B10" s="28" t="s">
        <v>23</v>
      </c>
      <c r="C10" s="25"/>
      <c r="D10" s="26"/>
    </row>
    <row r="11" s="18" customFormat="true" ht="12" hidden="false" customHeight="true" outlineLevel="0" collapsed="false">
      <c r="A11" s="29" t="s">
        <v>22</v>
      </c>
      <c r="B11" s="30" t="s">
        <v>25</v>
      </c>
      <c r="C11" s="31"/>
      <c r="D11" s="32"/>
    </row>
    <row r="12" s="18" customFormat="true" ht="12" hidden="false" customHeight="true" outlineLevel="0" collapsed="false">
      <c r="A12" s="14" t="s">
        <v>26</v>
      </c>
      <c r="B12" s="33" t="s">
        <v>27</v>
      </c>
      <c r="C12" s="16"/>
      <c r="D12" s="17"/>
    </row>
    <row r="13" s="18" customFormat="true" ht="12" hidden="false" customHeight="true" outlineLevel="0" collapsed="false">
      <c r="A13" s="19" t="s">
        <v>28</v>
      </c>
      <c r="B13" s="20" t="s">
        <v>29</v>
      </c>
      <c r="C13" s="21"/>
      <c r="D13" s="22"/>
    </row>
    <row r="14" s="18" customFormat="true" ht="12" hidden="false" customHeight="true" outlineLevel="0" collapsed="false">
      <c r="A14" s="23" t="s">
        <v>30</v>
      </c>
      <c r="B14" s="24" t="s">
        <v>31</v>
      </c>
      <c r="C14" s="25"/>
      <c r="D14" s="26"/>
    </row>
    <row r="15" s="18" customFormat="true" ht="12" hidden="false" customHeight="true" outlineLevel="0" collapsed="false">
      <c r="A15" s="23" t="s">
        <v>32</v>
      </c>
      <c r="B15" s="24" t="s">
        <v>33</v>
      </c>
      <c r="C15" s="25"/>
      <c r="D15" s="26"/>
    </row>
    <row r="16" s="18" customFormat="true" ht="12" hidden="false" customHeight="true" outlineLevel="0" collapsed="false">
      <c r="A16" s="23" t="s">
        <v>34</v>
      </c>
      <c r="B16" s="24" t="s">
        <v>35</v>
      </c>
      <c r="C16" s="25"/>
      <c r="D16" s="26"/>
    </row>
    <row r="17" s="18" customFormat="true" ht="12" hidden="false" customHeight="true" outlineLevel="0" collapsed="false">
      <c r="A17" s="23" t="s">
        <v>36</v>
      </c>
      <c r="B17" s="24" t="s">
        <v>37</v>
      </c>
      <c r="C17" s="25"/>
      <c r="D17" s="26"/>
    </row>
    <row r="18" s="18" customFormat="true" ht="12" hidden="false" customHeight="true" outlineLevel="0" collapsed="false">
      <c r="A18" s="29" t="s">
        <v>38</v>
      </c>
      <c r="B18" s="30" t="s">
        <v>39</v>
      </c>
      <c r="C18" s="31"/>
      <c r="D18" s="32"/>
    </row>
    <row r="19" s="18" customFormat="true" ht="12" hidden="false" customHeight="true" outlineLevel="0" collapsed="false">
      <c r="A19" s="14" t="s">
        <v>40</v>
      </c>
      <c r="B19" s="15" t="s">
        <v>41</v>
      </c>
      <c r="C19" s="16"/>
      <c r="D19" s="17"/>
    </row>
    <row r="20" s="18" customFormat="true" ht="12" hidden="false" customHeight="true" outlineLevel="0" collapsed="false">
      <c r="A20" s="19" t="s">
        <v>42</v>
      </c>
      <c r="B20" s="20" t="s">
        <v>43</v>
      </c>
      <c r="C20" s="21"/>
      <c r="D20" s="22"/>
    </row>
    <row r="21" s="18" customFormat="true" ht="12" hidden="false" customHeight="true" outlineLevel="0" collapsed="false">
      <c r="A21" s="23" t="s">
        <v>44</v>
      </c>
      <c r="B21" s="24" t="s">
        <v>45</v>
      </c>
      <c r="C21" s="25"/>
      <c r="D21" s="26"/>
    </row>
    <row r="22" s="18" customFormat="true" ht="12" hidden="false" customHeight="true" outlineLevel="0" collapsed="false">
      <c r="A22" s="23" t="s">
        <v>46</v>
      </c>
      <c r="B22" s="24" t="s">
        <v>47</v>
      </c>
      <c r="C22" s="25"/>
      <c r="D22" s="26"/>
    </row>
    <row r="23" s="18" customFormat="true" ht="12" hidden="false" customHeight="true" outlineLevel="0" collapsed="false">
      <c r="A23" s="23" t="s">
        <v>48</v>
      </c>
      <c r="B23" s="24" t="s">
        <v>49</v>
      </c>
      <c r="C23" s="25"/>
      <c r="D23" s="26"/>
    </row>
    <row r="24" s="18" customFormat="true" ht="12" hidden="false" customHeight="true" outlineLevel="0" collapsed="false">
      <c r="A24" s="23" t="s">
        <v>50</v>
      </c>
      <c r="B24" s="24" t="s">
        <v>51</v>
      </c>
      <c r="C24" s="25"/>
      <c r="D24" s="26"/>
    </row>
    <row r="25" s="18" customFormat="true" ht="12" hidden="false" customHeight="true" outlineLevel="0" collapsed="false">
      <c r="A25" s="29" t="s">
        <v>52</v>
      </c>
      <c r="B25" s="34" t="s">
        <v>53</v>
      </c>
      <c r="C25" s="31"/>
      <c r="D25" s="32"/>
    </row>
    <row r="26" s="18" customFormat="true" ht="12" hidden="false" customHeight="true" outlineLevel="0" collapsed="false">
      <c r="A26" s="14" t="s">
        <v>54</v>
      </c>
      <c r="B26" s="15" t="s">
        <v>55</v>
      </c>
      <c r="C26" s="16"/>
      <c r="D26" s="17"/>
    </row>
    <row r="27" s="18" customFormat="true" ht="12" hidden="false" customHeight="true" outlineLevel="0" collapsed="false">
      <c r="A27" s="19" t="s">
        <v>56</v>
      </c>
      <c r="B27" s="20" t="s">
        <v>57</v>
      </c>
      <c r="C27" s="35"/>
      <c r="D27" s="36"/>
    </row>
    <row r="28" s="18" customFormat="true" ht="12" hidden="false" customHeight="true" outlineLevel="0" collapsed="false">
      <c r="A28" s="23" t="s">
        <v>58</v>
      </c>
      <c r="B28" s="24" t="s">
        <v>59</v>
      </c>
      <c r="C28" s="25"/>
      <c r="D28" s="26"/>
    </row>
    <row r="29" s="18" customFormat="true" ht="12" hidden="false" customHeight="true" outlineLevel="0" collapsed="false">
      <c r="A29" s="23" t="s">
        <v>60</v>
      </c>
      <c r="B29" s="24" t="s">
        <v>61</v>
      </c>
      <c r="C29" s="25"/>
      <c r="D29" s="26"/>
    </row>
    <row r="30" s="18" customFormat="true" ht="12" hidden="false" customHeight="true" outlineLevel="0" collapsed="false">
      <c r="A30" s="23" t="s">
        <v>62</v>
      </c>
      <c r="B30" s="24" t="s">
        <v>63</v>
      </c>
      <c r="C30" s="25"/>
      <c r="D30" s="26"/>
    </row>
    <row r="31" s="18" customFormat="true" ht="12" hidden="false" customHeight="true" outlineLevel="0" collapsed="false">
      <c r="A31" s="23" t="s">
        <v>64</v>
      </c>
      <c r="B31" s="24" t="s">
        <v>65</v>
      </c>
      <c r="C31" s="25"/>
      <c r="D31" s="26"/>
    </row>
    <row r="32" s="18" customFormat="true" ht="12" hidden="false" customHeight="true" outlineLevel="0" collapsed="false">
      <c r="A32" s="23" t="s">
        <v>66</v>
      </c>
      <c r="B32" s="24" t="s">
        <v>67</v>
      </c>
      <c r="C32" s="25"/>
      <c r="D32" s="26"/>
    </row>
    <row r="33" s="18" customFormat="true" ht="12" hidden="false" customHeight="true" outlineLevel="0" collapsed="false">
      <c r="A33" s="29" t="s">
        <v>68</v>
      </c>
      <c r="B33" s="34" t="s">
        <v>69</v>
      </c>
      <c r="C33" s="31"/>
      <c r="D33" s="32"/>
    </row>
    <row r="34" s="18" customFormat="true" ht="12" hidden="false" customHeight="true" outlineLevel="0" collapsed="false">
      <c r="A34" s="14" t="s">
        <v>70</v>
      </c>
      <c r="B34" s="15" t="s">
        <v>71</v>
      </c>
      <c r="C34" s="16"/>
      <c r="D34" s="17"/>
    </row>
    <row r="35" s="18" customFormat="true" ht="12" hidden="false" customHeight="true" outlineLevel="0" collapsed="false">
      <c r="A35" s="19" t="s">
        <v>72</v>
      </c>
      <c r="B35" s="20" t="s">
        <v>73</v>
      </c>
      <c r="C35" s="21"/>
      <c r="D35" s="22"/>
    </row>
    <row r="36" s="18" customFormat="true" ht="12" hidden="false" customHeight="true" outlineLevel="0" collapsed="false">
      <c r="A36" s="23" t="s">
        <v>74</v>
      </c>
      <c r="B36" s="24" t="s">
        <v>75</v>
      </c>
      <c r="C36" s="25"/>
      <c r="D36" s="26"/>
    </row>
    <row r="37" s="18" customFormat="true" ht="12" hidden="false" customHeight="true" outlineLevel="0" collapsed="false">
      <c r="A37" s="23" t="s">
        <v>76</v>
      </c>
      <c r="B37" s="24" t="s">
        <v>77</v>
      </c>
      <c r="C37" s="25"/>
      <c r="D37" s="26"/>
    </row>
    <row r="38" s="18" customFormat="true" ht="12" hidden="false" customHeight="true" outlineLevel="0" collapsed="false">
      <c r="A38" s="23" t="s">
        <v>78</v>
      </c>
      <c r="B38" s="24" t="s">
        <v>79</v>
      </c>
      <c r="C38" s="25"/>
      <c r="D38" s="26"/>
    </row>
    <row r="39" s="18" customFormat="true" ht="12" hidden="false" customHeight="true" outlineLevel="0" collapsed="false">
      <c r="A39" s="23" t="s">
        <v>80</v>
      </c>
      <c r="B39" s="24" t="s">
        <v>81</v>
      </c>
      <c r="C39" s="25"/>
      <c r="D39" s="26"/>
    </row>
    <row r="40" s="18" customFormat="true" ht="12" hidden="false" customHeight="true" outlineLevel="0" collapsed="false">
      <c r="A40" s="23" t="s">
        <v>82</v>
      </c>
      <c r="B40" s="24" t="s">
        <v>83</v>
      </c>
      <c r="C40" s="25"/>
      <c r="D40" s="26"/>
    </row>
    <row r="41" s="18" customFormat="true" ht="12" hidden="false" customHeight="true" outlineLevel="0" collapsed="false">
      <c r="A41" s="23" t="s">
        <v>85</v>
      </c>
      <c r="B41" s="24" t="s">
        <v>86</v>
      </c>
      <c r="C41" s="25"/>
      <c r="D41" s="26"/>
    </row>
    <row r="42" s="18" customFormat="true" ht="12" hidden="false" customHeight="true" outlineLevel="0" collapsed="false">
      <c r="A42" s="23" t="s">
        <v>87</v>
      </c>
      <c r="B42" s="24" t="s">
        <v>88</v>
      </c>
      <c r="C42" s="25"/>
      <c r="D42" s="26"/>
    </row>
    <row r="43" s="18" customFormat="true" ht="12" hidden="false" customHeight="true" outlineLevel="0" collapsed="false">
      <c r="A43" s="23" t="s">
        <v>89</v>
      </c>
      <c r="B43" s="24" t="s">
        <v>90</v>
      </c>
      <c r="C43" s="25"/>
      <c r="D43" s="26"/>
    </row>
    <row r="44" s="18" customFormat="true" ht="12" hidden="false" customHeight="true" outlineLevel="0" collapsed="false">
      <c r="A44" s="29" t="s">
        <v>91</v>
      </c>
      <c r="B44" s="34" t="s">
        <v>92</v>
      </c>
      <c r="C44" s="25"/>
      <c r="D44" s="26"/>
    </row>
    <row r="45" s="18" customFormat="true" ht="12" hidden="false" customHeight="true" outlineLevel="0" collapsed="false">
      <c r="A45" s="29" t="s">
        <v>93</v>
      </c>
      <c r="B45" s="30" t="s">
        <v>94</v>
      </c>
      <c r="C45" s="31"/>
      <c r="D45" s="32"/>
    </row>
    <row r="46" s="18" customFormat="true" ht="12" hidden="false" customHeight="true" outlineLevel="0" collapsed="false">
      <c r="A46" s="14" t="s">
        <v>95</v>
      </c>
      <c r="B46" s="15" t="s">
        <v>96</v>
      </c>
      <c r="C46" s="16"/>
      <c r="D46" s="17"/>
    </row>
    <row r="47" s="18" customFormat="true" ht="12" hidden="false" customHeight="true" outlineLevel="0" collapsed="false">
      <c r="A47" s="19" t="s">
        <v>97</v>
      </c>
      <c r="B47" s="20" t="s">
        <v>98</v>
      </c>
      <c r="C47" s="21"/>
      <c r="D47" s="22"/>
    </row>
    <row r="48" s="18" customFormat="true" ht="12" hidden="false" customHeight="true" outlineLevel="0" collapsed="false">
      <c r="A48" s="23" t="s">
        <v>99</v>
      </c>
      <c r="B48" s="24" t="s">
        <v>100</v>
      </c>
      <c r="C48" s="25"/>
      <c r="D48" s="26"/>
    </row>
    <row r="49" s="18" customFormat="true" ht="12" hidden="false" customHeight="true" outlineLevel="0" collapsed="false">
      <c r="A49" s="23" t="s">
        <v>101</v>
      </c>
      <c r="B49" s="24" t="s">
        <v>102</v>
      </c>
      <c r="C49" s="25"/>
      <c r="D49" s="26"/>
    </row>
    <row r="50" s="18" customFormat="true" ht="12" hidden="false" customHeight="true" outlineLevel="0" collapsed="false">
      <c r="A50" s="23" t="s">
        <v>103</v>
      </c>
      <c r="B50" s="24" t="s">
        <v>104</v>
      </c>
      <c r="C50" s="25"/>
      <c r="D50" s="26"/>
    </row>
    <row r="51" s="18" customFormat="true" ht="12" hidden="false" customHeight="true" outlineLevel="0" collapsed="false">
      <c r="A51" s="29" t="s">
        <v>105</v>
      </c>
      <c r="B51" s="30" t="s">
        <v>106</v>
      </c>
      <c r="C51" s="31"/>
      <c r="D51" s="32"/>
    </row>
    <row r="52" s="18" customFormat="true" ht="12" hidden="false" customHeight="true" outlineLevel="0" collapsed="false">
      <c r="A52" s="14" t="s">
        <v>107</v>
      </c>
      <c r="B52" s="15" t="s">
        <v>108</v>
      </c>
      <c r="C52" s="16"/>
      <c r="D52" s="17"/>
    </row>
    <row r="53" s="18" customFormat="true" ht="12" hidden="false" customHeight="true" outlineLevel="0" collapsed="false">
      <c r="A53" s="19" t="s">
        <v>109</v>
      </c>
      <c r="B53" s="20" t="s">
        <v>110</v>
      </c>
      <c r="C53" s="21"/>
      <c r="D53" s="22"/>
    </row>
    <row r="54" s="18" customFormat="true" ht="12" hidden="false" customHeight="true" outlineLevel="0" collapsed="false">
      <c r="A54" s="23" t="s">
        <v>111</v>
      </c>
      <c r="B54" s="24" t="s">
        <v>112</v>
      </c>
      <c r="C54" s="25"/>
      <c r="D54" s="26"/>
    </row>
    <row r="55" s="18" customFormat="true" ht="12" hidden="false" customHeight="true" outlineLevel="0" collapsed="false">
      <c r="A55" s="23" t="s">
        <v>113</v>
      </c>
      <c r="B55" s="24" t="s">
        <v>114</v>
      </c>
      <c r="C55" s="25"/>
      <c r="D55" s="26"/>
    </row>
    <row r="56" s="18" customFormat="true" ht="12" hidden="false" customHeight="true" outlineLevel="0" collapsed="false">
      <c r="A56" s="29" t="s">
        <v>115</v>
      </c>
      <c r="B56" s="30" t="s">
        <v>116</v>
      </c>
      <c r="C56" s="31"/>
      <c r="D56" s="32"/>
    </row>
    <row r="57" s="18" customFormat="true" ht="12" hidden="false" customHeight="true" outlineLevel="0" collapsed="false">
      <c r="A57" s="14" t="s">
        <v>117</v>
      </c>
      <c r="B57" s="33" t="s">
        <v>118</v>
      </c>
      <c r="C57" s="16"/>
      <c r="D57" s="17"/>
    </row>
    <row r="58" s="18" customFormat="true" ht="12" hidden="false" customHeight="true" outlineLevel="0" collapsed="false">
      <c r="A58" s="19" t="s">
        <v>119</v>
      </c>
      <c r="B58" s="20" t="s">
        <v>120</v>
      </c>
      <c r="C58" s="21"/>
      <c r="D58" s="22"/>
    </row>
    <row r="59" s="18" customFormat="true" ht="12" hidden="false" customHeight="true" outlineLevel="0" collapsed="false">
      <c r="A59" s="23" t="s">
        <v>121</v>
      </c>
      <c r="B59" s="24" t="s">
        <v>122</v>
      </c>
      <c r="C59" s="25"/>
      <c r="D59" s="26"/>
    </row>
    <row r="60" s="18" customFormat="true" ht="12" hidden="false" customHeight="true" outlineLevel="0" collapsed="false">
      <c r="A60" s="23" t="s">
        <v>123</v>
      </c>
      <c r="B60" s="24" t="s">
        <v>124</v>
      </c>
      <c r="C60" s="25"/>
      <c r="D60" s="26"/>
    </row>
    <row r="61" s="18" customFormat="true" ht="12" hidden="false" customHeight="true" outlineLevel="0" collapsed="false">
      <c r="A61" s="29" t="s">
        <v>125</v>
      </c>
      <c r="B61" s="30" t="s">
        <v>126</v>
      </c>
      <c r="C61" s="31"/>
      <c r="D61" s="32"/>
    </row>
    <row r="62" s="18" customFormat="true" ht="12" hidden="false" customHeight="true" outlineLevel="0" collapsed="false">
      <c r="A62" s="37" t="s">
        <v>127</v>
      </c>
      <c r="B62" s="15" t="s">
        <v>128</v>
      </c>
      <c r="C62" s="16"/>
      <c r="D62" s="17"/>
    </row>
    <row r="63" s="18" customFormat="true" ht="12" hidden="false" customHeight="true" outlineLevel="0" collapsed="false">
      <c r="A63" s="38" t="s">
        <v>129</v>
      </c>
      <c r="B63" s="33" t="s">
        <v>130</v>
      </c>
      <c r="C63" s="16"/>
      <c r="D63" s="17"/>
    </row>
    <row r="64" s="18" customFormat="true" ht="12" hidden="false" customHeight="true" outlineLevel="0" collapsed="false">
      <c r="A64" s="19" t="s">
        <v>131</v>
      </c>
      <c r="B64" s="20" t="s">
        <v>132</v>
      </c>
      <c r="C64" s="21"/>
      <c r="D64" s="22"/>
    </row>
    <row r="65" s="18" customFormat="true" ht="12" hidden="false" customHeight="true" outlineLevel="0" collapsed="false">
      <c r="A65" s="23" t="s">
        <v>133</v>
      </c>
      <c r="B65" s="24" t="s">
        <v>134</v>
      </c>
      <c r="C65" s="25"/>
      <c r="D65" s="26"/>
    </row>
    <row r="66" s="18" customFormat="true" ht="12" hidden="false" customHeight="true" outlineLevel="0" collapsed="false">
      <c r="A66" s="29" t="s">
        <v>135</v>
      </c>
      <c r="B66" s="39" t="s">
        <v>136</v>
      </c>
      <c r="C66" s="31"/>
      <c r="D66" s="32"/>
    </row>
    <row r="67" s="18" customFormat="true" ht="12" hidden="false" customHeight="true" outlineLevel="0" collapsed="false">
      <c r="A67" s="38" t="s">
        <v>137</v>
      </c>
      <c r="B67" s="33" t="s">
        <v>138</v>
      </c>
      <c r="C67" s="16"/>
      <c r="D67" s="17"/>
    </row>
    <row r="68" s="18" customFormat="true" ht="12" hidden="false" customHeight="true" outlineLevel="0" collapsed="false">
      <c r="A68" s="19" t="s">
        <v>139</v>
      </c>
      <c r="B68" s="20" t="s">
        <v>140</v>
      </c>
      <c r="C68" s="21"/>
      <c r="D68" s="22"/>
    </row>
    <row r="69" s="18" customFormat="true" ht="12" hidden="false" customHeight="true" outlineLevel="0" collapsed="false">
      <c r="A69" s="23" t="s">
        <v>141</v>
      </c>
      <c r="B69" s="24" t="s">
        <v>142</v>
      </c>
      <c r="C69" s="25"/>
      <c r="D69" s="26"/>
    </row>
    <row r="70" s="18" customFormat="true" ht="12" hidden="false" customHeight="true" outlineLevel="0" collapsed="false">
      <c r="A70" s="23" t="s">
        <v>143</v>
      </c>
      <c r="B70" s="24" t="s">
        <v>144</v>
      </c>
      <c r="C70" s="25"/>
      <c r="D70" s="26"/>
    </row>
    <row r="71" s="18" customFormat="true" ht="12" hidden="false" customHeight="true" outlineLevel="0" collapsed="false">
      <c r="A71" s="29" t="s">
        <v>145</v>
      </c>
      <c r="B71" s="30" t="s">
        <v>146</v>
      </c>
      <c r="C71" s="31"/>
      <c r="D71" s="32"/>
    </row>
    <row r="72" s="18" customFormat="true" ht="12" hidden="false" customHeight="true" outlineLevel="0" collapsed="false">
      <c r="A72" s="38" t="s">
        <v>147</v>
      </c>
      <c r="B72" s="33" t="s">
        <v>148</v>
      </c>
      <c r="C72" s="16"/>
      <c r="D72" s="17"/>
    </row>
    <row r="73" s="18" customFormat="true" ht="12" hidden="false" customHeight="true" outlineLevel="0" collapsed="false">
      <c r="A73" s="19" t="s">
        <v>149</v>
      </c>
      <c r="B73" s="20" t="s">
        <v>150</v>
      </c>
      <c r="C73" s="21"/>
      <c r="D73" s="22"/>
    </row>
    <row r="74" s="18" customFormat="true" ht="12" hidden="false" customHeight="true" outlineLevel="0" collapsed="false">
      <c r="A74" s="29" t="s">
        <v>151</v>
      </c>
      <c r="B74" s="30" t="s">
        <v>152</v>
      </c>
      <c r="C74" s="31"/>
      <c r="D74" s="32"/>
    </row>
    <row r="75" s="18" customFormat="true" ht="12" hidden="false" customHeight="true" outlineLevel="0" collapsed="false">
      <c r="A75" s="38" t="s">
        <v>153</v>
      </c>
      <c r="B75" s="33" t="s">
        <v>154</v>
      </c>
      <c r="C75" s="16"/>
      <c r="D75" s="17"/>
    </row>
    <row r="76" s="18" customFormat="true" ht="12" hidden="false" customHeight="true" outlineLevel="0" collapsed="false">
      <c r="A76" s="19" t="s">
        <v>155</v>
      </c>
      <c r="B76" s="20" t="s">
        <v>156</v>
      </c>
      <c r="C76" s="21"/>
      <c r="D76" s="22"/>
    </row>
    <row r="77" s="18" customFormat="true" ht="12" hidden="false" customHeight="true" outlineLevel="0" collapsed="false">
      <c r="A77" s="23" t="s">
        <v>157</v>
      </c>
      <c r="B77" s="24" t="s">
        <v>158</v>
      </c>
      <c r="C77" s="25"/>
      <c r="D77" s="26"/>
    </row>
    <row r="78" s="18" customFormat="true" ht="12" hidden="false" customHeight="true" outlineLevel="0" collapsed="false">
      <c r="A78" s="29" t="s">
        <v>159</v>
      </c>
      <c r="B78" s="30" t="s">
        <v>160</v>
      </c>
      <c r="C78" s="31"/>
      <c r="D78" s="32"/>
    </row>
    <row r="79" s="18" customFormat="true" ht="12" hidden="false" customHeight="true" outlineLevel="0" collapsed="false">
      <c r="A79" s="38" t="s">
        <v>161</v>
      </c>
      <c r="B79" s="33" t="s">
        <v>162</v>
      </c>
      <c r="C79" s="16"/>
      <c r="D79" s="17"/>
    </row>
    <row r="80" s="18" customFormat="true" ht="12" hidden="false" customHeight="true" outlineLevel="0" collapsed="false">
      <c r="A80" s="40" t="s">
        <v>163</v>
      </c>
      <c r="B80" s="20" t="s">
        <v>164</v>
      </c>
      <c r="C80" s="21"/>
      <c r="D80" s="22"/>
    </row>
    <row r="81" s="18" customFormat="true" ht="12" hidden="false" customHeight="true" outlineLevel="0" collapsed="false">
      <c r="A81" s="41" t="s">
        <v>165</v>
      </c>
      <c r="B81" s="24" t="s">
        <v>166</v>
      </c>
      <c r="C81" s="25"/>
      <c r="D81" s="26"/>
    </row>
    <row r="82" s="18" customFormat="true" ht="12" hidden="false" customHeight="true" outlineLevel="0" collapsed="false">
      <c r="A82" s="41" t="s">
        <v>167</v>
      </c>
      <c r="B82" s="24" t="s">
        <v>168</v>
      </c>
      <c r="C82" s="25"/>
      <c r="D82" s="26"/>
    </row>
    <row r="83" s="18" customFormat="true" ht="12" hidden="false" customHeight="true" outlineLevel="0" collapsed="false">
      <c r="A83" s="42" t="s">
        <v>169</v>
      </c>
      <c r="B83" s="30" t="s">
        <v>170</v>
      </c>
      <c r="C83" s="31"/>
      <c r="D83" s="32"/>
    </row>
    <row r="84" s="18" customFormat="true" ht="12" hidden="false" customHeight="true" outlineLevel="0" collapsed="false">
      <c r="A84" s="38" t="s">
        <v>171</v>
      </c>
      <c r="B84" s="33" t="s">
        <v>172</v>
      </c>
      <c r="C84" s="43"/>
      <c r="D84" s="44"/>
    </row>
    <row r="85" s="18" customFormat="true" ht="13.5" hidden="false" customHeight="true" outlineLevel="0" collapsed="false">
      <c r="A85" s="38" t="s">
        <v>173</v>
      </c>
      <c r="B85" s="33" t="s">
        <v>174</v>
      </c>
      <c r="C85" s="43"/>
      <c r="D85" s="45"/>
    </row>
    <row r="86" s="18" customFormat="true" ht="15.75" hidden="false" customHeight="true" outlineLevel="0" collapsed="false">
      <c r="A86" s="38" t="s">
        <v>175</v>
      </c>
      <c r="B86" s="46" t="s">
        <v>176</v>
      </c>
      <c r="C86" s="16"/>
      <c r="D86" s="17"/>
    </row>
    <row r="87" s="18" customFormat="true" ht="16.5" hidden="false" customHeight="true" outlineLevel="0" collapsed="false">
      <c r="A87" s="47" t="s">
        <v>177</v>
      </c>
      <c r="B87" s="48" t="s">
        <v>178</v>
      </c>
      <c r="C87" s="16"/>
      <c r="D87" s="17"/>
    </row>
    <row r="88" s="18" customFormat="true" ht="83.25" hidden="false" customHeight="true" outlineLevel="0" collapsed="false">
      <c r="A88" s="49"/>
      <c r="B88" s="50"/>
      <c r="C88" s="51"/>
    </row>
    <row r="89" customFormat="false" ht="16.5" hidden="false" customHeight="true" outlineLevel="0" collapsed="false">
      <c r="A89" s="4" t="s">
        <v>179</v>
      </c>
      <c r="B89" s="4"/>
      <c r="C89" s="4"/>
      <c r="D89" s="4"/>
    </row>
    <row r="90" s="54" customFormat="true" ht="16.5" hidden="false" customHeight="true" outlineLevel="0" collapsed="false">
      <c r="A90" s="52" t="s">
        <v>180</v>
      </c>
      <c r="B90" s="52"/>
      <c r="C90" s="53" t="s">
        <v>2</v>
      </c>
      <c r="D90" s="53"/>
    </row>
    <row r="91" customFormat="false" ht="38.1" hidden="false" customHeight="true" outlineLevel="0" collapsed="false">
      <c r="A91" s="7" t="s">
        <v>3</v>
      </c>
      <c r="B91" s="8" t="s">
        <v>181</v>
      </c>
      <c r="C91" s="8" t="s">
        <v>5</v>
      </c>
      <c r="D91" s="9" t="s">
        <v>6</v>
      </c>
    </row>
    <row r="92" s="13" customFormat="true" ht="12" hidden="false" customHeight="true" outlineLevel="0" collapsed="false">
      <c r="A92" s="55" t="s">
        <v>7</v>
      </c>
      <c r="B92" s="56" t="s">
        <v>8</v>
      </c>
      <c r="C92" s="12" t="s">
        <v>9</v>
      </c>
      <c r="D92" s="12"/>
    </row>
    <row r="93" customFormat="false" ht="12" hidden="false" customHeight="true" outlineLevel="0" collapsed="false">
      <c r="A93" s="57" t="s">
        <v>10</v>
      </c>
      <c r="B93" s="58" t="s">
        <v>182</v>
      </c>
      <c r="C93" s="16"/>
      <c r="D93" s="17"/>
    </row>
    <row r="94" customFormat="false" ht="12" hidden="false" customHeight="true" outlineLevel="0" collapsed="false">
      <c r="A94" s="59" t="s">
        <v>12</v>
      </c>
      <c r="B94" s="60" t="s">
        <v>183</v>
      </c>
      <c r="C94" s="21"/>
      <c r="D94" s="61"/>
    </row>
    <row r="95" customFormat="false" ht="12" hidden="false" customHeight="true" outlineLevel="0" collapsed="false">
      <c r="A95" s="23" t="s">
        <v>14</v>
      </c>
      <c r="B95" s="62" t="s">
        <v>184</v>
      </c>
      <c r="C95" s="25"/>
      <c r="D95" s="63"/>
    </row>
    <row r="96" customFormat="false" ht="12" hidden="false" customHeight="true" outlineLevel="0" collapsed="false">
      <c r="A96" s="23" t="s">
        <v>16</v>
      </c>
      <c r="B96" s="62" t="s">
        <v>185</v>
      </c>
      <c r="C96" s="25"/>
      <c r="D96" s="63"/>
    </row>
    <row r="97" customFormat="false" ht="12" hidden="false" customHeight="true" outlineLevel="0" collapsed="false">
      <c r="A97" s="23" t="s">
        <v>18</v>
      </c>
      <c r="B97" s="64" t="s">
        <v>186</v>
      </c>
      <c r="C97" s="25"/>
      <c r="D97" s="63"/>
    </row>
    <row r="98" customFormat="false" ht="12" hidden="false" customHeight="true" outlineLevel="0" collapsed="false">
      <c r="A98" s="23" t="s">
        <v>187</v>
      </c>
      <c r="B98" s="65" t="s">
        <v>188</v>
      </c>
      <c r="C98" s="25"/>
      <c r="D98" s="66"/>
    </row>
    <row r="99" customFormat="false" ht="12" hidden="false" customHeight="true" outlineLevel="0" collapsed="false">
      <c r="A99" s="23" t="s">
        <v>22</v>
      </c>
      <c r="B99" s="62" t="s">
        <v>189</v>
      </c>
      <c r="C99" s="25"/>
      <c r="D99" s="66"/>
    </row>
    <row r="100" customFormat="false" ht="12" hidden="false" customHeight="true" outlineLevel="0" collapsed="false">
      <c r="A100" s="23" t="s">
        <v>24</v>
      </c>
      <c r="B100" s="67" t="s">
        <v>190</v>
      </c>
      <c r="C100" s="25"/>
      <c r="D100" s="63"/>
    </row>
    <row r="101" customFormat="false" ht="12" hidden="false" customHeight="true" outlineLevel="0" collapsed="false">
      <c r="A101" s="23" t="s">
        <v>191</v>
      </c>
      <c r="B101" s="67" t="s">
        <v>192</v>
      </c>
      <c r="C101" s="25"/>
      <c r="D101" s="63"/>
    </row>
    <row r="102" customFormat="false" ht="12" hidden="false" customHeight="true" outlineLevel="0" collapsed="false">
      <c r="A102" s="23" t="s">
        <v>193</v>
      </c>
      <c r="B102" s="68" t="s">
        <v>194</v>
      </c>
      <c r="C102" s="25"/>
      <c r="D102" s="63"/>
    </row>
    <row r="103" customFormat="false" ht="12" hidden="false" customHeight="true" outlineLevel="0" collapsed="false">
      <c r="A103" s="23" t="s">
        <v>195</v>
      </c>
      <c r="B103" s="69" t="s">
        <v>196</v>
      </c>
      <c r="C103" s="25"/>
      <c r="D103" s="63"/>
    </row>
    <row r="104" customFormat="false" ht="12" hidden="false" customHeight="true" outlineLevel="0" collapsed="false">
      <c r="A104" s="23" t="s">
        <v>197</v>
      </c>
      <c r="B104" s="69" t="s">
        <v>198</v>
      </c>
      <c r="C104" s="25"/>
      <c r="D104" s="63"/>
    </row>
    <row r="105" customFormat="false" ht="12" hidden="false" customHeight="true" outlineLevel="0" collapsed="false">
      <c r="A105" s="23" t="s">
        <v>199</v>
      </c>
      <c r="B105" s="68" t="s">
        <v>200</v>
      </c>
      <c r="C105" s="25"/>
      <c r="D105" s="63"/>
      <c r="I105" s="70"/>
    </row>
    <row r="106" customFormat="false" ht="12" hidden="false" customHeight="true" outlineLevel="0" collapsed="false">
      <c r="A106" s="23" t="s">
        <v>201</v>
      </c>
      <c r="B106" s="68" t="s">
        <v>202</v>
      </c>
      <c r="C106" s="25"/>
      <c r="D106" s="63"/>
    </row>
    <row r="107" customFormat="false" ht="12" hidden="false" customHeight="true" outlineLevel="0" collapsed="false">
      <c r="A107" s="23" t="s">
        <v>203</v>
      </c>
      <c r="B107" s="69" t="s">
        <v>204</v>
      </c>
      <c r="C107" s="25"/>
      <c r="D107" s="63"/>
    </row>
    <row r="108" customFormat="false" ht="12" hidden="false" customHeight="true" outlineLevel="0" collapsed="false">
      <c r="A108" s="71" t="s">
        <v>205</v>
      </c>
      <c r="B108" s="67" t="s">
        <v>206</v>
      </c>
      <c r="C108" s="25"/>
      <c r="D108" s="63"/>
    </row>
    <row r="109" customFormat="false" ht="12" hidden="false" customHeight="true" outlineLevel="0" collapsed="false">
      <c r="A109" s="23" t="s">
        <v>207</v>
      </c>
      <c r="B109" s="67" t="s">
        <v>208</v>
      </c>
      <c r="C109" s="25"/>
      <c r="D109" s="63"/>
    </row>
    <row r="110" customFormat="false" ht="12" hidden="false" customHeight="true" outlineLevel="0" collapsed="false">
      <c r="A110" s="29" t="s">
        <v>209</v>
      </c>
      <c r="B110" s="67" t="s">
        <v>210</v>
      </c>
      <c r="C110" s="25"/>
      <c r="D110" s="63"/>
    </row>
    <row r="111" customFormat="false" ht="12" hidden="false" customHeight="true" outlineLevel="0" collapsed="false">
      <c r="A111" s="23" t="s">
        <v>211</v>
      </c>
      <c r="B111" s="64" t="s">
        <v>212</v>
      </c>
      <c r="C111" s="25"/>
      <c r="D111" s="63"/>
    </row>
    <row r="112" customFormat="false" ht="12" hidden="false" customHeight="true" outlineLevel="0" collapsed="false">
      <c r="A112" s="23" t="s">
        <v>213</v>
      </c>
      <c r="B112" s="62" t="s">
        <v>214</v>
      </c>
      <c r="C112" s="25"/>
      <c r="D112" s="63"/>
    </row>
    <row r="113" customFormat="false" ht="12" hidden="false" customHeight="true" outlineLevel="0" collapsed="false">
      <c r="A113" s="72" t="s">
        <v>215</v>
      </c>
      <c r="B113" s="73" t="s">
        <v>216</v>
      </c>
      <c r="C113" s="31"/>
      <c r="D113" s="74"/>
    </row>
    <row r="114" customFormat="false" ht="12" hidden="false" customHeight="true" outlineLevel="0" collapsed="false">
      <c r="A114" s="75" t="s">
        <v>26</v>
      </c>
      <c r="B114" s="76" t="s">
        <v>217</v>
      </c>
      <c r="C114" s="16"/>
      <c r="D114" s="17"/>
    </row>
    <row r="115" customFormat="false" ht="12" hidden="false" customHeight="true" outlineLevel="0" collapsed="false">
      <c r="A115" s="19" t="s">
        <v>28</v>
      </c>
      <c r="B115" s="62" t="s">
        <v>218</v>
      </c>
      <c r="C115" s="21"/>
      <c r="D115" s="61"/>
    </row>
    <row r="116" customFormat="false" ht="12" hidden="false" customHeight="true" outlineLevel="0" collapsed="false">
      <c r="A116" s="19" t="s">
        <v>30</v>
      </c>
      <c r="B116" s="77" t="s">
        <v>219</v>
      </c>
      <c r="C116" s="25"/>
      <c r="D116" s="63"/>
    </row>
    <row r="117" customFormat="false" ht="12" hidden="false" customHeight="true" outlineLevel="0" collapsed="false">
      <c r="A117" s="19" t="s">
        <v>32</v>
      </c>
      <c r="B117" s="77" t="s">
        <v>220</v>
      </c>
      <c r="C117" s="25"/>
      <c r="D117" s="63"/>
    </row>
    <row r="118" customFormat="false" ht="12" hidden="false" customHeight="true" outlineLevel="0" collapsed="false">
      <c r="A118" s="19" t="s">
        <v>34</v>
      </c>
      <c r="B118" s="77" t="s">
        <v>221</v>
      </c>
      <c r="C118" s="25"/>
      <c r="D118" s="63"/>
    </row>
    <row r="119" customFormat="false" ht="12" hidden="false" customHeight="true" outlineLevel="0" collapsed="false">
      <c r="A119" s="19" t="s">
        <v>36</v>
      </c>
      <c r="B119" s="30" t="s">
        <v>222</v>
      </c>
      <c r="C119" s="25"/>
      <c r="D119" s="63"/>
    </row>
    <row r="120" customFormat="false" ht="12" hidden="false" customHeight="true" outlineLevel="0" collapsed="false">
      <c r="A120" s="19" t="s">
        <v>38</v>
      </c>
      <c r="B120" s="28" t="s">
        <v>223</v>
      </c>
      <c r="C120" s="25"/>
      <c r="D120" s="63"/>
    </row>
    <row r="121" customFormat="false" ht="12" hidden="false" customHeight="true" outlineLevel="0" collapsed="false">
      <c r="A121" s="19" t="s">
        <v>224</v>
      </c>
      <c r="B121" s="78" t="s">
        <v>225</v>
      </c>
      <c r="C121" s="25"/>
      <c r="D121" s="63"/>
    </row>
    <row r="122" customFormat="false" ht="15.75" hidden="false" customHeight="false" outlineLevel="0" collapsed="false">
      <c r="A122" s="19" t="s">
        <v>226</v>
      </c>
      <c r="B122" s="69" t="s">
        <v>198</v>
      </c>
      <c r="C122" s="25"/>
      <c r="D122" s="63"/>
    </row>
    <row r="123" customFormat="false" ht="12" hidden="false" customHeight="true" outlineLevel="0" collapsed="false">
      <c r="A123" s="19" t="s">
        <v>227</v>
      </c>
      <c r="B123" s="69" t="s">
        <v>228</v>
      </c>
      <c r="C123" s="25"/>
      <c r="D123" s="63"/>
    </row>
    <row r="124" customFormat="false" ht="12" hidden="false" customHeight="true" outlineLevel="0" collapsed="false">
      <c r="A124" s="19" t="s">
        <v>229</v>
      </c>
      <c r="B124" s="69" t="s">
        <v>230</v>
      </c>
      <c r="C124" s="25"/>
      <c r="D124" s="63"/>
    </row>
    <row r="125" customFormat="false" ht="12" hidden="false" customHeight="true" outlineLevel="0" collapsed="false">
      <c r="A125" s="19" t="s">
        <v>231</v>
      </c>
      <c r="B125" s="69" t="s">
        <v>204</v>
      </c>
      <c r="C125" s="25"/>
      <c r="D125" s="63"/>
    </row>
    <row r="126" customFormat="false" ht="12" hidden="false" customHeight="true" outlineLevel="0" collapsed="false">
      <c r="A126" s="19" t="s">
        <v>232</v>
      </c>
      <c r="B126" s="69" t="s">
        <v>233</v>
      </c>
      <c r="C126" s="25"/>
      <c r="D126" s="63"/>
    </row>
    <row r="127" customFormat="false" ht="16.5" hidden="false" customHeight="false" outlineLevel="0" collapsed="false">
      <c r="A127" s="71" t="s">
        <v>234</v>
      </c>
      <c r="B127" s="69" t="s">
        <v>235</v>
      </c>
      <c r="C127" s="31"/>
      <c r="D127" s="74"/>
    </row>
    <row r="128" customFormat="false" ht="12" hidden="false" customHeight="true" outlineLevel="0" collapsed="false">
      <c r="A128" s="14" t="s">
        <v>40</v>
      </c>
      <c r="B128" s="79" t="s">
        <v>236</v>
      </c>
      <c r="C128" s="16"/>
      <c r="D128" s="17"/>
    </row>
    <row r="129" customFormat="false" ht="12" hidden="false" customHeight="true" outlineLevel="0" collapsed="false">
      <c r="A129" s="14" t="s">
        <v>237</v>
      </c>
      <c r="B129" s="79" t="s">
        <v>238</v>
      </c>
      <c r="C129" s="16"/>
      <c r="D129" s="17"/>
    </row>
    <row r="130" customFormat="false" ht="12" hidden="false" customHeight="true" outlineLevel="0" collapsed="false">
      <c r="A130" s="19" t="s">
        <v>56</v>
      </c>
      <c r="B130" s="77" t="s">
        <v>239</v>
      </c>
      <c r="C130" s="21"/>
      <c r="D130" s="61"/>
    </row>
    <row r="131" customFormat="false" ht="12" hidden="false" customHeight="true" outlineLevel="0" collapsed="false">
      <c r="A131" s="19" t="s">
        <v>64</v>
      </c>
      <c r="B131" s="77" t="s">
        <v>240</v>
      </c>
      <c r="C131" s="25"/>
      <c r="D131" s="63"/>
    </row>
    <row r="132" customFormat="false" ht="12" hidden="false" customHeight="true" outlineLevel="0" collapsed="false">
      <c r="A132" s="71" t="s">
        <v>66</v>
      </c>
      <c r="B132" s="77" t="s">
        <v>241</v>
      </c>
      <c r="C132" s="31"/>
      <c r="D132" s="74"/>
    </row>
    <row r="133" customFormat="false" ht="12" hidden="false" customHeight="true" outlineLevel="0" collapsed="false">
      <c r="A133" s="14" t="s">
        <v>70</v>
      </c>
      <c r="B133" s="79" t="s">
        <v>242</v>
      </c>
      <c r="C133" s="16"/>
      <c r="D133" s="17"/>
    </row>
    <row r="134" customFormat="false" ht="12" hidden="false" customHeight="true" outlineLevel="0" collapsed="false">
      <c r="A134" s="19" t="s">
        <v>72</v>
      </c>
      <c r="B134" s="80" t="s">
        <v>243</v>
      </c>
      <c r="C134" s="21"/>
      <c r="D134" s="61"/>
    </row>
    <row r="135" customFormat="false" ht="12" hidden="false" customHeight="true" outlineLevel="0" collapsed="false">
      <c r="A135" s="19" t="s">
        <v>74</v>
      </c>
      <c r="B135" s="80" t="s">
        <v>244</v>
      </c>
      <c r="C135" s="25"/>
      <c r="D135" s="63"/>
    </row>
    <row r="136" customFormat="false" ht="12" hidden="false" customHeight="true" outlineLevel="0" collapsed="false">
      <c r="A136" s="19" t="s">
        <v>76</v>
      </c>
      <c r="B136" s="80" t="s">
        <v>245</v>
      </c>
      <c r="C136" s="25"/>
      <c r="D136" s="63"/>
    </row>
    <row r="137" customFormat="false" ht="12" hidden="false" customHeight="true" outlineLevel="0" collapsed="false">
      <c r="A137" s="19" t="s">
        <v>78</v>
      </c>
      <c r="B137" s="80" t="s">
        <v>246</v>
      </c>
      <c r="C137" s="25"/>
      <c r="D137" s="63"/>
    </row>
    <row r="138" customFormat="false" ht="12" hidden="false" customHeight="true" outlineLevel="0" collapsed="false">
      <c r="A138" s="19" t="s">
        <v>80</v>
      </c>
      <c r="B138" s="80" t="s">
        <v>247</v>
      </c>
      <c r="C138" s="25"/>
      <c r="D138" s="63"/>
    </row>
    <row r="139" customFormat="false" ht="12" hidden="false" customHeight="true" outlineLevel="0" collapsed="false">
      <c r="A139" s="71" t="s">
        <v>82</v>
      </c>
      <c r="B139" s="80" t="s">
        <v>248</v>
      </c>
      <c r="C139" s="31"/>
      <c r="D139" s="74"/>
    </row>
    <row r="140" customFormat="false" ht="12" hidden="false" customHeight="true" outlineLevel="0" collapsed="false">
      <c r="A140" s="14" t="s">
        <v>95</v>
      </c>
      <c r="B140" s="79" t="s">
        <v>249</v>
      </c>
      <c r="C140" s="81"/>
      <c r="D140" s="82"/>
    </row>
    <row r="141" customFormat="false" ht="12" hidden="false" customHeight="true" outlineLevel="0" collapsed="false">
      <c r="A141" s="19" t="s">
        <v>97</v>
      </c>
      <c r="B141" s="80" t="s">
        <v>250</v>
      </c>
      <c r="C141" s="21"/>
      <c r="D141" s="61"/>
    </row>
    <row r="142" customFormat="false" ht="12" hidden="false" customHeight="true" outlineLevel="0" collapsed="false">
      <c r="A142" s="19" t="s">
        <v>99</v>
      </c>
      <c r="B142" s="80" t="s">
        <v>251</v>
      </c>
      <c r="C142" s="25"/>
      <c r="D142" s="63"/>
    </row>
    <row r="143" customFormat="false" ht="12" hidden="false" customHeight="true" outlineLevel="0" collapsed="false">
      <c r="A143" s="19" t="s">
        <v>101</v>
      </c>
      <c r="B143" s="80" t="s">
        <v>252</v>
      </c>
      <c r="C143" s="25"/>
      <c r="D143" s="63"/>
    </row>
    <row r="144" customFormat="false" ht="12" hidden="false" customHeight="true" outlineLevel="0" collapsed="false">
      <c r="A144" s="71" t="s">
        <v>103</v>
      </c>
      <c r="B144" s="83" t="s">
        <v>253</v>
      </c>
      <c r="C144" s="31"/>
      <c r="D144" s="74"/>
    </row>
    <row r="145" customFormat="false" ht="12" hidden="false" customHeight="true" outlineLevel="0" collapsed="false">
      <c r="A145" s="14" t="s">
        <v>254</v>
      </c>
      <c r="B145" s="79" t="s">
        <v>255</v>
      </c>
      <c r="C145" s="84"/>
      <c r="D145" s="85"/>
    </row>
    <row r="146" customFormat="false" ht="12" hidden="false" customHeight="true" outlineLevel="0" collapsed="false">
      <c r="A146" s="19" t="s">
        <v>109</v>
      </c>
      <c r="B146" s="80" t="s">
        <v>256</v>
      </c>
      <c r="C146" s="21"/>
      <c r="D146" s="61"/>
    </row>
    <row r="147" customFormat="false" ht="12" hidden="false" customHeight="true" outlineLevel="0" collapsed="false">
      <c r="A147" s="19" t="s">
        <v>111</v>
      </c>
      <c r="B147" s="80" t="s">
        <v>257</v>
      </c>
      <c r="C147" s="25"/>
      <c r="D147" s="63"/>
    </row>
    <row r="148" customFormat="false" ht="12" hidden="false" customHeight="true" outlineLevel="0" collapsed="false">
      <c r="A148" s="19" t="s">
        <v>113</v>
      </c>
      <c r="B148" s="80" t="s">
        <v>258</v>
      </c>
      <c r="C148" s="25"/>
      <c r="D148" s="63"/>
    </row>
    <row r="149" customFormat="false" ht="12" hidden="false" customHeight="true" outlineLevel="0" collapsed="false">
      <c r="A149" s="19" t="s">
        <v>115</v>
      </c>
      <c r="B149" s="80" t="s">
        <v>259</v>
      </c>
      <c r="C149" s="25"/>
      <c r="D149" s="63"/>
    </row>
    <row r="150" customFormat="false" ht="12" hidden="false" customHeight="true" outlineLevel="0" collapsed="false">
      <c r="A150" s="19" t="s">
        <v>260</v>
      </c>
      <c r="B150" s="80" t="s">
        <v>261</v>
      </c>
      <c r="C150" s="31"/>
      <c r="D150" s="74"/>
    </row>
    <row r="151" customFormat="false" ht="12" hidden="false" customHeight="true" outlineLevel="0" collapsed="false">
      <c r="A151" s="14" t="s">
        <v>117</v>
      </c>
      <c r="B151" s="79" t="s">
        <v>262</v>
      </c>
      <c r="C151" s="86"/>
      <c r="D151" s="87"/>
    </row>
    <row r="152" customFormat="false" ht="12" hidden="false" customHeight="true" outlineLevel="0" collapsed="false">
      <c r="A152" s="14" t="s">
        <v>263</v>
      </c>
      <c r="B152" s="79" t="s">
        <v>264</v>
      </c>
      <c r="C152" s="86"/>
      <c r="D152" s="87"/>
    </row>
    <row r="153" customFormat="false" ht="15" hidden="false" customHeight="true" outlineLevel="0" collapsed="false">
      <c r="A153" s="14" t="s">
        <v>265</v>
      </c>
      <c r="B153" s="79" t="s">
        <v>266</v>
      </c>
      <c r="C153" s="84"/>
      <c r="D153" s="85"/>
      <c r="F153" s="88"/>
      <c r="G153" s="89"/>
      <c r="H153" s="89"/>
      <c r="I153" s="89"/>
    </row>
    <row r="154" s="18" customFormat="true" ht="12.95" hidden="false" customHeight="true" outlineLevel="0" collapsed="false">
      <c r="A154" s="90" t="s">
        <v>267</v>
      </c>
      <c r="B154" s="91" t="s">
        <v>268</v>
      </c>
      <c r="C154" s="84"/>
      <c r="D154" s="85"/>
    </row>
    <row r="155" customFormat="false" ht="7.5" hidden="false" customHeight="true" outlineLevel="0" collapsed="false"/>
    <row r="157" customFormat="false" ht="15" hidden="false" customHeight="true" outlineLevel="0" collapsed="false"/>
    <row r="158" customFormat="false" ht="13.5" hidden="false" customHeight="true" outlineLevel="0" collapsed="false"/>
    <row r="159" customFormat="false" ht="27.75" hidden="false" customHeight="true" outlineLevel="0" collapsed="false"/>
  </sheetData>
  <mergeCells count="9">
    <mergeCell ref="A1:D1"/>
    <mergeCell ref="A2:B2"/>
    <mergeCell ref="C2:D2"/>
    <mergeCell ref="C4:D4"/>
    <mergeCell ref="C7:D9"/>
    <mergeCell ref="A89:D89"/>
    <mergeCell ref="A90:B90"/>
    <mergeCell ref="C90:D90"/>
    <mergeCell ref="C92:D92"/>
  </mergeCells>
  <printOptions headings="false" gridLines="false" gridLinesSet="true" horizontalCentered="true" verticalCentered="false"/>
  <pageMargins left="0.7875" right="0.7875" top="1.47013888888889" bottom="0.865972222222222" header="0.7875" footer="0.511805555555555"/>
  <pageSetup paperSize="9" scale="74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&amp;C&amp;12Tiszatarján Község Önkormányzata
2020. ÉVI ÁLLAMIGAZGATÁSI FELADATAINAK MÉRLEGE&amp;R&amp;9 1.4. melléklet a ......./2021. (..........) önkormányzati rendelethez</oddHeader>
    <oddFooter/>
  </headerFooter>
  <rowBreaks count="1" manualBreakCount="1">
    <brk id="88" man="true" max="16383" min="0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H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33" activeCellId="0" sqref="H33"/>
    </sheetView>
  </sheetViews>
  <sheetFormatPr defaultRowHeight="12.75" zeroHeight="false" outlineLevelRow="0" outlineLevelCol="0"/>
  <cols>
    <col collapsed="false" customWidth="true" hidden="false" outlineLevel="0" max="1" min="1" style="93" width="6.82"/>
    <col collapsed="false" customWidth="true" hidden="false" outlineLevel="0" max="2" min="2" style="94" width="47.82"/>
    <col collapsed="false" customWidth="true" hidden="false" outlineLevel="0" max="4" min="3" style="93" width="14.33"/>
    <col collapsed="false" customWidth="true" hidden="false" outlineLevel="0" max="5" min="5" style="93" width="44.83"/>
    <col collapsed="false" customWidth="true" hidden="false" outlineLevel="0" max="7" min="6" style="93" width="14.33"/>
    <col collapsed="false" customWidth="true" hidden="false" outlineLevel="0" max="8" min="8" style="93" width="4.83"/>
    <col collapsed="false" customWidth="true" hidden="false" outlineLevel="0" max="1025" min="9" style="93" width="9.33"/>
  </cols>
  <sheetData>
    <row r="1" customFormat="false" ht="39.75" hidden="false" customHeight="true" outlineLevel="0" collapsed="false">
      <c r="A1" s="95" t="s">
        <v>270</v>
      </c>
      <c r="B1" s="95"/>
      <c r="C1" s="95"/>
      <c r="D1" s="95"/>
      <c r="E1" s="95"/>
      <c r="F1" s="95"/>
      <c r="G1" s="95"/>
      <c r="H1" s="96" t="s">
        <v>271</v>
      </c>
    </row>
    <row r="2" customFormat="false" ht="18.75" hidden="false" customHeight="true" outlineLevel="0" collapsed="false">
      <c r="A2" s="97" t="s">
        <v>272</v>
      </c>
      <c r="B2" s="97"/>
      <c r="C2" s="97"/>
      <c r="D2" s="97"/>
      <c r="E2" s="97"/>
      <c r="F2" s="97"/>
      <c r="G2" s="97"/>
      <c r="H2" s="96"/>
    </row>
    <row r="3" customFormat="false" ht="18" hidden="false" customHeight="true" outlineLevel="0" collapsed="false">
      <c r="A3" s="98" t="s">
        <v>3</v>
      </c>
      <c r="B3" s="99" t="s">
        <v>273</v>
      </c>
      <c r="C3" s="99"/>
      <c r="D3" s="99"/>
      <c r="E3" s="100" t="s">
        <v>274</v>
      </c>
      <c r="F3" s="100"/>
      <c r="G3" s="100"/>
      <c r="H3" s="96"/>
    </row>
    <row r="4" s="106" customFormat="true" ht="35.25" hidden="false" customHeight="true" outlineLevel="0" collapsed="false">
      <c r="A4" s="98"/>
      <c r="B4" s="99" t="s">
        <v>275</v>
      </c>
      <c r="C4" s="101" t="str">
        <f aca="false">+'1.1.összevont mérleg'!C3</f>
        <v>Eredeti
előirányzat</v>
      </c>
      <c r="D4" s="102" t="s">
        <v>6</v>
      </c>
      <c r="E4" s="103" t="s">
        <v>275</v>
      </c>
      <c r="F4" s="104" t="s">
        <v>5</v>
      </c>
      <c r="G4" s="105" t="s">
        <v>6</v>
      </c>
      <c r="H4" s="96"/>
    </row>
    <row r="5" s="110" customFormat="true" ht="12" hidden="false" customHeight="true" outlineLevel="0" collapsed="false">
      <c r="A5" s="107" t="s">
        <v>7</v>
      </c>
      <c r="B5" s="108" t="s">
        <v>8</v>
      </c>
      <c r="C5" s="109" t="s">
        <v>9</v>
      </c>
      <c r="D5" s="109"/>
      <c r="E5" s="108" t="s">
        <v>276</v>
      </c>
      <c r="F5" s="109" t="s">
        <v>277</v>
      </c>
      <c r="G5" s="109"/>
      <c r="H5" s="96"/>
    </row>
    <row r="6" customFormat="false" ht="12.95" hidden="false" customHeight="true" outlineLevel="0" collapsed="false">
      <c r="A6" s="111" t="s">
        <v>10</v>
      </c>
      <c r="B6" s="112" t="s">
        <v>278</v>
      </c>
      <c r="C6" s="113" t="n">
        <v>195375959</v>
      </c>
      <c r="D6" s="114" t="n">
        <v>213107489</v>
      </c>
      <c r="E6" s="112" t="s">
        <v>279</v>
      </c>
      <c r="F6" s="21" t="n">
        <v>163738355</v>
      </c>
      <c r="G6" s="61" t="n">
        <v>183516901</v>
      </c>
      <c r="H6" s="96"/>
    </row>
    <row r="7" customFormat="false" ht="22.5" hidden="false" customHeight="false" outlineLevel="0" collapsed="false">
      <c r="A7" s="115" t="s">
        <v>26</v>
      </c>
      <c r="B7" s="116" t="s">
        <v>280</v>
      </c>
      <c r="C7" s="117" t="n">
        <v>16331214</v>
      </c>
      <c r="D7" s="118" t="n">
        <v>94677593</v>
      </c>
      <c r="E7" s="116" t="s">
        <v>184</v>
      </c>
      <c r="F7" s="25" t="n">
        <v>30602576</v>
      </c>
      <c r="G7" s="63" t="n">
        <v>26532315</v>
      </c>
      <c r="H7" s="96"/>
    </row>
    <row r="8" customFormat="false" ht="12.95" hidden="false" customHeight="true" outlineLevel="0" collapsed="false">
      <c r="A8" s="115" t="s">
        <v>40</v>
      </c>
      <c r="B8" s="116" t="s">
        <v>281</v>
      </c>
      <c r="C8" s="119"/>
      <c r="D8" s="120"/>
      <c r="E8" s="116" t="s">
        <v>282</v>
      </c>
      <c r="F8" s="25" t="n">
        <v>91901601</v>
      </c>
      <c r="G8" s="63" t="n">
        <v>143264073</v>
      </c>
      <c r="H8" s="96"/>
    </row>
    <row r="9" customFormat="false" ht="12.95" hidden="false" customHeight="true" outlineLevel="0" collapsed="false">
      <c r="A9" s="115" t="s">
        <v>237</v>
      </c>
      <c r="B9" s="116" t="s">
        <v>283</v>
      </c>
      <c r="C9" s="117" t="n">
        <v>20434305</v>
      </c>
      <c r="D9" s="118" t="n">
        <v>17934305</v>
      </c>
      <c r="E9" s="116" t="s">
        <v>186</v>
      </c>
      <c r="F9" s="25" t="n">
        <v>21226090</v>
      </c>
      <c r="G9" s="63" t="n">
        <v>14381095</v>
      </c>
      <c r="H9" s="96"/>
    </row>
    <row r="10" customFormat="false" ht="12.95" hidden="false" customHeight="true" outlineLevel="0" collapsed="false">
      <c r="A10" s="115" t="s">
        <v>70</v>
      </c>
      <c r="B10" s="121" t="s">
        <v>284</v>
      </c>
      <c r="C10" s="117" t="n">
        <v>11112000</v>
      </c>
      <c r="D10" s="118" t="n">
        <v>11355441</v>
      </c>
      <c r="E10" s="116" t="s">
        <v>188</v>
      </c>
      <c r="F10" s="119" t="n">
        <v>22225613</v>
      </c>
      <c r="G10" s="120" t="n">
        <v>11793225</v>
      </c>
      <c r="H10" s="96"/>
    </row>
    <row r="11" customFormat="false" ht="12.95" hidden="false" customHeight="true" outlineLevel="0" collapsed="false">
      <c r="A11" s="115" t="s">
        <v>95</v>
      </c>
      <c r="B11" s="116" t="s">
        <v>285</v>
      </c>
      <c r="C11" s="122"/>
      <c r="D11" s="120" t="n">
        <v>2500000</v>
      </c>
      <c r="E11" s="116" t="s">
        <v>212</v>
      </c>
      <c r="F11" s="122"/>
      <c r="G11" s="120"/>
      <c r="H11" s="96"/>
    </row>
    <row r="12" customFormat="false" ht="12.95" hidden="false" customHeight="true" outlineLevel="0" collapsed="false">
      <c r="A12" s="115" t="s">
        <v>254</v>
      </c>
      <c r="B12" s="116" t="s">
        <v>286</v>
      </c>
      <c r="C12" s="119"/>
      <c r="D12" s="120"/>
      <c r="E12" s="123"/>
      <c r="F12" s="119"/>
      <c r="G12" s="120"/>
      <c r="H12" s="96"/>
    </row>
    <row r="13" customFormat="false" ht="12.95" hidden="false" customHeight="true" outlineLevel="0" collapsed="false">
      <c r="A13" s="115" t="s">
        <v>117</v>
      </c>
      <c r="B13" s="123"/>
      <c r="C13" s="119"/>
      <c r="D13" s="120"/>
      <c r="E13" s="123"/>
      <c r="F13" s="119"/>
      <c r="G13" s="120"/>
      <c r="H13" s="96"/>
    </row>
    <row r="14" customFormat="false" ht="12.95" hidden="false" customHeight="true" outlineLevel="0" collapsed="false">
      <c r="A14" s="115" t="s">
        <v>263</v>
      </c>
      <c r="B14" s="124"/>
      <c r="C14" s="119"/>
      <c r="D14" s="125"/>
      <c r="E14" s="123"/>
      <c r="F14" s="119"/>
      <c r="G14" s="120"/>
      <c r="H14" s="96"/>
    </row>
    <row r="15" customFormat="false" ht="12.95" hidden="false" customHeight="true" outlineLevel="0" collapsed="false">
      <c r="A15" s="115" t="s">
        <v>265</v>
      </c>
      <c r="B15" s="123"/>
      <c r="C15" s="119"/>
      <c r="D15" s="126"/>
      <c r="E15" s="123"/>
      <c r="F15" s="119"/>
      <c r="G15" s="120"/>
      <c r="H15" s="96"/>
    </row>
    <row r="16" customFormat="false" ht="12.95" hidden="false" customHeight="true" outlineLevel="0" collapsed="false">
      <c r="A16" s="115" t="s">
        <v>267</v>
      </c>
      <c r="B16" s="123"/>
      <c r="C16" s="119"/>
      <c r="D16" s="126"/>
      <c r="E16" s="123"/>
      <c r="F16" s="119"/>
      <c r="G16" s="120"/>
      <c r="H16" s="96"/>
    </row>
    <row r="17" customFormat="false" ht="12.95" hidden="false" customHeight="true" outlineLevel="0" collapsed="false">
      <c r="A17" s="115" t="s">
        <v>287</v>
      </c>
      <c r="B17" s="127"/>
      <c r="C17" s="128"/>
      <c r="D17" s="129"/>
      <c r="E17" s="123"/>
      <c r="F17" s="130"/>
      <c r="G17" s="131"/>
      <c r="H17" s="96"/>
    </row>
    <row r="18" customFormat="false" ht="21.75" hidden="false" customHeight="false" outlineLevel="0" collapsed="false">
      <c r="A18" s="132" t="s">
        <v>288</v>
      </c>
      <c r="B18" s="133" t="s">
        <v>289</v>
      </c>
      <c r="C18" s="134" t="n">
        <f aca="false">SUM(C6:C17)</f>
        <v>243253478</v>
      </c>
      <c r="D18" s="134" t="n">
        <f aca="false">SUM(D6:D17)</f>
        <v>339574828</v>
      </c>
      <c r="E18" s="133" t="s">
        <v>290</v>
      </c>
      <c r="F18" s="134" t="n">
        <f aca="false">SUM(F6:F17)</f>
        <v>329694235</v>
      </c>
      <c r="G18" s="135" t="n">
        <f aca="false">SUM(G6:G17)</f>
        <v>379487609</v>
      </c>
      <c r="H18" s="96"/>
    </row>
    <row r="19" customFormat="false" ht="12.95" hidden="false" customHeight="true" outlineLevel="0" collapsed="false">
      <c r="A19" s="136" t="s">
        <v>291</v>
      </c>
      <c r="B19" s="137" t="s">
        <v>292</v>
      </c>
      <c r="C19" s="138" t="n">
        <f aca="false">+C20+C21+C22+C23</f>
        <v>140292228</v>
      </c>
      <c r="D19" s="138" t="n">
        <f aca="false">+D20+D21+D22+D23</f>
        <v>140492228</v>
      </c>
      <c r="E19" s="139" t="s">
        <v>293</v>
      </c>
      <c r="F19" s="140"/>
      <c r="G19" s="141"/>
      <c r="H19" s="96"/>
    </row>
    <row r="20" customFormat="false" ht="12.95" hidden="false" customHeight="true" outlineLevel="0" collapsed="false">
      <c r="A20" s="115" t="s">
        <v>294</v>
      </c>
      <c r="B20" s="139" t="s">
        <v>295</v>
      </c>
      <c r="C20" s="21" t="n">
        <v>140292228</v>
      </c>
      <c r="D20" s="22" t="n">
        <v>140492228</v>
      </c>
      <c r="E20" s="139" t="s">
        <v>296</v>
      </c>
      <c r="F20" s="122"/>
      <c r="G20" s="120"/>
      <c r="H20" s="96"/>
    </row>
    <row r="21" customFormat="false" ht="12.95" hidden="false" customHeight="true" outlineLevel="0" collapsed="false">
      <c r="A21" s="115" t="s">
        <v>297</v>
      </c>
      <c r="B21" s="139" t="s">
        <v>298</v>
      </c>
      <c r="C21" s="142"/>
      <c r="D21" s="143"/>
      <c r="E21" s="139" t="s">
        <v>299</v>
      </c>
      <c r="F21" s="119" t="n">
        <v>9458380</v>
      </c>
      <c r="G21" s="120" t="n">
        <v>9458380</v>
      </c>
      <c r="H21" s="96"/>
    </row>
    <row r="22" customFormat="false" ht="12.95" hidden="false" customHeight="true" outlineLevel="0" collapsed="false">
      <c r="A22" s="115" t="s">
        <v>300</v>
      </c>
      <c r="B22" s="139" t="s">
        <v>301</v>
      </c>
      <c r="C22" s="142"/>
      <c r="D22" s="143"/>
      <c r="E22" s="139" t="s">
        <v>302</v>
      </c>
      <c r="F22" s="119"/>
      <c r="G22" s="120"/>
      <c r="H22" s="96"/>
    </row>
    <row r="23" customFormat="false" ht="12.95" hidden="false" customHeight="true" outlineLevel="0" collapsed="false">
      <c r="A23" s="115" t="s">
        <v>303</v>
      </c>
      <c r="B23" s="139" t="s">
        <v>304</v>
      </c>
      <c r="C23" s="142"/>
      <c r="D23" s="144"/>
      <c r="E23" s="137" t="s">
        <v>305</v>
      </c>
      <c r="F23" s="119"/>
      <c r="G23" s="120"/>
      <c r="H23" s="96"/>
    </row>
    <row r="24" customFormat="false" ht="12.95" hidden="false" customHeight="true" outlineLevel="0" collapsed="false">
      <c r="A24" s="115" t="s">
        <v>306</v>
      </c>
      <c r="B24" s="139" t="s">
        <v>307</v>
      </c>
      <c r="C24" s="145" t="n">
        <f aca="false">+C25+C26</f>
        <v>0</v>
      </c>
      <c r="D24" s="146"/>
      <c r="E24" s="139" t="s">
        <v>308</v>
      </c>
      <c r="F24" s="119"/>
      <c r="G24" s="120"/>
      <c r="H24" s="96"/>
    </row>
    <row r="25" customFormat="false" ht="12.95" hidden="false" customHeight="true" outlineLevel="0" collapsed="false">
      <c r="A25" s="136" t="s">
        <v>309</v>
      </c>
      <c r="B25" s="137" t="s">
        <v>310</v>
      </c>
      <c r="C25" s="147"/>
      <c r="D25" s="144"/>
      <c r="E25" s="112" t="s">
        <v>311</v>
      </c>
      <c r="F25" s="119"/>
      <c r="G25" s="120"/>
      <c r="H25" s="96"/>
    </row>
    <row r="26" customFormat="false" ht="12.95" hidden="false" customHeight="true" outlineLevel="0" collapsed="false">
      <c r="A26" s="115" t="s">
        <v>312</v>
      </c>
      <c r="B26" s="139" t="s">
        <v>313</v>
      </c>
      <c r="C26" s="142"/>
      <c r="D26" s="143"/>
      <c r="E26" s="116" t="s">
        <v>262</v>
      </c>
      <c r="F26" s="119"/>
      <c r="G26" s="120"/>
      <c r="H26" s="96"/>
    </row>
    <row r="27" customFormat="false" ht="12.95" hidden="false" customHeight="true" outlineLevel="0" collapsed="false">
      <c r="A27" s="115" t="s">
        <v>314</v>
      </c>
      <c r="B27" s="139" t="s">
        <v>172</v>
      </c>
      <c r="C27" s="142"/>
      <c r="D27" s="143"/>
      <c r="E27" s="116" t="s">
        <v>315</v>
      </c>
      <c r="F27" s="25" t="n">
        <v>0</v>
      </c>
      <c r="G27" s="63" t="n">
        <v>7815038</v>
      </c>
      <c r="H27" s="96"/>
    </row>
    <row r="28" customFormat="false" ht="12.95" hidden="false" customHeight="true" outlineLevel="0" collapsed="false">
      <c r="A28" s="136" t="s">
        <v>316</v>
      </c>
      <c r="B28" s="137" t="s">
        <v>174</v>
      </c>
      <c r="C28" s="148"/>
      <c r="D28" s="144"/>
      <c r="E28" s="149" t="s">
        <v>317</v>
      </c>
      <c r="F28" s="130"/>
      <c r="G28" s="131"/>
      <c r="H28" s="96"/>
    </row>
    <row r="29" customFormat="false" ht="24" hidden="false" customHeight="true" outlineLevel="0" collapsed="false">
      <c r="A29" s="132" t="s">
        <v>318</v>
      </c>
      <c r="B29" s="133" t="s">
        <v>319</v>
      </c>
      <c r="C29" s="134" t="n">
        <f aca="false">+C19+C24+C27+C28</f>
        <v>140292228</v>
      </c>
      <c r="D29" s="134" t="n">
        <f aca="false">SUM(D20+D25)</f>
        <v>140492228</v>
      </c>
      <c r="E29" s="133" t="s">
        <v>320</v>
      </c>
      <c r="F29" s="150" t="n">
        <f aca="false">SUM(F19:F28)</f>
        <v>9458380</v>
      </c>
      <c r="G29" s="135" t="n">
        <f aca="false">SUM(G19:G28)</f>
        <v>17273418</v>
      </c>
      <c r="H29" s="96"/>
    </row>
    <row r="30" customFormat="false" ht="13.5" hidden="false" customHeight="false" outlineLevel="0" collapsed="false">
      <c r="A30" s="132" t="s">
        <v>321</v>
      </c>
      <c r="B30" s="151" t="s">
        <v>322</v>
      </c>
      <c r="C30" s="152" t="n">
        <f aca="false">+C18+C29</f>
        <v>383545706</v>
      </c>
      <c r="D30" s="152" t="n">
        <f aca="false">+D18+D29</f>
        <v>480067056</v>
      </c>
      <c r="E30" s="151" t="s">
        <v>323</v>
      </c>
      <c r="F30" s="134" t="n">
        <f aca="false">+F18+F29</f>
        <v>339152615</v>
      </c>
      <c r="G30" s="135" t="n">
        <f aca="false">+G18+G29</f>
        <v>396761027</v>
      </c>
      <c r="H30" s="96"/>
    </row>
    <row r="31" customFormat="false" ht="13.5" hidden="false" customHeight="false" outlineLevel="0" collapsed="false">
      <c r="A31" s="132" t="s">
        <v>324</v>
      </c>
      <c r="B31" s="151" t="s">
        <v>325</v>
      </c>
      <c r="C31" s="152"/>
      <c r="D31" s="152"/>
      <c r="E31" s="151" t="s">
        <v>326</v>
      </c>
      <c r="F31" s="134"/>
      <c r="G31" s="135"/>
      <c r="H31" s="96"/>
    </row>
    <row r="32" customFormat="false" ht="13.5" hidden="false" customHeight="false" outlineLevel="0" collapsed="false">
      <c r="A32" s="132" t="s">
        <v>327</v>
      </c>
      <c r="B32" s="151" t="s">
        <v>328</v>
      </c>
      <c r="C32" s="152"/>
      <c r="D32" s="153"/>
      <c r="E32" s="151" t="s">
        <v>329</v>
      </c>
      <c r="F32" s="134"/>
      <c r="G32" s="135"/>
      <c r="H32" s="96"/>
    </row>
    <row r="33" customFormat="false" ht="18.75" hidden="false" customHeight="false" outlineLevel="0" collapsed="false"/>
  </sheetData>
  <mergeCells count="8">
    <mergeCell ref="A1:G1"/>
    <mergeCell ref="H1:H32"/>
    <mergeCell ref="A2:G2"/>
    <mergeCell ref="A3:A4"/>
    <mergeCell ref="B3:D3"/>
    <mergeCell ref="E3:G3"/>
    <mergeCell ref="C5:D5"/>
    <mergeCell ref="F5:G5"/>
  </mergeCells>
  <printOptions headings="false" gridLines="false" gridLinesSet="true" horizontalCentered="true" verticalCentered="false"/>
  <pageMargins left="0.315277777777778" right="0.275694444444444" top="0.905555555555555" bottom="0.511805555555555" header="0.669444444444444" footer="0.511805555555555"/>
  <pageSetup paperSize="9" scale="97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&amp;R&amp;11 </oddHeader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H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15" workbookViewId="0">
      <selection pane="topLeft" activeCell="H34" activeCellId="0" sqref="H34"/>
    </sheetView>
  </sheetViews>
  <sheetFormatPr defaultRowHeight="12.75" zeroHeight="false" outlineLevelRow="0" outlineLevelCol="0"/>
  <cols>
    <col collapsed="false" customWidth="true" hidden="false" outlineLevel="0" max="1" min="1" style="93" width="6.82"/>
    <col collapsed="false" customWidth="true" hidden="false" outlineLevel="0" max="2" min="2" style="94" width="51.34"/>
    <col collapsed="false" customWidth="true" hidden="false" outlineLevel="0" max="4" min="3" style="93" width="14.33"/>
    <col collapsed="false" customWidth="true" hidden="false" outlineLevel="0" max="5" min="5" style="93" width="52.66"/>
    <col collapsed="false" customWidth="true" hidden="false" outlineLevel="0" max="7" min="6" style="93" width="14.33"/>
    <col collapsed="false" customWidth="true" hidden="false" outlineLevel="0" max="8" min="8" style="93" width="4.83"/>
    <col collapsed="false" customWidth="true" hidden="false" outlineLevel="0" max="1025" min="9" style="93" width="9.33"/>
  </cols>
  <sheetData>
    <row r="1" customFormat="false" ht="49.5" hidden="false" customHeight="true" outlineLevel="0" collapsed="false">
      <c r="A1" s="95" t="s">
        <v>330</v>
      </c>
      <c r="B1" s="95"/>
      <c r="C1" s="95"/>
      <c r="D1" s="95"/>
      <c r="E1" s="95"/>
      <c r="F1" s="95"/>
      <c r="G1" s="95"/>
      <c r="H1" s="96" t="s">
        <v>331</v>
      </c>
    </row>
    <row r="2" customFormat="false" ht="21.75" hidden="false" customHeight="true" outlineLevel="0" collapsed="false">
      <c r="A2" s="154" t="s">
        <v>272</v>
      </c>
      <c r="B2" s="154"/>
      <c r="C2" s="154"/>
      <c r="D2" s="154"/>
      <c r="E2" s="154"/>
      <c r="F2" s="154"/>
      <c r="G2" s="154"/>
      <c r="H2" s="96"/>
    </row>
    <row r="3" customFormat="false" ht="13.5" hidden="false" customHeight="true" outlineLevel="0" collapsed="false">
      <c r="A3" s="98" t="s">
        <v>3</v>
      </c>
      <c r="B3" s="99" t="s">
        <v>273</v>
      </c>
      <c r="C3" s="99"/>
      <c r="D3" s="99"/>
      <c r="E3" s="100" t="s">
        <v>274</v>
      </c>
      <c r="F3" s="100"/>
      <c r="G3" s="100"/>
      <c r="H3" s="96"/>
    </row>
    <row r="4" s="106" customFormat="true" ht="24.75" hidden="false" customHeight="false" outlineLevel="0" collapsed="false">
      <c r="A4" s="98"/>
      <c r="B4" s="99" t="s">
        <v>275</v>
      </c>
      <c r="C4" s="101" t="str">
        <f aca="false">+'2.1.működési mérleg  '!C4</f>
        <v>Eredeti
előirányzat</v>
      </c>
      <c r="D4" s="102" t="s">
        <v>6</v>
      </c>
      <c r="E4" s="103" t="s">
        <v>275</v>
      </c>
      <c r="F4" s="104" t="str">
        <f aca="false">+'2.1.működési mérleg  '!C4</f>
        <v>Eredeti
előirányzat</v>
      </c>
      <c r="G4" s="105" t="s">
        <v>6</v>
      </c>
      <c r="H4" s="96"/>
    </row>
    <row r="5" s="106" customFormat="true" ht="13.5" hidden="false" customHeight="true" outlineLevel="0" collapsed="false">
      <c r="A5" s="107" t="s">
        <v>7</v>
      </c>
      <c r="B5" s="108" t="s">
        <v>8</v>
      </c>
      <c r="C5" s="109" t="s">
        <v>9</v>
      </c>
      <c r="D5" s="109"/>
      <c r="E5" s="108" t="s">
        <v>276</v>
      </c>
      <c r="F5" s="109" t="s">
        <v>277</v>
      </c>
      <c r="G5" s="109"/>
      <c r="H5" s="96"/>
    </row>
    <row r="6" customFormat="false" ht="12.95" hidden="false" customHeight="true" outlineLevel="0" collapsed="false">
      <c r="A6" s="111" t="s">
        <v>10</v>
      </c>
      <c r="B6" s="112" t="s">
        <v>332</v>
      </c>
      <c r="C6" s="155" t="n">
        <v>11958380</v>
      </c>
      <c r="D6" s="156" t="n">
        <v>42337422</v>
      </c>
      <c r="E6" s="112" t="s">
        <v>218</v>
      </c>
      <c r="F6" s="157" t="n">
        <v>56351471</v>
      </c>
      <c r="G6" s="157" t="n">
        <v>98343451</v>
      </c>
      <c r="H6" s="96"/>
    </row>
    <row r="7" customFormat="false" ht="12.75" hidden="false" customHeight="false" outlineLevel="0" collapsed="false">
      <c r="A7" s="115" t="s">
        <v>26</v>
      </c>
      <c r="B7" s="116" t="s">
        <v>333</v>
      </c>
      <c r="C7" s="122"/>
      <c r="D7" s="126"/>
      <c r="E7" s="116" t="s">
        <v>334</v>
      </c>
      <c r="F7" s="122" t="n">
        <v>39950000</v>
      </c>
      <c r="G7" s="122" t="n">
        <v>98343451</v>
      </c>
      <c r="H7" s="96"/>
    </row>
    <row r="8" customFormat="false" ht="12.95" hidden="false" customHeight="true" outlineLevel="0" collapsed="false">
      <c r="A8" s="115" t="s">
        <v>40</v>
      </c>
      <c r="B8" s="116" t="s">
        <v>335</v>
      </c>
      <c r="C8" s="122"/>
      <c r="D8" s="126"/>
      <c r="E8" s="116" t="s">
        <v>220</v>
      </c>
      <c r="F8" s="155"/>
      <c r="G8" s="158" t="n">
        <v>27300000</v>
      </c>
      <c r="H8" s="96"/>
    </row>
    <row r="9" customFormat="false" ht="12.95" hidden="false" customHeight="true" outlineLevel="0" collapsed="false">
      <c r="A9" s="115" t="s">
        <v>237</v>
      </c>
      <c r="B9" s="116" t="s">
        <v>336</v>
      </c>
      <c r="C9" s="119"/>
      <c r="D9" s="126"/>
      <c r="E9" s="116" t="s">
        <v>337</v>
      </c>
      <c r="F9" s="122"/>
      <c r="G9" s="120"/>
      <c r="H9" s="96"/>
    </row>
    <row r="10" customFormat="false" ht="12.75" hidden="false" customHeight="true" outlineLevel="0" collapsed="false">
      <c r="A10" s="115" t="s">
        <v>70</v>
      </c>
      <c r="B10" s="116" t="s">
        <v>338</v>
      </c>
      <c r="C10" s="119"/>
      <c r="D10" s="126"/>
      <c r="E10" s="116" t="s">
        <v>222</v>
      </c>
      <c r="F10" s="155"/>
      <c r="G10" s="158"/>
      <c r="H10" s="96"/>
    </row>
    <row r="11" customFormat="false" ht="12.95" hidden="false" customHeight="true" outlineLevel="0" collapsed="false">
      <c r="A11" s="115" t="s">
        <v>95</v>
      </c>
      <c r="B11" s="116" t="s">
        <v>339</v>
      </c>
      <c r="C11" s="119"/>
      <c r="D11" s="125"/>
      <c r="E11" s="159"/>
      <c r="F11" s="122"/>
      <c r="G11" s="120"/>
      <c r="H11" s="96"/>
    </row>
    <row r="12" customFormat="false" ht="12.95" hidden="false" customHeight="true" outlineLevel="0" collapsed="false">
      <c r="A12" s="115" t="s">
        <v>254</v>
      </c>
      <c r="B12" s="123"/>
      <c r="C12" s="160"/>
      <c r="D12" s="161"/>
      <c r="E12" s="162"/>
      <c r="F12" s="122"/>
      <c r="G12" s="120"/>
      <c r="H12" s="96"/>
    </row>
    <row r="13" customFormat="false" ht="12.95" hidden="false" customHeight="true" outlineLevel="0" collapsed="false">
      <c r="A13" s="115" t="s">
        <v>117</v>
      </c>
      <c r="B13" s="123"/>
      <c r="C13" s="160"/>
      <c r="D13" s="161"/>
      <c r="E13" s="162"/>
      <c r="F13" s="122"/>
      <c r="G13" s="120"/>
      <c r="H13" s="96"/>
    </row>
    <row r="14" customFormat="false" ht="12.95" hidden="false" customHeight="true" outlineLevel="0" collapsed="false">
      <c r="A14" s="115" t="s">
        <v>263</v>
      </c>
      <c r="B14" s="163"/>
      <c r="C14" s="160"/>
      <c r="D14" s="161"/>
      <c r="E14" s="162"/>
      <c r="F14" s="122"/>
      <c r="G14" s="120"/>
      <c r="H14" s="96"/>
    </row>
    <row r="15" customFormat="false" ht="12.75" hidden="false" customHeight="false" outlineLevel="0" collapsed="false">
      <c r="A15" s="115" t="s">
        <v>265</v>
      </c>
      <c r="B15" s="123"/>
      <c r="C15" s="119"/>
      <c r="D15" s="125"/>
      <c r="E15" s="159"/>
      <c r="F15" s="122"/>
      <c r="G15" s="120"/>
      <c r="H15" s="96"/>
    </row>
    <row r="16" customFormat="false" ht="12.95" hidden="false" customHeight="true" outlineLevel="0" collapsed="false">
      <c r="A16" s="136" t="s">
        <v>267</v>
      </c>
      <c r="B16" s="149"/>
      <c r="C16" s="164"/>
      <c r="D16" s="165"/>
      <c r="E16" s="166"/>
      <c r="F16" s="167"/>
      <c r="G16" s="131"/>
      <c r="H16" s="96"/>
    </row>
    <row r="17" customFormat="false" ht="24.75" hidden="false" customHeight="true" outlineLevel="0" collapsed="false">
      <c r="A17" s="132" t="s">
        <v>287</v>
      </c>
      <c r="B17" s="133" t="s">
        <v>340</v>
      </c>
      <c r="C17" s="150" t="n">
        <f aca="false">+C6+C8+C9+C11+C12+C13+C14+C15+C16</f>
        <v>11958380</v>
      </c>
      <c r="D17" s="134" t="n">
        <f aca="false">+D6+D8+D9+D11+D12+D13+D14+D15+D16</f>
        <v>42337422</v>
      </c>
      <c r="E17" s="133" t="s">
        <v>341</v>
      </c>
      <c r="F17" s="150" t="n">
        <f aca="false">+F6+F8+F10+F11+F12+F13+F14+F15+F16</f>
        <v>56351471</v>
      </c>
      <c r="G17" s="135" t="n">
        <f aca="false">+G6+G7+G8+G10+G11+G12+G13+G14+G15+G16</f>
        <v>223986902</v>
      </c>
      <c r="H17" s="96"/>
    </row>
    <row r="18" customFormat="false" ht="12.95" hidden="false" customHeight="true" outlineLevel="0" collapsed="false">
      <c r="A18" s="111" t="s">
        <v>288</v>
      </c>
      <c r="B18" s="168" t="s">
        <v>342</v>
      </c>
      <c r="C18" s="169" t="n">
        <f aca="false">+C19+C20+C21+C22+C23</f>
        <v>0</v>
      </c>
      <c r="D18" s="170" t="n">
        <f aca="false">+D19+D20+D21+D22+D23</f>
        <v>0</v>
      </c>
      <c r="E18" s="139" t="s">
        <v>293</v>
      </c>
      <c r="F18" s="140"/>
      <c r="G18" s="141"/>
      <c r="H18" s="96"/>
    </row>
    <row r="19" customFormat="false" ht="12.95" hidden="false" customHeight="true" outlineLevel="0" collapsed="false">
      <c r="A19" s="115" t="s">
        <v>291</v>
      </c>
      <c r="B19" s="171" t="s">
        <v>343</v>
      </c>
      <c r="C19" s="119"/>
      <c r="D19" s="126"/>
      <c r="E19" s="139" t="s">
        <v>296</v>
      </c>
      <c r="F19" s="119" t="n">
        <v>0</v>
      </c>
      <c r="G19" s="120"/>
      <c r="H19" s="96"/>
    </row>
    <row r="20" customFormat="false" ht="12.95" hidden="false" customHeight="true" outlineLevel="0" collapsed="false">
      <c r="A20" s="111" t="s">
        <v>294</v>
      </c>
      <c r="B20" s="171" t="s">
        <v>344</v>
      </c>
      <c r="C20" s="119"/>
      <c r="D20" s="126"/>
      <c r="E20" s="139" t="s">
        <v>299</v>
      </c>
      <c r="F20" s="119"/>
      <c r="G20" s="120"/>
      <c r="H20" s="96"/>
    </row>
    <row r="21" customFormat="false" ht="12.95" hidden="false" customHeight="true" outlineLevel="0" collapsed="false">
      <c r="A21" s="115" t="s">
        <v>297</v>
      </c>
      <c r="B21" s="171" t="s">
        <v>345</v>
      </c>
      <c r="C21" s="119"/>
      <c r="D21" s="126"/>
      <c r="E21" s="139" t="s">
        <v>302</v>
      </c>
      <c r="F21" s="119"/>
      <c r="G21" s="120"/>
      <c r="H21" s="96"/>
    </row>
    <row r="22" customFormat="false" ht="12.95" hidden="false" customHeight="true" outlineLevel="0" collapsed="false">
      <c r="A22" s="111" t="s">
        <v>300</v>
      </c>
      <c r="B22" s="171" t="s">
        <v>346</v>
      </c>
      <c r="C22" s="119"/>
      <c r="D22" s="172"/>
      <c r="E22" s="137" t="s">
        <v>305</v>
      </c>
      <c r="F22" s="119"/>
      <c r="G22" s="120"/>
      <c r="H22" s="96"/>
    </row>
    <row r="23" customFormat="false" ht="12.95" hidden="false" customHeight="true" outlineLevel="0" collapsed="false">
      <c r="A23" s="115" t="s">
        <v>303</v>
      </c>
      <c r="B23" s="173" t="s">
        <v>347</v>
      </c>
      <c r="C23" s="119"/>
      <c r="D23" s="126"/>
      <c r="E23" s="139" t="s">
        <v>348</v>
      </c>
      <c r="F23" s="119"/>
      <c r="G23" s="120"/>
      <c r="H23" s="96"/>
    </row>
    <row r="24" customFormat="false" ht="12.95" hidden="false" customHeight="true" outlineLevel="0" collapsed="false">
      <c r="A24" s="111" t="s">
        <v>306</v>
      </c>
      <c r="B24" s="174" t="s">
        <v>349</v>
      </c>
      <c r="C24" s="175" t="n">
        <f aca="false">+C25+C26+C27+C28+C29</f>
        <v>0</v>
      </c>
      <c r="D24" s="170"/>
      <c r="E24" s="176" t="s">
        <v>350</v>
      </c>
      <c r="F24" s="119"/>
      <c r="G24" s="120"/>
      <c r="H24" s="96"/>
    </row>
    <row r="25" customFormat="false" ht="12.95" hidden="false" customHeight="true" outlineLevel="0" collapsed="false">
      <c r="A25" s="115" t="s">
        <v>309</v>
      </c>
      <c r="B25" s="173" t="s">
        <v>351</v>
      </c>
      <c r="C25" s="119"/>
      <c r="D25" s="156"/>
      <c r="E25" s="176" t="s">
        <v>352</v>
      </c>
      <c r="F25" s="119"/>
      <c r="G25" s="120"/>
      <c r="H25" s="96"/>
    </row>
    <row r="26" customFormat="false" ht="12.95" hidden="false" customHeight="true" outlineLevel="0" collapsed="false">
      <c r="A26" s="111" t="s">
        <v>312</v>
      </c>
      <c r="B26" s="173" t="s">
        <v>353</v>
      </c>
      <c r="C26" s="119"/>
      <c r="D26" s="156"/>
      <c r="E26" s="177"/>
      <c r="F26" s="119"/>
      <c r="G26" s="120"/>
      <c r="H26" s="96"/>
    </row>
    <row r="27" customFormat="false" ht="12.95" hidden="false" customHeight="true" outlineLevel="0" collapsed="false">
      <c r="A27" s="115" t="s">
        <v>314</v>
      </c>
      <c r="B27" s="171" t="s">
        <v>354</v>
      </c>
      <c r="C27" s="119"/>
      <c r="D27" s="156"/>
      <c r="E27" s="178"/>
      <c r="F27" s="119"/>
      <c r="G27" s="120"/>
      <c r="H27" s="96"/>
    </row>
    <row r="28" customFormat="false" ht="12.95" hidden="false" customHeight="true" outlineLevel="0" collapsed="false">
      <c r="A28" s="111" t="s">
        <v>316</v>
      </c>
      <c r="B28" s="179" t="s">
        <v>355</v>
      </c>
      <c r="C28" s="119"/>
      <c r="D28" s="126"/>
      <c r="E28" s="123"/>
      <c r="F28" s="119"/>
      <c r="G28" s="120"/>
      <c r="H28" s="96"/>
    </row>
    <row r="29" customFormat="false" ht="12.95" hidden="false" customHeight="true" outlineLevel="0" collapsed="false">
      <c r="A29" s="115" t="s">
        <v>318</v>
      </c>
      <c r="B29" s="180" t="s">
        <v>356</v>
      </c>
      <c r="C29" s="119"/>
      <c r="D29" s="156"/>
      <c r="E29" s="178"/>
      <c r="F29" s="130"/>
      <c r="G29" s="131"/>
      <c r="H29" s="96"/>
    </row>
    <row r="30" customFormat="false" ht="21.75" hidden="false" customHeight="true" outlineLevel="0" collapsed="false">
      <c r="A30" s="132" t="s">
        <v>321</v>
      </c>
      <c r="B30" s="133" t="s">
        <v>357</v>
      </c>
      <c r="C30" s="150" t="n">
        <f aca="false">+C18+C24</f>
        <v>0</v>
      </c>
      <c r="D30" s="150" t="n">
        <f aca="false">+D18+D24</f>
        <v>0</v>
      </c>
      <c r="E30" s="133" t="s">
        <v>358</v>
      </c>
      <c r="F30" s="150" t="n">
        <f aca="false">SUM(F18:F29)</f>
        <v>0</v>
      </c>
      <c r="G30" s="181" t="n">
        <f aca="false">SUM(G18:G29)</f>
        <v>0</v>
      </c>
      <c r="H30" s="96"/>
    </row>
    <row r="31" customFormat="false" ht="13.5" hidden="false" customHeight="false" outlineLevel="0" collapsed="false">
      <c r="A31" s="132" t="s">
        <v>324</v>
      </c>
      <c r="B31" s="151" t="s">
        <v>359</v>
      </c>
      <c r="C31" s="134" t="n">
        <f aca="false">+C17+C30</f>
        <v>11958380</v>
      </c>
      <c r="D31" s="134" t="n">
        <f aca="false">+D17+D30</f>
        <v>42337422</v>
      </c>
      <c r="E31" s="151" t="s">
        <v>360</v>
      </c>
      <c r="F31" s="134" t="n">
        <f aca="false">+F17+F30</f>
        <v>56351471</v>
      </c>
      <c r="G31" s="135" t="n">
        <f aca="false">+G17+G30</f>
        <v>223986902</v>
      </c>
      <c r="H31" s="96"/>
    </row>
    <row r="32" customFormat="false" ht="13.5" hidden="false" customHeight="false" outlineLevel="0" collapsed="false">
      <c r="A32" s="132" t="s">
        <v>327</v>
      </c>
      <c r="B32" s="151" t="s">
        <v>325</v>
      </c>
      <c r="C32" s="134"/>
      <c r="D32" s="153"/>
      <c r="E32" s="151" t="s">
        <v>326</v>
      </c>
      <c r="F32" s="134"/>
      <c r="G32" s="135"/>
      <c r="H32" s="96"/>
    </row>
    <row r="33" customFormat="false" ht="13.5" hidden="false" customHeight="false" outlineLevel="0" collapsed="false">
      <c r="A33" s="132" t="s">
        <v>361</v>
      </c>
      <c r="B33" s="151" t="s">
        <v>328</v>
      </c>
      <c r="C33" s="134"/>
      <c r="D33" s="153"/>
      <c r="E33" s="151" t="s">
        <v>329</v>
      </c>
      <c r="F33" s="134"/>
      <c r="G33" s="135"/>
      <c r="H33" s="96"/>
    </row>
  </sheetData>
  <mergeCells count="8">
    <mergeCell ref="A1:G1"/>
    <mergeCell ref="H1:H33"/>
    <mergeCell ref="A2:G2"/>
    <mergeCell ref="A3:A4"/>
    <mergeCell ref="B3:D3"/>
    <mergeCell ref="E3:G3"/>
    <mergeCell ref="C5:D5"/>
    <mergeCell ref="F5:G5"/>
  </mergeCells>
  <printOptions headings="false" gridLines="false" gridLinesSet="true" horizontalCentered="true" verticalCentered="false"/>
  <pageMargins left="0.7875" right="0.7875" top="0.490277777777778" bottom="0.790277777777778" header="0.511805555555555" footer="0.511805555555555"/>
  <pageSetup paperSize="9" scale="83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G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36" activeCellId="0" sqref="L36"/>
    </sheetView>
  </sheetViews>
  <sheetFormatPr defaultRowHeight="15" zeroHeight="false" outlineLevelRow="0" outlineLevelCol="0"/>
  <cols>
    <col collapsed="false" customWidth="true" hidden="false" outlineLevel="0" max="1" min="1" style="182" width="5.66"/>
    <col collapsed="false" customWidth="true" hidden="false" outlineLevel="0" max="2" min="2" style="182" width="35.67"/>
    <col collapsed="false" customWidth="true" hidden="false" outlineLevel="0" max="6" min="3" style="182" width="14"/>
    <col collapsed="false" customWidth="true" hidden="false" outlineLevel="0" max="1025" min="7" style="182" width="9.33"/>
  </cols>
  <sheetData>
    <row r="1" customFormat="false" ht="33" hidden="false" customHeight="true" outlineLevel="0" collapsed="false">
      <c r="A1" s="183" t="s">
        <v>362</v>
      </c>
      <c r="B1" s="183"/>
      <c r="C1" s="183"/>
      <c r="D1" s="183"/>
      <c r="E1" s="183"/>
      <c r="F1" s="183"/>
    </row>
    <row r="2" customFormat="false" ht="20.25" hidden="false" customHeight="true" outlineLevel="0" collapsed="false">
      <c r="A2" s="184" t="s">
        <v>363</v>
      </c>
      <c r="B2" s="184"/>
      <c r="C2" s="184"/>
      <c r="D2" s="184"/>
      <c r="E2" s="184"/>
      <c r="F2" s="184"/>
      <c r="G2" s="185"/>
    </row>
    <row r="3" customFormat="false" ht="63" hidden="false" customHeight="true" outlineLevel="0" collapsed="false">
      <c r="A3" s="186" t="s">
        <v>364</v>
      </c>
      <c r="B3" s="187" t="s">
        <v>365</v>
      </c>
      <c r="C3" s="188" t="s">
        <v>366</v>
      </c>
      <c r="D3" s="188"/>
      <c r="E3" s="188"/>
      <c r="F3" s="189" t="s">
        <v>367</v>
      </c>
    </row>
    <row r="4" customFormat="false" ht="15.75" hidden="false" customHeight="false" outlineLevel="0" collapsed="false">
      <c r="A4" s="186"/>
      <c r="B4" s="187"/>
      <c r="C4" s="190" t="s">
        <v>368</v>
      </c>
      <c r="D4" s="190" t="s">
        <v>369</v>
      </c>
      <c r="E4" s="190" t="s">
        <v>370</v>
      </c>
      <c r="F4" s="189"/>
    </row>
    <row r="5" customFormat="false" ht="15.75" hidden="false" customHeight="false" outlineLevel="0" collapsed="false">
      <c r="A5" s="191" t="s">
        <v>7</v>
      </c>
      <c r="B5" s="192" t="s">
        <v>8</v>
      </c>
      <c r="C5" s="192" t="s">
        <v>9</v>
      </c>
      <c r="D5" s="192" t="s">
        <v>276</v>
      </c>
      <c r="E5" s="192" t="s">
        <v>277</v>
      </c>
      <c r="F5" s="193" t="s">
        <v>371</v>
      </c>
    </row>
    <row r="6" customFormat="false" ht="15" hidden="false" customHeight="false" outlineLevel="0" collapsed="false">
      <c r="A6" s="194" t="s">
        <v>10</v>
      </c>
      <c r="B6" s="195" t="s">
        <v>372</v>
      </c>
      <c r="C6" s="196"/>
      <c r="D6" s="196"/>
      <c r="E6" s="196" t="n">
        <v>9458380</v>
      </c>
      <c r="F6" s="197" t="n">
        <f aca="false">SUM(C6:E6)</f>
        <v>9458380</v>
      </c>
    </row>
    <row r="7" customFormat="false" ht="15" hidden="false" customHeight="false" outlineLevel="0" collapsed="false">
      <c r="A7" s="198" t="s">
        <v>26</v>
      </c>
      <c r="B7" s="199"/>
      <c r="C7" s="200"/>
      <c r="D7" s="201"/>
      <c r="E7" s="201"/>
      <c r="F7" s="202" t="n">
        <f aca="false">SUM(C7:E7)</f>
        <v>0</v>
      </c>
    </row>
    <row r="8" customFormat="false" ht="15" hidden="false" customHeight="false" outlineLevel="0" collapsed="false">
      <c r="A8" s="198" t="s">
        <v>40</v>
      </c>
      <c r="B8" s="199"/>
      <c r="C8" s="201"/>
      <c r="D8" s="201"/>
      <c r="E8" s="201"/>
      <c r="F8" s="202" t="n">
        <f aca="false">SUM(C8:E8)</f>
        <v>0</v>
      </c>
    </row>
    <row r="9" customFormat="false" ht="15" hidden="false" customHeight="false" outlineLevel="0" collapsed="false">
      <c r="A9" s="198" t="s">
        <v>237</v>
      </c>
      <c r="B9" s="199"/>
      <c r="C9" s="201"/>
      <c r="D9" s="201"/>
      <c r="E9" s="201"/>
      <c r="F9" s="202" t="n">
        <f aca="false">SUM(C9:E9)</f>
        <v>0</v>
      </c>
    </row>
    <row r="10" customFormat="false" ht="15.75" hidden="false" customHeight="false" outlineLevel="0" collapsed="false">
      <c r="A10" s="203" t="s">
        <v>70</v>
      </c>
      <c r="B10" s="204"/>
      <c r="C10" s="205"/>
      <c r="D10" s="205"/>
      <c r="E10" s="205"/>
      <c r="F10" s="202" t="n">
        <f aca="false">SUM(C10:E10)</f>
        <v>0</v>
      </c>
    </row>
    <row r="11" s="210" customFormat="true" ht="15" hidden="false" customHeight="false" outlineLevel="0" collapsed="false">
      <c r="A11" s="206" t="s">
        <v>95</v>
      </c>
      <c r="B11" s="207" t="s">
        <v>373</v>
      </c>
      <c r="C11" s="208" t="n">
        <f aca="false">SUM(C6:C10)</f>
        <v>0</v>
      </c>
      <c r="D11" s="208" t="n">
        <f aca="false">SUM(D6:D10)</f>
        <v>0</v>
      </c>
      <c r="E11" s="208" t="n">
        <f aca="false">SUM(E6:E10)</f>
        <v>9458380</v>
      </c>
      <c r="F11" s="209" t="n">
        <f aca="false">SUM(F6:F10)</f>
        <v>9458380</v>
      </c>
    </row>
  </sheetData>
  <mergeCells count="6">
    <mergeCell ref="A1:F1"/>
    <mergeCell ref="A2:F2"/>
    <mergeCell ref="A3:A4"/>
    <mergeCell ref="B3:B4"/>
    <mergeCell ref="C3:E3"/>
    <mergeCell ref="F3:F4"/>
  </mergeCells>
  <printOptions headings="false" gridLines="false" gridLinesSet="true" horizontalCentered="true" verticalCentered="false"/>
  <pageMargins left="0.7875" right="0.7875" top="1.37777777777778" bottom="0.984027777777778" header="0.7875" footer="0.511805555555555"/>
  <pageSetup paperSize="9" scale="9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&amp;R&amp;11 3. melléklet a ....../2021. (.........) önkormányzati rendelethez</oddHeader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D12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D6" activeCellId="0" sqref="D6"/>
    </sheetView>
  </sheetViews>
  <sheetFormatPr defaultRowHeight="15" zeroHeight="false" outlineLevelRow="0" outlineLevelCol="0"/>
  <cols>
    <col collapsed="false" customWidth="true" hidden="false" outlineLevel="0" max="1" min="1" style="182" width="5.66"/>
    <col collapsed="false" customWidth="true" hidden="false" outlineLevel="0" max="2" min="2" style="182" width="68.66"/>
    <col collapsed="false" customWidth="true" hidden="false" outlineLevel="0" max="4" min="3" style="182" width="15.82"/>
    <col collapsed="false" customWidth="true" hidden="false" outlineLevel="0" max="1025" min="5" style="182" width="9.33"/>
  </cols>
  <sheetData>
    <row r="1" customFormat="false" ht="33" hidden="false" customHeight="true" outlineLevel="0" collapsed="false">
      <c r="A1" s="183" t="s">
        <v>374</v>
      </c>
      <c r="B1" s="183"/>
      <c r="C1" s="183"/>
      <c r="D1" s="183"/>
    </row>
    <row r="2" customFormat="false" ht="15.95" hidden="false" customHeight="true" outlineLevel="0" collapsed="false">
      <c r="A2" s="184" t="s">
        <v>2</v>
      </c>
      <c r="B2" s="184"/>
      <c r="C2" s="184"/>
      <c r="D2" s="184"/>
    </row>
    <row r="3" customFormat="false" ht="26.25" hidden="false" customHeight="true" outlineLevel="0" collapsed="false">
      <c r="A3" s="211" t="s">
        <v>364</v>
      </c>
      <c r="B3" s="212" t="s">
        <v>375</v>
      </c>
      <c r="C3" s="213" t="s">
        <v>5</v>
      </c>
      <c r="D3" s="214" t="s">
        <v>6</v>
      </c>
    </row>
    <row r="4" customFormat="false" ht="15.75" hidden="false" customHeight="false" outlineLevel="0" collapsed="false">
      <c r="A4" s="215" t="s">
        <v>7</v>
      </c>
      <c r="B4" s="216" t="s">
        <v>8</v>
      </c>
      <c r="C4" s="217" t="s">
        <v>9</v>
      </c>
      <c r="D4" s="217"/>
    </row>
    <row r="5" customFormat="false" ht="15" hidden="false" customHeight="false" outlineLevel="0" collapsed="false">
      <c r="A5" s="218" t="s">
        <v>10</v>
      </c>
      <c r="B5" s="219" t="s">
        <v>376</v>
      </c>
      <c r="C5" s="220" t="n">
        <v>20284305</v>
      </c>
      <c r="D5" s="36" t="n">
        <v>17784305</v>
      </c>
    </row>
    <row r="6" customFormat="false" ht="24.75" hidden="false" customHeight="false" outlineLevel="0" collapsed="false">
      <c r="A6" s="221" t="s">
        <v>26</v>
      </c>
      <c r="B6" s="222" t="s">
        <v>377</v>
      </c>
      <c r="C6" s="223"/>
      <c r="D6" s="224"/>
    </row>
    <row r="7" customFormat="false" ht="15" hidden="false" customHeight="false" outlineLevel="0" collapsed="false">
      <c r="A7" s="221" t="s">
        <v>40</v>
      </c>
      <c r="B7" s="225" t="s">
        <v>378</v>
      </c>
      <c r="C7" s="223"/>
      <c r="D7" s="224"/>
    </row>
    <row r="8" customFormat="false" ht="24.75" hidden="false" customHeight="false" outlineLevel="0" collapsed="false">
      <c r="A8" s="221" t="s">
        <v>237</v>
      </c>
      <c r="B8" s="225" t="s">
        <v>379</v>
      </c>
      <c r="C8" s="223"/>
      <c r="D8" s="224"/>
    </row>
    <row r="9" customFormat="false" ht="15" hidden="false" customHeight="false" outlineLevel="0" collapsed="false">
      <c r="A9" s="226" t="s">
        <v>70</v>
      </c>
      <c r="B9" s="225" t="s">
        <v>380</v>
      </c>
      <c r="C9" s="31" t="n">
        <v>150000</v>
      </c>
      <c r="D9" s="227" t="n">
        <v>150000</v>
      </c>
    </row>
    <row r="10" customFormat="false" ht="15.75" hidden="false" customHeight="false" outlineLevel="0" collapsed="false">
      <c r="A10" s="221" t="s">
        <v>95</v>
      </c>
      <c r="B10" s="228" t="s">
        <v>381</v>
      </c>
      <c r="C10" s="223"/>
      <c r="D10" s="229"/>
    </row>
    <row r="11" customFormat="false" ht="15.75" hidden="false" customHeight="false" outlineLevel="0" collapsed="false">
      <c r="A11" s="230" t="s">
        <v>382</v>
      </c>
      <c r="B11" s="230"/>
      <c r="C11" s="231" t="n">
        <f aca="false">SUM(C5:C10)</f>
        <v>20434305</v>
      </c>
      <c r="D11" s="232" t="n">
        <f aca="false">SUM(D5:D10)</f>
        <v>17934305</v>
      </c>
    </row>
    <row r="12" customFormat="false" ht="23.25" hidden="false" customHeight="true" outlineLevel="0" collapsed="false">
      <c r="A12" s="233" t="s">
        <v>383</v>
      </c>
      <c r="B12" s="233"/>
      <c r="C12" s="233"/>
      <c r="D12" s="233"/>
    </row>
  </sheetData>
  <mergeCells count="5">
    <mergeCell ref="A1:D1"/>
    <mergeCell ref="A2:D2"/>
    <mergeCell ref="C4:D4"/>
    <mergeCell ref="A11:B11"/>
    <mergeCell ref="A12:D12"/>
  </mergeCells>
  <printOptions headings="false" gridLines="false" gridLinesSet="true" horizontalCentered="true" verticalCentered="false"/>
  <pageMargins left="0.7875" right="0.7875" top="1.37777777777778" bottom="0.984027777777778" header="0.7875" footer="0.511805555555555"/>
  <pageSetup paperSize="9" scale="89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&amp;R&amp;11 4. melléklet a ........./2021. (...........) önkormányzati rendelethez</oddHeader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D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" activeCellId="0" sqref="E2"/>
    </sheetView>
  </sheetViews>
  <sheetFormatPr defaultRowHeight="15" zeroHeight="false" outlineLevelRow="0" outlineLevelCol="0"/>
  <cols>
    <col collapsed="false" customWidth="true" hidden="false" outlineLevel="0" max="1" min="1" style="182" width="5.66"/>
    <col collapsed="false" customWidth="true" hidden="false" outlineLevel="0" max="2" min="2" style="182" width="66.83"/>
    <col collapsed="false" customWidth="true" hidden="false" outlineLevel="0" max="3" min="3" style="182" width="27"/>
    <col collapsed="false" customWidth="true" hidden="false" outlineLevel="0" max="1025" min="4" style="182" width="9.33"/>
  </cols>
  <sheetData>
    <row r="1" customFormat="false" ht="33" hidden="false" customHeight="true" outlineLevel="0" collapsed="false">
      <c r="A1" s="183" t="s">
        <v>384</v>
      </c>
      <c r="B1" s="183"/>
      <c r="C1" s="183"/>
    </row>
    <row r="2" customFormat="false" ht="15.95" hidden="false" customHeight="true" outlineLevel="0" collapsed="false">
      <c r="A2" s="234"/>
      <c r="B2" s="234"/>
      <c r="C2" s="235" t="s">
        <v>2</v>
      </c>
      <c r="D2" s="185"/>
    </row>
    <row r="3" customFormat="false" ht="26.25" hidden="false" customHeight="true" outlineLevel="0" collapsed="false">
      <c r="A3" s="236" t="s">
        <v>364</v>
      </c>
      <c r="B3" s="237" t="s">
        <v>385</v>
      </c>
      <c r="C3" s="238" t="s">
        <v>386</v>
      </c>
    </row>
    <row r="4" customFormat="false" ht="15.75" hidden="false" customHeight="false" outlineLevel="0" collapsed="false">
      <c r="A4" s="239" t="s">
        <v>7</v>
      </c>
      <c r="B4" s="240" t="s">
        <v>8</v>
      </c>
      <c r="C4" s="241" t="s">
        <v>9</v>
      </c>
    </row>
    <row r="5" customFormat="false" ht="15" hidden="false" customHeight="false" outlineLevel="0" collapsed="false">
      <c r="A5" s="218" t="s">
        <v>10</v>
      </c>
      <c r="B5" s="242"/>
      <c r="C5" s="243"/>
    </row>
    <row r="6" customFormat="false" ht="15" hidden="false" customHeight="false" outlineLevel="0" collapsed="false">
      <c r="A6" s="221" t="s">
        <v>26</v>
      </c>
      <c r="B6" s="244"/>
      <c r="C6" s="245"/>
    </row>
    <row r="7" customFormat="false" ht="15.75" hidden="false" customHeight="false" outlineLevel="0" collapsed="false">
      <c r="A7" s="226" t="s">
        <v>40</v>
      </c>
      <c r="B7" s="246"/>
      <c r="C7" s="247"/>
    </row>
    <row r="8" s="210" customFormat="true" ht="17.25" hidden="false" customHeight="true" outlineLevel="0" collapsed="false">
      <c r="A8" s="215" t="s">
        <v>237</v>
      </c>
      <c r="B8" s="248" t="s">
        <v>387</v>
      </c>
      <c r="C8" s="249" t="n">
        <f aca="false">SUM(C5:C7)</f>
        <v>0</v>
      </c>
    </row>
  </sheetData>
  <mergeCells count="1">
    <mergeCell ref="A1:C1"/>
  </mergeCells>
  <printOptions headings="false" gridLines="false" gridLinesSet="true" horizontalCentered="true" verticalCentered="false"/>
  <pageMargins left="0.7875" right="0.7875" top="1.37777777777778" bottom="0.984027777777778" header="0.7875" footer="0.511805555555555"/>
  <pageSetup paperSize="9" scale="9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&amp;R&amp;11 5. melléklet a ........./2021. (........) önkormányzati rendelethez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LibreOffice/5.4.5.1$Windows_x86 LibreOffice_project/79c9829dd5d8054ec39a82dc51cd9eff340dbee8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1999-10-30T10:30:45Z</dcterms:created>
  <dc:creator>Makranczi László</dc:creator>
  <dc:description/>
  <dc:language>hu-HU</dc:language>
  <cp:lastModifiedBy>admin</cp:lastModifiedBy>
  <cp:lastPrinted>2020-05-22T11:44:06Z</cp:lastPrinted>
  <dcterms:modified xsi:type="dcterms:W3CDTF">2021-02-24T10:51:08Z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