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5"/>
  </bookViews>
  <sheets>
    <sheet name="1.melléklet" sheetId="1" state="visible" r:id="rId2"/>
    <sheet name="2.1.melléklet" sheetId="2" state="visible" r:id="rId3"/>
    <sheet name="2.2.melléklet" sheetId="3" state="visible" r:id="rId4"/>
    <sheet name="3.melléklet" sheetId="4" state="visible" r:id="rId5"/>
    <sheet name="4.melléklet" sheetId="5" state="visible" r:id="rId6"/>
    <sheet name="5.melléklet" sheetId="6" state="visible" r:id="rId7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<sst xmlns="http://schemas.openxmlformats.org/spreadsheetml/2006/main" count="532" uniqueCount="364">
  <si>
    <t xml:space="preserve">1.melléklet 2/2018. (V.31.)önkormányzati rendelethez</t>
  </si>
  <si>
    <t xml:space="preserve">B E V É T E L E K</t>
  </si>
  <si>
    <t xml:space="preserve">forintban</t>
  </si>
  <si>
    <t xml:space="preserve">Sor-
szám</t>
  </si>
  <si>
    <t xml:space="preserve">Bevételi jogcím</t>
  </si>
  <si>
    <t xml:space="preserve">2017. évi előirányzat</t>
  </si>
  <si>
    <t xml:space="preserve">1.</t>
  </si>
  <si>
    <t xml:space="preserve">Önkormányzat működési támogatásai (1.1.+…+.1.6.)</t>
  </si>
  <si>
    <t xml:space="preserve">1.1.</t>
  </si>
  <si>
    <t xml:space="preserve">Helyi önkormányzatok működésének általános támogatása</t>
  </si>
  <si>
    <t xml:space="preserve">1.2.</t>
  </si>
  <si>
    <t xml:space="preserve">Önkormányzatok egyes köznevelési feladatainak támogatása</t>
  </si>
  <si>
    <t xml:space="preserve">1.3.</t>
  </si>
  <si>
    <t xml:space="preserve">Önkormányzatok szociális és gyermekjóléti feladatainak támogatása</t>
  </si>
  <si>
    <t xml:space="preserve">1.4.</t>
  </si>
  <si>
    <t xml:space="preserve">Önkormányzatok kulturális feladatainak támogatása</t>
  </si>
  <si>
    <t xml:space="preserve">1.5.</t>
  </si>
  <si>
    <t xml:space="preserve">Működési célú központosított előirányzatok</t>
  </si>
  <si>
    <t xml:space="preserve">1.6.</t>
  </si>
  <si>
    <t xml:space="preserve">Helyi önkormányzatok kiegészítő támogatásai</t>
  </si>
  <si>
    <t xml:space="preserve">2.</t>
  </si>
  <si>
    <t xml:space="preserve">Működési célú támogatások államháztartáson belülről (2.1.+…+.2.5.)</t>
  </si>
  <si>
    <t xml:space="preserve">2.1.</t>
  </si>
  <si>
    <t xml:space="preserve">Elvonások és befizetések bevételei</t>
  </si>
  <si>
    <t xml:space="preserve">2.2.</t>
  </si>
  <si>
    <t xml:space="preserve">Működési célú garancia- és kezességvállalásból megtérülések</t>
  </si>
  <si>
    <t xml:space="preserve">2.3.</t>
  </si>
  <si>
    <t xml:space="preserve">Működési célú visszatérítendő támogatások, kölcsönök visszatérülése</t>
  </si>
  <si>
    <t xml:space="preserve">2.4.</t>
  </si>
  <si>
    <t xml:space="preserve">Működési célú visszatérítendő támogatások, kölcsönök igénybevétele</t>
  </si>
  <si>
    <t xml:space="preserve">2.5.</t>
  </si>
  <si>
    <t xml:space="preserve">Egyéb működési célú támogatások bevételei</t>
  </si>
  <si>
    <t xml:space="preserve">2.6.</t>
  </si>
  <si>
    <t xml:space="preserve">2.5.-ből EU-s támogatás</t>
  </si>
  <si>
    <t xml:space="preserve">3.</t>
  </si>
  <si>
    <t xml:space="preserve">Felhalmozási célú támogatások államháztartáson belülről (3.1.+…+3.5.)</t>
  </si>
  <si>
    <t xml:space="preserve">3.1.</t>
  </si>
  <si>
    <t xml:space="preserve">Felhalmozási célú önkormányzati támogatások</t>
  </si>
  <si>
    <t xml:space="preserve">3.2.</t>
  </si>
  <si>
    <t xml:space="preserve">Felhalmozási célú garancia- és kezességvállalásból megtérülések</t>
  </si>
  <si>
    <t xml:space="preserve">3.3.</t>
  </si>
  <si>
    <t xml:space="preserve">Felhalmozási célú visszatérítendő támogatások, kölcsönök visszatérülése</t>
  </si>
  <si>
    <t xml:space="preserve">3.4.</t>
  </si>
  <si>
    <t xml:space="preserve">Felhalmozási célú visszatérítendő támogatások, kölcsönök igénybevétele</t>
  </si>
  <si>
    <t xml:space="preserve">3.5.</t>
  </si>
  <si>
    <t xml:space="preserve">Egyéb felhalmozási célú támogatások bevételei</t>
  </si>
  <si>
    <t xml:space="preserve">3.6.</t>
  </si>
  <si>
    <t xml:space="preserve">3.5.-ből EU-s támogatás</t>
  </si>
  <si>
    <t xml:space="preserve">4.</t>
  </si>
  <si>
    <t xml:space="preserve">Közhatalmi bevételek (4.1.+4.2.+4.3.+4.4.)</t>
  </si>
  <si>
    <t xml:space="preserve">4.1.</t>
  </si>
  <si>
    <t xml:space="preserve">Helyi adók  (4.1.1.+4.1.2.)</t>
  </si>
  <si>
    <t xml:space="preserve">4.1.1.</t>
  </si>
  <si>
    <t xml:space="preserve">- Vagyoni típusú adók</t>
  </si>
  <si>
    <t xml:space="preserve">4.1.2.</t>
  </si>
  <si>
    <t xml:space="preserve">- Termékek és szolgáltatások adói</t>
  </si>
  <si>
    <t xml:space="preserve">4.2.</t>
  </si>
  <si>
    <t xml:space="preserve">Gépjárműadó</t>
  </si>
  <si>
    <t xml:space="preserve">4.3.</t>
  </si>
  <si>
    <t xml:space="preserve">Egyéb áruhasználati és szolgáltatási adók</t>
  </si>
  <si>
    <t xml:space="preserve">4.4.</t>
  </si>
  <si>
    <t xml:space="preserve">Egyéb közhatalmi bevételek</t>
  </si>
  <si>
    <t xml:space="preserve">5.</t>
  </si>
  <si>
    <t xml:space="preserve">Működési bevételek (5.1.+…+ 5.10.)</t>
  </si>
  <si>
    <t xml:space="preserve">5.1.</t>
  </si>
  <si>
    <t xml:space="preserve">Készletértékesítés ellenértéke</t>
  </si>
  <si>
    <t xml:space="preserve">5.2.</t>
  </si>
  <si>
    <t xml:space="preserve">Szolgáltatások ellenértéke</t>
  </si>
  <si>
    <t xml:space="preserve">5.3.</t>
  </si>
  <si>
    <t xml:space="preserve">Közvetített szolgáltatások értéke</t>
  </si>
  <si>
    <t xml:space="preserve">5.4.</t>
  </si>
  <si>
    <t xml:space="preserve">Tulajdonosi bevételek</t>
  </si>
  <si>
    <t xml:space="preserve">5.5.</t>
  </si>
  <si>
    <t xml:space="preserve">Ellátási díjak</t>
  </si>
  <si>
    <t xml:space="preserve">5.6.</t>
  </si>
  <si>
    <t xml:space="preserve">Kiszámlázott általános forgalmi adó</t>
  </si>
  <si>
    <t xml:space="preserve">5.7.</t>
  </si>
  <si>
    <t xml:space="preserve">Általános forgalmi adó visszatérítése</t>
  </si>
  <si>
    <t xml:space="preserve">5.8.</t>
  </si>
  <si>
    <t xml:space="preserve">Kamatbevételek</t>
  </si>
  <si>
    <t xml:space="preserve">5.9.</t>
  </si>
  <si>
    <t xml:space="preserve">Egyéb pénzügyi műveletek bevételei</t>
  </si>
  <si>
    <t xml:space="preserve">5.10.</t>
  </si>
  <si>
    <t xml:space="preserve">Egyéb működési bevételek</t>
  </si>
  <si>
    <t xml:space="preserve">6.</t>
  </si>
  <si>
    <t xml:space="preserve">Felhalmozási bevételek (6.1.+…+6.5.)</t>
  </si>
  <si>
    <t xml:space="preserve">6.1.</t>
  </si>
  <si>
    <t xml:space="preserve">Immateriális javak értékesítése</t>
  </si>
  <si>
    <t xml:space="preserve">6.2.</t>
  </si>
  <si>
    <t xml:space="preserve">Ingatlanok értékesítése</t>
  </si>
  <si>
    <t xml:space="preserve">6.3.</t>
  </si>
  <si>
    <t xml:space="preserve">Egyéb tárgyi eszközök értékesítése</t>
  </si>
  <si>
    <t xml:space="preserve">6.4.</t>
  </si>
  <si>
    <t xml:space="preserve">Részesedések értékesítése</t>
  </si>
  <si>
    <t xml:space="preserve">6.5.</t>
  </si>
  <si>
    <t xml:space="preserve">Részesedések megszűnéséhez kapcsolódó bevételek</t>
  </si>
  <si>
    <t xml:space="preserve">7.</t>
  </si>
  <si>
    <t xml:space="preserve">Működési célú átvett pénzeszközök (7.1. + … + 7.3.)</t>
  </si>
  <si>
    <t xml:space="preserve">7.1.</t>
  </si>
  <si>
    <t xml:space="preserve">Működési célú garancia- és kezességvállalásból megtérülések ÁH-n kívülről</t>
  </si>
  <si>
    <t xml:space="preserve">7.2.</t>
  </si>
  <si>
    <t xml:space="preserve">Működési célú visszatérítendő támogatások, kölcsönök visszatér. ÁH-n kívülről</t>
  </si>
  <si>
    <t xml:space="preserve">7.3.</t>
  </si>
  <si>
    <t xml:space="preserve">Egyéb működési célú átvett pénzeszköz</t>
  </si>
  <si>
    <t xml:space="preserve">7.4.</t>
  </si>
  <si>
    <t xml:space="preserve">7.3.-ból EU-s támogatás (közvetlen)</t>
  </si>
  <si>
    <t xml:space="preserve">8.</t>
  </si>
  <si>
    <t xml:space="preserve">Felhalmozási célú átvett pénzeszközök (8.1.+8.2.+8.3.)</t>
  </si>
  <si>
    <t xml:space="preserve">8.1.</t>
  </si>
  <si>
    <t xml:space="preserve">Felhalm. célú garancia- és kezességvállalásból megtérülések ÁH-n kívülről</t>
  </si>
  <si>
    <t xml:space="preserve">8.2.</t>
  </si>
  <si>
    <t xml:space="preserve">Felhalm. célú visszatérítendő támogatások, kölcsönök visszatér. ÁH-n kívülről</t>
  </si>
  <si>
    <t xml:space="preserve">8.3.</t>
  </si>
  <si>
    <t xml:space="preserve">Egyéb felhalmozási célú átvett pénzeszköz</t>
  </si>
  <si>
    <t xml:space="preserve">8.4.</t>
  </si>
  <si>
    <t xml:space="preserve">8.3.-ból EU-s támogatás (közvetlen)</t>
  </si>
  <si>
    <t xml:space="preserve">9.</t>
  </si>
  <si>
    <t xml:space="preserve">KÖLTSÉGVETÉSI BEVÉTELEK ÖSSZESEN: (1+…+8)</t>
  </si>
  <si>
    <t xml:space="preserve">10.</t>
  </si>
  <si>
    <t xml:space="preserve">Hitel-, kölcsönfelvétel államháztartáson kívülről  (10.1.+10.3.)</t>
  </si>
  <si>
    <t xml:space="preserve">10.1.</t>
  </si>
  <si>
    <t xml:space="preserve">Hosszú lejáratú  hitelek, kölcsönök felvétele</t>
  </si>
  <si>
    <t xml:space="preserve">10.2.</t>
  </si>
  <si>
    <t xml:space="preserve">Likviditási célú  hitelek, kölcsönök felvétele pénzügyi vállalkozástól</t>
  </si>
  <si>
    <t xml:space="preserve">10.3.</t>
  </si>
  <si>
    <t xml:space="preserve">Rövid lejáratú  hitelek, kölcsönök felvétele</t>
  </si>
  <si>
    <t xml:space="preserve">11.</t>
  </si>
  <si>
    <t xml:space="preserve">Belföldi értékpapírok bevételei (11.1. +…+ 11.4.)</t>
  </si>
  <si>
    <t xml:space="preserve">11.1.</t>
  </si>
  <si>
    <t xml:space="preserve">Forgatási célú belföldi értékpapírok beváltása,  értékesítése</t>
  </si>
  <si>
    <t xml:space="preserve">11.2.</t>
  </si>
  <si>
    <t xml:space="preserve">Forgatási célú belföldi értékpapírok kibocsátása</t>
  </si>
  <si>
    <t xml:space="preserve">11.3.</t>
  </si>
  <si>
    <t xml:space="preserve">Befektetési célú belföldi értékpapírok beváltása,  értékesítése</t>
  </si>
  <si>
    <t xml:space="preserve">11.4.</t>
  </si>
  <si>
    <t xml:space="preserve">Befektetési célú belföldi értékpapírok kibocsátása</t>
  </si>
  <si>
    <t xml:space="preserve">12.</t>
  </si>
  <si>
    <t xml:space="preserve">Maradvány igénybevétele (12.1. + 12.2.)</t>
  </si>
  <si>
    <t xml:space="preserve">12.1.</t>
  </si>
  <si>
    <t xml:space="preserve">Előző év költségvetési maradványának igénybevétele</t>
  </si>
  <si>
    <t xml:space="preserve">12.2.</t>
  </si>
  <si>
    <t xml:space="preserve">Előző év vállalkozási maradványának igénybevétele</t>
  </si>
  <si>
    <t xml:space="preserve">13.</t>
  </si>
  <si>
    <t xml:space="preserve">Belföldi finanszírozás bevételei (13.1. + … + 13.3.)</t>
  </si>
  <si>
    <t xml:space="preserve">13.1.</t>
  </si>
  <si>
    <t xml:space="preserve">Államháztartáson belüli megelőlegezések</t>
  </si>
  <si>
    <t xml:space="preserve">13.2.</t>
  </si>
  <si>
    <t xml:space="preserve">Államháztartáson belüli megelőlegezések törlesztése</t>
  </si>
  <si>
    <t xml:space="preserve">13.3.</t>
  </si>
  <si>
    <t xml:space="preserve">Betétek megszüntetése</t>
  </si>
  <si>
    <t xml:space="preserve">14.</t>
  </si>
  <si>
    <t xml:space="preserve">Külföldi finanszírozás bevételei (14.1.+…14.4.)</t>
  </si>
  <si>
    <t xml:space="preserve">14.1.</t>
  </si>
  <si>
    <t xml:space="preserve">Forgatási célú külföldi értékpapírok beváltása,  értékesítése</t>
  </si>
  <si>
    <t xml:space="preserve">14.2.</t>
  </si>
  <si>
    <t xml:space="preserve">Befektetési célú külföldi értékpapírok beváltása,  értékesítése</t>
  </si>
  <si>
    <t xml:space="preserve">14.3.</t>
  </si>
  <si>
    <t xml:space="preserve">Külföldi értékpapírok kibocsátása</t>
  </si>
  <si>
    <t xml:space="preserve">14.4.</t>
  </si>
  <si>
    <t xml:space="preserve">Külföldi hitelek, kölcsönök felvétele</t>
  </si>
  <si>
    <t xml:space="preserve">15.</t>
  </si>
  <si>
    <t xml:space="preserve">Adóssághoz nem kapcsolódó származékos ügyletek bevételei</t>
  </si>
  <si>
    <t xml:space="preserve">16.</t>
  </si>
  <si>
    <t xml:space="preserve">FINANSZÍROZÁSI BEVÉTELEK ÖSSZESEN: (10. + … +15.)</t>
  </si>
  <si>
    <t xml:space="preserve">17.</t>
  </si>
  <si>
    <t xml:space="preserve">KÖLTSÉGVETÉSI ÉS FINANSZÍROZÁSI BEVÉTELEK ÖSSZESEN: (9+16)</t>
  </si>
  <si>
    <t xml:space="preserve">1.melléklet ../2018. (….…) önkormányzati rendelethez</t>
  </si>
  <si>
    <t xml:space="preserve">K I A D Á S O K</t>
  </si>
  <si>
    <t xml:space="preserve">Kiadási jogcímek</t>
  </si>
  <si>
    <r>
      <rPr>
        <b val="true"/>
        <sz val="8"/>
        <rFont val="Times New Roman CE"/>
        <family val="1"/>
        <charset val="238"/>
      </rPr>
      <t xml:space="preserve">Működési költségvetés kiadásai</t>
    </r>
    <r>
      <rPr>
        <sz val="8"/>
        <rFont val="Times New Roman CE"/>
        <family val="1"/>
        <charset val="238"/>
      </rPr>
      <t xml:space="preserve">(1.1+…+1.5.)</t>
    </r>
  </si>
  <si>
    <t xml:space="preserve">Személyi  juttatások</t>
  </si>
  <si>
    <t xml:space="preserve">Munkaadókat terhelő járulékok és szociális hozzájárulási adó</t>
  </si>
  <si>
    <t xml:space="preserve">Dologi  kiadások</t>
  </si>
  <si>
    <t xml:space="preserve">Ellátottak pénzbeli juttatásai</t>
  </si>
  <si>
    <t xml:space="preserve">1.5</t>
  </si>
  <si>
    <t xml:space="preserve">Egyéb működési célú kiadások</t>
  </si>
  <si>
    <t xml:space="preserve">- az 1.5-ből: - Elvonások és befizetések</t>
  </si>
  <si>
    <t xml:space="preserve">1.7.</t>
  </si>
  <si>
    <t xml:space="preserve">- Garancia- és kezességvállalásból kifizetés ÁH-n belülre</t>
  </si>
  <si>
    <t xml:space="preserve">1.8.</t>
  </si>
  <si>
    <t xml:space="preserve">-Visszatérítendő támogatások, kölcsönök nyújtása ÁH-n belülre</t>
  </si>
  <si>
    <t xml:space="preserve">1.9.</t>
  </si>
  <si>
    <t xml:space="preserve">- Visszatérítendő támogatások, kölcsönök törlesztése ÁH-n belülre</t>
  </si>
  <si>
    <t xml:space="preserve">1.10.</t>
  </si>
  <si>
    <t xml:space="preserve">- Egyéb működési célú támogatások ÁH-n belülre</t>
  </si>
  <si>
    <t xml:space="preserve">1.11.</t>
  </si>
  <si>
    <t xml:space="preserve">- Garancia és kezességvállalásból kifizetés ÁH-n kívülre</t>
  </si>
  <si>
    <t xml:space="preserve">1.12.</t>
  </si>
  <si>
    <t xml:space="preserve">- Visszatérítendő támogatások, kölcsönök nyújtása ÁH-n kívülre</t>
  </si>
  <si>
    <t xml:space="preserve">1.13.</t>
  </si>
  <si>
    <t xml:space="preserve">- Árkiegészítések, ártámogatások</t>
  </si>
  <si>
    <t xml:space="preserve">1.14.</t>
  </si>
  <si>
    <t xml:space="preserve">- Kamattámogatások</t>
  </si>
  <si>
    <t xml:space="preserve">1.15.</t>
  </si>
  <si>
    <t xml:space="preserve">- Egyéb működési célú támogatások államháztartáson kívülre</t>
  </si>
  <si>
    <r>
      <rPr>
        <b val="true"/>
        <sz val="8"/>
        <rFont val="Times New Roman CE"/>
        <family val="1"/>
        <charset val="238"/>
      </rPr>
      <t xml:space="preserve">Felhalmozási költségvetés kiadásai</t>
    </r>
    <r>
      <rPr>
        <sz val="8"/>
        <rFont val="Times New Roman CE"/>
        <family val="1"/>
        <charset val="238"/>
      </rPr>
      <t xml:space="preserve">(2.1.+2.3.+2.5.)</t>
    </r>
  </si>
  <si>
    <t xml:space="preserve">Beruházások</t>
  </si>
  <si>
    <t xml:space="preserve">2.1.-ből EU-s forrásból megvalósuló beruházás</t>
  </si>
  <si>
    <t xml:space="preserve">Felújítások</t>
  </si>
  <si>
    <t xml:space="preserve">2.3.-ból EU-s forrásból megvalósuló felújítás</t>
  </si>
  <si>
    <t xml:space="preserve">Egyéb felhalmozási kiadások</t>
  </si>
  <si>
    <t xml:space="preserve">2.5.-ből        - Garancia- és kezességvállalásból kifizetés ÁH-n belülre</t>
  </si>
  <si>
    <t xml:space="preserve">2.7.</t>
  </si>
  <si>
    <t xml:space="preserve">- Visszatérítendő támogatások, kölcsönök nyújtása ÁH-n belülre</t>
  </si>
  <si>
    <t xml:space="preserve">2.8.</t>
  </si>
  <si>
    <t xml:space="preserve">2.9.</t>
  </si>
  <si>
    <t xml:space="preserve">- Egyéb felhalmozási célú támogatások ÁH-n belülre</t>
  </si>
  <si>
    <t xml:space="preserve">2.10.</t>
  </si>
  <si>
    <t xml:space="preserve">- Garancia- és kezességvállalásból kifizetés ÁH-n kívülre</t>
  </si>
  <si>
    <t xml:space="preserve">2.11.</t>
  </si>
  <si>
    <t xml:space="preserve">2.12.</t>
  </si>
  <si>
    <t xml:space="preserve">- Lakástámogatás</t>
  </si>
  <si>
    <t xml:space="preserve">2.13.</t>
  </si>
  <si>
    <t xml:space="preserve">- Egyéb felhalmozási célú támogatások államháztartáson kívülre</t>
  </si>
  <si>
    <t xml:space="preserve">Tartalékok (3.1.+3.2.)</t>
  </si>
  <si>
    <t xml:space="preserve">Általános tartalék</t>
  </si>
  <si>
    <t xml:space="preserve">Céltartalék</t>
  </si>
  <si>
    <t xml:space="preserve">KÖLTSÉGVETÉSI KIADÁSOK ÖSSZESEN (1+2+3)</t>
  </si>
  <si>
    <t xml:space="preserve">Hitel-, kölcsöntörlesztés államháztartáson kívülre (5.1. + … + 5.3.)</t>
  </si>
  <si>
    <t xml:space="preserve">Hosszú lejáratú hitelek, kölcsönök törlesztése</t>
  </si>
  <si>
    <t xml:space="preserve">Likviditási célú hitelek, kölcsönök törlesztése pénzügyi vállalkozásnak</t>
  </si>
  <si>
    <t xml:space="preserve">Rövid lejáratú hitelek, kölcsönök törlesztése</t>
  </si>
  <si>
    <t xml:space="preserve">Belföldi értékpapírok kiadásai (6.1. + … + 6.4.)</t>
  </si>
  <si>
    <t xml:space="preserve">Forgatási célú belföldi értékpapírok vásárlása</t>
  </si>
  <si>
    <t xml:space="preserve">Forgatási célú belföldi értékpapírok beváltása</t>
  </si>
  <si>
    <t xml:space="preserve">Befektetési célú belföldi értékpapírok vásárlása</t>
  </si>
  <si>
    <t xml:space="preserve">Befektetési célú belföldi értékpapírok beváltása</t>
  </si>
  <si>
    <t xml:space="preserve">Belföldi finanszírozás kiadásai (7.1. + … + 7.4.)</t>
  </si>
  <si>
    <t xml:space="preserve">Államháztartáson belüli megelőlegezések folyósítása</t>
  </si>
  <si>
    <t xml:space="preserve">Államháztartáson belüli megelőlegezések visszafizetése</t>
  </si>
  <si>
    <t xml:space="preserve">Pénzeszközök betétként elhelyezése</t>
  </si>
  <si>
    <t xml:space="preserve">Pénzügyi lízing kiadásai</t>
  </si>
  <si>
    <t xml:space="preserve">Külföldi finanszírozás kiadásai (6.1. + … + 6.4.)</t>
  </si>
  <si>
    <t xml:space="preserve">Forgatási célú külföldi értékpapírok vásárlása</t>
  </si>
  <si>
    <t xml:space="preserve">Befektetési célú külföldi értékpapírok beváltása</t>
  </si>
  <si>
    <t xml:space="preserve">Külföldi értékpapírok beváltása</t>
  </si>
  <si>
    <t xml:space="preserve">Külföldi hitelek, kölcsönök törlesztése</t>
  </si>
  <si>
    <t xml:space="preserve">FINANSZÍROZÁSI KIADÁSOK ÖSSZESEN: (5.+…+8.)</t>
  </si>
  <si>
    <t xml:space="preserve">KIADÁSOK ÖSSZESEN: (4+9)</t>
  </si>
  <si>
    <t xml:space="preserve">2.1.melléklet az 2/2018.(V.31.) önkormányzati rendelethez</t>
  </si>
  <si>
    <t xml:space="preserve">I. Működési célú bevételek és kiadások mérlege
(Önkormányzati szinten)</t>
  </si>
  <si>
    <t xml:space="preserve">forintban !</t>
  </si>
  <si>
    <t xml:space="preserve">Bevételek</t>
  </si>
  <si>
    <t xml:space="preserve">Kiadások</t>
  </si>
  <si>
    <t xml:space="preserve">Megnevezés</t>
  </si>
  <si>
    <t xml:space="preserve">Önkormányzatok működési támogatásai</t>
  </si>
  <si>
    <t xml:space="preserve">Személyi juttatások</t>
  </si>
  <si>
    <t xml:space="preserve">Működési célú támogatások államháztartáson belülről</t>
  </si>
  <si>
    <t xml:space="preserve">2.-ból EU-s támogatás</t>
  </si>
  <si>
    <t xml:space="preserve">Dologi kiadások</t>
  </si>
  <si>
    <t xml:space="preserve">Közhatalmi bevételek</t>
  </si>
  <si>
    <t xml:space="preserve">Működési célú átvett pénzeszközök</t>
  </si>
  <si>
    <t xml:space="preserve">4.-ből EU-s támogatás</t>
  </si>
  <si>
    <t xml:space="preserve">Tartalékok</t>
  </si>
  <si>
    <t xml:space="preserve">Költségvetési bevételek összesen (1.+2.+4.+5.+7.+…+12.)</t>
  </si>
  <si>
    <t xml:space="preserve">Költségvetési kiadások összesen (1.+...+12.)</t>
  </si>
  <si>
    <t xml:space="preserve">Hiány belső finanszírozásának bevételei (15.+…+18. )</t>
  </si>
  <si>
    <t xml:space="preserve">Értékpapír vásárlása, visszavásárlása</t>
  </si>
  <si>
    <t xml:space="preserve">Költségvetési maradvány igénybevétele</t>
  </si>
  <si>
    <t xml:space="preserve">Likviditási célú hitelek törlesztése</t>
  </si>
  <si>
    <t xml:space="preserve">Vállalkozási maradvány igénybevétele</t>
  </si>
  <si>
    <t xml:space="preserve">Rövid lejáratú hitelek törlesztése</t>
  </si>
  <si>
    <t xml:space="preserve">Betét visszavonásából származó bevétel</t>
  </si>
  <si>
    <t xml:space="preserve">Hosszú lejáratú hitelek törlesztése</t>
  </si>
  <si>
    <t xml:space="preserve">18.</t>
  </si>
  <si>
    <t xml:space="preserve">ÁHT-n belüli megelőlegezések</t>
  </si>
  <si>
    <t xml:space="preserve">Kölcsön törlesztése</t>
  </si>
  <si>
    <t xml:space="preserve">19.</t>
  </si>
  <si>
    <t xml:space="preserve">Hiány külső finanszírozásának bevételei (20.+…+21.)</t>
  </si>
  <si>
    <t xml:space="preserve">Forgatási célú belföldi, külföldi értékpapírok vásárlása</t>
  </si>
  <si>
    <t xml:space="preserve">20.</t>
  </si>
  <si>
    <t xml:space="preserve">Likviditási célú hitelek, kölcsönök felvétele</t>
  </si>
  <si>
    <t xml:space="preserve">21.</t>
  </si>
  <si>
    <t xml:space="preserve">Értékpapírok bevételei</t>
  </si>
  <si>
    <t xml:space="preserve">Irányítószervi támogatás</t>
  </si>
  <si>
    <t xml:space="preserve">22.</t>
  </si>
  <si>
    <t xml:space="preserve">Működési célú finanszírozási bevételek összesen (14.+19.)</t>
  </si>
  <si>
    <t xml:space="preserve">Működési célú finanszírozási kiadások összesen (14.+...+21.)</t>
  </si>
  <si>
    <t xml:space="preserve">23.</t>
  </si>
  <si>
    <t xml:space="preserve">BEVÉTEL ÖSSZESEN (13.+22.)</t>
  </si>
  <si>
    <t xml:space="preserve">KIADÁSOK ÖSSZESEN (13.+22.)</t>
  </si>
  <si>
    <t xml:space="preserve">24.</t>
  </si>
  <si>
    <t xml:space="preserve">Költségvetési hiány:</t>
  </si>
  <si>
    <t xml:space="preserve">Költségvetési többlet:</t>
  </si>
  <si>
    <t xml:space="preserve">25.</t>
  </si>
  <si>
    <t xml:space="preserve">Tárgyévi  hiány:</t>
  </si>
  <si>
    <t xml:space="preserve">Tárgyévi  többlet:</t>
  </si>
  <si>
    <t xml:space="preserve">2.2. melléklet az 2/2018.(V.31.) önkormányzati rendelethez</t>
  </si>
  <si>
    <t xml:space="preserve">II. Felhalmozási célú bevételek és kiadások mérlege
(Önkormányzati szinten)</t>
  </si>
  <si>
    <t xml:space="preserve">Felhalmozási célú támogatások államháztartáson belülről</t>
  </si>
  <si>
    <t xml:space="preserve">1.-ből EU-s támogatás</t>
  </si>
  <si>
    <t xml:space="preserve">1.-ből EU-s forrásból megvalósuló beruházás</t>
  </si>
  <si>
    <t xml:space="preserve">Felhalmozási bevételek</t>
  </si>
  <si>
    <t xml:space="preserve">Felhalmozási célú átvett pénzeszközök átvétele</t>
  </si>
  <si>
    <t xml:space="preserve">3.-ból EU-s forrásból megvalósuló felújítás</t>
  </si>
  <si>
    <t xml:space="preserve">4.-ből EU-s támogatás (közvetlen)</t>
  </si>
  <si>
    <t xml:space="preserve">Egyéb felhalmozási célú bevételek</t>
  </si>
  <si>
    <t xml:space="preserve">Költségvetési bevételek összesen: (1.+3.+4.+6.+…+11.)</t>
  </si>
  <si>
    <t xml:space="preserve">Költségvetési kiadások összesen: (1.+3.+5.+...+11.)</t>
  </si>
  <si>
    <t xml:space="preserve">Hiány belső finanszírozás bevételei ( 14+…+18)</t>
  </si>
  <si>
    <t xml:space="preserve">Hitelek törlesztése</t>
  </si>
  <si>
    <t xml:space="preserve">Értékpapír értékesítése</t>
  </si>
  <si>
    <t xml:space="preserve">Egyéb belső finanszírozási bevételek</t>
  </si>
  <si>
    <t xml:space="preserve">Befektetési célú belföldi, külföldi értékpapírok vásárlása</t>
  </si>
  <si>
    <t xml:space="preserve">Hiány külső finanszírozásának bevételei (20+…+24 )</t>
  </si>
  <si>
    <t xml:space="preserve">Betét elhelyezése</t>
  </si>
  <si>
    <t xml:space="preserve">Hosszú lejáratú hitelek, kölcsönök felvétele</t>
  </si>
  <si>
    <t xml:space="preserve">Rövid lejáratú hitelek, kölcsönök felvétele</t>
  </si>
  <si>
    <t xml:space="preserve">Értékpapírok kibocsátása</t>
  </si>
  <si>
    <t xml:space="preserve">Egyéb külső finanszírozási bevételek</t>
  </si>
  <si>
    <t xml:space="preserve">Felhalmozási célú finanszírozási bevételek összesen (13.+19.)</t>
  </si>
  <si>
    <t xml:space="preserve">Felhalmozási célú finanszírozási kiadások összesen
(13.+...+24.)</t>
  </si>
  <si>
    <t xml:space="preserve">26.</t>
  </si>
  <si>
    <t xml:space="preserve">BEVÉTEL ÖSSZESEN (12+25)</t>
  </si>
  <si>
    <t xml:space="preserve">KIADÁSOK ÖSSZESEN (12+25)</t>
  </si>
  <si>
    <t xml:space="preserve">27.</t>
  </si>
  <si>
    <t xml:space="preserve">28.</t>
  </si>
  <si>
    <t xml:space="preserve">3.melléklet 2/2018. (V.31.) önkormányzati rendelethez</t>
  </si>
  <si>
    <t xml:space="preserve">Előirányzat-felhasználási terv 2017. évre</t>
  </si>
  <si>
    <t xml:space="preserve">Sor-szám</t>
  </si>
  <si>
    <t xml:space="preserve">Január</t>
  </si>
  <si>
    <t xml:space="preserve">Február</t>
  </si>
  <si>
    <t xml:space="preserve">Március</t>
  </si>
  <si>
    <t xml:space="preserve">Április</t>
  </si>
  <si>
    <t xml:space="preserve">Május</t>
  </si>
  <si>
    <t xml:space="preserve">Június</t>
  </si>
  <si>
    <t xml:space="preserve">Július</t>
  </si>
  <si>
    <t xml:space="preserve">Auguszt.</t>
  </si>
  <si>
    <t xml:space="preserve">Szept.</t>
  </si>
  <si>
    <t xml:space="preserve">Okt.</t>
  </si>
  <si>
    <t xml:space="preserve">Nov.</t>
  </si>
  <si>
    <t xml:space="preserve">Dec.</t>
  </si>
  <si>
    <t xml:space="preserve">Összesen:</t>
  </si>
  <si>
    <t xml:space="preserve">Működési célú támogatások ÁH-on belül</t>
  </si>
  <si>
    <t xml:space="preserve">Felhalmozási célú támogatások ÁH-on belül</t>
  </si>
  <si>
    <t xml:space="preserve">Működési bevételek</t>
  </si>
  <si>
    <t xml:space="preserve">Felhalmozási célú átvett pénzeszközök</t>
  </si>
  <si>
    <t xml:space="preserve">Finanszírozási bevételek</t>
  </si>
  <si>
    <t xml:space="preserve">Bevételek összesen:</t>
  </si>
  <si>
    <t xml:space="preserve">Finanszírozási kiadások</t>
  </si>
  <si>
    <t xml:space="preserve">Kiadások összesen:</t>
  </si>
  <si>
    <t xml:space="preserve">Egyenleg</t>
  </si>
  <si>
    <t xml:space="preserve">4.melléklet 2/2017.(V.31.) önkormányzati rendelethez</t>
  </si>
  <si>
    <t xml:space="preserve">A 2017. évi általános működés és ágazati feladatok támogatásának alakulása jogcímenként</t>
  </si>
  <si>
    <t xml:space="preserve">adatok forintban</t>
  </si>
  <si>
    <t xml:space="preserve">Jogcím</t>
  </si>
  <si>
    <t xml:space="preserve">2017. évi támogatás összesen</t>
  </si>
  <si>
    <t xml:space="preserve">Települési önkormányzatok egyes köznevelési feladatainak támogatása</t>
  </si>
  <si>
    <t xml:space="preserve">Települési önkormányzatok szociális gyermekjóléti és gyermekétkeztetési feladatinak támogatása</t>
  </si>
  <si>
    <t xml:space="preserve">Települési önkormányzatok kulturális feladatinak támogatása</t>
  </si>
  <si>
    <t xml:space="preserve">Helyi Önkormányzatok kiegészítő támogatásai</t>
  </si>
  <si>
    <t xml:space="preserve">5.melléklet 2./2018. (V.31.) önkormányzati rendelethez</t>
  </si>
  <si>
    <t xml:space="preserve">Felújítási és beruházási kiadások előirányzata felújításonként</t>
  </si>
  <si>
    <t xml:space="preserve">Felújítás  megnevezése</t>
  </si>
  <si>
    <t xml:space="preserve">Teljes költség</t>
  </si>
  <si>
    <t xml:space="preserve">Kivitelezés kezdési és befejezési éve</t>
  </si>
  <si>
    <t xml:space="preserve">Felhasználás 2016. XII.31-ig</t>
  </si>
  <si>
    <t xml:space="preserve">2017. év utáni szükséglet
(6=2 - 4 - 5)</t>
  </si>
  <si>
    <t xml:space="preserve">út,járda felújítás</t>
  </si>
  <si>
    <t xml:space="preserve">szennyvíztelep víziközmű eszközök felújítása</t>
  </si>
  <si>
    <t xml:space="preserve">csapadékvízelvezető árok felújítása</t>
  </si>
  <si>
    <t xml:space="preserve">település arculati kézikönyv</t>
  </si>
  <si>
    <t xml:space="preserve">művelődési ház és orvosi rendelő ablakcseréi</t>
  </si>
  <si>
    <t xml:space="preserve">ÖSSZESEN: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</si>
</sst>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#,###"/>
    <numFmt numFmtId="166" formatCode="@"/>
  </numFmts>
  <fonts count="21">
    <font>
      <sz val="11"/>
      <color rgb="FF000000"/>
      <name val="Calibri"/>
      <family val="2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b val="true"/>
      <sz val="12"/>
      <name val="Times New Roman CE"/>
      <family val="1"/>
      <charset val="238"/>
    </font>
    <font>
      <sz val="12"/>
      <name val="Times New Roman CE"/>
      <family val="1"/>
      <charset val="238"/>
    </font>
    <font>
      <b val="true"/>
      <i val="true"/>
      <sz val="9"/>
      <name val="Times New Roman CE"/>
      <family val="1"/>
      <charset val="238"/>
    </font>
    <font>
      <b val="true"/>
      <i val="true"/>
      <sz val="10"/>
      <name val="Times New Roman CE"/>
      <family val="1"/>
      <charset val="238"/>
    </font>
    <font>
      <b val="true"/>
      <sz val="9"/>
      <name val="Times New Roman CE"/>
      <family val="1"/>
      <charset val="238"/>
    </font>
    <font>
      <b val="true"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8"/>
      <name val="Times New Roman"/>
      <family val="1"/>
      <charset val="238"/>
    </font>
    <font>
      <b val="true"/>
      <sz val="8"/>
      <name val="Times New Roman"/>
      <family val="1"/>
      <charset val="238"/>
    </font>
    <font>
      <b val="true"/>
      <sz val="9"/>
      <name val="Times New Roman"/>
      <family val="1"/>
      <charset val="238"/>
    </font>
    <font>
      <b val="true"/>
      <sz val="10"/>
      <name val="Times New Roman CE"/>
      <family val="1"/>
      <charset val="238"/>
    </font>
    <font>
      <sz val="10"/>
      <name val="Times New Roman CE"/>
      <family val="1"/>
      <charset val="238"/>
    </font>
    <font>
      <i val="true"/>
      <sz val="8"/>
      <name val="Times New Roman CE"/>
      <family val="1"/>
      <charset val="238"/>
    </font>
    <font>
      <b val="true"/>
      <sz val="12"/>
      <name val="Times New Roman"/>
      <family val="1"/>
      <charset val="238"/>
    </font>
    <font>
      <b val="true"/>
      <sz val="10"/>
      <name val="Times New Roman"/>
      <family val="1"/>
      <charset val="238"/>
    </font>
    <font>
      <b val="true"/>
      <sz val="8"/>
      <name val="Times New Roman"/>
      <family val="1"/>
      <charset val="1"/>
    </font>
    <font>
      <sz val="9"/>
      <name val="Times New Roman CE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BFBFC0"/>
        <bgColor rgb="FFCCCCFF"/>
      </patternFill>
    </fill>
  </fills>
  <borders count="44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 style="thin"/>
      <top/>
      <bottom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/>
      <right style="medium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 style="thin"/>
      <top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medium"/>
      <top/>
      <bottom style="medium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7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6" fillId="0" borderId="1" xfId="2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0" borderId="2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3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4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5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6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7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2" xfId="2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9" fillId="0" borderId="3" xfId="2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9" fillId="0" borderId="4" xfId="2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6" fontId="10" fillId="0" borderId="8" xfId="2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1" fillId="0" borderId="9" xfId="0" applyFont="true" applyBorder="true" applyAlignment="true" applyProtection="true">
      <alignment horizontal="left" vertical="bottom" textRotation="0" wrapText="true" indent="1" shrinkToFit="false"/>
      <protection locked="true" hidden="false"/>
    </xf>
    <xf numFmtId="165" fontId="10" fillId="0" borderId="10" xfId="2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6" fontId="10" fillId="0" borderId="11" xfId="2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1" fillId="0" borderId="12" xfId="0" applyFont="true" applyBorder="true" applyAlignment="true" applyProtection="true">
      <alignment horizontal="left" vertical="bottom" textRotation="0" wrapText="true" indent="1" shrinkToFit="false"/>
      <protection locked="true" hidden="false"/>
    </xf>
    <xf numFmtId="165" fontId="10" fillId="0" borderId="13" xfId="2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6" fontId="10" fillId="0" borderId="14" xfId="2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1" fillId="0" borderId="15" xfId="0" applyFont="true" applyBorder="true" applyAlignment="true" applyProtection="true">
      <alignment horizontal="left" vertical="bottom" textRotation="0" wrapText="true" indent="1" shrinkToFit="false"/>
      <protection locked="true" hidden="false"/>
    </xf>
    <xf numFmtId="164" fontId="12" fillId="0" borderId="3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0" fillId="0" borderId="16" xfId="2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0" fillId="0" borderId="10" xfId="2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4" fontId="12" fillId="0" borderId="2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1" fillId="0" borderId="15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1" fillId="0" borderId="8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1" fillId="0" borderId="1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1" fillId="0" borderId="14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5" fontId="9" fillId="0" borderId="4" xfId="2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4" fontId="12" fillId="0" borderId="3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2" fillId="0" borderId="17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2" fillId="0" borderId="18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2" fillId="0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5" fontId="9" fillId="0" borderId="0" xfId="2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4" fontId="4" fillId="0" borderId="0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4" fillId="0" borderId="0" xfId="2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6" fillId="0" borderId="1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0" borderId="2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3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4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5" xfId="2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9" fillId="0" borderId="6" xfId="2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9" fillId="0" borderId="7" xfId="2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6" fontId="10" fillId="0" borderId="19" xfId="2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0" fillId="0" borderId="20" xfId="2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0" fillId="0" borderId="21" xfId="2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4" fontId="10" fillId="0" borderId="12" xfId="2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0" fillId="0" borderId="22" xfId="2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0" fillId="0" borderId="0" xfId="2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0" fillId="0" borderId="12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12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0" fillId="0" borderId="23" xfId="2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0" fillId="0" borderId="15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0" fillId="0" borderId="24" xfId="2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0" fillId="0" borderId="25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0" fillId="0" borderId="26" xfId="2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4" fontId="9" fillId="0" borderId="3" xfId="2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0" fillId="0" borderId="15" xfId="2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0" fillId="0" borderId="27" xfId="2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4" fontId="11" fillId="0" borderId="15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1" fillId="0" borderId="12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0" fillId="0" borderId="9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0" fillId="0" borderId="28" xfId="2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4" fontId="10" fillId="0" borderId="9" xfId="2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0" fillId="0" borderId="29" xfId="2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2" fillId="0" borderId="4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13" fillId="0" borderId="4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4" fontId="12" fillId="0" borderId="17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3" fillId="0" borderId="18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0" fillId="0" borderId="0" xfId="0" applyFont="false" applyBorder="false" applyAlignment="true" applyProtection="true">
      <alignment horizontal="general" vertical="center" textRotation="0" wrapText="true" indent="0" shrinkToFit="false"/>
      <protection locked="true" hidden="false"/>
    </xf>
    <xf numFmtId="165" fontId="4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0" fillId="0" borderId="0" xfId="0" applyFont="false" applyBorder="false" applyAlignment="true" applyProtection="true">
      <alignment horizontal="center" vertical="center" textRotation="0" wrapText="true" indent="0" shrinkToFit="false"/>
      <protection locked="true" hidden="false"/>
    </xf>
    <xf numFmtId="165" fontId="7" fillId="0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5" fontId="8" fillId="0" borderId="3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9" fillId="0" borderId="3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9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9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9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0" fillId="0" borderId="31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0" fillId="0" borderId="8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0" fillId="0" borderId="9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0" fillId="0" borderId="10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0" fillId="0" borderId="32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0" fillId="0" borderId="11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0" fillId="0" borderId="12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0" fillId="0" borderId="13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0" fillId="0" borderId="33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0" fillId="0" borderId="34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0" fillId="0" borderId="11" xfId="0" applyFont="true" applyBorder="true" applyAlignment="true" applyProtection="true">
      <alignment horizontal="left" vertical="center" textRotation="0" wrapText="true" indent="1" shrinkToFit="false"/>
      <protection locked="false" hidden="false"/>
    </xf>
    <xf numFmtId="165" fontId="10" fillId="0" borderId="0" xfId="0" applyFont="true" applyBorder="true" applyAlignment="true" applyProtection="true">
      <alignment horizontal="left" vertical="center" textRotation="0" wrapText="true" indent="1" shrinkToFit="false"/>
      <protection locked="false" hidden="false"/>
    </xf>
    <xf numFmtId="165" fontId="10" fillId="0" borderId="14" xfId="0" applyFont="true" applyBorder="true" applyAlignment="true" applyProtection="true">
      <alignment horizontal="left" vertical="center" textRotation="0" wrapText="true" indent="1" shrinkToFit="false"/>
      <protection locked="false" hidden="false"/>
    </xf>
    <xf numFmtId="165" fontId="10" fillId="0" borderId="15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0" fillId="0" borderId="16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4" fillId="0" borderId="30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9" fillId="0" borderId="2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9" fillId="0" borderId="3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9" fillId="0" borderId="4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15" fillId="0" borderId="35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0" fillId="0" borderId="23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6" fillId="0" borderId="29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10" fillId="0" borderId="36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5" fillId="0" borderId="32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6" fillId="0" borderId="12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10" fillId="0" borderId="29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4" fillId="0" borderId="2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4" fillId="0" borderId="37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0" fillId="0" borderId="35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0" fillId="0" borderId="23" xfId="0" applyFont="true" applyBorder="true" applyAlignment="true" applyProtection="true">
      <alignment horizontal="left" vertical="center" textRotation="0" wrapText="true" indent="1" shrinkToFit="false"/>
      <protection locked="false" hidden="false"/>
    </xf>
    <xf numFmtId="165" fontId="10" fillId="0" borderId="38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6" fillId="0" borderId="23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6" fillId="0" borderId="9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10" fillId="0" borderId="11" xfId="0" applyFont="true" applyBorder="true" applyAlignment="true" applyProtection="true">
      <alignment horizontal="left" vertical="center" textRotation="0" wrapText="true" indent="15" shrinkToFit="false"/>
      <protection locked="true" hidden="false"/>
    </xf>
    <xf numFmtId="165" fontId="10" fillId="0" borderId="12" xfId="0" applyFont="true" applyBorder="true" applyAlignment="true" applyProtection="true">
      <alignment horizontal="left" vertical="center" textRotation="0" wrapText="true" indent="15" shrinkToFit="false"/>
      <protection locked="true" hidden="false"/>
    </xf>
    <xf numFmtId="165" fontId="16" fillId="0" borderId="12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0" fillId="0" borderId="8" xfId="0" applyFont="true" applyBorder="true" applyAlignment="true" applyProtection="true">
      <alignment horizontal="left" vertical="center" textRotation="0" wrapText="true" indent="1" shrinkToFit="false"/>
      <protection locked="false" hidden="false"/>
    </xf>
    <xf numFmtId="165" fontId="10" fillId="0" borderId="8" xfId="0" applyFont="true" applyBorder="true" applyAlignment="true" applyProtection="true">
      <alignment horizontal="left" vertical="center" textRotation="0" wrapText="true" indent="15" shrinkToFit="false"/>
      <protection locked="true" hidden="false"/>
    </xf>
    <xf numFmtId="165" fontId="10" fillId="0" borderId="14" xfId="0" applyFont="true" applyBorder="true" applyAlignment="true" applyProtection="true">
      <alignment horizontal="left" vertical="center" textRotation="0" wrapText="true" indent="15" shrinkToFit="false"/>
      <protection locked="true" hidden="false"/>
    </xf>
    <xf numFmtId="164" fontId="4" fillId="0" borderId="0" xfId="2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5" fillId="0" borderId="0" xfId="2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5" fillId="0" borderId="0" xfId="2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5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6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7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" xfId="2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4" fontId="6" fillId="0" borderId="4" xfId="2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4" fontId="10" fillId="0" borderId="23" xfId="2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5" fontId="10" fillId="0" borderId="29" xfId="2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5" fontId="10" fillId="0" borderId="36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0" borderId="11" xfId="2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5" fontId="10" fillId="0" borderId="12" xfId="2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5" fontId="10" fillId="0" borderId="13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10" fillId="0" borderId="9" xfId="2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5" fontId="10" fillId="0" borderId="10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0" borderId="12" xfId="2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4" fontId="8" fillId="0" borderId="3" xfId="2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5" fontId="9" fillId="0" borderId="3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9" fillId="0" borderId="4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0" borderId="8" xfId="2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4" fontId="10" fillId="0" borderId="9" xfId="2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4" fontId="9" fillId="0" borderId="2" xfId="2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4" fontId="8" fillId="0" borderId="3" xfId="20" applyFont="true" applyBorder="true" applyAlignment="true" applyProtection="true">
      <alignment horizontal="left" vertical="bottom" textRotation="0" wrapText="false" indent="1" shrinkToFit="false"/>
      <protection locked="true" hidden="false"/>
    </xf>
    <xf numFmtId="165" fontId="9" fillId="0" borderId="3" xfId="2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8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3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0" borderId="7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9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9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39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5" fontId="11" fillId="0" borderId="40" xfId="0" applyFont="true" applyBorder="true" applyAlignment="true" applyProtection="true">
      <alignment horizontal="right" vertical="center" textRotation="0" wrapText="true" indent="0" shrinkToFit="false"/>
      <protection locked="false" hidden="false"/>
    </xf>
    <xf numFmtId="164" fontId="11" fillId="0" borderId="41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11" fillId="0" borderId="42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13" fillId="0" borderId="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12" fillId="0" borderId="4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7" fillId="0" borderId="0" xfId="0" applyFont="true" applyBorder="false" applyAlignment="true" applyProtection="true">
      <alignment horizontal="right" vertical="bottom" textRotation="0" wrapText="true" indent="0" shrinkToFit="false"/>
      <protection locked="true" hidden="false"/>
    </xf>
    <xf numFmtId="165" fontId="9" fillId="0" borderId="1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9" fillId="0" borderId="1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9" fillId="0" borderId="4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20" fillId="0" borderId="11" xfId="0" applyFont="true" applyBorder="true" applyAlignment="true" applyProtection="true">
      <alignment horizontal="left" vertical="center" textRotation="0" wrapText="true" indent="1" shrinkToFit="false"/>
      <protection locked="false" hidden="false"/>
    </xf>
    <xf numFmtId="165" fontId="20" fillId="0" borderId="12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6" fontId="20" fillId="0" borderId="12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5" fontId="20" fillId="0" borderId="13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20" fillId="0" borderId="14" xfId="0" applyFont="true" applyBorder="true" applyAlignment="true" applyProtection="true">
      <alignment horizontal="left" vertical="center" textRotation="0" wrapText="true" indent="1" shrinkToFit="false"/>
      <protection locked="false" hidden="false"/>
    </xf>
    <xf numFmtId="165" fontId="20" fillId="0" borderId="15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6" fontId="20" fillId="0" borderId="15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5" fontId="20" fillId="0" borderId="16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8" fillId="0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8" fillId="0" borderId="3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8" fillId="2" borderId="3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8" fillId="0" borderId="4" xfId="0" applyFont="true" applyBorder="true" applyAlignment="true" applyProtection="true">
      <alignment horizontal="general" vertical="center" textRotation="0" wrapText="true" indent="0" shrinkToFit="false"/>
      <protection locked="true" hidden="false"/>
    </xf>
  </cellXfs>
  <cellStyles count="7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  <cellStyle name="Excel Built-in Explanatory Text" xfId="20" builtinId="53" customBuiltin="tru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2:C6553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2" activeCellId="0" sqref="B2"/>
    </sheetView>
  </sheetViews>
  <sheetFormatPr defaultRowHeight="15" outlineLevelRow="0" outlineLevelCol="0"/>
  <cols>
    <col collapsed="false" customWidth="true" hidden="false" outlineLevel="0" max="1" min="1" style="0" width="8.71"/>
    <col collapsed="false" customWidth="true" hidden="false" outlineLevel="0" max="2" min="2" style="0" width="60.13"/>
    <col collapsed="false" customWidth="true" hidden="false" outlineLevel="0" max="3" min="3" style="0" width="18.12"/>
    <col collapsed="false" customWidth="true" hidden="false" outlineLevel="0" max="1025" min="4" style="0" width="8.71"/>
  </cols>
  <sheetData>
    <row r="2" customFormat="false" ht="13.8" hidden="false" customHeight="false" outlineLevel="0" collapsed="false">
      <c r="B2" s="0" t="s">
        <v>0</v>
      </c>
    </row>
    <row r="3" customFormat="false" ht="20.1" hidden="false" customHeight="true" outlineLevel="0" collapsed="false">
      <c r="A3" s="1" t="s">
        <v>1</v>
      </c>
      <c r="B3" s="1"/>
      <c r="C3" s="1"/>
    </row>
    <row r="4" customFormat="false" ht="20.1" hidden="false" customHeight="true" outlineLevel="0" collapsed="false">
      <c r="A4" s="2"/>
      <c r="B4" s="2"/>
      <c r="C4" s="3" t="s">
        <v>2</v>
      </c>
    </row>
    <row r="5" customFormat="false" ht="24" hidden="false" customHeight="true" outlineLevel="0" collapsed="false">
      <c r="A5" s="4" t="s">
        <v>3</v>
      </c>
      <c r="B5" s="5" t="s">
        <v>4</v>
      </c>
      <c r="C5" s="6" t="s">
        <v>5</v>
      </c>
    </row>
    <row r="6" customFormat="false" ht="15" hidden="false" customHeight="true" outlineLevel="0" collapsed="false">
      <c r="A6" s="7" t="n">
        <v>1</v>
      </c>
      <c r="B6" s="8" t="n">
        <v>2</v>
      </c>
      <c r="C6" s="9" t="n">
        <v>3</v>
      </c>
    </row>
    <row r="7" customFormat="false" ht="15" hidden="false" customHeight="true" outlineLevel="0" collapsed="false">
      <c r="A7" s="10" t="s">
        <v>6</v>
      </c>
      <c r="B7" s="11" t="s">
        <v>7</v>
      </c>
      <c r="C7" s="12" t="n">
        <f aca="false">+C8+C9+C10+C11+C12+C13</f>
        <v>14725318</v>
      </c>
    </row>
    <row r="8" customFormat="false" ht="15" hidden="false" customHeight="true" outlineLevel="0" collapsed="false">
      <c r="A8" s="13" t="s">
        <v>8</v>
      </c>
      <c r="B8" s="14" t="s">
        <v>9</v>
      </c>
      <c r="C8" s="15" t="n">
        <v>11228818</v>
      </c>
    </row>
    <row r="9" customFormat="false" ht="15" hidden="false" customHeight="true" outlineLevel="0" collapsed="false">
      <c r="A9" s="16" t="s">
        <v>10</v>
      </c>
      <c r="B9" s="17" t="s">
        <v>11</v>
      </c>
      <c r="C9" s="18" t="n">
        <v>0</v>
      </c>
    </row>
    <row r="10" customFormat="false" ht="15" hidden="false" customHeight="true" outlineLevel="0" collapsed="false">
      <c r="A10" s="16" t="s">
        <v>12</v>
      </c>
      <c r="B10" s="17" t="s">
        <v>13</v>
      </c>
      <c r="C10" s="18" t="n">
        <v>1414000</v>
      </c>
    </row>
    <row r="11" customFormat="false" ht="15" hidden="false" customHeight="true" outlineLevel="0" collapsed="false">
      <c r="A11" s="16" t="s">
        <v>14</v>
      </c>
      <c r="B11" s="17" t="s">
        <v>15</v>
      </c>
      <c r="C11" s="18" t="n">
        <v>1200000</v>
      </c>
    </row>
    <row r="12" customFormat="false" ht="15" hidden="false" customHeight="true" outlineLevel="0" collapsed="false">
      <c r="A12" s="16" t="s">
        <v>16</v>
      </c>
      <c r="B12" s="17" t="s">
        <v>17</v>
      </c>
      <c r="C12" s="18"/>
    </row>
    <row r="13" customFormat="false" ht="15" hidden="false" customHeight="true" outlineLevel="0" collapsed="false">
      <c r="A13" s="19" t="s">
        <v>18</v>
      </c>
      <c r="B13" s="20" t="s">
        <v>19</v>
      </c>
      <c r="C13" s="18" t="n">
        <v>882500</v>
      </c>
    </row>
    <row r="14" customFormat="false" ht="15" hidden="false" customHeight="true" outlineLevel="0" collapsed="false">
      <c r="A14" s="10" t="s">
        <v>20</v>
      </c>
      <c r="B14" s="21" t="s">
        <v>21</v>
      </c>
      <c r="C14" s="12" t="n">
        <f aca="false">+C15+C16+C17+C18+C19</f>
        <v>1022663</v>
      </c>
    </row>
    <row r="15" customFormat="false" ht="15" hidden="false" customHeight="true" outlineLevel="0" collapsed="false">
      <c r="A15" s="13" t="s">
        <v>22</v>
      </c>
      <c r="B15" s="14" t="s">
        <v>23</v>
      </c>
      <c r="C15" s="15"/>
    </row>
    <row r="16" customFormat="false" ht="15" hidden="false" customHeight="true" outlineLevel="0" collapsed="false">
      <c r="A16" s="16" t="s">
        <v>24</v>
      </c>
      <c r="B16" s="17" t="s">
        <v>25</v>
      </c>
      <c r="C16" s="18"/>
    </row>
    <row r="17" customFormat="false" ht="15" hidden="false" customHeight="true" outlineLevel="0" collapsed="false">
      <c r="A17" s="16" t="s">
        <v>26</v>
      </c>
      <c r="B17" s="17" t="s">
        <v>27</v>
      </c>
      <c r="C17" s="18"/>
    </row>
    <row r="18" customFormat="false" ht="15" hidden="false" customHeight="true" outlineLevel="0" collapsed="false">
      <c r="A18" s="16" t="s">
        <v>28</v>
      </c>
      <c r="B18" s="17" t="s">
        <v>29</v>
      </c>
      <c r="C18" s="18"/>
    </row>
    <row r="19" customFormat="false" ht="15" hidden="false" customHeight="true" outlineLevel="0" collapsed="false">
      <c r="A19" s="16" t="s">
        <v>30</v>
      </c>
      <c r="B19" s="17" t="s">
        <v>31</v>
      </c>
      <c r="C19" s="18" t="n">
        <v>1022663</v>
      </c>
    </row>
    <row r="20" customFormat="false" ht="15" hidden="false" customHeight="true" outlineLevel="0" collapsed="false">
      <c r="A20" s="19" t="s">
        <v>32</v>
      </c>
      <c r="B20" s="20" t="s">
        <v>33</v>
      </c>
      <c r="C20" s="22"/>
    </row>
    <row r="21" customFormat="false" ht="12" hidden="false" customHeight="true" outlineLevel="0" collapsed="false">
      <c r="A21" s="10" t="s">
        <v>34</v>
      </c>
      <c r="B21" s="11" t="s">
        <v>35</v>
      </c>
      <c r="C21" s="12" t="n">
        <f aca="false">+C22+C23+C24+C25+C26</f>
        <v>750000</v>
      </c>
    </row>
    <row r="22" customFormat="false" ht="12" hidden="false" customHeight="true" outlineLevel="0" collapsed="false">
      <c r="A22" s="13" t="s">
        <v>36</v>
      </c>
      <c r="B22" s="14" t="s">
        <v>37</v>
      </c>
      <c r="C22" s="15" t="n">
        <v>750000</v>
      </c>
    </row>
    <row r="23" customFormat="false" ht="12" hidden="false" customHeight="true" outlineLevel="0" collapsed="false">
      <c r="A23" s="16" t="s">
        <v>38</v>
      </c>
      <c r="B23" s="17" t="s">
        <v>39</v>
      </c>
      <c r="C23" s="18"/>
    </row>
    <row r="24" customFormat="false" ht="12" hidden="false" customHeight="true" outlineLevel="0" collapsed="false">
      <c r="A24" s="16" t="s">
        <v>40</v>
      </c>
      <c r="B24" s="17" t="s">
        <v>41</v>
      </c>
      <c r="C24" s="18"/>
    </row>
    <row r="25" customFormat="false" ht="12" hidden="false" customHeight="true" outlineLevel="0" collapsed="false">
      <c r="A25" s="16" t="s">
        <v>42</v>
      </c>
      <c r="B25" s="17" t="s">
        <v>43</v>
      </c>
      <c r="C25" s="18"/>
    </row>
    <row r="26" customFormat="false" ht="12" hidden="false" customHeight="true" outlineLevel="0" collapsed="false">
      <c r="A26" s="16" t="s">
        <v>44</v>
      </c>
      <c r="B26" s="17" t="s">
        <v>45</v>
      </c>
      <c r="C26" s="18"/>
    </row>
    <row r="27" customFormat="false" ht="12" hidden="false" customHeight="true" outlineLevel="0" collapsed="false">
      <c r="A27" s="19" t="s">
        <v>46</v>
      </c>
      <c r="B27" s="20" t="s">
        <v>47</v>
      </c>
      <c r="C27" s="22"/>
    </row>
    <row r="28" customFormat="false" ht="15" hidden="false" customHeight="true" outlineLevel="0" collapsed="false">
      <c r="A28" s="10" t="s">
        <v>48</v>
      </c>
      <c r="B28" s="11" t="s">
        <v>49</v>
      </c>
      <c r="C28" s="12" t="n">
        <f aca="false">+C29+C32+C33+C34</f>
        <v>2732190</v>
      </c>
    </row>
    <row r="29" customFormat="false" ht="15" hidden="false" customHeight="true" outlineLevel="0" collapsed="false">
      <c r="A29" s="13" t="s">
        <v>50</v>
      </c>
      <c r="B29" s="14" t="s">
        <v>51</v>
      </c>
      <c r="C29" s="23" t="n">
        <f aca="false">+C30+C31</f>
        <v>1747837</v>
      </c>
    </row>
    <row r="30" customFormat="false" ht="15" hidden="false" customHeight="true" outlineLevel="0" collapsed="false">
      <c r="A30" s="16" t="s">
        <v>52</v>
      </c>
      <c r="B30" s="17" t="s">
        <v>53</v>
      </c>
      <c r="C30" s="18" t="n">
        <v>0</v>
      </c>
    </row>
    <row r="31" customFormat="false" ht="15" hidden="false" customHeight="true" outlineLevel="0" collapsed="false">
      <c r="A31" s="16" t="s">
        <v>54</v>
      </c>
      <c r="B31" s="17" t="s">
        <v>55</v>
      </c>
      <c r="C31" s="18" t="n">
        <v>1747837</v>
      </c>
    </row>
    <row r="32" customFormat="false" ht="15" hidden="false" customHeight="true" outlineLevel="0" collapsed="false">
      <c r="A32" s="16" t="s">
        <v>56</v>
      </c>
      <c r="B32" s="17" t="s">
        <v>57</v>
      </c>
      <c r="C32" s="18" t="n">
        <v>957999</v>
      </c>
    </row>
    <row r="33" customFormat="false" ht="15" hidden="false" customHeight="true" outlineLevel="0" collapsed="false">
      <c r="A33" s="16" t="s">
        <v>58</v>
      </c>
      <c r="B33" s="17" t="s">
        <v>59</v>
      </c>
      <c r="C33" s="18" t="n">
        <v>0</v>
      </c>
    </row>
    <row r="34" customFormat="false" ht="15" hidden="false" customHeight="true" outlineLevel="0" collapsed="false">
      <c r="A34" s="19" t="s">
        <v>60</v>
      </c>
      <c r="B34" s="20" t="s">
        <v>61</v>
      </c>
      <c r="C34" s="22" t="n">
        <v>26354</v>
      </c>
    </row>
    <row r="35" customFormat="false" ht="15" hidden="false" customHeight="true" outlineLevel="0" collapsed="false">
      <c r="A35" s="10" t="s">
        <v>62</v>
      </c>
      <c r="B35" s="11" t="s">
        <v>63</v>
      </c>
      <c r="C35" s="12" t="n">
        <f aca="false">SUM(C36:C45)</f>
        <v>4834453</v>
      </c>
    </row>
    <row r="36" customFormat="false" ht="15" hidden="false" customHeight="true" outlineLevel="0" collapsed="false">
      <c r="A36" s="13" t="s">
        <v>64</v>
      </c>
      <c r="B36" s="14" t="s">
        <v>65</v>
      </c>
      <c r="C36" s="15"/>
    </row>
    <row r="37" customFormat="false" ht="15" hidden="false" customHeight="true" outlineLevel="0" collapsed="false">
      <c r="A37" s="16" t="s">
        <v>66</v>
      </c>
      <c r="B37" s="17" t="s">
        <v>67</v>
      </c>
      <c r="C37" s="18" t="n">
        <v>3756250</v>
      </c>
    </row>
    <row r="38" customFormat="false" ht="15" hidden="false" customHeight="true" outlineLevel="0" collapsed="false">
      <c r="A38" s="16" t="s">
        <v>68</v>
      </c>
      <c r="B38" s="17" t="s">
        <v>69</v>
      </c>
      <c r="C38" s="18"/>
    </row>
    <row r="39" customFormat="false" ht="15" hidden="false" customHeight="true" outlineLevel="0" collapsed="false">
      <c r="A39" s="16" t="s">
        <v>70</v>
      </c>
      <c r="B39" s="17" t="s">
        <v>71</v>
      </c>
      <c r="C39" s="18" t="n">
        <v>0</v>
      </c>
    </row>
    <row r="40" customFormat="false" ht="15" hidden="false" customHeight="true" outlineLevel="0" collapsed="false">
      <c r="A40" s="16" t="s">
        <v>72</v>
      </c>
      <c r="B40" s="17" t="s">
        <v>73</v>
      </c>
      <c r="C40" s="18" t="n">
        <v>0</v>
      </c>
    </row>
    <row r="41" customFormat="false" ht="15" hidden="false" customHeight="true" outlineLevel="0" collapsed="false">
      <c r="A41" s="16" t="s">
        <v>74</v>
      </c>
      <c r="B41" s="17" t="s">
        <v>75</v>
      </c>
      <c r="C41" s="18" t="n">
        <v>997989</v>
      </c>
    </row>
    <row r="42" customFormat="false" ht="15" hidden="false" customHeight="true" outlineLevel="0" collapsed="false">
      <c r="A42" s="16" t="s">
        <v>76</v>
      </c>
      <c r="B42" s="17" t="s">
        <v>77</v>
      </c>
      <c r="C42" s="18"/>
    </row>
    <row r="43" customFormat="false" ht="15" hidden="false" customHeight="true" outlineLevel="0" collapsed="false">
      <c r="A43" s="16" t="s">
        <v>78</v>
      </c>
      <c r="B43" s="17" t="s">
        <v>79</v>
      </c>
      <c r="C43" s="18" t="n">
        <v>30000</v>
      </c>
    </row>
    <row r="44" customFormat="false" ht="15" hidden="false" customHeight="true" outlineLevel="0" collapsed="false">
      <c r="A44" s="16" t="s">
        <v>80</v>
      </c>
      <c r="B44" s="17" t="s">
        <v>81</v>
      </c>
      <c r="C44" s="18"/>
    </row>
    <row r="45" customFormat="false" ht="15" hidden="false" customHeight="true" outlineLevel="0" collapsed="false">
      <c r="A45" s="19" t="s">
        <v>82</v>
      </c>
      <c r="B45" s="20" t="s">
        <v>83</v>
      </c>
      <c r="C45" s="22" t="n">
        <v>50214</v>
      </c>
    </row>
    <row r="46" customFormat="false" ht="15" hidden="false" customHeight="true" outlineLevel="0" collapsed="false">
      <c r="A46" s="10" t="s">
        <v>84</v>
      </c>
      <c r="B46" s="11" t="s">
        <v>85</v>
      </c>
      <c r="C46" s="12" t="n">
        <f aca="false">SUM(C47:C51)</f>
        <v>0</v>
      </c>
    </row>
    <row r="47" customFormat="false" ht="15" hidden="false" customHeight="true" outlineLevel="0" collapsed="false">
      <c r="A47" s="13" t="s">
        <v>86</v>
      </c>
      <c r="B47" s="14" t="s">
        <v>87</v>
      </c>
      <c r="C47" s="15"/>
    </row>
    <row r="48" customFormat="false" ht="15" hidden="false" customHeight="true" outlineLevel="0" collapsed="false">
      <c r="A48" s="16" t="s">
        <v>88</v>
      </c>
      <c r="B48" s="17" t="s">
        <v>89</v>
      </c>
      <c r="C48" s="18"/>
    </row>
    <row r="49" customFormat="false" ht="15" hidden="false" customHeight="true" outlineLevel="0" collapsed="false">
      <c r="A49" s="16" t="s">
        <v>90</v>
      </c>
      <c r="B49" s="17" t="s">
        <v>91</v>
      </c>
      <c r="C49" s="18"/>
    </row>
    <row r="50" customFormat="false" ht="12" hidden="false" customHeight="true" outlineLevel="0" collapsed="false">
      <c r="A50" s="16" t="s">
        <v>92</v>
      </c>
      <c r="B50" s="17" t="s">
        <v>93</v>
      </c>
      <c r="C50" s="18"/>
    </row>
    <row r="51" customFormat="false" ht="12" hidden="false" customHeight="true" outlineLevel="0" collapsed="false">
      <c r="A51" s="19" t="s">
        <v>94</v>
      </c>
      <c r="B51" s="20" t="s">
        <v>95</v>
      </c>
      <c r="C51" s="22"/>
    </row>
    <row r="52" customFormat="false" ht="12" hidden="false" customHeight="true" outlineLevel="0" collapsed="false">
      <c r="A52" s="10" t="s">
        <v>96</v>
      </c>
      <c r="B52" s="11" t="s">
        <v>97</v>
      </c>
      <c r="C52" s="12" t="n">
        <f aca="false">SUM(C53:C55)</f>
        <v>0</v>
      </c>
    </row>
    <row r="53" customFormat="false" ht="12" hidden="false" customHeight="true" outlineLevel="0" collapsed="false">
      <c r="A53" s="13" t="s">
        <v>98</v>
      </c>
      <c r="B53" s="14" t="s">
        <v>99</v>
      </c>
      <c r="C53" s="15"/>
    </row>
    <row r="54" customFormat="false" ht="12" hidden="false" customHeight="true" outlineLevel="0" collapsed="false">
      <c r="A54" s="16" t="s">
        <v>100</v>
      </c>
      <c r="B54" s="17" t="s">
        <v>101</v>
      </c>
      <c r="C54" s="18"/>
    </row>
    <row r="55" customFormat="false" ht="12" hidden="false" customHeight="true" outlineLevel="0" collapsed="false">
      <c r="A55" s="16" t="s">
        <v>102</v>
      </c>
      <c r="B55" s="17" t="s">
        <v>103</v>
      </c>
      <c r="C55" s="18"/>
    </row>
    <row r="56" customFormat="false" ht="12" hidden="false" customHeight="true" outlineLevel="0" collapsed="false">
      <c r="A56" s="19" t="s">
        <v>104</v>
      </c>
      <c r="B56" s="20" t="s">
        <v>105</v>
      </c>
      <c r="C56" s="22"/>
    </row>
    <row r="57" customFormat="false" ht="12" hidden="false" customHeight="true" outlineLevel="0" collapsed="false">
      <c r="A57" s="10" t="s">
        <v>106</v>
      </c>
      <c r="B57" s="21" t="s">
        <v>107</v>
      </c>
      <c r="C57" s="12" t="n">
        <f aca="false">SUM(C58:C60)</f>
        <v>0</v>
      </c>
    </row>
    <row r="58" customFormat="false" ht="12" hidden="false" customHeight="true" outlineLevel="0" collapsed="false">
      <c r="A58" s="13" t="s">
        <v>108</v>
      </c>
      <c r="B58" s="14" t="s">
        <v>109</v>
      </c>
      <c r="C58" s="18"/>
    </row>
    <row r="59" customFormat="false" ht="12" hidden="false" customHeight="true" outlineLevel="0" collapsed="false">
      <c r="A59" s="16" t="s">
        <v>110</v>
      </c>
      <c r="B59" s="17" t="s">
        <v>111</v>
      </c>
      <c r="C59" s="18"/>
    </row>
    <row r="60" customFormat="false" ht="12" hidden="false" customHeight="true" outlineLevel="0" collapsed="false">
      <c r="A60" s="16" t="s">
        <v>112</v>
      </c>
      <c r="B60" s="17" t="s">
        <v>113</v>
      </c>
      <c r="C60" s="18"/>
    </row>
    <row r="61" customFormat="false" ht="12" hidden="false" customHeight="true" outlineLevel="0" collapsed="false">
      <c r="A61" s="19" t="s">
        <v>114</v>
      </c>
      <c r="B61" s="20" t="s">
        <v>115</v>
      </c>
      <c r="C61" s="18"/>
    </row>
    <row r="62" customFormat="false" ht="15" hidden="false" customHeight="true" outlineLevel="0" collapsed="false">
      <c r="A62" s="10" t="s">
        <v>116</v>
      </c>
      <c r="B62" s="11" t="s">
        <v>117</v>
      </c>
      <c r="C62" s="12" t="n">
        <f aca="false">+C7+C14+C21+C28+C35+C46+C52+C57</f>
        <v>24064624</v>
      </c>
    </row>
    <row r="63" customFormat="false" ht="15" hidden="false" customHeight="true" outlineLevel="0" collapsed="false">
      <c r="A63" s="24" t="s">
        <v>118</v>
      </c>
      <c r="B63" s="21" t="s">
        <v>119</v>
      </c>
      <c r="C63" s="12" t="n">
        <f aca="false">SUM(C64:C66)</f>
        <v>0</v>
      </c>
    </row>
    <row r="64" customFormat="false" ht="15" hidden="false" customHeight="true" outlineLevel="0" collapsed="false">
      <c r="A64" s="13" t="s">
        <v>120</v>
      </c>
      <c r="B64" s="14" t="s">
        <v>121</v>
      </c>
      <c r="C64" s="18"/>
    </row>
    <row r="65" customFormat="false" ht="15" hidden="false" customHeight="true" outlineLevel="0" collapsed="false">
      <c r="A65" s="16" t="s">
        <v>122</v>
      </c>
      <c r="B65" s="17" t="s">
        <v>123</v>
      </c>
      <c r="C65" s="18"/>
    </row>
    <row r="66" customFormat="false" ht="15" hidden="false" customHeight="true" outlineLevel="0" collapsed="false">
      <c r="A66" s="19" t="s">
        <v>124</v>
      </c>
      <c r="B66" s="25" t="s">
        <v>125</v>
      </c>
      <c r="C66" s="18"/>
    </row>
    <row r="67" customFormat="false" ht="15" hidden="false" customHeight="true" outlineLevel="0" collapsed="false">
      <c r="A67" s="24" t="s">
        <v>126</v>
      </c>
      <c r="B67" s="21" t="s">
        <v>127</v>
      </c>
      <c r="C67" s="12" t="n">
        <f aca="false">SUM(C68:C71)</f>
        <v>0</v>
      </c>
    </row>
    <row r="68" customFormat="false" ht="15" hidden="false" customHeight="true" outlineLevel="0" collapsed="false">
      <c r="A68" s="13" t="s">
        <v>128</v>
      </c>
      <c r="B68" s="14" t="s">
        <v>129</v>
      </c>
      <c r="C68" s="18"/>
    </row>
    <row r="69" customFormat="false" ht="15" hidden="false" customHeight="true" outlineLevel="0" collapsed="false">
      <c r="A69" s="16" t="s">
        <v>130</v>
      </c>
      <c r="B69" s="17" t="s">
        <v>131</v>
      </c>
      <c r="C69" s="18"/>
    </row>
    <row r="70" customFormat="false" ht="15" hidden="false" customHeight="true" outlineLevel="0" collapsed="false">
      <c r="A70" s="16" t="s">
        <v>132</v>
      </c>
      <c r="B70" s="17" t="s">
        <v>133</v>
      </c>
      <c r="C70" s="18"/>
    </row>
    <row r="71" customFormat="false" ht="15" hidden="false" customHeight="true" outlineLevel="0" collapsed="false">
      <c r="A71" s="19" t="s">
        <v>134</v>
      </c>
      <c r="B71" s="20" t="s">
        <v>135</v>
      </c>
      <c r="C71" s="18"/>
    </row>
    <row r="72" customFormat="false" ht="15" hidden="false" customHeight="true" outlineLevel="0" collapsed="false">
      <c r="A72" s="24" t="s">
        <v>136</v>
      </c>
      <c r="B72" s="21" t="s">
        <v>137</v>
      </c>
      <c r="C72" s="12" t="n">
        <f aca="false">SUM(C73:C74)</f>
        <v>20835752</v>
      </c>
    </row>
    <row r="73" customFormat="false" ht="15" hidden="false" customHeight="true" outlineLevel="0" collapsed="false">
      <c r="A73" s="13" t="s">
        <v>138</v>
      </c>
      <c r="B73" s="14" t="s">
        <v>139</v>
      </c>
      <c r="C73" s="18" t="n">
        <v>20835752</v>
      </c>
    </row>
    <row r="74" customFormat="false" ht="12" hidden="false" customHeight="true" outlineLevel="0" collapsed="false">
      <c r="A74" s="19" t="s">
        <v>140</v>
      </c>
      <c r="B74" s="20" t="s">
        <v>141</v>
      </c>
      <c r="C74" s="18"/>
    </row>
    <row r="75" customFormat="false" ht="12" hidden="false" customHeight="true" outlineLevel="0" collapsed="false">
      <c r="A75" s="24" t="s">
        <v>142</v>
      </c>
      <c r="B75" s="21" t="s">
        <v>143</v>
      </c>
      <c r="C75" s="12" t="n">
        <f aca="false">SUM(C76:C78)</f>
        <v>600817</v>
      </c>
    </row>
    <row r="76" customFormat="false" ht="12" hidden="false" customHeight="true" outlineLevel="0" collapsed="false">
      <c r="A76" s="13" t="s">
        <v>144</v>
      </c>
      <c r="B76" s="14" t="s">
        <v>145</v>
      </c>
      <c r="C76" s="18" t="n">
        <v>600817</v>
      </c>
    </row>
    <row r="77" customFormat="false" ht="12" hidden="false" customHeight="true" outlineLevel="0" collapsed="false">
      <c r="A77" s="16" t="s">
        <v>146</v>
      </c>
      <c r="B77" s="17" t="s">
        <v>147</v>
      </c>
      <c r="C77" s="18"/>
    </row>
    <row r="78" customFormat="false" ht="12" hidden="false" customHeight="true" outlineLevel="0" collapsed="false">
      <c r="A78" s="19" t="s">
        <v>148</v>
      </c>
      <c r="B78" s="20" t="s">
        <v>149</v>
      </c>
      <c r="C78" s="18"/>
    </row>
    <row r="79" customFormat="false" ht="12" hidden="false" customHeight="true" outlineLevel="0" collapsed="false">
      <c r="A79" s="24" t="s">
        <v>150</v>
      </c>
      <c r="B79" s="21" t="s">
        <v>151</v>
      </c>
      <c r="C79" s="12" t="n">
        <f aca="false">SUM(C80:C83)</f>
        <v>0</v>
      </c>
    </row>
    <row r="80" customFormat="false" ht="12" hidden="false" customHeight="true" outlineLevel="0" collapsed="false">
      <c r="A80" s="26" t="s">
        <v>152</v>
      </c>
      <c r="B80" s="14" t="s">
        <v>153</v>
      </c>
      <c r="C80" s="18"/>
    </row>
    <row r="81" customFormat="false" ht="12" hidden="false" customHeight="true" outlineLevel="0" collapsed="false">
      <c r="A81" s="27" t="s">
        <v>154</v>
      </c>
      <c r="B81" s="17" t="s">
        <v>155</v>
      </c>
      <c r="C81" s="18"/>
    </row>
    <row r="82" customFormat="false" ht="12" hidden="false" customHeight="true" outlineLevel="0" collapsed="false">
      <c r="A82" s="27" t="s">
        <v>156</v>
      </c>
      <c r="B82" s="17" t="s">
        <v>157</v>
      </c>
      <c r="C82" s="18"/>
    </row>
    <row r="83" customFormat="false" ht="12" hidden="false" customHeight="true" outlineLevel="0" collapsed="false">
      <c r="A83" s="28" t="s">
        <v>158</v>
      </c>
      <c r="B83" s="20" t="s">
        <v>159</v>
      </c>
      <c r="C83" s="18"/>
    </row>
    <row r="84" customFormat="false" ht="12" hidden="false" customHeight="true" outlineLevel="0" collapsed="false">
      <c r="A84" s="24" t="s">
        <v>160</v>
      </c>
      <c r="B84" s="21" t="s">
        <v>161</v>
      </c>
      <c r="C84" s="29"/>
    </row>
    <row r="85" customFormat="false" ht="15" hidden="false" customHeight="true" outlineLevel="0" collapsed="false">
      <c r="A85" s="24" t="s">
        <v>162</v>
      </c>
      <c r="B85" s="30" t="s">
        <v>163</v>
      </c>
      <c r="C85" s="12" t="n">
        <f aca="false">+C63+C67+C72+C75+C79+C84</f>
        <v>21436569</v>
      </c>
    </row>
    <row r="86" customFormat="false" ht="15" hidden="false" customHeight="true" outlineLevel="0" collapsed="false">
      <c r="A86" s="31" t="s">
        <v>164</v>
      </c>
      <c r="B86" s="32" t="s">
        <v>165</v>
      </c>
      <c r="C86" s="12" t="n">
        <f aca="false">+C62+C85</f>
        <v>45501193</v>
      </c>
    </row>
    <row r="87" customFormat="false" ht="15" hidden="false" customHeight="true" outlineLevel="0" collapsed="false">
      <c r="A87" s="33"/>
      <c r="B87" s="33"/>
      <c r="C87" s="34"/>
    </row>
    <row r="88" customFormat="false" ht="15" hidden="false" customHeight="true" outlineLevel="0" collapsed="false">
      <c r="A88" s="33"/>
      <c r="B88" s="33"/>
      <c r="C88" s="34"/>
    </row>
    <row r="89" customFormat="false" ht="15" hidden="false" customHeight="true" outlineLevel="0" collapsed="false">
      <c r="A89" s="33"/>
      <c r="B89" s="33"/>
      <c r="C89" s="34"/>
    </row>
    <row r="90" customFormat="false" ht="15" hidden="false" customHeight="true" outlineLevel="0" collapsed="false">
      <c r="A90" s="33"/>
      <c r="B90" s="33"/>
      <c r="C90" s="34"/>
    </row>
    <row r="91" customFormat="false" ht="15" hidden="false" customHeight="true" outlineLevel="0" collapsed="false">
      <c r="A91" s="33"/>
      <c r="B91" s="33"/>
      <c r="C91" s="34"/>
    </row>
    <row r="92" customFormat="false" ht="15" hidden="false" customHeight="true" outlineLevel="0" collapsed="false">
      <c r="A92" s="33"/>
      <c r="B92" s="33"/>
      <c r="C92" s="34"/>
    </row>
    <row r="93" customFormat="false" ht="15" hidden="false" customHeight="true" outlineLevel="0" collapsed="false">
      <c r="A93" s="33"/>
      <c r="B93" s="33"/>
      <c r="C93" s="34"/>
    </row>
    <row r="94" customFormat="false" ht="15" hidden="false" customHeight="true" outlineLevel="0" collapsed="false">
      <c r="A94" s="33"/>
      <c r="B94" s="33"/>
      <c r="C94" s="34"/>
    </row>
    <row r="95" customFormat="false" ht="15" hidden="false" customHeight="true" outlineLevel="0" collapsed="false">
      <c r="A95" s="33"/>
      <c r="B95" s="33"/>
      <c r="C95" s="34"/>
    </row>
    <row r="96" customFormat="false" ht="15" hidden="false" customHeight="true" outlineLevel="0" collapsed="false">
      <c r="A96" s="33"/>
      <c r="B96" s="33"/>
      <c r="C96" s="34"/>
    </row>
    <row r="97" customFormat="false" ht="15" hidden="false" customHeight="true" outlineLevel="0" collapsed="false">
      <c r="A97" s="33"/>
      <c r="B97" s="33"/>
      <c r="C97" s="34"/>
    </row>
    <row r="98" customFormat="false" ht="15" hidden="false" customHeight="true" outlineLevel="0" collapsed="false">
      <c r="A98" s="33"/>
      <c r="B98" s="33"/>
      <c r="C98" s="34"/>
    </row>
    <row r="99" customFormat="false" ht="15" hidden="false" customHeight="true" outlineLevel="0" collapsed="false">
      <c r="A99" s="33"/>
      <c r="B99" s="33"/>
      <c r="C99" s="34"/>
    </row>
    <row r="100" customFormat="false" ht="15" hidden="false" customHeight="true" outlineLevel="0" collapsed="false">
      <c r="A100" s="33"/>
      <c r="B100" s="33"/>
      <c r="C100" s="34"/>
    </row>
    <row r="101" customFormat="false" ht="15" hidden="false" customHeight="true" outlineLevel="0" collapsed="false">
      <c r="A101" s="33"/>
      <c r="B101" s="33"/>
      <c r="C101" s="34"/>
    </row>
    <row r="102" customFormat="false" ht="15" hidden="false" customHeight="true" outlineLevel="0" collapsed="false">
      <c r="A102" s="33"/>
      <c r="B102" s="33"/>
      <c r="C102" s="34"/>
    </row>
    <row r="103" customFormat="false" ht="15" hidden="false" customHeight="true" outlineLevel="0" collapsed="false">
      <c r="A103" s="33"/>
      <c r="B103" s="33"/>
      <c r="C103" s="34"/>
    </row>
    <row r="104" customFormat="false" ht="15" hidden="false" customHeight="true" outlineLevel="0" collapsed="false">
      <c r="A104" s="33"/>
      <c r="B104" s="33"/>
      <c r="C104" s="34"/>
    </row>
    <row r="105" customFormat="false" ht="15" hidden="false" customHeight="true" outlineLevel="0" collapsed="false">
      <c r="A105" s="33"/>
      <c r="B105" s="33"/>
      <c r="C105" s="34"/>
    </row>
    <row r="106" customFormat="false" ht="15" hidden="false" customHeight="true" outlineLevel="0" collapsed="false">
      <c r="A106" s="33"/>
      <c r="B106" s="33"/>
      <c r="C106" s="34"/>
    </row>
    <row r="107" customFormat="false" ht="15" hidden="false" customHeight="true" outlineLevel="0" collapsed="false">
      <c r="A107" s="33"/>
      <c r="B107" s="33"/>
      <c r="C107" s="34"/>
    </row>
    <row r="108" customFormat="false" ht="15" hidden="false" customHeight="true" outlineLevel="0" collapsed="false">
      <c r="A108" s="33"/>
      <c r="B108" s="33"/>
      <c r="C108" s="34"/>
    </row>
    <row r="109" customFormat="false" ht="15" hidden="false" customHeight="true" outlineLevel="0" collapsed="false">
      <c r="A109" s="33"/>
      <c r="B109" s="33"/>
      <c r="C109" s="34"/>
    </row>
    <row r="110" customFormat="false" ht="15" hidden="false" customHeight="true" outlineLevel="0" collapsed="false">
      <c r="A110" s="33"/>
      <c r="B110" s="33"/>
      <c r="C110" s="34"/>
    </row>
    <row r="111" customFormat="false" ht="20.1" hidden="false" customHeight="true" outlineLevel="0" collapsed="false">
      <c r="A111" s="35"/>
      <c r="B111" s="0" t="s">
        <v>166</v>
      </c>
      <c r="C111" s="36"/>
    </row>
    <row r="112" customFormat="false" ht="20.1" hidden="false" customHeight="true" outlineLevel="0" collapsed="false">
      <c r="A112" s="1" t="s">
        <v>167</v>
      </c>
      <c r="B112" s="1"/>
      <c r="C112" s="1"/>
    </row>
    <row r="113" customFormat="false" ht="20.1" hidden="false" customHeight="true" outlineLevel="0" collapsed="false">
      <c r="A113" s="37"/>
      <c r="B113" s="37"/>
      <c r="C113" s="38" t="s">
        <v>2</v>
      </c>
    </row>
    <row r="114" customFormat="false" ht="24.75" hidden="false" customHeight="true" outlineLevel="0" collapsed="false">
      <c r="A114" s="4" t="s">
        <v>3</v>
      </c>
      <c r="B114" s="5" t="s">
        <v>168</v>
      </c>
      <c r="C114" s="6" t="s">
        <v>5</v>
      </c>
    </row>
    <row r="115" customFormat="false" ht="15" hidden="false" customHeight="true" outlineLevel="0" collapsed="false">
      <c r="A115" s="39" t="n">
        <v>1</v>
      </c>
      <c r="B115" s="40" t="n">
        <v>2</v>
      </c>
      <c r="C115" s="41" t="n">
        <v>3</v>
      </c>
    </row>
    <row r="116" customFormat="false" ht="15" hidden="false" customHeight="true" outlineLevel="0" collapsed="false">
      <c r="A116" s="42" t="s">
        <v>6</v>
      </c>
      <c r="B116" s="43" t="s">
        <v>169</v>
      </c>
      <c r="C116" s="44" t="n">
        <f aca="false">SUM(C117:C121)</f>
        <v>22352803</v>
      </c>
    </row>
    <row r="117" customFormat="false" ht="15" hidden="false" customHeight="true" outlineLevel="0" collapsed="false">
      <c r="A117" s="45" t="s">
        <v>8</v>
      </c>
      <c r="B117" s="46" t="s">
        <v>170</v>
      </c>
      <c r="C117" s="47" t="n">
        <v>5917985</v>
      </c>
    </row>
    <row r="118" customFormat="false" ht="15" hidden="false" customHeight="true" outlineLevel="0" collapsed="false">
      <c r="A118" s="16" t="s">
        <v>10</v>
      </c>
      <c r="B118" s="48" t="s">
        <v>171</v>
      </c>
      <c r="C118" s="18" t="n">
        <v>1214178</v>
      </c>
    </row>
    <row r="119" customFormat="false" ht="15" hidden="false" customHeight="true" outlineLevel="0" collapsed="false">
      <c r="A119" s="16" t="s">
        <v>12</v>
      </c>
      <c r="B119" s="48" t="s">
        <v>172</v>
      </c>
      <c r="C119" s="22" t="n">
        <v>12873617</v>
      </c>
    </row>
    <row r="120" customFormat="false" ht="15" hidden="false" customHeight="true" outlineLevel="0" collapsed="false">
      <c r="A120" s="16" t="s">
        <v>14</v>
      </c>
      <c r="B120" s="49" t="s">
        <v>173</v>
      </c>
      <c r="C120" s="22" t="n">
        <v>1036974</v>
      </c>
    </row>
    <row r="121" customFormat="false" ht="15" hidden="false" customHeight="true" outlineLevel="0" collapsed="false">
      <c r="A121" s="16" t="s">
        <v>174</v>
      </c>
      <c r="B121" s="50" t="s">
        <v>175</v>
      </c>
      <c r="C121" s="22" t="n">
        <v>1310049</v>
      </c>
    </row>
    <row r="122" customFormat="false" ht="15" hidden="false" customHeight="true" outlineLevel="0" collapsed="false">
      <c r="A122" s="16" t="s">
        <v>18</v>
      </c>
      <c r="B122" s="48" t="s">
        <v>176</v>
      </c>
      <c r="C122" s="22" t="n">
        <v>0</v>
      </c>
    </row>
    <row r="123" customFormat="false" ht="15" hidden="false" customHeight="true" outlineLevel="0" collapsed="false">
      <c r="A123" s="16" t="s">
        <v>177</v>
      </c>
      <c r="B123" s="51" t="s">
        <v>178</v>
      </c>
      <c r="C123" s="22"/>
    </row>
    <row r="124" customFormat="false" ht="15" hidden="false" customHeight="true" outlineLevel="0" collapsed="false">
      <c r="A124" s="16" t="s">
        <v>179</v>
      </c>
      <c r="B124" s="52" t="s">
        <v>180</v>
      </c>
      <c r="C124" s="22"/>
    </row>
    <row r="125" customFormat="false" ht="15" hidden="false" customHeight="true" outlineLevel="0" collapsed="false">
      <c r="A125" s="16" t="s">
        <v>181</v>
      </c>
      <c r="B125" s="52" t="s">
        <v>182</v>
      </c>
      <c r="C125" s="22"/>
    </row>
    <row r="126" customFormat="false" ht="15" hidden="false" customHeight="true" outlineLevel="0" collapsed="false">
      <c r="A126" s="16" t="s">
        <v>183</v>
      </c>
      <c r="B126" s="51" t="s">
        <v>184</v>
      </c>
      <c r="C126" s="22" t="n">
        <v>1300049</v>
      </c>
    </row>
    <row r="127" customFormat="false" ht="15" hidden="false" customHeight="true" outlineLevel="0" collapsed="false">
      <c r="A127" s="16" t="s">
        <v>185</v>
      </c>
      <c r="B127" s="51" t="s">
        <v>186</v>
      </c>
      <c r="C127" s="22"/>
    </row>
    <row r="128" customFormat="false" ht="15" hidden="false" customHeight="true" outlineLevel="0" collapsed="false">
      <c r="A128" s="16" t="s">
        <v>187</v>
      </c>
      <c r="B128" s="52" t="s">
        <v>188</v>
      </c>
      <c r="C128" s="22"/>
    </row>
    <row r="129" customFormat="false" ht="15" hidden="false" customHeight="true" outlineLevel="0" collapsed="false">
      <c r="A129" s="53" t="s">
        <v>189</v>
      </c>
      <c r="B129" s="54" t="s">
        <v>190</v>
      </c>
      <c r="C129" s="22"/>
    </row>
    <row r="130" customFormat="false" ht="15" hidden="false" customHeight="true" outlineLevel="0" collapsed="false">
      <c r="A130" s="16" t="s">
        <v>191</v>
      </c>
      <c r="B130" s="54" t="s">
        <v>192</v>
      </c>
      <c r="C130" s="22"/>
    </row>
    <row r="131" customFormat="false" ht="15" hidden="false" customHeight="true" outlineLevel="0" collapsed="false">
      <c r="A131" s="55" t="s">
        <v>193</v>
      </c>
      <c r="B131" s="56" t="s">
        <v>194</v>
      </c>
      <c r="C131" s="57" t="n">
        <v>10000</v>
      </c>
    </row>
    <row r="132" customFormat="false" ht="15" hidden="false" customHeight="true" outlineLevel="0" collapsed="false">
      <c r="A132" s="10" t="s">
        <v>20</v>
      </c>
      <c r="B132" s="58" t="s">
        <v>195</v>
      </c>
      <c r="C132" s="12" t="n">
        <f aca="false">+C133+C135+C137</f>
        <v>20426511</v>
      </c>
    </row>
    <row r="133" customFormat="false" ht="11.1" hidden="false" customHeight="true" outlineLevel="0" collapsed="false">
      <c r="A133" s="13" t="s">
        <v>22</v>
      </c>
      <c r="B133" s="48" t="s">
        <v>196</v>
      </c>
      <c r="C133" s="15" t="n">
        <v>999998</v>
      </c>
    </row>
    <row r="134" customFormat="false" ht="11.1" hidden="false" customHeight="true" outlineLevel="0" collapsed="false">
      <c r="A134" s="13" t="s">
        <v>24</v>
      </c>
      <c r="B134" s="59" t="s">
        <v>197</v>
      </c>
      <c r="C134" s="15"/>
    </row>
    <row r="135" customFormat="false" ht="11.1" hidden="false" customHeight="true" outlineLevel="0" collapsed="false">
      <c r="A135" s="13" t="s">
        <v>26</v>
      </c>
      <c r="B135" s="59" t="s">
        <v>198</v>
      </c>
      <c r="C135" s="18" t="n">
        <v>16168669</v>
      </c>
    </row>
    <row r="136" customFormat="false" ht="11.1" hidden="false" customHeight="true" outlineLevel="0" collapsed="false">
      <c r="A136" s="13" t="s">
        <v>28</v>
      </c>
      <c r="B136" s="59" t="s">
        <v>199</v>
      </c>
      <c r="C136" s="60"/>
    </row>
    <row r="137" customFormat="false" ht="11.1" hidden="false" customHeight="true" outlineLevel="0" collapsed="false">
      <c r="A137" s="13" t="s">
        <v>30</v>
      </c>
      <c r="B137" s="61" t="s">
        <v>200</v>
      </c>
      <c r="C137" s="60" t="n">
        <v>3257844</v>
      </c>
    </row>
    <row r="138" customFormat="false" ht="11.1" hidden="false" customHeight="true" outlineLevel="0" collapsed="false">
      <c r="A138" s="13" t="s">
        <v>32</v>
      </c>
      <c r="B138" s="62" t="s">
        <v>201</v>
      </c>
      <c r="C138" s="60"/>
    </row>
    <row r="139" customFormat="false" ht="11.1" hidden="false" customHeight="true" outlineLevel="0" collapsed="false">
      <c r="A139" s="13" t="s">
        <v>202</v>
      </c>
      <c r="B139" s="63" t="s">
        <v>203</v>
      </c>
      <c r="C139" s="60"/>
    </row>
    <row r="140" customFormat="false" ht="11.1" hidden="false" customHeight="true" outlineLevel="0" collapsed="false">
      <c r="A140" s="13" t="s">
        <v>204</v>
      </c>
      <c r="B140" s="52" t="s">
        <v>182</v>
      </c>
      <c r="C140" s="60"/>
    </row>
    <row r="141" customFormat="false" ht="11.1" hidden="false" customHeight="true" outlineLevel="0" collapsed="false">
      <c r="A141" s="13" t="s">
        <v>205</v>
      </c>
      <c r="B141" s="52" t="s">
        <v>206</v>
      </c>
      <c r="C141" s="60" t="n">
        <v>3257844</v>
      </c>
    </row>
    <row r="142" customFormat="false" ht="11.1" hidden="false" customHeight="true" outlineLevel="0" collapsed="false">
      <c r="A142" s="13" t="s">
        <v>207</v>
      </c>
      <c r="B142" s="52" t="s">
        <v>208</v>
      </c>
      <c r="C142" s="60"/>
    </row>
    <row r="143" customFormat="false" ht="11.1" hidden="false" customHeight="true" outlineLevel="0" collapsed="false">
      <c r="A143" s="13" t="s">
        <v>209</v>
      </c>
      <c r="B143" s="52" t="s">
        <v>188</v>
      </c>
      <c r="C143" s="60"/>
    </row>
    <row r="144" customFormat="false" ht="11.1" hidden="false" customHeight="true" outlineLevel="0" collapsed="false">
      <c r="A144" s="13" t="s">
        <v>210</v>
      </c>
      <c r="B144" s="52" t="s">
        <v>211</v>
      </c>
      <c r="C144" s="60"/>
    </row>
    <row r="145" customFormat="false" ht="11.1" hidden="false" customHeight="true" outlineLevel="0" collapsed="false">
      <c r="A145" s="53" t="s">
        <v>212</v>
      </c>
      <c r="B145" s="52" t="s">
        <v>213</v>
      </c>
      <c r="C145" s="64"/>
    </row>
    <row r="146" customFormat="false" ht="15" hidden="false" customHeight="true" outlineLevel="0" collapsed="false">
      <c r="A146" s="10" t="s">
        <v>34</v>
      </c>
      <c r="B146" s="11" t="s">
        <v>214</v>
      </c>
      <c r="C146" s="12" t="n">
        <f aca="false">+C147+C148</f>
        <v>2208166</v>
      </c>
    </row>
    <row r="147" customFormat="false" ht="15" hidden="false" customHeight="true" outlineLevel="0" collapsed="false">
      <c r="A147" s="13" t="s">
        <v>36</v>
      </c>
      <c r="B147" s="65" t="s">
        <v>215</v>
      </c>
      <c r="C147" s="15" t="n">
        <v>2208166</v>
      </c>
    </row>
    <row r="148" customFormat="false" ht="15" hidden="false" customHeight="true" outlineLevel="0" collapsed="false">
      <c r="A148" s="19" t="s">
        <v>38</v>
      </c>
      <c r="B148" s="59" t="s">
        <v>216</v>
      </c>
      <c r="C148" s="22"/>
    </row>
    <row r="149" customFormat="false" ht="15" hidden="false" customHeight="true" outlineLevel="0" collapsed="false">
      <c r="A149" s="10" t="s">
        <v>48</v>
      </c>
      <c r="B149" s="11" t="s">
        <v>217</v>
      </c>
      <c r="C149" s="12" t="n">
        <f aca="false">+C116+C132+C146</f>
        <v>44987480</v>
      </c>
    </row>
    <row r="150" customFormat="false" ht="15" hidden="false" customHeight="true" outlineLevel="0" collapsed="false">
      <c r="A150" s="10" t="s">
        <v>62</v>
      </c>
      <c r="B150" s="11" t="s">
        <v>218</v>
      </c>
      <c r="C150" s="12" t="n">
        <f aca="false">+C151+C152+C153</f>
        <v>0</v>
      </c>
    </row>
    <row r="151" customFormat="false" ht="11.1" hidden="false" customHeight="true" outlineLevel="0" collapsed="false">
      <c r="A151" s="13" t="s">
        <v>64</v>
      </c>
      <c r="B151" s="65" t="s">
        <v>219</v>
      </c>
      <c r="C151" s="60"/>
    </row>
    <row r="152" customFormat="false" ht="11.1" hidden="false" customHeight="true" outlineLevel="0" collapsed="false">
      <c r="A152" s="13" t="s">
        <v>66</v>
      </c>
      <c r="B152" s="65" t="s">
        <v>220</v>
      </c>
      <c r="C152" s="60"/>
    </row>
    <row r="153" customFormat="false" ht="11.1" hidden="false" customHeight="true" outlineLevel="0" collapsed="false">
      <c r="A153" s="53" t="s">
        <v>68</v>
      </c>
      <c r="B153" s="66" t="s">
        <v>221</v>
      </c>
      <c r="C153" s="60"/>
    </row>
    <row r="154" customFormat="false" ht="11.1" hidden="false" customHeight="true" outlineLevel="0" collapsed="false">
      <c r="A154" s="10" t="s">
        <v>84</v>
      </c>
      <c r="B154" s="11" t="s">
        <v>222</v>
      </c>
      <c r="C154" s="12" t="n">
        <f aca="false">+C155+C156+C157+C158</f>
        <v>0</v>
      </c>
    </row>
    <row r="155" customFormat="false" ht="11.1" hidden="false" customHeight="true" outlineLevel="0" collapsed="false">
      <c r="A155" s="13" t="s">
        <v>86</v>
      </c>
      <c r="B155" s="65" t="s">
        <v>223</v>
      </c>
      <c r="C155" s="60"/>
    </row>
    <row r="156" customFormat="false" ht="11.1" hidden="false" customHeight="true" outlineLevel="0" collapsed="false">
      <c r="A156" s="13" t="s">
        <v>88</v>
      </c>
      <c r="B156" s="65" t="s">
        <v>224</v>
      </c>
      <c r="C156" s="60"/>
    </row>
    <row r="157" customFormat="false" ht="11.1" hidden="false" customHeight="true" outlineLevel="0" collapsed="false">
      <c r="A157" s="13" t="s">
        <v>90</v>
      </c>
      <c r="B157" s="65" t="s">
        <v>225</v>
      </c>
      <c r="C157" s="60"/>
    </row>
    <row r="158" customFormat="false" ht="11.1" hidden="false" customHeight="true" outlineLevel="0" collapsed="false">
      <c r="A158" s="53" t="s">
        <v>92</v>
      </c>
      <c r="B158" s="66" t="s">
        <v>226</v>
      </c>
      <c r="C158" s="60"/>
    </row>
    <row r="159" customFormat="false" ht="11.1" hidden="false" customHeight="true" outlineLevel="0" collapsed="false">
      <c r="A159" s="10" t="s">
        <v>96</v>
      </c>
      <c r="B159" s="11" t="s">
        <v>227</v>
      </c>
      <c r="C159" s="12" t="n">
        <f aca="false">+C160+C161+C162+C163</f>
        <v>513713</v>
      </c>
    </row>
    <row r="160" customFormat="false" ht="11.1" hidden="false" customHeight="true" outlineLevel="0" collapsed="false">
      <c r="A160" s="13" t="s">
        <v>98</v>
      </c>
      <c r="B160" s="65" t="s">
        <v>228</v>
      </c>
      <c r="C160" s="60"/>
    </row>
    <row r="161" customFormat="false" ht="11.1" hidden="false" customHeight="true" outlineLevel="0" collapsed="false">
      <c r="A161" s="13" t="s">
        <v>100</v>
      </c>
      <c r="B161" s="65" t="s">
        <v>229</v>
      </c>
      <c r="C161" s="60" t="n">
        <v>513713</v>
      </c>
    </row>
    <row r="162" customFormat="false" ht="11.1" hidden="false" customHeight="true" outlineLevel="0" collapsed="false">
      <c r="A162" s="13" t="s">
        <v>102</v>
      </c>
      <c r="B162" s="65" t="s">
        <v>230</v>
      </c>
      <c r="C162" s="60"/>
    </row>
    <row r="163" customFormat="false" ht="11.1" hidden="false" customHeight="true" outlineLevel="0" collapsed="false">
      <c r="A163" s="53" t="s">
        <v>104</v>
      </c>
      <c r="B163" s="66" t="s">
        <v>231</v>
      </c>
      <c r="C163" s="60"/>
    </row>
    <row r="164" customFormat="false" ht="11.1" hidden="false" customHeight="true" outlineLevel="0" collapsed="false">
      <c r="A164" s="10" t="s">
        <v>106</v>
      </c>
      <c r="B164" s="11" t="s">
        <v>232</v>
      </c>
      <c r="C164" s="67" t="n">
        <f aca="false">+C165+C166+C167+C168</f>
        <v>0</v>
      </c>
    </row>
    <row r="165" customFormat="false" ht="11.1" hidden="false" customHeight="true" outlineLevel="0" collapsed="false">
      <c r="A165" s="13" t="s">
        <v>108</v>
      </c>
      <c r="B165" s="65" t="s">
        <v>233</v>
      </c>
      <c r="C165" s="60"/>
    </row>
    <row r="166" customFormat="false" ht="11.1" hidden="false" customHeight="true" outlineLevel="0" collapsed="false">
      <c r="A166" s="13" t="s">
        <v>110</v>
      </c>
      <c r="B166" s="65" t="s">
        <v>234</v>
      </c>
      <c r="C166" s="60"/>
    </row>
    <row r="167" customFormat="false" ht="11.1" hidden="false" customHeight="true" outlineLevel="0" collapsed="false">
      <c r="A167" s="13" t="s">
        <v>112</v>
      </c>
      <c r="B167" s="65" t="s">
        <v>235</v>
      </c>
      <c r="C167" s="60"/>
    </row>
    <row r="168" customFormat="false" ht="11.1" hidden="false" customHeight="true" outlineLevel="0" collapsed="false">
      <c r="A168" s="13" t="s">
        <v>114</v>
      </c>
      <c r="B168" s="65" t="s">
        <v>236</v>
      </c>
      <c r="C168" s="60"/>
    </row>
    <row r="169" customFormat="false" ht="11.1" hidden="false" customHeight="true" outlineLevel="0" collapsed="false">
      <c r="A169" s="10" t="s">
        <v>116</v>
      </c>
      <c r="B169" s="11" t="s">
        <v>237</v>
      </c>
      <c r="C169" s="68" t="n">
        <v>513713</v>
      </c>
    </row>
    <row r="170" customFormat="false" ht="15" hidden="false" customHeight="true" outlineLevel="0" collapsed="false">
      <c r="A170" s="69" t="s">
        <v>118</v>
      </c>
      <c r="B170" s="70" t="s">
        <v>238</v>
      </c>
      <c r="C170" s="68" t="n">
        <f aca="false">+C149+C169</f>
        <v>45501193</v>
      </c>
    </row>
    <row r="171" customFormat="false" ht="20.1" hidden="false" customHeight="true" outlineLevel="0" collapsed="false"/>
    <row r="172" customFormat="false" ht="13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4">
    <mergeCell ref="A3:C3"/>
    <mergeCell ref="A4:B4"/>
    <mergeCell ref="A112:C112"/>
    <mergeCell ref="A113:B113"/>
  </mergeCells>
  <printOptions headings="false" gridLines="false" gridLinesSet="true" horizontalCentered="false" verticalCentered="false"/>
  <pageMargins left="0.236111111111111" right="0.236111111111111" top="0.472222222222222" bottom="0.472222222222222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2:E33"/>
  <sheetViews>
    <sheetView showFormulas="false" showGridLines="true" showRowColHeaders="true" showZeros="true" rightToLeft="false" tabSelected="false" showOutlineSymbols="true" defaultGridColor="true" view="normal" topLeftCell="A22" colorId="64" zoomScale="100" zoomScaleNormal="100" zoomScalePageLayoutView="100" workbookViewId="0">
      <selection pane="topLeft" activeCell="B2" activeCellId="0" sqref="B2"/>
    </sheetView>
  </sheetViews>
  <sheetFormatPr defaultRowHeight="15" outlineLevelRow="0" outlineLevelCol="0"/>
  <cols>
    <col collapsed="false" customWidth="true" hidden="false" outlineLevel="0" max="1" min="1" style="0" width="8.71"/>
    <col collapsed="false" customWidth="true" hidden="false" outlineLevel="0" max="2" min="2" style="0" width="47.02"/>
    <col collapsed="false" customWidth="true" hidden="false" outlineLevel="0" max="3" min="3" style="0" width="16.87"/>
    <col collapsed="false" customWidth="true" hidden="false" outlineLevel="0" max="4" min="4" style="0" width="47.57"/>
    <col collapsed="false" customWidth="true" hidden="false" outlineLevel="0" max="5" min="5" style="0" width="16.29"/>
    <col collapsed="false" customWidth="true" hidden="false" outlineLevel="0" max="1025" min="6" style="0" width="8.71"/>
  </cols>
  <sheetData>
    <row r="2" customFormat="false" ht="15" hidden="false" customHeight="false" outlineLevel="0" collapsed="false">
      <c r="B2" s="0" t="s">
        <v>239</v>
      </c>
    </row>
    <row r="3" customFormat="false" ht="30" hidden="false" customHeight="true" outlineLevel="0" collapsed="false">
      <c r="A3" s="71"/>
      <c r="B3" s="72" t="s">
        <v>240</v>
      </c>
      <c r="C3" s="72"/>
      <c r="D3" s="72"/>
      <c r="E3" s="72"/>
    </row>
    <row r="4" customFormat="false" ht="20.1" hidden="false" customHeight="true" outlineLevel="0" collapsed="false">
      <c r="A4" s="71"/>
      <c r="B4" s="73"/>
      <c r="C4" s="71"/>
      <c r="D4" s="71"/>
      <c r="E4" s="74" t="s">
        <v>241</v>
      </c>
    </row>
    <row r="5" customFormat="false" ht="20.1" hidden="false" customHeight="true" outlineLevel="0" collapsed="false">
      <c r="A5" s="75" t="s">
        <v>3</v>
      </c>
      <c r="B5" s="76" t="s">
        <v>242</v>
      </c>
      <c r="C5" s="76"/>
      <c r="D5" s="75" t="s">
        <v>243</v>
      </c>
      <c r="E5" s="75"/>
    </row>
    <row r="6" customFormat="false" ht="20.1" hidden="false" customHeight="true" outlineLevel="0" collapsed="false">
      <c r="A6" s="75"/>
      <c r="B6" s="76" t="s">
        <v>244</v>
      </c>
      <c r="C6" s="77" t="s">
        <v>5</v>
      </c>
      <c r="D6" s="76" t="s">
        <v>244</v>
      </c>
      <c r="E6" s="78" t="s">
        <v>5</v>
      </c>
    </row>
    <row r="7" customFormat="false" ht="20.1" hidden="false" customHeight="true" outlineLevel="0" collapsed="false">
      <c r="A7" s="79" t="n">
        <v>1</v>
      </c>
      <c r="B7" s="80" t="n">
        <v>2</v>
      </c>
      <c r="C7" s="81" t="s">
        <v>34</v>
      </c>
      <c r="D7" s="80" t="s">
        <v>48</v>
      </c>
      <c r="E7" s="82" t="s">
        <v>62</v>
      </c>
    </row>
    <row r="8" customFormat="false" ht="20.1" hidden="false" customHeight="true" outlineLevel="0" collapsed="false">
      <c r="A8" s="83" t="s">
        <v>6</v>
      </c>
      <c r="B8" s="84" t="s">
        <v>245</v>
      </c>
      <c r="C8" s="85" t="n">
        <v>14725318</v>
      </c>
      <c r="D8" s="84" t="s">
        <v>246</v>
      </c>
      <c r="E8" s="86" t="n">
        <v>5917985</v>
      </c>
    </row>
    <row r="9" customFormat="false" ht="20.1" hidden="false" customHeight="true" outlineLevel="0" collapsed="false">
      <c r="A9" s="87" t="s">
        <v>20</v>
      </c>
      <c r="B9" s="88" t="s">
        <v>247</v>
      </c>
      <c r="C9" s="89" t="n">
        <v>1022663</v>
      </c>
      <c r="D9" s="88" t="s">
        <v>171</v>
      </c>
      <c r="E9" s="90" t="n">
        <v>1214178</v>
      </c>
    </row>
    <row r="10" customFormat="false" ht="20.1" hidden="false" customHeight="true" outlineLevel="0" collapsed="false">
      <c r="A10" s="87" t="s">
        <v>34</v>
      </c>
      <c r="B10" s="88" t="s">
        <v>248</v>
      </c>
      <c r="C10" s="89"/>
      <c r="D10" s="88" t="s">
        <v>249</v>
      </c>
      <c r="E10" s="90" t="n">
        <v>12873617</v>
      </c>
    </row>
    <row r="11" customFormat="false" ht="20.1" hidden="false" customHeight="true" outlineLevel="0" collapsed="false">
      <c r="A11" s="87" t="s">
        <v>48</v>
      </c>
      <c r="B11" s="88" t="s">
        <v>250</v>
      </c>
      <c r="C11" s="89" t="n">
        <v>2732190</v>
      </c>
      <c r="D11" s="88" t="s">
        <v>173</v>
      </c>
      <c r="E11" s="90" t="n">
        <v>1036974</v>
      </c>
    </row>
    <row r="12" customFormat="false" ht="20.1" hidden="false" customHeight="true" outlineLevel="0" collapsed="false">
      <c r="A12" s="87" t="s">
        <v>62</v>
      </c>
      <c r="B12" s="91" t="s">
        <v>251</v>
      </c>
      <c r="C12" s="89"/>
      <c r="D12" s="88" t="s">
        <v>175</v>
      </c>
      <c r="E12" s="90" t="n">
        <v>1310049</v>
      </c>
    </row>
    <row r="13" customFormat="false" ht="20.1" hidden="false" customHeight="true" outlineLevel="0" collapsed="false">
      <c r="A13" s="87" t="s">
        <v>84</v>
      </c>
      <c r="B13" s="88" t="s">
        <v>252</v>
      </c>
      <c r="C13" s="92"/>
      <c r="D13" s="88" t="s">
        <v>253</v>
      </c>
      <c r="E13" s="90" t="n">
        <v>2208166</v>
      </c>
    </row>
    <row r="14" customFormat="false" ht="20.1" hidden="false" customHeight="true" outlineLevel="0" collapsed="false">
      <c r="A14" s="87" t="s">
        <v>96</v>
      </c>
      <c r="B14" s="88" t="s">
        <v>83</v>
      </c>
      <c r="C14" s="89" t="n">
        <v>4834453</v>
      </c>
      <c r="D14" s="93"/>
      <c r="E14" s="90"/>
    </row>
    <row r="15" customFormat="false" ht="15" hidden="false" customHeight="true" outlineLevel="0" collapsed="false">
      <c r="A15" s="87" t="s">
        <v>106</v>
      </c>
      <c r="B15" s="93"/>
      <c r="C15" s="89"/>
      <c r="D15" s="93"/>
      <c r="E15" s="90"/>
    </row>
    <row r="16" customFormat="false" ht="15" hidden="false" customHeight="true" outlineLevel="0" collapsed="false">
      <c r="A16" s="87" t="s">
        <v>116</v>
      </c>
      <c r="B16" s="94"/>
      <c r="C16" s="92"/>
      <c r="D16" s="93"/>
      <c r="E16" s="90"/>
    </row>
    <row r="17" customFormat="false" ht="15" hidden="false" customHeight="true" outlineLevel="0" collapsed="false">
      <c r="A17" s="87" t="s">
        <v>118</v>
      </c>
      <c r="B17" s="93"/>
      <c r="C17" s="89"/>
      <c r="D17" s="93"/>
      <c r="E17" s="90"/>
    </row>
    <row r="18" customFormat="false" ht="15" hidden="false" customHeight="true" outlineLevel="0" collapsed="false">
      <c r="A18" s="87" t="s">
        <v>126</v>
      </c>
      <c r="B18" s="93"/>
      <c r="C18" s="89"/>
      <c r="D18" s="93"/>
      <c r="E18" s="90"/>
    </row>
    <row r="19" customFormat="false" ht="15" hidden="false" customHeight="true" outlineLevel="0" collapsed="false">
      <c r="A19" s="87" t="s">
        <v>136</v>
      </c>
      <c r="B19" s="95"/>
      <c r="C19" s="96"/>
      <c r="D19" s="93"/>
      <c r="E19" s="97"/>
    </row>
    <row r="20" customFormat="false" ht="20.1" hidden="false" customHeight="true" outlineLevel="0" collapsed="false">
      <c r="A20" s="98" t="s">
        <v>142</v>
      </c>
      <c r="B20" s="99" t="s">
        <v>254</v>
      </c>
      <c r="C20" s="100" t="n">
        <f aca="false">+C8+C9+C11+C12+C14+C15+C16+C17+C18+C19</f>
        <v>23314624</v>
      </c>
      <c r="D20" s="99" t="s">
        <v>255</v>
      </c>
      <c r="E20" s="101" t="n">
        <f aca="false">SUM(E8:E19)</f>
        <v>24560969</v>
      </c>
    </row>
    <row r="21" customFormat="false" ht="20.1" hidden="false" customHeight="true" outlineLevel="0" collapsed="false">
      <c r="A21" s="102" t="s">
        <v>150</v>
      </c>
      <c r="B21" s="103" t="s">
        <v>256</v>
      </c>
      <c r="C21" s="104" t="n">
        <v>20835752</v>
      </c>
      <c r="D21" s="88" t="s">
        <v>257</v>
      </c>
      <c r="E21" s="105"/>
    </row>
    <row r="22" customFormat="false" ht="20.1" hidden="false" customHeight="true" outlineLevel="0" collapsed="false">
      <c r="A22" s="106" t="s">
        <v>160</v>
      </c>
      <c r="B22" s="88" t="s">
        <v>258</v>
      </c>
      <c r="C22" s="89" t="n">
        <v>20835752</v>
      </c>
      <c r="D22" s="88" t="s">
        <v>259</v>
      </c>
      <c r="E22" s="90"/>
    </row>
    <row r="23" customFormat="false" ht="20.1" hidden="false" customHeight="true" outlineLevel="0" collapsed="false">
      <c r="A23" s="106" t="s">
        <v>162</v>
      </c>
      <c r="B23" s="88" t="s">
        <v>260</v>
      </c>
      <c r="C23" s="89"/>
      <c r="D23" s="88" t="s">
        <v>261</v>
      </c>
      <c r="E23" s="90"/>
    </row>
    <row r="24" customFormat="false" ht="20.1" hidden="false" customHeight="true" outlineLevel="0" collapsed="false">
      <c r="A24" s="106" t="s">
        <v>164</v>
      </c>
      <c r="B24" s="88" t="s">
        <v>262</v>
      </c>
      <c r="C24" s="89"/>
      <c r="D24" s="88" t="s">
        <v>263</v>
      </c>
      <c r="E24" s="90"/>
    </row>
    <row r="25" customFormat="false" ht="20.1" hidden="false" customHeight="true" outlineLevel="0" collapsed="false">
      <c r="A25" s="106" t="s">
        <v>264</v>
      </c>
      <c r="B25" s="88" t="s">
        <v>265</v>
      </c>
      <c r="C25" s="89" t="n">
        <v>600817</v>
      </c>
      <c r="D25" s="103" t="s">
        <v>266</v>
      </c>
      <c r="E25" s="90"/>
    </row>
    <row r="26" customFormat="false" ht="20.1" hidden="false" customHeight="true" outlineLevel="0" collapsed="false">
      <c r="A26" s="106" t="s">
        <v>267</v>
      </c>
      <c r="B26" s="88" t="s">
        <v>268</v>
      </c>
      <c r="C26" s="107" t="n">
        <f aca="false">+C27+C28</f>
        <v>0</v>
      </c>
      <c r="D26" s="88" t="s">
        <v>269</v>
      </c>
      <c r="E26" s="90"/>
    </row>
    <row r="27" customFormat="false" ht="20.1" hidden="false" customHeight="true" outlineLevel="0" collapsed="false">
      <c r="A27" s="102" t="s">
        <v>270</v>
      </c>
      <c r="B27" s="103" t="s">
        <v>271</v>
      </c>
      <c r="C27" s="108"/>
      <c r="D27" s="84" t="s">
        <v>229</v>
      </c>
      <c r="E27" s="105" t="n">
        <v>513713</v>
      </c>
    </row>
    <row r="28" customFormat="false" ht="20.1" hidden="false" customHeight="true" outlineLevel="0" collapsed="false">
      <c r="A28" s="106" t="s">
        <v>272</v>
      </c>
      <c r="B28" s="88" t="s">
        <v>273</v>
      </c>
      <c r="C28" s="89"/>
      <c r="D28" s="93" t="s">
        <v>274</v>
      </c>
      <c r="E28" s="90" t="n">
        <v>0</v>
      </c>
    </row>
    <row r="29" customFormat="false" ht="20.1" hidden="false" customHeight="true" outlineLevel="0" collapsed="false">
      <c r="A29" s="98" t="s">
        <v>275</v>
      </c>
      <c r="B29" s="99" t="s">
        <v>276</v>
      </c>
      <c r="C29" s="100" t="n">
        <f aca="false">+C21+C25</f>
        <v>21436569</v>
      </c>
      <c r="D29" s="99" t="s">
        <v>277</v>
      </c>
      <c r="E29" s="101" t="n">
        <f aca="false">SUM(E21:E28)</f>
        <v>513713</v>
      </c>
    </row>
    <row r="30" customFormat="false" ht="20.1" hidden="false" customHeight="true" outlineLevel="0" collapsed="false">
      <c r="A30" s="98" t="s">
        <v>278</v>
      </c>
      <c r="B30" s="109" t="s">
        <v>279</v>
      </c>
      <c r="C30" s="110" t="n">
        <f aca="false">+C20+C29</f>
        <v>44751193</v>
      </c>
      <c r="D30" s="109" t="s">
        <v>280</v>
      </c>
      <c r="E30" s="110" t="n">
        <f aca="false">+E20+E29</f>
        <v>25074682</v>
      </c>
    </row>
    <row r="31" customFormat="false" ht="20.1" hidden="false" customHeight="true" outlineLevel="0" collapsed="false">
      <c r="A31" s="98" t="s">
        <v>281</v>
      </c>
      <c r="B31" s="109" t="s">
        <v>282</v>
      </c>
      <c r="D31" s="109" t="s">
        <v>283</v>
      </c>
      <c r="E31" s="110" t="str">
        <f aca="false">IF(C20-E20&gt;0,C20-E20,"-")</f>
        <v>-</v>
      </c>
    </row>
    <row r="32" customFormat="false" ht="20.1" hidden="false" customHeight="true" outlineLevel="0" collapsed="false">
      <c r="A32" s="98" t="s">
        <v>284</v>
      </c>
      <c r="B32" s="109" t="s">
        <v>285</v>
      </c>
      <c r="C32" s="110" t="str">
        <f aca="false">IF(C20+C21-E30&lt;0,E30-(C20+C21),"-")</f>
        <v>-</v>
      </c>
      <c r="D32" s="109" t="s">
        <v>286</v>
      </c>
      <c r="E32" s="110"/>
    </row>
    <row r="33" customFormat="false" ht="13.8" hidden="false" customHeight="false" outlineLevel="0" collapsed="false"/>
    <row r="34" customFormat="false" ht="13.8" hidden="false" customHeight="false" outlineLevel="0" collapsed="false"/>
  </sheetData>
  <mergeCells count="4">
    <mergeCell ref="B3:E3"/>
    <mergeCell ref="A5:A6"/>
    <mergeCell ref="B5:C5"/>
    <mergeCell ref="D5:E5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3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" activeCellId="0" sqref="B1"/>
    </sheetView>
  </sheetViews>
  <sheetFormatPr defaultRowHeight="15" outlineLevelRow="0" outlineLevelCol="0"/>
  <cols>
    <col collapsed="false" customWidth="true" hidden="false" outlineLevel="0" max="1" min="1" style="0" width="8.71"/>
    <col collapsed="false" customWidth="true" hidden="false" outlineLevel="0" max="2" min="2" style="0" width="46.71"/>
    <col collapsed="false" customWidth="true" hidden="false" outlineLevel="0" max="3" min="3" style="0" width="20.14"/>
    <col collapsed="false" customWidth="true" hidden="false" outlineLevel="0" max="4" min="4" style="0" width="44.71"/>
    <col collapsed="false" customWidth="true" hidden="false" outlineLevel="0" max="5" min="5" style="0" width="16.14"/>
    <col collapsed="false" customWidth="true" hidden="false" outlineLevel="0" max="1025" min="6" style="0" width="8.71"/>
  </cols>
  <sheetData>
    <row r="1" customFormat="false" ht="15" hidden="false" customHeight="false" outlineLevel="0" collapsed="false">
      <c r="B1" s="0" t="s">
        <v>287</v>
      </c>
    </row>
    <row r="2" customFormat="false" ht="35.1" hidden="false" customHeight="true" outlineLevel="0" collapsed="false">
      <c r="A2" s="71"/>
      <c r="B2" s="72" t="s">
        <v>288</v>
      </c>
      <c r="C2" s="72"/>
      <c r="D2" s="72"/>
      <c r="E2" s="72"/>
    </row>
    <row r="3" customFormat="false" ht="15" hidden="false" customHeight="true" outlineLevel="0" collapsed="false">
      <c r="A3" s="71"/>
      <c r="B3" s="73"/>
      <c r="C3" s="71"/>
      <c r="D3" s="71"/>
      <c r="E3" s="74" t="s">
        <v>241</v>
      </c>
    </row>
    <row r="4" customFormat="false" ht="20.1" hidden="false" customHeight="true" outlineLevel="0" collapsed="false">
      <c r="A4" s="75" t="s">
        <v>3</v>
      </c>
      <c r="B4" s="76" t="s">
        <v>242</v>
      </c>
      <c r="C4" s="76"/>
      <c r="D4" s="75" t="s">
        <v>243</v>
      </c>
      <c r="E4" s="75"/>
    </row>
    <row r="5" customFormat="false" ht="20.1" hidden="false" customHeight="true" outlineLevel="0" collapsed="false">
      <c r="A5" s="75"/>
      <c r="B5" s="76" t="s">
        <v>244</v>
      </c>
      <c r="C5" s="77" t="s">
        <v>5</v>
      </c>
      <c r="D5" s="76" t="s">
        <v>244</v>
      </c>
      <c r="E5" s="77" t="s">
        <v>5</v>
      </c>
    </row>
    <row r="6" customFormat="false" ht="20.1" hidden="false" customHeight="true" outlineLevel="0" collapsed="false">
      <c r="A6" s="79" t="n">
        <v>1</v>
      </c>
      <c r="B6" s="80" t="n">
        <v>2</v>
      </c>
      <c r="C6" s="81" t="n">
        <v>3</v>
      </c>
      <c r="D6" s="80" t="n">
        <v>4</v>
      </c>
      <c r="E6" s="82" t="n">
        <v>5</v>
      </c>
    </row>
    <row r="7" customFormat="false" ht="15" hidden="false" customHeight="true" outlineLevel="0" collapsed="false">
      <c r="A7" s="83" t="s">
        <v>6</v>
      </c>
      <c r="B7" s="84" t="s">
        <v>289</v>
      </c>
      <c r="C7" s="85" t="n">
        <v>750000</v>
      </c>
      <c r="D7" s="84" t="s">
        <v>196</v>
      </c>
      <c r="E7" s="86" t="n">
        <v>999998</v>
      </c>
    </row>
    <row r="8" customFormat="false" ht="15" hidden="false" customHeight="true" outlineLevel="0" collapsed="false">
      <c r="A8" s="87" t="s">
        <v>20</v>
      </c>
      <c r="B8" s="88" t="s">
        <v>290</v>
      </c>
      <c r="C8" s="89"/>
      <c r="D8" s="88" t="s">
        <v>291</v>
      </c>
      <c r="E8" s="90"/>
    </row>
    <row r="9" customFormat="false" ht="15" hidden="false" customHeight="true" outlineLevel="0" collapsed="false">
      <c r="A9" s="87" t="s">
        <v>34</v>
      </c>
      <c r="B9" s="88" t="s">
        <v>292</v>
      </c>
      <c r="C9" s="89"/>
      <c r="D9" s="88" t="s">
        <v>198</v>
      </c>
      <c r="E9" s="90" t="n">
        <v>16168669</v>
      </c>
    </row>
    <row r="10" customFormat="false" ht="15" hidden="false" customHeight="true" outlineLevel="0" collapsed="false">
      <c r="A10" s="87" t="s">
        <v>48</v>
      </c>
      <c r="B10" s="88" t="s">
        <v>293</v>
      </c>
      <c r="C10" s="89"/>
      <c r="D10" s="88" t="s">
        <v>294</v>
      </c>
      <c r="E10" s="90"/>
    </row>
    <row r="11" customFormat="false" ht="15" hidden="false" customHeight="true" outlineLevel="0" collapsed="false">
      <c r="A11" s="87" t="s">
        <v>62</v>
      </c>
      <c r="B11" s="88" t="s">
        <v>295</v>
      </c>
      <c r="C11" s="89"/>
      <c r="D11" s="88" t="s">
        <v>200</v>
      </c>
      <c r="E11" s="90" t="n">
        <v>3257844</v>
      </c>
    </row>
    <row r="12" customFormat="false" ht="15" hidden="false" customHeight="true" outlineLevel="0" collapsed="false">
      <c r="A12" s="87" t="s">
        <v>84</v>
      </c>
      <c r="B12" s="88" t="s">
        <v>296</v>
      </c>
      <c r="C12" s="92"/>
      <c r="D12" s="93"/>
      <c r="E12" s="90"/>
    </row>
    <row r="13" customFormat="false" ht="12" hidden="false" customHeight="true" outlineLevel="0" collapsed="false">
      <c r="A13" s="87" t="s">
        <v>96</v>
      </c>
      <c r="B13" s="93"/>
      <c r="C13" s="89"/>
      <c r="D13" s="93"/>
      <c r="E13" s="90"/>
    </row>
    <row r="14" customFormat="false" ht="12" hidden="false" customHeight="true" outlineLevel="0" collapsed="false">
      <c r="A14" s="87" t="s">
        <v>106</v>
      </c>
      <c r="B14" s="93"/>
      <c r="C14" s="89"/>
      <c r="D14" s="93"/>
      <c r="E14" s="90"/>
    </row>
    <row r="15" customFormat="false" ht="12" hidden="false" customHeight="true" outlineLevel="0" collapsed="false">
      <c r="A15" s="87" t="s">
        <v>116</v>
      </c>
      <c r="B15" s="93"/>
      <c r="C15" s="92"/>
      <c r="D15" s="93"/>
      <c r="E15" s="90"/>
    </row>
    <row r="16" customFormat="false" ht="12" hidden="false" customHeight="true" outlineLevel="0" collapsed="false">
      <c r="A16" s="87" t="s">
        <v>118</v>
      </c>
      <c r="B16" s="93"/>
      <c r="C16" s="92"/>
      <c r="D16" s="93"/>
      <c r="E16" s="90"/>
    </row>
    <row r="17" customFormat="false" ht="12" hidden="false" customHeight="true" outlineLevel="0" collapsed="false">
      <c r="A17" s="111" t="s">
        <v>126</v>
      </c>
      <c r="B17" s="112"/>
      <c r="C17" s="113"/>
      <c r="D17" s="103" t="s">
        <v>253</v>
      </c>
      <c r="E17" s="105"/>
    </row>
    <row r="18" customFormat="false" ht="20.1" hidden="false" customHeight="true" outlineLevel="0" collapsed="false">
      <c r="A18" s="98" t="s">
        <v>136</v>
      </c>
      <c r="B18" s="99" t="s">
        <v>297</v>
      </c>
      <c r="C18" s="100" t="n">
        <f aca="false">+C7+C9+C10+C12+C13+C14+C15+C16+C17</f>
        <v>750000</v>
      </c>
      <c r="D18" s="99" t="s">
        <v>298</v>
      </c>
      <c r="E18" s="101" t="n">
        <f aca="false">+E7+E9+E11+E12+E13+E14+E15+E16+E17</f>
        <v>20426511</v>
      </c>
    </row>
    <row r="19" customFormat="false" ht="12" hidden="false" customHeight="true" outlineLevel="0" collapsed="false">
      <c r="A19" s="83" t="s">
        <v>142</v>
      </c>
      <c r="B19" s="114" t="s">
        <v>299</v>
      </c>
      <c r="C19" s="115" t="n">
        <f aca="false">+C20+C21+C22+C23+C24</f>
        <v>0</v>
      </c>
      <c r="D19" s="88" t="s">
        <v>257</v>
      </c>
      <c r="E19" s="86"/>
    </row>
    <row r="20" customFormat="false" ht="12" hidden="false" customHeight="true" outlineLevel="0" collapsed="false">
      <c r="A20" s="87" t="s">
        <v>150</v>
      </c>
      <c r="B20" s="116" t="s">
        <v>258</v>
      </c>
      <c r="C20" s="89"/>
      <c r="D20" s="88" t="s">
        <v>300</v>
      </c>
      <c r="E20" s="90"/>
    </row>
    <row r="21" customFormat="false" ht="12" hidden="false" customHeight="true" outlineLevel="0" collapsed="false">
      <c r="A21" s="83" t="s">
        <v>160</v>
      </c>
      <c r="B21" s="116" t="s">
        <v>260</v>
      </c>
      <c r="C21" s="89"/>
      <c r="D21" s="88" t="s">
        <v>261</v>
      </c>
      <c r="E21" s="90"/>
    </row>
    <row r="22" customFormat="false" ht="12" hidden="false" customHeight="true" outlineLevel="0" collapsed="false">
      <c r="A22" s="87" t="s">
        <v>162</v>
      </c>
      <c r="B22" s="116" t="s">
        <v>262</v>
      </c>
      <c r="C22" s="89"/>
      <c r="D22" s="88" t="s">
        <v>263</v>
      </c>
      <c r="E22" s="90"/>
    </row>
    <row r="23" customFormat="false" ht="12" hidden="false" customHeight="true" outlineLevel="0" collapsed="false">
      <c r="A23" s="83" t="s">
        <v>164</v>
      </c>
      <c r="B23" s="116" t="s">
        <v>301</v>
      </c>
      <c r="C23" s="89"/>
      <c r="D23" s="103" t="s">
        <v>266</v>
      </c>
      <c r="E23" s="90"/>
    </row>
    <row r="24" customFormat="false" ht="12" hidden="false" customHeight="true" outlineLevel="0" collapsed="false">
      <c r="A24" s="87" t="s">
        <v>264</v>
      </c>
      <c r="B24" s="117" t="s">
        <v>302</v>
      </c>
      <c r="C24" s="89"/>
      <c r="D24" s="88" t="s">
        <v>303</v>
      </c>
      <c r="E24" s="90"/>
    </row>
    <row r="25" customFormat="false" ht="12" hidden="false" customHeight="true" outlineLevel="0" collapsed="false">
      <c r="A25" s="83" t="s">
        <v>267</v>
      </c>
      <c r="B25" s="118" t="s">
        <v>304</v>
      </c>
      <c r="C25" s="107" t="n">
        <f aca="false">+C26+C27+C28+C29+C30</f>
        <v>0</v>
      </c>
      <c r="D25" s="84" t="s">
        <v>305</v>
      </c>
      <c r="E25" s="90"/>
    </row>
    <row r="26" customFormat="false" ht="12" hidden="false" customHeight="true" outlineLevel="0" collapsed="false">
      <c r="A26" s="87" t="s">
        <v>270</v>
      </c>
      <c r="B26" s="117" t="s">
        <v>306</v>
      </c>
      <c r="C26" s="89"/>
      <c r="D26" s="84" t="s">
        <v>231</v>
      </c>
      <c r="E26" s="90"/>
    </row>
    <row r="27" customFormat="false" ht="12" hidden="false" customHeight="true" outlineLevel="0" collapsed="false">
      <c r="A27" s="83" t="s">
        <v>272</v>
      </c>
      <c r="B27" s="117" t="s">
        <v>271</v>
      </c>
      <c r="C27" s="89"/>
      <c r="D27" s="119"/>
      <c r="E27" s="90"/>
    </row>
    <row r="28" customFormat="false" ht="12" hidden="false" customHeight="true" outlineLevel="0" collapsed="false">
      <c r="A28" s="87" t="s">
        <v>275</v>
      </c>
      <c r="B28" s="116" t="s">
        <v>307</v>
      </c>
      <c r="C28" s="89"/>
      <c r="D28" s="119"/>
      <c r="E28" s="90"/>
    </row>
    <row r="29" customFormat="false" ht="12" hidden="false" customHeight="true" outlineLevel="0" collapsed="false">
      <c r="A29" s="83" t="s">
        <v>278</v>
      </c>
      <c r="B29" s="120" t="s">
        <v>308</v>
      </c>
      <c r="C29" s="89"/>
      <c r="D29" s="93"/>
      <c r="E29" s="90"/>
    </row>
    <row r="30" customFormat="false" ht="12" hidden="false" customHeight="true" outlineLevel="0" collapsed="false">
      <c r="A30" s="87" t="s">
        <v>281</v>
      </c>
      <c r="B30" s="121" t="s">
        <v>309</v>
      </c>
      <c r="C30" s="89"/>
      <c r="D30" s="119"/>
      <c r="E30" s="90"/>
    </row>
    <row r="31" customFormat="false" ht="20.1" hidden="false" customHeight="true" outlineLevel="0" collapsed="false">
      <c r="A31" s="98" t="s">
        <v>284</v>
      </c>
      <c r="B31" s="99" t="s">
        <v>310</v>
      </c>
      <c r="C31" s="100" t="n">
        <f aca="false">+C19+C25</f>
        <v>0</v>
      </c>
      <c r="D31" s="99" t="s">
        <v>311</v>
      </c>
      <c r="E31" s="101" t="n">
        <f aca="false">SUM(E19:E30)</f>
        <v>0</v>
      </c>
    </row>
    <row r="32" customFormat="false" ht="20.1" hidden="false" customHeight="true" outlineLevel="0" collapsed="false">
      <c r="A32" s="98" t="s">
        <v>312</v>
      </c>
      <c r="B32" s="109" t="s">
        <v>313</v>
      </c>
      <c r="C32" s="110" t="n">
        <f aca="false">+C18+C31</f>
        <v>750000</v>
      </c>
      <c r="D32" s="109" t="s">
        <v>314</v>
      </c>
      <c r="E32" s="110" t="n">
        <f aca="false">+E18+E31</f>
        <v>20426511</v>
      </c>
    </row>
    <row r="33" customFormat="false" ht="15" hidden="false" customHeight="true" outlineLevel="0" collapsed="false">
      <c r="A33" s="98" t="s">
        <v>315</v>
      </c>
      <c r="B33" s="109" t="s">
        <v>282</v>
      </c>
      <c r="C33" s="110"/>
      <c r="D33" s="109" t="s">
        <v>283</v>
      </c>
      <c r="E33" s="110" t="str">
        <f aca="false">IF(C18-E18&gt;0,C18-E18,"-")</f>
        <v>-</v>
      </c>
    </row>
    <row r="34" customFormat="false" ht="15" hidden="false" customHeight="true" outlineLevel="0" collapsed="false">
      <c r="A34" s="98" t="s">
        <v>316</v>
      </c>
      <c r="B34" s="109" t="s">
        <v>285</v>
      </c>
      <c r="C34" s="110"/>
      <c r="D34" s="109" t="s">
        <v>286</v>
      </c>
      <c r="E34" s="110" t="str">
        <f aca="false">IF(C18+C19-E32&gt;0,C18+C19-E32,"-")</f>
        <v>-</v>
      </c>
    </row>
    <row r="35" customFormat="false" ht="20.1" hidden="false" customHeight="true" outlineLevel="0" collapsed="false"/>
    <row r="37" customFormat="false" ht="13.8" hidden="false" customHeight="false" outlineLevel="0" collapsed="false"/>
    <row r="38" customFormat="false" ht="13.8" hidden="false" customHeight="false" outlineLevel="0" collapsed="false"/>
  </sheetData>
  <mergeCells count="4">
    <mergeCell ref="B2:E2"/>
    <mergeCell ref="A4:A5"/>
    <mergeCell ref="B4:C4"/>
    <mergeCell ref="D4:E4"/>
  </mergeCells>
  <printOptions headings="false" gridLines="false" gridLinesSet="true" horizontalCentered="false" verticalCentered="false"/>
  <pageMargins left="0.236111111111111" right="0.236111111111111" top="0.590277777777778" bottom="0.590277777777778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2:O2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2" activeCellId="0" sqref="B2"/>
    </sheetView>
  </sheetViews>
  <sheetFormatPr defaultRowHeight="15" outlineLevelRow="0" outlineLevelCol="0"/>
  <cols>
    <col collapsed="false" customWidth="true" hidden="false" outlineLevel="0" max="1" min="1" style="0" width="7.41"/>
    <col collapsed="false" customWidth="true" hidden="false" outlineLevel="0" max="2" min="2" style="0" width="27.31"/>
    <col collapsed="false" customWidth="true" hidden="false" outlineLevel="0" max="3" min="3" style="0" width="8.4"/>
    <col collapsed="false" customWidth="true" hidden="false" outlineLevel="0" max="5" min="4" style="0" width="8.29"/>
    <col collapsed="false" customWidth="true" hidden="false" outlineLevel="0" max="7" min="6" style="0" width="7.87"/>
    <col collapsed="false" customWidth="true" hidden="false" outlineLevel="0" max="8" min="8" style="0" width="7.57"/>
    <col collapsed="false" customWidth="true" hidden="false" outlineLevel="0" max="10" min="9" style="0" width="7.87"/>
    <col collapsed="false" customWidth="true" hidden="false" outlineLevel="0" max="11" min="11" style="0" width="7.71"/>
    <col collapsed="false" customWidth="true" hidden="false" outlineLevel="0" max="12" min="12" style="0" width="8"/>
    <col collapsed="false" customWidth="true" hidden="false" outlineLevel="0" max="13" min="13" style="0" width="7.87"/>
    <col collapsed="false" customWidth="true" hidden="false" outlineLevel="0" max="14" min="14" style="0" width="8"/>
    <col collapsed="false" customWidth="true" hidden="false" outlineLevel="0" max="1025" min="15" style="0" width="8.71"/>
  </cols>
  <sheetData>
    <row r="2" customFormat="false" ht="15" hidden="false" customHeight="false" outlineLevel="0" collapsed="false">
      <c r="B2" s="0" t="s">
        <v>317</v>
      </c>
    </row>
    <row r="3" customFormat="false" ht="30" hidden="false" customHeight="true" outlineLevel="0" collapsed="false">
      <c r="A3" s="122" t="s">
        <v>318</v>
      </c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</row>
    <row r="4" customFormat="false" ht="20.1" hidden="false" customHeight="true" outlineLevel="0" collapsed="false">
      <c r="A4" s="123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5" t="s">
        <v>241</v>
      </c>
    </row>
    <row r="5" customFormat="false" ht="20.1" hidden="false" customHeight="true" outlineLevel="0" collapsed="false">
      <c r="A5" s="126" t="s">
        <v>319</v>
      </c>
      <c r="B5" s="127" t="s">
        <v>244</v>
      </c>
      <c r="C5" s="127" t="s">
        <v>320</v>
      </c>
      <c r="D5" s="127" t="s">
        <v>321</v>
      </c>
      <c r="E5" s="127" t="s">
        <v>322</v>
      </c>
      <c r="F5" s="127" t="s">
        <v>323</v>
      </c>
      <c r="G5" s="127" t="s">
        <v>324</v>
      </c>
      <c r="H5" s="127" t="s">
        <v>325</v>
      </c>
      <c r="I5" s="127" t="s">
        <v>326</v>
      </c>
      <c r="J5" s="127" t="s">
        <v>327</v>
      </c>
      <c r="K5" s="127" t="s">
        <v>328</v>
      </c>
      <c r="L5" s="127" t="s">
        <v>329</v>
      </c>
      <c r="M5" s="127" t="s">
        <v>330</v>
      </c>
      <c r="N5" s="127" t="s">
        <v>331</v>
      </c>
      <c r="O5" s="128" t="s">
        <v>332</v>
      </c>
    </row>
    <row r="6" customFormat="false" ht="20.1" hidden="false" customHeight="true" outlineLevel="0" collapsed="false">
      <c r="A6" s="129" t="s">
        <v>6</v>
      </c>
      <c r="B6" s="130" t="s">
        <v>242</v>
      </c>
      <c r="C6" s="130"/>
      <c r="D6" s="130"/>
      <c r="E6" s="130"/>
      <c r="F6" s="130"/>
      <c r="G6" s="130"/>
      <c r="H6" s="130"/>
      <c r="I6" s="130"/>
      <c r="J6" s="130"/>
      <c r="K6" s="130"/>
      <c r="L6" s="130"/>
      <c r="M6" s="130"/>
      <c r="N6" s="130"/>
      <c r="O6" s="130"/>
    </row>
    <row r="7" customFormat="false" ht="21" hidden="false" customHeight="true" outlineLevel="0" collapsed="false">
      <c r="A7" s="131" t="s">
        <v>20</v>
      </c>
      <c r="B7" s="66" t="s">
        <v>245</v>
      </c>
      <c r="C7" s="132" t="n">
        <v>1227110</v>
      </c>
      <c r="D7" s="132" t="n">
        <v>1227110</v>
      </c>
      <c r="E7" s="132" t="n">
        <v>1227110</v>
      </c>
      <c r="F7" s="132" t="n">
        <v>1227110</v>
      </c>
      <c r="G7" s="132" t="n">
        <v>1227110</v>
      </c>
      <c r="H7" s="132" t="n">
        <v>1227110</v>
      </c>
      <c r="I7" s="132" t="n">
        <v>1227110</v>
      </c>
      <c r="J7" s="132" t="n">
        <v>1227110</v>
      </c>
      <c r="K7" s="132" t="n">
        <v>1227110</v>
      </c>
      <c r="L7" s="132" t="n">
        <v>1227110</v>
      </c>
      <c r="M7" s="132" t="n">
        <v>1227109</v>
      </c>
      <c r="N7" s="132" t="n">
        <v>1227109</v>
      </c>
      <c r="O7" s="133" t="n">
        <f aca="false">SUM(C7:N7)</f>
        <v>14725318</v>
      </c>
    </row>
    <row r="8" customFormat="false" ht="21.75" hidden="false" customHeight="true" outlineLevel="0" collapsed="false">
      <c r="A8" s="134" t="s">
        <v>34</v>
      </c>
      <c r="B8" s="48" t="s">
        <v>333</v>
      </c>
      <c r="C8" s="135" t="n">
        <v>85222</v>
      </c>
      <c r="D8" s="135" t="n">
        <v>85222</v>
      </c>
      <c r="E8" s="135" t="n">
        <v>85222</v>
      </c>
      <c r="F8" s="135" t="n">
        <v>85222</v>
      </c>
      <c r="G8" s="135" t="n">
        <v>85222</v>
      </c>
      <c r="H8" s="135" t="n">
        <v>85222</v>
      </c>
      <c r="I8" s="135" t="n">
        <v>85222</v>
      </c>
      <c r="J8" s="135" t="n">
        <v>85222</v>
      </c>
      <c r="K8" s="135" t="n">
        <v>85222</v>
      </c>
      <c r="L8" s="135" t="n">
        <v>85222</v>
      </c>
      <c r="M8" s="135" t="n">
        <v>85222</v>
      </c>
      <c r="N8" s="135" t="n">
        <v>85221</v>
      </c>
      <c r="O8" s="136" t="n">
        <f aca="false">SUM(C8:N8)</f>
        <v>1022663</v>
      </c>
    </row>
    <row r="9" customFormat="false" ht="21.75" hidden="false" customHeight="true" outlineLevel="0" collapsed="false">
      <c r="A9" s="134" t="s">
        <v>48</v>
      </c>
      <c r="B9" s="65" t="s">
        <v>334</v>
      </c>
      <c r="C9" s="137" t="n">
        <v>62500</v>
      </c>
      <c r="D9" s="137" t="n">
        <v>62500</v>
      </c>
      <c r="E9" s="137" t="n">
        <v>62500</v>
      </c>
      <c r="F9" s="137" t="n">
        <v>62500</v>
      </c>
      <c r="G9" s="137" t="n">
        <v>62500</v>
      </c>
      <c r="H9" s="137" t="n">
        <v>62500</v>
      </c>
      <c r="I9" s="137" t="n">
        <v>62500</v>
      </c>
      <c r="J9" s="137" t="n">
        <v>62500</v>
      </c>
      <c r="K9" s="137" t="n">
        <v>62500</v>
      </c>
      <c r="L9" s="137" t="n">
        <v>62500</v>
      </c>
      <c r="M9" s="137" t="n">
        <v>62500</v>
      </c>
      <c r="N9" s="137" t="n">
        <v>62500</v>
      </c>
      <c r="O9" s="138" t="n">
        <f aca="false">SUM(C9:N9)</f>
        <v>750000</v>
      </c>
    </row>
    <row r="10" customFormat="false" ht="20.1" hidden="false" customHeight="true" outlineLevel="0" collapsed="false">
      <c r="A10" s="134" t="s">
        <v>62</v>
      </c>
      <c r="B10" s="139" t="s">
        <v>250</v>
      </c>
      <c r="C10" s="135" t="n">
        <v>227683</v>
      </c>
      <c r="D10" s="135" t="n">
        <v>227683</v>
      </c>
      <c r="E10" s="135" t="n">
        <v>227683</v>
      </c>
      <c r="F10" s="135" t="n">
        <v>227683</v>
      </c>
      <c r="G10" s="135" t="n">
        <v>227683</v>
      </c>
      <c r="H10" s="135" t="n">
        <v>227683</v>
      </c>
      <c r="I10" s="135" t="n">
        <v>227682</v>
      </c>
      <c r="J10" s="135" t="n">
        <v>227682</v>
      </c>
      <c r="K10" s="135" t="n">
        <v>227682</v>
      </c>
      <c r="L10" s="135" t="n">
        <v>227682</v>
      </c>
      <c r="M10" s="135" t="n">
        <v>227682</v>
      </c>
      <c r="N10" s="135" t="n">
        <v>227682</v>
      </c>
      <c r="O10" s="136" t="n">
        <f aca="false">SUM(C10:N10)</f>
        <v>2732190</v>
      </c>
    </row>
    <row r="11" customFormat="false" ht="20.1" hidden="false" customHeight="true" outlineLevel="0" collapsed="false">
      <c r="A11" s="134" t="s">
        <v>84</v>
      </c>
      <c r="B11" s="139" t="s">
        <v>335</v>
      </c>
      <c r="C11" s="135" t="n">
        <v>402871</v>
      </c>
      <c r="D11" s="135" t="n">
        <v>402871</v>
      </c>
      <c r="E11" s="135" t="n">
        <v>402871</v>
      </c>
      <c r="F11" s="135" t="n">
        <v>402871</v>
      </c>
      <c r="G11" s="135" t="n">
        <v>402871</v>
      </c>
      <c r="H11" s="135" t="n">
        <v>402871</v>
      </c>
      <c r="I11" s="135" t="n">
        <v>402871</v>
      </c>
      <c r="J11" s="135" t="n">
        <v>402871</v>
      </c>
      <c r="K11" s="135" t="n">
        <v>402871</v>
      </c>
      <c r="L11" s="135" t="n">
        <v>402871</v>
      </c>
      <c r="M11" s="135" t="n">
        <v>402871</v>
      </c>
      <c r="N11" s="135" t="n">
        <v>402872</v>
      </c>
      <c r="O11" s="136" t="n">
        <f aca="false">SUM(C11:N11)</f>
        <v>4834453</v>
      </c>
    </row>
    <row r="12" customFormat="false" ht="20.1" hidden="false" customHeight="true" outlineLevel="0" collapsed="false">
      <c r="A12" s="134" t="s">
        <v>96</v>
      </c>
      <c r="B12" s="139" t="s">
        <v>292</v>
      </c>
      <c r="C12" s="135"/>
      <c r="D12" s="135"/>
      <c r="E12" s="135"/>
      <c r="F12" s="135"/>
      <c r="G12" s="135"/>
      <c r="H12" s="135"/>
      <c r="I12" s="135"/>
      <c r="J12" s="135"/>
      <c r="K12" s="135"/>
      <c r="L12" s="135"/>
      <c r="M12" s="135"/>
      <c r="N12" s="135"/>
      <c r="O12" s="136" t="n">
        <f aca="false">SUM(C12:N12)</f>
        <v>0</v>
      </c>
    </row>
    <row r="13" customFormat="false" ht="20.1" hidden="false" customHeight="true" outlineLevel="0" collapsed="false">
      <c r="A13" s="134" t="s">
        <v>106</v>
      </c>
      <c r="B13" s="139" t="s">
        <v>251</v>
      </c>
      <c r="C13" s="135"/>
      <c r="D13" s="135"/>
      <c r="E13" s="135"/>
      <c r="F13" s="135"/>
      <c r="G13" s="135"/>
      <c r="H13" s="135"/>
      <c r="I13" s="135"/>
      <c r="J13" s="135"/>
      <c r="K13" s="135"/>
      <c r="L13" s="135"/>
      <c r="M13" s="135"/>
      <c r="N13" s="135"/>
      <c r="O13" s="136" t="n">
        <f aca="false">SUM(C13:N13)</f>
        <v>0</v>
      </c>
    </row>
    <row r="14" customFormat="false" ht="21" hidden="false" customHeight="true" outlineLevel="0" collapsed="false">
      <c r="A14" s="134" t="s">
        <v>116</v>
      </c>
      <c r="B14" s="48" t="s">
        <v>336</v>
      </c>
      <c r="C14" s="135"/>
      <c r="D14" s="135"/>
      <c r="E14" s="135"/>
      <c r="F14" s="135"/>
      <c r="G14" s="135"/>
      <c r="H14" s="135"/>
      <c r="I14" s="135"/>
      <c r="J14" s="135"/>
      <c r="K14" s="135"/>
      <c r="L14" s="135"/>
      <c r="M14" s="135"/>
      <c r="N14" s="135"/>
      <c r="O14" s="136" t="n">
        <f aca="false">SUM(C14:N14)</f>
        <v>0</v>
      </c>
    </row>
    <row r="15" customFormat="false" ht="20.1" hidden="false" customHeight="true" outlineLevel="0" collapsed="false">
      <c r="A15" s="134" t="s">
        <v>118</v>
      </c>
      <c r="B15" s="139" t="s">
        <v>337</v>
      </c>
      <c r="C15" s="135" t="n">
        <v>1786381</v>
      </c>
      <c r="D15" s="135" t="n">
        <v>1786381</v>
      </c>
      <c r="E15" s="135" t="n">
        <v>1786381</v>
      </c>
      <c r="F15" s="135" t="n">
        <v>1786381</v>
      </c>
      <c r="G15" s="135" t="n">
        <v>1786381</v>
      </c>
      <c r="H15" s="135" t="n">
        <v>1786381</v>
      </c>
      <c r="I15" s="135" t="n">
        <v>1786381</v>
      </c>
      <c r="J15" s="135" t="n">
        <v>1786381</v>
      </c>
      <c r="K15" s="135" t="n">
        <v>1786381</v>
      </c>
      <c r="L15" s="135" t="n">
        <v>1786380</v>
      </c>
      <c r="M15" s="135" t="n">
        <v>1786380</v>
      </c>
      <c r="N15" s="135" t="n">
        <v>1786380</v>
      </c>
      <c r="O15" s="136" t="n">
        <f aca="false">SUM(C15:N15)</f>
        <v>21436569</v>
      </c>
    </row>
    <row r="16" customFormat="false" ht="20.1" hidden="false" customHeight="true" outlineLevel="0" collapsed="false">
      <c r="A16" s="129" t="s">
        <v>126</v>
      </c>
      <c r="B16" s="140" t="s">
        <v>338</v>
      </c>
      <c r="C16" s="141" t="n">
        <f aca="false">SUM(C7:C15)</f>
        <v>3791767</v>
      </c>
      <c r="D16" s="141" t="n">
        <f aca="false">SUM(D7:D15)</f>
        <v>3791767</v>
      </c>
      <c r="E16" s="141" t="n">
        <f aca="false">SUM(E7:E15)</f>
        <v>3791767</v>
      </c>
      <c r="F16" s="141" t="n">
        <f aca="false">SUM(F7:F15)</f>
        <v>3791767</v>
      </c>
      <c r="G16" s="141" t="n">
        <f aca="false">SUM(G7:G15)</f>
        <v>3791767</v>
      </c>
      <c r="H16" s="141" t="n">
        <f aca="false">SUM(H7:H15)</f>
        <v>3791767</v>
      </c>
      <c r="I16" s="141" t="n">
        <f aca="false">SUM(I7:I15)</f>
        <v>3791766</v>
      </c>
      <c r="J16" s="141" t="n">
        <f aca="false">SUM(J7:J15)</f>
        <v>3791766</v>
      </c>
      <c r="K16" s="141" t="n">
        <f aca="false">SUM(K7:K15)</f>
        <v>3791766</v>
      </c>
      <c r="L16" s="141" t="n">
        <f aca="false">SUM(L7:L15)</f>
        <v>3791765</v>
      </c>
      <c r="M16" s="141" t="n">
        <f aca="false">SUM(M7:M15)</f>
        <v>3791764</v>
      </c>
      <c r="N16" s="141" t="n">
        <f aca="false">SUM(N7:N15)</f>
        <v>3791764</v>
      </c>
      <c r="O16" s="142" t="n">
        <f aca="false">SUM(C16:N16)</f>
        <v>45501193</v>
      </c>
    </row>
    <row r="17" customFormat="false" ht="20.1" hidden="false" customHeight="true" outlineLevel="0" collapsed="false">
      <c r="A17" s="129" t="s">
        <v>136</v>
      </c>
      <c r="B17" s="130" t="s">
        <v>243</v>
      </c>
      <c r="C17" s="130"/>
      <c r="D17" s="130"/>
      <c r="E17" s="130"/>
      <c r="F17" s="130"/>
      <c r="G17" s="130"/>
      <c r="H17" s="130"/>
      <c r="I17" s="130"/>
      <c r="J17" s="130"/>
      <c r="K17" s="130"/>
      <c r="L17" s="130"/>
      <c r="M17" s="130"/>
      <c r="N17" s="130"/>
      <c r="O17" s="130"/>
    </row>
    <row r="18" customFormat="false" ht="20.1" hidden="false" customHeight="true" outlineLevel="0" collapsed="false">
      <c r="A18" s="143" t="s">
        <v>142</v>
      </c>
      <c r="B18" s="144" t="s">
        <v>246</v>
      </c>
      <c r="C18" s="137" t="n">
        <v>493165</v>
      </c>
      <c r="D18" s="137" t="n">
        <v>493165</v>
      </c>
      <c r="E18" s="137" t="n">
        <v>493165</v>
      </c>
      <c r="F18" s="137" t="n">
        <v>493165</v>
      </c>
      <c r="G18" s="137" t="n">
        <v>493165</v>
      </c>
      <c r="H18" s="137" t="n">
        <v>493165</v>
      </c>
      <c r="I18" s="137" t="n">
        <v>493165</v>
      </c>
      <c r="J18" s="137" t="n">
        <v>493166</v>
      </c>
      <c r="K18" s="137" t="n">
        <v>493166</v>
      </c>
      <c r="L18" s="137" t="n">
        <v>493166</v>
      </c>
      <c r="M18" s="137" t="n">
        <v>493166</v>
      </c>
      <c r="N18" s="137" t="n">
        <v>493166</v>
      </c>
      <c r="O18" s="138" t="n">
        <f aca="false">SUM(C18:N18)</f>
        <v>5917985</v>
      </c>
    </row>
    <row r="19" customFormat="false" ht="21.75" hidden="false" customHeight="true" outlineLevel="0" collapsed="false">
      <c r="A19" s="134" t="s">
        <v>150</v>
      </c>
      <c r="B19" s="48" t="s">
        <v>171</v>
      </c>
      <c r="C19" s="135" t="n">
        <v>101182</v>
      </c>
      <c r="D19" s="135" t="n">
        <v>101182</v>
      </c>
      <c r="E19" s="135" t="n">
        <v>101182</v>
      </c>
      <c r="F19" s="135" t="n">
        <v>101182</v>
      </c>
      <c r="G19" s="135" t="n">
        <v>101182</v>
      </c>
      <c r="H19" s="135" t="n">
        <v>101182</v>
      </c>
      <c r="I19" s="135" t="n">
        <v>101181</v>
      </c>
      <c r="J19" s="135" t="n">
        <v>101181</v>
      </c>
      <c r="K19" s="135" t="n">
        <v>101181</v>
      </c>
      <c r="L19" s="135" t="n">
        <v>101181</v>
      </c>
      <c r="M19" s="135" t="n">
        <v>101181</v>
      </c>
      <c r="N19" s="135" t="n">
        <v>101181</v>
      </c>
      <c r="O19" s="136" t="n">
        <f aca="false">SUM(C19:N19)</f>
        <v>1214178</v>
      </c>
    </row>
    <row r="20" customFormat="false" ht="20.1" hidden="false" customHeight="true" outlineLevel="0" collapsed="false">
      <c r="A20" s="134" t="s">
        <v>160</v>
      </c>
      <c r="B20" s="139" t="s">
        <v>172</v>
      </c>
      <c r="C20" s="135" t="n">
        <v>1072801</v>
      </c>
      <c r="D20" s="135" t="n">
        <v>1072801</v>
      </c>
      <c r="E20" s="135" t="n">
        <v>1072801</v>
      </c>
      <c r="F20" s="135" t="n">
        <v>1072801</v>
      </c>
      <c r="G20" s="135" t="n">
        <v>1072801</v>
      </c>
      <c r="H20" s="135" t="n">
        <v>1072801</v>
      </c>
      <c r="I20" s="135" t="n">
        <v>1072801</v>
      </c>
      <c r="J20" s="135" t="n">
        <v>1072802</v>
      </c>
      <c r="K20" s="135" t="n">
        <v>1072802</v>
      </c>
      <c r="L20" s="135" t="n">
        <v>1072802</v>
      </c>
      <c r="M20" s="135" t="n">
        <v>1072802</v>
      </c>
      <c r="N20" s="135" t="n">
        <v>1072802</v>
      </c>
      <c r="O20" s="136" t="n">
        <f aca="false">SUM(C20:N20)</f>
        <v>12873617</v>
      </c>
    </row>
    <row r="21" customFormat="false" ht="20.1" hidden="false" customHeight="true" outlineLevel="0" collapsed="false">
      <c r="A21" s="134" t="s">
        <v>162</v>
      </c>
      <c r="B21" s="139" t="s">
        <v>173</v>
      </c>
      <c r="C21" s="135" t="n">
        <v>86415</v>
      </c>
      <c r="D21" s="135" t="n">
        <v>86415</v>
      </c>
      <c r="E21" s="135" t="n">
        <v>86415</v>
      </c>
      <c r="F21" s="135" t="n">
        <v>86415</v>
      </c>
      <c r="G21" s="135" t="n">
        <v>86415</v>
      </c>
      <c r="H21" s="135" t="n">
        <v>86415</v>
      </c>
      <c r="I21" s="135" t="n">
        <v>86414</v>
      </c>
      <c r="J21" s="135" t="n">
        <v>86414</v>
      </c>
      <c r="K21" s="135" t="n">
        <v>86414</v>
      </c>
      <c r="L21" s="135" t="n">
        <v>86414</v>
      </c>
      <c r="M21" s="135" t="n">
        <v>86414</v>
      </c>
      <c r="N21" s="135" t="n">
        <v>86414</v>
      </c>
      <c r="O21" s="136" t="n">
        <f aca="false">SUM(C21:N21)</f>
        <v>1036974</v>
      </c>
    </row>
    <row r="22" customFormat="false" ht="20.1" hidden="false" customHeight="true" outlineLevel="0" collapsed="false">
      <c r="A22" s="134" t="s">
        <v>164</v>
      </c>
      <c r="B22" s="139" t="s">
        <v>175</v>
      </c>
      <c r="C22" s="135" t="n">
        <v>109171</v>
      </c>
      <c r="D22" s="135" t="n">
        <v>109171</v>
      </c>
      <c r="E22" s="135" t="n">
        <v>109171</v>
      </c>
      <c r="F22" s="135" t="n">
        <v>109171</v>
      </c>
      <c r="G22" s="135" t="n">
        <v>109171</v>
      </c>
      <c r="H22" s="135" t="n">
        <v>109171</v>
      </c>
      <c r="I22" s="135" t="n">
        <v>109171</v>
      </c>
      <c r="J22" s="135" t="n">
        <v>109171</v>
      </c>
      <c r="K22" s="135" t="n">
        <v>109171</v>
      </c>
      <c r="L22" s="135" t="n">
        <v>109170</v>
      </c>
      <c r="M22" s="135" t="n">
        <v>109170</v>
      </c>
      <c r="N22" s="135" t="n">
        <v>109170</v>
      </c>
      <c r="O22" s="136" t="n">
        <f aca="false">SUM(C22:N22)</f>
        <v>1310049</v>
      </c>
    </row>
    <row r="23" customFormat="false" ht="20.1" hidden="false" customHeight="true" outlineLevel="0" collapsed="false">
      <c r="A23" s="134" t="s">
        <v>264</v>
      </c>
      <c r="B23" s="139" t="s">
        <v>253</v>
      </c>
      <c r="C23" s="135" t="n">
        <v>184014</v>
      </c>
      <c r="D23" s="135" t="n">
        <v>184014</v>
      </c>
      <c r="E23" s="135" t="n">
        <v>184014</v>
      </c>
      <c r="F23" s="135" t="n">
        <v>184014</v>
      </c>
      <c r="G23" s="135" t="n">
        <v>184014</v>
      </c>
      <c r="H23" s="135" t="n">
        <v>184014</v>
      </c>
      <c r="I23" s="135" t="n">
        <v>184014</v>
      </c>
      <c r="J23" s="135" t="n">
        <v>184014</v>
      </c>
      <c r="K23" s="135" t="n">
        <v>184014</v>
      </c>
      <c r="L23" s="135" t="n">
        <v>184014</v>
      </c>
      <c r="M23" s="135" t="n">
        <v>184013</v>
      </c>
      <c r="N23" s="135" t="n">
        <v>184013</v>
      </c>
      <c r="O23" s="136" t="n">
        <f aca="false">SUM(C23:N23)</f>
        <v>2208166</v>
      </c>
    </row>
    <row r="24" customFormat="false" ht="20.1" hidden="false" customHeight="true" outlineLevel="0" collapsed="false">
      <c r="A24" s="134" t="s">
        <v>267</v>
      </c>
      <c r="B24" s="139" t="s">
        <v>196</v>
      </c>
      <c r="C24" s="135" t="n">
        <v>83333</v>
      </c>
      <c r="D24" s="135" t="n">
        <v>83333</v>
      </c>
      <c r="E24" s="135" t="n">
        <v>83333</v>
      </c>
      <c r="F24" s="135" t="n">
        <v>83333</v>
      </c>
      <c r="G24" s="135" t="n">
        <v>83333</v>
      </c>
      <c r="H24" s="135" t="n">
        <v>83333</v>
      </c>
      <c r="I24" s="135" t="n">
        <v>83333</v>
      </c>
      <c r="J24" s="135" t="n">
        <v>83333</v>
      </c>
      <c r="K24" s="135" t="n">
        <v>83333</v>
      </c>
      <c r="L24" s="135" t="n">
        <v>83333</v>
      </c>
      <c r="M24" s="135" t="n">
        <v>83334</v>
      </c>
      <c r="N24" s="135" t="n">
        <v>83334</v>
      </c>
      <c r="O24" s="136" t="n">
        <f aca="false">SUM(C24:N24)</f>
        <v>999998</v>
      </c>
    </row>
    <row r="25" customFormat="false" ht="20.1" hidden="false" customHeight="true" outlineLevel="0" collapsed="false">
      <c r="A25" s="134" t="s">
        <v>270</v>
      </c>
      <c r="B25" s="48" t="s">
        <v>198</v>
      </c>
      <c r="C25" s="135" t="n">
        <v>1347389</v>
      </c>
      <c r="D25" s="135" t="n">
        <v>1347389</v>
      </c>
      <c r="E25" s="135" t="n">
        <v>1347389</v>
      </c>
      <c r="F25" s="135" t="n">
        <v>1347389</v>
      </c>
      <c r="G25" s="135" t="n">
        <v>1347389</v>
      </c>
      <c r="H25" s="135" t="n">
        <v>1347389</v>
      </c>
      <c r="I25" s="135" t="n">
        <v>1347389</v>
      </c>
      <c r="J25" s="135" t="n">
        <v>1347389</v>
      </c>
      <c r="K25" s="135" t="n">
        <v>1347389</v>
      </c>
      <c r="L25" s="135" t="n">
        <v>1347389</v>
      </c>
      <c r="M25" s="135" t="n">
        <v>1347389</v>
      </c>
      <c r="N25" s="135" t="n">
        <v>1347390</v>
      </c>
      <c r="O25" s="136" t="n">
        <f aca="false">SUM(C25:N25)</f>
        <v>16168669</v>
      </c>
    </row>
    <row r="26" customFormat="false" ht="20.1" hidden="false" customHeight="true" outlineLevel="0" collapsed="false">
      <c r="A26" s="134" t="s">
        <v>272</v>
      </c>
      <c r="B26" s="139" t="s">
        <v>200</v>
      </c>
      <c r="C26" s="135" t="n">
        <v>271487</v>
      </c>
      <c r="D26" s="135" t="n">
        <v>271487</v>
      </c>
      <c r="E26" s="135" t="n">
        <v>271487</v>
      </c>
      <c r="F26" s="135" t="n">
        <v>271487</v>
      </c>
      <c r="G26" s="135" t="n">
        <v>271487</v>
      </c>
      <c r="H26" s="135" t="n">
        <v>271487</v>
      </c>
      <c r="I26" s="135" t="n">
        <v>271487</v>
      </c>
      <c r="J26" s="135" t="n">
        <v>271487</v>
      </c>
      <c r="K26" s="135" t="n">
        <v>271487</v>
      </c>
      <c r="L26" s="135" t="n">
        <v>271487</v>
      </c>
      <c r="M26" s="135" t="n">
        <v>271487</v>
      </c>
      <c r="N26" s="135" t="n">
        <v>271487</v>
      </c>
      <c r="O26" s="136" t="n">
        <f aca="false">SUM(C26:N26)</f>
        <v>3257844</v>
      </c>
    </row>
    <row r="27" customFormat="false" ht="20.1" hidden="false" customHeight="true" outlineLevel="0" collapsed="false">
      <c r="A27" s="134" t="s">
        <v>275</v>
      </c>
      <c r="B27" s="139" t="s">
        <v>339</v>
      </c>
      <c r="C27" s="135" t="n">
        <v>42810</v>
      </c>
      <c r="D27" s="135" t="n">
        <v>42810</v>
      </c>
      <c r="E27" s="135" t="n">
        <v>42810</v>
      </c>
      <c r="F27" s="135" t="n">
        <v>42810</v>
      </c>
      <c r="G27" s="135" t="n">
        <v>42810</v>
      </c>
      <c r="H27" s="135" t="n">
        <v>42810</v>
      </c>
      <c r="I27" s="135" t="n">
        <v>42811</v>
      </c>
      <c r="J27" s="135" t="n">
        <v>42809</v>
      </c>
      <c r="K27" s="135" t="n">
        <v>42809</v>
      </c>
      <c r="L27" s="135" t="n">
        <v>42809</v>
      </c>
      <c r="M27" s="135" t="n">
        <v>42808</v>
      </c>
      <c r="N27" s="135" t="n">
        <v>42807</v>
      </c>
      <c r="O27" s="136" t="n">
        <f aca="false">SUM(C27:N27)</f>
        <v>513713</v>
      </c>
    </row>
    <row r="28" customFormat="false" ht="20.1" hidden="false" customHeight="true" outlineLevel="0" collapsed="false">
      <c r="A28" s="145" t="s">
        <v>278</v>
      </c>
      <c r="B28" s="140" t="s">
        <v>340</v>
      </c>
      <c r="C28" s="141" t="n">
        <f aca="false">SUM(C18:C27)</f>
        <v>3791767</v>
      </c>
      <c r="D28" s="141" t="n">
        <f aca="false">SUM(D18:D27)</f>
        <v>3791767</v>
      </c>
      <c r="E28" s="141" t="n">
        <f aca="false">SUM(E18:E27)</f>
        <v>3791767</v>
      </c>
      <c r="F28" s="141" t="n">
        <f aca="false">SUM(F18:F27)</f>
        <v>3791767</v>
      </c>
      <c r="G28" s="141" t="n">
        <f aca="false">SUM(G18:G27)</f>
        <v>3791767</v>
      </c>
      <c r="H28" s="141" t="n">
        <f aca="false">SUM(H18:H27)</f>
        <v>3791767</v>
      </c>
      <c r="I28" s="141" t="n">
        <f aca="false">SUM(I18:I27)</f>
        <v>3791766</v>
      </c>
      <c r="J28" s="141" t="n">
        <f aca="false">SUM(J18:J27)</f>
        <v>3791766</v>
      </c>
      <c r="K28" s="141" t="n">
        <f aca="false">SUM(K18:K27)</f>
        <v>3791766</v>
      </c>
      <c r="L28" s="141" t="n">
        <f aca="false">SUM(L18:L27)</f>
        <v>3791765</v>
      </c>
      <c r="M28" s="141" t="n">
        <f aca="false">SUM(M18:M27)</f>
        <v>3791764</v>
      </c>
      <c r="N28" s="141" t="n">
        <f aca="false">SUM(N18:N27)</f>
        <v>3791764</v>
      </c>
      <c r="O28" s="142" t="n">
        <f aca="false">SUM(C28:N28)</f>
        <v>45501193</v>
      </c>
    </row>
    <row r="29" customFormat="false" ht="20.1" hidden="false" customHeight="true" outlineLevel="0" collapsed="false">
      <c r="A29" s="145" t="s">
        <v>281</v>
      </c>
      <c r="B29" s="146" t="s">
        <v>341</v>
      </c>
      <c r="C29" s="147" t="n">
        <f aca="false">C16-C28</f>
        <v>0</v>
      </c>
      <c r="D29" s="147" t="n">
        <f aca="false">D16-D28</f>
        <v>0</v>
      </c>
      <c r="E29" s="147" t="n">
        <f aca="false">E16-E28</f>
        <v>0</v>
      </c>
      <c r="F29" s="147" t="n">
        <f aca="false">F16-F28</f>
        <v>0</v>
      </c>
      <c r="G29" s="147" t="n">
        <f aca="false">G16-G28</f>
        <v>0</v>
      </c>
      <c r="H29" s="147" t="n">
        <f aca="false">H16-H28</f>
        <v>0</v>
      </c>
      <c r="I29" s="147" t="n">
        <f aca="false">I16-I28</f>
        <v>0</v>
      </c>
      <c r="J29" s="147" t="n">
        <f aca="false">J16-J28</f>
        <v>0</v>
      </c>
      <c r="K29" s="147" t="n">
        <f aca="false">K16-K28</f>
        <v>0</v>
      </c>
      <c r="L29" s="147" t="n">
        <f aca="false">L16-L28</f>
        <v>0</v>
      </c>
      <c r="M29" s="147" t="n">
        <f aca="false">M16-M28</f>
        <v>0</v>
      </c>
      <c r="N29" s="147" t="n">
        <f aca="false">N16-N28</f>
        <v>0</v>
      </c>
      <c r="O29" s="147" t="n">
        <f aca="false">O16-O28</f>
        <v>0</v>
      </c>
    </row>
  </sheetData>
  <mergeCells count="3">
    <mergeCell ref="A3:O3"/>
    <mergeCell ref="B6:O6"/>
    <mergeCell ref="B17:O17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B2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5" outlineLevelRow="0" outlineLevelCol="0"/>
  <cols>
    <col collapsed="false" customWidth="true" hidden="false" outlineLevel="0" max="1" min="1" style="0" width="52"/>
    <col collapsed="false" customWidth="true" hidden="false" outlineLevel="0" max="2" min="2" style="0" width="36.31"/>
    <col collapsed="false" customWidth="true" hidden="false" outlineLevel="0" max="1025" min="3" style="0" width="8.71"/>
  </cols>
  <sheetData>
    <row r="1" customFormat="false" ht="15" hidden="false" customHeight="false" outlineLevel="0" collapsed="false">
      <c r="A1" s="0" t="s">
        <v>342</v>
      </c>
    </row>
    <row r="4" customFormat="false" ht="20.1" hidden="false" customHeight="true" outlineLevel="0" collapsed="false">
      <c r="A4" s="148" t="s">
        <v>343</v>
      </c>
      <c r="B4" s="148"/>
    </row>
    <row r="5" customFormat="false" ht="20.1" hidden="false" customHeight="true" outlineLevel="0" collapsed="false">
      <c r="A5" s="148"/>
      <c r="B5" s="149" t="s">
        <v>344</v>
      </c>
    </row>
    <row r="6" customFormat="false" ht="20.1" hidden="false" customHeight="true" outlineLevel="0" collapsed="false">
      <c r="A6" s="150" t="s">
        <v>345</v>
      </c>
      <c r="B6" s="151" t="s">
        <v>346</v>
      </c>
    </row>
    <row r="7" customFormat="false" ht="20.1" hidden="false" customHeight="true" outlineLevel="0" collapsed="false">
      <c r="A7" s="152" t="n">
        <v>1</v>
      </c>
      <c r="B7" s="153" t="n">
        <v>2</v>
      </c>
    </row>
    <row r="8" customFormat="false" ht="20.1" hidden="false" customHeight="true" outlineLevel="0" collapsed="false">
      <c r="A8" s="154" t="s">
        <v>9</v>
      </c>
      <c r="B8" s="155" t="n">
        <v>11228818</v>
      </c>
    </row>
    <row r="9" customFormat="false" ht="20.1" hidden="false" customHeight="true" outlineLevel="0" collapsed="false">
      <c r="A9" s="156" t="s">
        <v>347</v>
      </c>
      <c r="B9" s="155"/>
    </row>
    <row r="10" customFormat="false" ht="20.1" hidden="false" customHeight="true" outlineLevel="0" collapsed="false">
      <c r="A10" s="156" t="s">
        <v>348</v>
      </c>
      <c r="B10" s="155" t="n">
        <v>1414000</v>
      </c>
    </row>
    <row r="11" customFormat="false" ht="20.1" hidden="false" customHeight="true" outlineLevel="0" collapsed="false">
      <c r="A11" s="156" t="s">
        <v>349</v>
      </c>
      <c r="B11" s="155" t="n">
        <v>1200000</v>
      </c>
    </row>
    <row r="12" customFormat="false" ht="20.1" hidden="false" customHeight="true" outlineLevel="0" collapsed="false">
      <c r="A12" s="156" t="s">
        <v>17</v>
      </c>
      <c r="B12" s="155"/>
    </row>
    <row r="13" customFormat="false" ht="20.1" hidden="false" customHeight="true" outlineLevel="0" collapsed="false">
      <c r="A13" s="156" t="s">
        <v>350</v>
      </c>
      <c r="B13" s="155" t="n">
        <v>882500</v>
      </c>
    </row>
    <row r="14" customFormat="false" ht="20.1" hidden="false" customHeight="true" outlineLevel="0" collapsed="false">
      <c r="A14" s="156"/>
      <c r="B14" s="155"/>
    </row>
    <row r="15" customFormat="false" ht="20.1" hidden="false" customHeight="true" outlineLevel="0" collapsed="false">
      <c r="A15" s="156"/>
      <c r="B15" s="155"/>
    </row>
    <row r="16" customFormat="false" ht="20.1" hidden="false" customHeight="true" outlineLevel="0" collapsed="false">
      <c r="A16" s="156"/>
      <c r="B16" s="155"/>
    </row>
    <row r="17" customFormat="false" ht="20.1" hidden="false" customHeight="true" outlineLevel="0" collapsed="false">
      <c r="A17" s="156"/>
      <c r="B17" s="155"/>
    </row>
    <row r="18" customFormat="false" ht="20.1" hidden="false" customHeight="true" outlineLevel="0" collapsed="false">
      <c r="A18" s="156"/>
      <c r="B18" s="155"/>
    </row>
    <row r="19" customFormat="false" ht="20.1" hidden="false" customHeight="true" outlineLevel="0" collapsed="false">
      <c r="A19" s="156"/>
      <c r="B19" s="155"/>
    </row>
    <row r="20" customFormat="false" ht="20.1" hidden="false" customHeight="true" outlineLevel="0" collapsed="false">
      <c r="A20" s="156"/>
      <c r="B20" s="155"/>
    </row>
    <row r="21" customFormat="false" ht="20.1" hidden="false" customHeight="true" outlineLevel="0" collapsed="false">
      <c r="A21" s="156"/>
      <c r="B21" s="155"/>
    </row>
    <row r="22" customFormat="false" ht="20.1" hidden="false" customHeight="true" outlineLevel="0" collapsed="false">
      <c r="A22" s="156"/>
      <c r="B22" s="155"/>
    </row>
    <row r="23" customFormat="false" ht="20.1" hidden="false" customHeight="true" outlineLevel="0" collapsed="false">
      <c r="A23" s="156"/>
      <c r="B23" s="155"/>
    </row>
    <row r="24" customFormat="false" ht="20.1" hidden="false" customHeight="true" outlineLevel="0" collapsed="false">
      <c r="A24" s="156"/>
      <c r="B24" s="155"/>
    </row>
    <row r="25" customFormat="false" ht="20.1" hidden="false" customHeight="true" outlineLevel="0" collapsed="false">
      <c r="A25" s="156"/>
      <c r="B25" s="155"/>
    </row>
    <row r="26" customFormat="false" ht="20.1" hidden="false" customHeight="true" outlineLevel="0" collapsed="false">
      <c r="A26" s="156"/>
      <c r="B26" s="155"/>
    </row>
    <row r="27" customFormat="false" ht="20.1" hidden="false" customHeight="true" outlineLevel="0" collapsed="false">
      <c r="A27" s="157"/>
      <c r="B27" s="155"/>
    </row>
    <row r="28" customFormat="false" ht="20.1" hidden="false" customHeight="true" outlineLevel="0" collapsed="false">
      <c r="A28" s="158" t="s">
        <v>332</v>
      </c>
      <c r="B28" s="159" t="n">
        <f aca="false">SUM(B8:B27)</f>
        <v>14725318</v>
      </c>
    </row>
  </sheetData>
  <mergeCells count="1">
    <mergeCell ref="A4:B4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5" outlineLevelRow="0" outlineLevelCol="0"/>
  <cols>
    <col collapsed="false" customWidth="true" hidden="false" outlineLevel="0" max="1" min="1" style="0" width="23.57"/>
    <col collapsed="false" customWidth="true" hidden="false" outlineLevel="0" max="2" min="2" style="0" width="11.57"/>
    <col collapsed="false" customWidth="true" hidden="false" outlineLevel="0" max="3" min="3" style="0" width="12.57"/>
    <col collapsed="false" customWidth="true" hidden="false" outlineLevel="0" max="4" min="4" style="0" width="10.99"/>
    <col collapsed="false" customWidth="true" hidden="false" outlineLevel="0" max="5" min="5" style="0" width="12.14"/>
    <col collapsed="false" customWidth="true" hidden="false" outlineLevel="0" max="6" min="6" style="0" width="14.69"/>
    <col collapsed="false" customWidth="true" hidden="false" outlineLevel="0" max="1025" min="7" style="0" width="8.71"/>
  </cols>
  <sheetData>
    <row r="1" customFormat="false" ht="15" hidden="false" customHeight="false" outlineLevel="0" collapsed="false">
      <c r="A1" s="0" t="s">
        <v>351</v>
      </c>
    </row>
    <row r="2" customFormat="false" ht="15.75" hidden="false" customHeight="true" outlineLevel="0" collapsed="false">
      <c r="A2" s="160" t="s">
        <v>352</v>
      </c>
      <c r="B2" s="160"/>
      <c r="C2" s="160"/>
      <c r="D2" s="160"/>
      <c r="E2" s="160"/>
      <c r="F2" s="160"/>
    </row>
    <row r="3" customFormat="false" ht="15" hidden="false" customHeight="false" outlineLevel="0" collapsed="false">
      <c r="A3" s="73"/>
      <c r="B3" s="71"/>
      <c r="C3" s="71"/>
      <c r="D3" s="71"/>
      <c r="E3" s="71"/>
      <c r="F3" s="161" t="s">
        <v>241</v>
      </c>
    </row>
    <row r="4" customFormat="false" ht="32.8" hidden="false" customHeight="false" outlineLevel="0" collapsed="false">
      <c r="A4" s="76" t="s">
        <v>353</v>
      </c>
      <c r="B4" s="77" t="s">
        <v>354</v>
      </c>
      <c r="C4" s="77" t="s">
        <v>355</v>
      </c>
      <c r="D4" s="77" t="s">
        <v>356</v>
      </c>
      <c r="E4" s="77" t="s">
        <v>5</v>
      </c>
      <c r="F4" s="78" t="s">
        <v>357</v>
      </c>
    </row>
    <row r="5" customFormat="false" ht="15" hidden="false" customHeight="false" outlineLevel="0" collapsed="false">
      <c r="A5" s="162" t="n">
        <v>1</v>
      </c>
      <c r="B5" s="163" t="n">
        <v>2</v>
      </c>
      <c r="C5" s="163" t="n">
        <v>3</v>
      </c>
      <c r="D5" s="163" t="n">
        <v>4</v>
      </c>
      <c r="E5" s="163" t="n">
        <v>5</v>
      </c>
      <c r="F5" s="164" t="n">
        <v>6</v>
      </c>
    </row>
    <row r="6" customFormat="false" ht="13.8" hidden="false" customHeight="false" outlineLevel="0" collapsed="false">
      <c r="A6" s="165" t="s">
        <v>358</v>
      </c>
      <c r="B6" s="166" t="n">
        <v>8160156</v>
      </c>
      <c r="C6" s="167"/>
      <c r="D6" s="166"/>
      <c r="E6" s="166" t="n">
        <v>8160156</v>
      </c>
      <c r="F6" s="168" t="n">
        <f aca="false">B6-D6-E6</f>
        <v>0</v>
      </c>
    </row>
    <row r="7" customFormat="false" ht="22.35" hidden="false" customHeight="false" outlineLevel="0" collapsed="false">
      <c r="A7" s="165" t="s">
        <v>359</v>
      </c>
      <c r="B7" s="166" t="n">
        <v>4308620</v>
      </c>
      <c r="C7" s="167"/>
      <c r="D7" s="166"/>
      <c r="E7" s="166" t="n">
        <v>4308620</v>
      </c>
      <c r="F7" s="168" t="n">
        <f aca="false">B7-D7-E7</f>
        <v>0</v>
      </c>
    </row>
    <row r="8" customFormat="false" ht="24" hidden="false" customHeight="false" outlineLevel="0" collapsed="false">
      <c r="A8" s="165" t="s">
        <v>360</v>
      </c>
      <c r="B8" s="166" t="n">
        <v>2949893</v>
      </c>
      <c r="C8" s="167"/>
      <c r="D8" s="166"/>
      <c r="E8" s="166" t="n">
        <v>2949893</v>
      </c>
      <c r="F8" s="168" t="n">
        <f aca="false">B8-D8-E8</f>
        <v>0</v>
      </c>
    </row>
    <row r="9" customFormat="false" ht="13.8" hidden="false" customHeight="false" outlineLevel="0" collapsed="false">
      <c r="A9" s="165" t="s">
        <v>361</v>
      </c>
      <c r="B9" s="166" t="n">
        <v>999998</v>
      </c>
      <c r="C9" s="167"/>
      <c r="D9" s="166"/>
      <c r="E9" s="166" t="n">
        <v>999998</v>
      </c>
      <c r="F9" s="168" t="n">
        <f aca="false">B9-D9-E9</f>
        <v>0</v>
      </c>
    </row>
    <row r="10" customFormat="false" ht="22.35" hidden="false" customHeight="false" outlineLevel="0" collapsed="false">
      <c r="A10" s="165" t="s">
        <v>362</v>
      </c>
      <c r="B10" s="166" t="n">
        <v>750000</v>
      </c>
      <c r="C10" s="167"/>
      <c r="D10" s="166"/>
      <c r="E10" s="166" t="n">
        <v>750000</v>
      </c>
      <c r="F10" s="168" t="n">
        <f aca="false">B10-D10-E10</f>
        <v>0</v>
      </c>
    </row>
    <row r="11" customFormat="false" ht="15" hidden="false" customHeight="false" outlineLevel="0" collapsed="false">
      <c r="A11" s="165"/>
      <c r="B11" s="166"/>
      <c r="C11" s="167"/>
      <c r="D11" s="166"/>
      <c r="E11" s="166"/>
      <c r="F11" s="168" t="n">
        <f aca="false">B11-D11-E11</f>
        <v>0</v>
      </c>
    </row>
    <row r="12" customFormat="false" ht="15" hidden="false" customHeight="false" outlineLevel="0" collapsed="false">
      <c r="A12" s="165"/>
      <c r="B12" s="166"/>
      <c r="C12" s="167"/>
      <c r="D12" s="166"/>
      <c r="E12" s="166"/>
      <c r="F12" s="168" t="n">
        <f aca="false">B12-D12-E12</f>
        <v>0</v>
      </c>
    </row>
    <row r="13" customFormat="false" ht="13.8" hidden="false" customHeight="false" outlineLevel="0" collapsed="false">
      <c r="A13" s="165"/>
      <c r="B13" s="166"/>
      <c r="C13" s="167"/>
      <c r="D13" s="166"/>
      <c r="E13" s="166"/>
      <c r="F13" s="168" t="n">
        <f aca="false">B13-D13-E13</f>
        <v>0</v>
      </c>
    </row>
    <row r="14" customFormat="false" ht="15" hidden="false" customHeight="false" outlineLevel="0" collapsed="false">
      <c r="A14" s="165"/>
      <c r="B14" s="166"/>
      <c r="C14" s="167"/>
      <c r="D14" s="166"/>
      <c r="E14" s="166"/>
      <c r="F14" s="168" t="n">
        <f aca="false">B14-D14-E14</f>
        <v>0</v>
      </c>
    </row>
    <row r="15" customFormat="false" ht="13.8" hidden="false" customHeight="false" outlineLevel="0" collapsed="false">
      <c r="A15" s="165"/>
      <c r="B15" s="166"/>
      <c r="C15" s="167"/>
      <c r="D15" s="166"/>
      <c r="E15" s="166"/>
      <c r="F15" s="168" t="n">
        <f aca="false">B15-D15-E15</f>
        <v>0</v>
      </c>
    </row>
    <row r="16" customFormat="false" ht="15" hidden="false" customHeight="false" outlineLevel="0" collapsed="false">
      <c r="A16" s="165"/>
      <c r="B16" s="166"/>
      <c r="C16" s="167"/>
      <c r="D16" s="166"/>
      <c r="E16" s="166"/>
      <c r="F16" s="168" t="n">
        <f aca="false">B16-D16-E16</f>
        <v>0</v>
      </c>
    </row>
    <row r="17" customFormat="false" ht="15" hidden="false" customHeight="false" outlineLevel="0" collapsed="false">
      <c r="A17" s="165"/>
      <c r="B17" s="166"/>
      <c r="C17" s="167"/>
      <c r="D17" s="166"/>
      <c r="E17" s="166"/>
      <c r="F17" s="168" t="n">
        <f aca="false">B17-D17-E17</f>
        <v>0</v>
      </c>
    </row>
    <row r="18" customFormat="false" ht="15" hidden="false" customHeight="false" outlineLevel="0" collapsed="false">
      <c r="A18" s="165"/>
      <c r="B18" s="166"/>
      <c r="C18" s="167"/>
      <c r="D18" s="166"/>
      <c r="E18" s="166"/>
      <c r="F18" s="168" t="n">
        <f aca="false">B18-D18-E18</f>
        <v>0</v>
      </c>
    </row>
    <row r="19" customFormat="false" ht="15" hidden="false" customHeight="false" outlineLevel="0" collapsed="false">
      <c r="A19" s="165"/>
      <c r="B19" s="166"/>
      <c r="C19" s="167"/>
      <c r="D19" s="166"/>
      <c r="E19" s="166"/>
      <c r="F19" s="168" t="n">
        <f aca="false">B19-D19-E19</f>
        <v>0</v>
      </c>
    </row>
    <row r="20" customFormat="false" ht="15" hidden="false" customHeight="false" outlineLevel="0" collapsed="false">
      <c r="A20" s="165"/>
      <c r="B20" s="166"/>
      <c r="C20" s="167"/>
      <c r="D20" s="166"/>
      <c r="E20" s="166"/>
      <c r="F20" s="168" t="n">
        <f aca="false">B20-D20-E20</f>
        <v>0</v>
      </c>
    </row>
    <row r="21" customFormat="false" ht="15" hidden="false" customHeight="false" outlineLevel="0" collapsed="false">
      <c r="A21" s="165"/>
      <c r="B21" s="166"/>
      <c r="C21" s="167"/>
      <c r="D21" s="166"/>
      <c r="E21" s="166"/>
      <c r="F21" s="168" t="n">
        <f aca="false">B21-D21-E21</f>
        <v>0</v>
      </c>
    </row>
    <row r="22" customFormat="false" ht="15" hidden="false" customHeight="false" outlineLevel="0" collapsed="false">
      <c r="A22" s="165"/>
      <c r="B22" s="166"/>
      <c r="C22" s="167"/>
      <c r="D22" s="166"/>
      <c r="E22" s="166"/>
      <c r="F22" s="168" t="n">
        <f aca="false">B22-D22-E22</f>
        <v>0</v>
      </c>
    </row>
    <row r="23" customFormat="false" ht="13.8" hidden="false" customHeight="false" outlineLevel="0" collapsed="false">
      <c r="A23" s="165"/>
      <c r="B23" s="166"/>
      <c r="C23" s="167"/>
      <c r="D23" s="166"/>
      <c r="E23" s="166"/>
      <c r="F23" s="168" t="n">
        <f aca="false">B23-D23-E23</f>
        <v>0</v>
      </c>
    </row>
    <row r="24" customFormat="false" ht="15" hidden="false" customHeight="false" outlineLevel="0" collapsed="false">
      <c r="A24" s="169"/>
      <c r="B24" s="170"/>
      <c r="C24" s="171"/>
      <c r="D24" s="170"/>
      <c r="E24" s="170"/>
      <c r="F24" s="172" t="n">
        <f aca="false">B24-D24-E24</f>
        <v>0</v>
      </c>
    </row>
    <row r="25" customFormat="false" ht="15" hidden="false" customHeight="false" outlineLevel="0" collapsed="false">
      <c r="A25" s="173" t="s">
        <v>363</v>
      </c>
      <c r="B25" s="174" t="n">
        <f aca="false">SUM(B6:B24)</f>
        <v>17168667</v>
      </c>
      <c r="C25" s="175"/>
      <c r="D25" s="174" t="n">
        <f aca="false">SUM(D6:D24)</f>
        <v>0</v>
      </c>
      <c r="E25" s="174" t="n">
        <f aca="false">SUM(E6:E24)</f>
        <v>17168667</v>
      </c>
      <c r="F25" s="176" t="n">
        <f aca="false">SUM(F6:F24)</f>
        <v>0</v>
      </c>
    </row>
  </sheetData>
  <mergeCells count="1">
    <mergeCell ref="A2:F2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6002</TotalTime>
  <Application>LibreOffice/5.2.7.2$Windows_x86 LibreOffice_project/2b7f1e640c46ceb28adf43ee075a6e8b8439ed10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2015-02-09T13:00:12Z</dcterms:created>
  <dc:creator>Iroda06</dc:creator>
  <dc:description/>
  <dc:language>hu-HU</dc:language>
  <cp:lastModifiedBy/>
  <cp:lastPrinted>2017-02-06T13:22:52Z</cp:lastPrinted>
  <dcterms:modified xsi:type="dcterms:W3CDTF">2018-05-31T10:17:37Z</dcterms:modified>
  <cp:revision>54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