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95" windowWidth="17400" windowHeight="11250" activeTab="1"/>
  </bookViews>
  <sheets>
    <sheet name="1. melléklet" sheetId="8" r:id="rId1"/>
    <sheet name="2. melléklet" sheetId="1" r:id="rId2"/>
    <sheet name="3. melléklet" sheetId="5" r:id="rId3"/>
    <sheet name="4. melléklet" sheetId="11" r:id="rId4"/>
    <sheet name="6. melléklet " sheetId="17" r:id="rId5"/>
  </sheets>
  <calcPr calcId="125725"/>
</workbook>
</file>

<file path=xl/calcChain.xml><?xml version="1.0" encoding="utf-8"?>
<calcChain xmlns="http://schemas.openxmlformats.org/spreadsheetml/2006/main">
  <c r="F23" i="17"/>
  <c r="E23"/>
  <c r="C23"/>
  <c r="B23"/>
  <c r="F14"/>
  <c r="E14"/>
  <c r="C14"/>
  <c r="B14"/>
  <c r="E15" i="11" l="1"/>
  <c r="D15"/>
  <c r="E15" i="5"/>
  <c r="C19" i="1" l="1"/>
  <c r="AD204" i="8" l="1"/>
  <c r="AC204"/>
  <c r="AD176"/>
  <c r="AD150"/>
  <c r="AD140"/>
  <c r="AD131"/>
  <c r="AD123"/>
  <c r="AD120"/>
  <c r="AD114"/>
  <c r="AD110"/>
  <c r="AD80"/>
  <c r="AD86" s="1"/>
  <c r="AD61"/>
  <c r="AD51"/>
  <c r="AD38"/>
  <c r="AD40" s="1"/>
  <c r="AD26"/>
  <c r="AD14"/>
  <c r="B19" i="1"/>
  <c r="AD115" i="8" l="1"/>
  <c r="AD141"/>
  <c r="AD171"/>
  <c r="AC171"/>
  <c r="AD20"/>
  <c r="AD66" s="1"/>
  <c r="AD163" l="1"/>
  <c r="AD186" s="1"/>
  <c r="AD212" s="1"/>
  <c r="AC38"/>
  <c r="AC40" s="1"/>
  <c r="AC163"/>
  <c r="AD94" l="1"/>
  <c r="AC131"/>
  <c r="AC110"/>
  <c r="D15" i="5" l="1"/>
  <c r="AC176" i="8"/>
  <c r="AC150"/>
  <c r="AC140"/>
  <c r="AC123"/>
  <c r="AC120"/>
  <c r="AC114"/>
  <c r="AC115" s="1"/>
  <c r="AC80"/>
  <c r="AC86" s="1"/>
  <c r="AC51"/>
  <c r="AC26"/>
  <c r="AC14"/>
  <c r="AC20" s="1"/>
  <c r="AC66" l="1"/>
  <c r="AC94" s="1"/>
  <c r="AC141"/>
  <c r="AC186" l="1"/>
  <c r="AC212" l="1"/>
  <c r="AC214" s="1"/>
</calcChain>
</file>

<file path=xl/sharedStrings.xml><?xml version="1.0" encoding="utf-8"?>
<sst xmlns="http://schemas.openxmlformats.org/spreadsheetml/2006/main" count="487" uniqueCount="365">
  <si>
    <t>A</t>
  </si>
  <si>
    <t>E</t>
  </si>
  <si>
    <t>F</t>
  </si>
  <si>
    <t>Jogcím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</si>
  <si>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</si>
  <si>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</si>
  <si>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</si>
  <si>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</si>
  <si>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</si>
  <si>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</si>
  <si>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</si>
  <si>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</si>
  <si>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</si>
  <si>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</si>
  <si>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</si>
  <si>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Mindösszesen</t>
  </si>
  <si>
    <t>szám</t>
  </si>
  <si>
    <t>Megnevezés</t>
  </si>
  <si>
    <t>1.</t>
  </si>
  <si>
    <t>2.</t>
  </si>
  <si>
    <t>3.</t>
  </si>
  <si>
    <t>4.</t>
  </si>
  <si>
    <t>Felhalmozási kiadások</t>
  </si>
  <si>
    <t>Sor-
szám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</si>
  <si>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</si>
  <si>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</si>
  <si>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</si>
  <si>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</si>
  <si>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</si>
  <si>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</si>
  <si>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</si>
  <si>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</si>
  <si>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</si>
  <si>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központosított előirányzatok</t>
  </si>
  <si>
    <t>06</t>
  </si>
  <si>
    <t>Helyi önkormányzatok kiegészítő támogatásai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</si>
  <si>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</si>
  <si>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</si>
  <si>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</si>
  <si>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</si>
  <si>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</si>
  <si>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</si>
  <si>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</si>
  <si>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</si>
  <si>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</si>
  <si>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</si>
  <si>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</si>
  <si>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</si>
  <si>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</si>
  <si>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</si>
  <si>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</si>
  <si>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</si>
  <si>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</si>
  <si>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</si>
  <si>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</si>
  <si>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</si>
  <si>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</si>
  <si>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</si>
  <si>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</si>
  <si>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</si>
  <si>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</si>
  <si>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</si>
  <si>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</si>
  <si>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</si>
  <si>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</si>
  <si>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</si>
  <si>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</si>
  <si>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</si>
  <si>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</si>
  <si>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</si>
  <si>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</si>
  <si>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</si>
  <si>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</si>
  <si>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</si>
  <si>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</si>
  <si>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</si>
  <si>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</si>
  <si>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</si>
  <si>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</si>
  <si>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</si>
  <si>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</si>
  <si>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</si>
  <si>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</si>
  <si>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</si>
  <si>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</si>
  <si>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</si>
  <si>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</si>
  <si>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</si>
  <si>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</si>
  <si>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</si>
  <si>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</si>
  <si>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</si>
  <si>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</si>
  <si>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</si>
  <si>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</si>
  <si>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</si>
  <si>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</si>
  <si>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</si>
  <si>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</si>
  <si>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</si>
  <si>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</si>
  <si>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</si>
  <si>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</si>
  <si>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</si>
  <si>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</si>
  <si>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Kamatbevételek</t>
  </si>
  <si>
    <t>42</t>
  </si>
  <si>
    <t>Egyéb pénzügyi műveletek bevételei</t>
  </si>
  <si>
    <t>43</t>
  </si>
  <si>
    <t>Egyéb működési bevételek</t>
  </si>
  <si>
    <t>44</t>
  </si>
  <si>
    <t>Működési bevételek (=34+…+43)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</si>
  <si>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</si>
  <si>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</si>
  <si>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</si>
  <si>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</si>
  <si>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</si>
  <si>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</si>
  <si>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</si>
  <si>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</si>
  <si>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</si>
  <si>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</si>
  <si>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</si>
  <si>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</si>
  <si>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</si>
  <si>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(=55+56+57)</t>
  </si>
  <si>
    <t>Költségvetési bevételek (=13+19+33+44+50+54+58)</t>
  </si>
  <si>
    <t xml:space="preserve">Hosszú lejáratú hitelek, kölcsönök felvétele </t>
  </si>
  <si>
    <t>Likviditási célú hitelek, kölcsönök felvétele pénzügyi vállalkozástól</t>
  </si>
  <si>
    <t xml:space="preserve">Rövid lejáratú hitelek, kölcsönök felvétele  </t>
  </si>
  <si>
    <t>Hitel-, kölcsönfelvétel államháztartáson kívülről (=01+02+03)</t>
  </si>
  <si>
    <t>Forgatási célú belföldi értékpapírok beváltása,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</si>
  <si>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</si>
  <si>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</si>
  <si>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</si>
  <si>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</si>
  <si>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</si>
  <si>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</si>
  <si>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</si>
  <si>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</si>
  <si>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</si>
  <si>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</si>
  <si>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Betétek megszüntetése</t>
  </si>
  <si>
    <t>Központi költségvetés sajátos finanszírozási bevételei</t>
  </si>
  <si>
    <t>Belföldi finanszírozás bevételei (=04+09+12+…+17)</t>
  </si>
  <si>
    <t>Forgatási célú külföldi értékpapírok beváltása,  értékesítése</t>
  </si>
  <si>
    <t>Befektetési célú külföldi értékpapírok beváltása, értékesítése</t>
  </si>
  <si>
    <t>Külföldi értékpapírok kibocsátása</t>
  </si>
  <si>
    <t xml:space="preserve">Külföldi hitelek, kölcsönök felvétele </t>
  </si>
  <si>
    <t>Külföldi finanszírozás bevételei (=19+…+22)</t>
  </si>
  <si>
    <t>Adóssághoz nem kapcsolódó származékos ügyletek bevételei</t>
  </si>
  <si>
    <t>Finanszírozási bevételek (=18+23+24)</t>
  </si>
  <si>
    <t xml:space="preserve">Működési bevételek </t>
  </si>
  <si>
    <t xml:space="preserve">Finanszírozási bevételek </t>
  </si>
  <si>
    <t>Bevételek összesen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</si>
  <si>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</si>
  <si>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</si>
  <si>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</si>
  <si>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</si>
  <si>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</si>
  <si>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</si>
  <si>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</si>
  <si>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</si>
  <si>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</si>
  <si>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</si>
  <si>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</si>
  <si>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</si>
  <si>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</si>
  <si>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</si>
  <si>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</si>
  <si>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</si>
  <si>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</si>
  <si>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</si>
  <si>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</si>
  <si>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</si>
  <si>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</si>
  <si>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</si>
  <si>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</si>
  <si>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</si>
  <si>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</si>
  <si>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</si>
  <si>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</si>
  <si>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</si>
  <si>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</si>
  <si>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</si>
  <si>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</si>
  <si>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</si>
  <si>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</si>
  <si>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</si>
  <si>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</si>
  <si>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</si>
  <si>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Reklám- és propagandakiadások</t>
  </si>
  <si>
    <t>Kiküldetések, reklám- és propagandakiadások (=36+37)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</si>
  <si>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</si>
  <si>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</si>
  <si>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</si>
  <si>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</si>
  <si>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</si>
  <si>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</si>
  <si>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</si>
  <si>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</si>
  <si>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</si>
  <si>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</si>
  <si>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</si>
  <si>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</si>
  <si>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</si>
  <si>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</si>
  <si>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</si>
  <si>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</si>
  <si>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</si>
  <si>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</si>
  <si>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</si>
  <si>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</si>
  <si>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</si>
  <si>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</si>
  <si>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</si>
  <si>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</si>
  <si>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</si>
  <si>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</si>
  <si>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</si>
  <si>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</si>
  <si>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56</t>
  </si>
  <si>
    <t>Elvonások és befizetések</t>
  </si>
  <si>
    <t>57</t>
  </si>
  <si>
    <t>Működési célú garancia- és kezességvállalásból származó kifizetés államháztartáson belülre</t>
  </si>
  <si>
    <t>58</t>
  </si>
  <si>
    <t>Működési célú visszatérítendő támogatások, kölcsönök nyújtása államháztartáson belülre</t>
  </si>
  <si>
    <t>59</t>
  </si>
  <si>
    <t>Működési célú visszatérítendő támogatások, kölcsönök törlesztése államháztartáson belülre</t>
  </si>
  <si>
    <t>60</t>
  </si>
  <si>
    <t>Egyéb működési célú támogatások államháztartáson belülre</t>
  </si>
  <si>
    <t>61</t>
  </si>
  <si>
    <t>Működési célú garancia- és kezességvállalásból származó kifizetés államháztartáson kívülre</t>
  </si>
  <si>
    <t>62</t>
  </si>
  <si>
    <t>Működési célú visszatérítendő támogatások, kölcsönök nyújtása államháztartáson kívülre</t>
  </si>
  <si>
    <t>63</t>
  </si>
  <si>
    <t>Árkiegészítések, ártámogatások</t>
  </si>
  <si>
    <t>64</t>
  </si>
  <si>
    <t>Kamattámogatások</t>
  </si>
  <si>
    <t>65</t>
  </si>
  <si>
    <t>Egyéb működési célú támogatások államháztartáson kívülre</t>
  </si>
  <si>
    <t>66</t>
  </si>
  <si>
    <t>Tartalékok</t>
  </si>
  <si>
    <t>67</t>
  </si>
  <si>
    <t>Egyéb működési célú kiadások (=55+…+66)</t>
  </si>
  <si>
    <t>68</t>
  </si>
  <si>
    <t>Immateriális javak beszerzése, létesítése</t>
  </si>
  <si>
    <t>69</t>
  </si>
  <si>
    <t>Ingatlanok beszerzése, létesítése</t>
  </si>
  <si>
    <t>70</t>
  </si>
  <si>
    <t>Informatikai eszközök beszerzése, létesítése</t>
  </si>
  <si>
    <t>71</t>
  </si>
  <si>
    <t>Egyéb tárgyi eszközök beszerzése, létesítése</t>
  </si>
  <si>
    <t>72</t>
  </si>
  <si>
    <t>Részesedések beszerzése</t>
  </si>
  <si>
    <t>73</t>
  </si>
  <si>
    <t>Meglévő részesedések növeléséhez kapcsolódó kiadások</t>
  </si>
  <si>
    <t>74</t>
  </si>
  <si>
    <t>Beruházási célú előzetesen felszámított általános forgalmi adó</t>
  </si>
  <si>
    <t>75</t>
  </si>
  <si>
    <t>Beruházások (=68+…+74)</t>
  </si>
  <si>
    <t>76</t>
  </si>
  <si>
    <t>Ingatlanok felújítása</t>
  </si>
  <si>
    <t>77</t>
  </si>
  <si>
    <t>Informatikai eszközök felújítása</t>
  </si>
  <si>
    <t>78</t>
  </si>
  <si>
    <t xml:space="preserve">Egyéb tárgyi eszközök felújítása </t>
  </si>
  <si>
    <t>79</t>
  </si>
  <si>
    <t>Felújítási célú előzetesen felszámított általános forgalmi adó</t>
  </si>
  <si>
    <t>80</t>
  </si>
  <si>
    <t>Felújítások (=76+...+79)</t>
  </si>
  <si>
    <t>81</t>
  </si>
  <si>
    <t>Felhalmozási célú garancia- és kezességvállalásból származó kifizetés államháztartáson belülre</t>
  </si>
  <si>
    <t>82</t>
  </si>
  <si>
    <t>Felhalmozási célú visszatérítendő támogatások, kölcsönök nyújtása államháztartáson belülre</t>
  </si>
  <si>
    <t>83</t>
  </si>
  <si>
    <t>Felhalmozási célú visszatérítendő támogatások, kölcsönök törlesztése államháztartáson belülre</t>
  </si>
  <si>
    <t>84</t>
  </si>
  <si>
    <t>Egyéb felhalmozási célú támogatások államháztartáson belülre</t>
  </si>
  <si>
    <t>85</t>
  </si>
  <si>
    <t>Felhalmozási célú garancia- és kezességvállalásból származó kifizetés államháztartáson kívülre</t>
  </si>
  <si>
    <t>86</t>
  </si>
  <si>
    <t>Felhalmozási célú visszatérítendő támogatások, kölcsönök nyújtása államháztartáson kívülre</t>
  </si>
  <si>
    <t>87</t>
  </si>
  <si>
    <t>Lakástámogatás</t>
  </si>
  <si>
    <t>88</t>
  </si>
  <si>
    <t xml:space="preserve">Egyéb felhalmozási célú támogatások államháztartáson kívülre </t>
  </si>
  <si>
    <t>89</t>
  </si>
  <si>
    <t>Egyéb felhalmozási célú kiadások (=81+…+88)</t>
  </si>
  <si>
    <t>90</t>
  </si>
  <si>
    <t>Költségvetési kiadások (=19+20+45+54+67+75+80+89)</t>
  </si>
  <si>
    <t xml:space="preserve">Költségvetési kiadások </t>
  </si>
  <si>
    <t xml:space="preserve">Hosszú lejáratú hitelek, kölcsönök törlesztése </t>
  </si>
  <si>
    <t>Likviditási célú hitelek, kölcsönök törlesztése pénzügyi vállalkozásnak</t>
  </si>
  <si>
    <t xml:space="preserve">Rövid lejáratú hitelek, kölcsönök törlesztése </t>
  </si>
  <si>
    <t>Hitel-, kölcsöntörlesztés államháztartáson kívülre (=01+02+03)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</si>
  <si>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</si>
  <si>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</si>
  <si>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</si>
  <si>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</si>
  <si>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értékpapírok kiadásai (=05+…+08)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</si>
  <si>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</si>
  <si>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</si>
  <si>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</si>
  <si>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</si>
  <si>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</si>
  <si>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</si>
  <si>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Belföldi finanszírozás kiadásai (=04+09+…+15)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</si>
  <si>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</si>
  <si>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</si>
  <si>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</si>
  <si>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</si>
  <si>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Külföldi finanszírozás kiadásai (=17+…+20)</t>
  </si>
  <si>
    <t>Adóssághoz nem kapcsolódó származékos ügyletek kiadásai</t>
  </si>
  <si>
    <t>Finanszírozási kiadások (=16+21+22)</t>
  </si>
  <si>
    <t xml:space="preserve">Finanszírozási kiadások </t>
  </si>
  <si>
    <t>Kötelező
feladatok</t>
  </si>
  <si>
    <t>Kiadások összesen</t>
  </si>
  <si>
    <t>Költségvetési kiadások és költségvetési bevételek összesített egyenlege</t>
  </si>
  <si>
    <t>Döbröce község önkormányzati összevont bevételek és kiadások</t>
  </si>
  <si>
    <t>Működési kiadások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</si>
  <si>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</si>
  <si>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</si>
  <si>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</si>
  <si>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</si>
  <si>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</si>
  <si>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</si>
  <si>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</si>
  <si>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</si>
  <si>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</si>
  <si>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</si>
  <si>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</si>
  <si>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</si>
  <si>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</si>
  <si>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</si>
  <si>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</si>
  <si>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</si>
  <si>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</si>
  <si>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</si>
  <si>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</si>
  <si>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</si>
  <si>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</si>
  <si>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</si>
  <si>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</si>
  <si>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</si>
  <si>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</si>
  <si>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</si>
  <si>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Beruházási feladatok célonként</t>
  </si>
  <si>
    <t>Beruházási kiadások</t>
  </si>
  <si>
    <t>Kimutatás Döbröce község Önkormányzata 
2016. évi központi támogatásainak összegéről</t>
  </si>
  <si>
    <t>Bérkompenzáció</t>
  </si>
  <si>
    <t>Tartalék</t>
  </si>
  <si>
    <t>Módosított</t>
  </si>
  <si>
    <t>Eredeti</t>
  </si>
  <si>
    <t>Módosított (Ft)</t>
  </si>
  <si>
    <t>Tárgyieszköz beszerzés</t>
  </si>
  <si>
    <t>Tárgyieszköz felújítás</t>
  </si>
  <si>
    <t>5/2017. (V.23.) önkormányzati rendelethez</t>
  </si>
  <si>
    <t>5/2017. (V.23.)önkormányzati rendelethez</t>
  </si>
  <si>
    <t>1. melléket az</t>
  </si>
  <si>
    <t>6. melléket az</t>
  </si>
  <si>
    <t xml:space="preserve">4. melléklet az  </t>
  </si>
  <si>
    <t>2. melléket az</t>
  </si>
  <si>
    <t xml:space="preserve">3. melléklet az  </t>
  </si>
  <si>
    <t>Felújítási feladatok célonként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</si>
</sst>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0__"/>
  </numFmts>
  <fonts count="16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13" fillId="0" borderId="0"/>
    <xf numFmtId="0" fontId="8" fillId="0" borderId="0"/>
    <xf numFmtId="0" fontId="13" fillId="0" borderId="0"/>
    <xf numFmtId="0" fontId="14" fillId="0" borderId="0"/>
    <xf numFmtId="0" fontId="15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4" borderId="1" xfId="0" applyFont="1" applyFill="1" applyBorder="1"/>
    <xf numFmtId="0" fontId="5" fillId="6" borderId="1" xfId="0" applyFont="1" applyFill="1" applyBorder="1"/>
    <xf numFmtId="0" fontId="6" fillId="8" borderId="1" xfId="0" applyFont="1" applyFill="1" applyBorder="1" applyAlignment="1">
      <alignment wrapText="1"/>
    </xf>
    <xf numFmtId="0" fontId="0" fillId="8" borderId="1" xfId="0" applyFill="1" applyBorder="1"/>
    <xf numFmtId="0" fontId="7" fillId="6" borderId="1" xfId="0" applyFont="1" applyFill="1" applyBorder="1"/>
    <xf numFmtId="0" fontId="0" fillId="6" borderId="0" xfId="0" applyFill="1"/>
    <xf numFmtId="0" fontId="5" fillId="0" borderId="1" xfId="0" applyFont="1" applyBorder="1" applyAlignment="1">
      <alignment horizontal="center"/>
    </xf>
    <xf numFmtId="0" fontId="8" fillId="0" borderId="0" xfId="1"/>
    <xf numFmtId="0" fontId="9" fillId="0" borderId="0" xfId="1" applyFont="1"/>
    <xf numFmtId="0" fontId="8" fillId="0" borderId="1" xfId="1" applyBorder="1"/>
    <xf numFmtId="0" fontId="9" fillId="5" borderId="1" xfId="1" applyFont="1" applyFill="1" applyBorder="1"/>
    <xf numFmtId="0" fontId="9" fillId="0" borderId="1" xfId="1" applyFont="1" applyBorder="1" applyAlignment="1">
      <alignment horizontal="center"/>
    </xf>
    <xf numFmtId="0" fontId="0" fillId="0" borderId="0" xfId="0" applyBorder="1"/>
    <xf numFmtId="0" fontId="9" fillId="0" borderId="3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1" fillId="8" borderId="2" xfId="0" quotePrefix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0" fontId="1" fillId="8" borderId="3" xfId="0" quotePrefix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7" fillId="6" borderId="2" xfId="0" applyFont="1" applyFill="1" applyBorder="1" applyAlignment="1"/>
    <xf numFmtId="164" fontId="3" fillId="0" borderId="2" xfId="0" quotePrefix="1" applyNumberFormat="1" applyFont="1" applyFill="1" applyBorder="1" applyAlignment="1">
      <alignment horizontal="center" vertical="center"/>
    </xf>
    <xf numFmtId="164" fontId="3" fillId="0" borderId="3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1" fillId="8" borderId="2" xfId="0" quotePrefix="1" applyNumberFormat="1" applyFont="1" applyFill="1" applyBorder="1" applyAlignment="1">
      <alignment horizontal="center" vertical="center"/>
    </xf>
    <xf numFmtId="164" fontId="1" fillId="8" borderId="3" xfId="0" quotePrefix="1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2" xfId="1" applyNumberFormat="1" applyFont="1" applyBorder="1" applyAlignment="1">
      <alignment horizontal="center"/>
    </xf>
    <xf numFmtId="0" fontId="9" fillId="0" borderId="4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4" xfId="1" applyFont="1" applyBorder="1" applyAlignment="1">
      <alignment horizontal="center"/>
    </xf>
  </cellXfs>
  <cellStyles count="18">
    <cellStyle name="1. jelölőszín�" xfId="4"/>
    <cellStyle name="2. jelölőszín�" xfId="5"/>
    <cellStyle name="3. jelölőszín�" xfId="6"/>
    <cellStyle name="4. jelölőszín�" xfId="7"/>
    <cellStyle name="5. jelölőszín�" xfId="8"/>
    <cellStyle name="6. jelölőszín�" xfId="9"/>
    <cellStyle name="Ezres 2" xfId="10"/>
    <cellStyle name="Ezres 3" xfId="11"/>
    <cellStyle name="Hiperhivatkozás" xfId="2"/>
    <cellStyle name="Már látott hiperhivatkozás" xfId="3"/>
    <cellStyle name="Normál" xfId="0" builtinId="0"/>
    <cellStyle name="Normál 2" xfId="1"/>
    <cellStyle name="Normál 2 2" xfId="12"/>
    <cellStyle name="Normál 2 3" xfId="13"/>
    <cellStyle name="Normál 2 4" xfId="14"/>
    <cellStyle name="Normál 3" xfId="15"/>
    <cellStyle name="Normál 4" xfId="16"/>
    <cellStyle name="Normál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14"/>
  <sheetViews>
    <sheetView topLeftCell="A169" workbookViewId="0">
      <selection activeCell="AE4" sqref="AE4"/>
    </sheetView>
  </sheetViews>
  <sheetFormatPr defaultRowHeight="23.25" customHeight="1"/>
  <cols>
    <col min="1" max="1" width="4.42578125" customWidth="1"/>
    <col min="2" max="2" width="6.7109375" customWidth="1"/>
    <col min="9" max="9" width="5" customWidth="1"/>
    <col min="10" max="10" width="9.140625" hidden="1" customWidth="1"/>
    <col min="11" max="11" width="9" hidden="1" customWidth="1"/>
    <col min="12" max="12" width="1.42578125" hidden="1" customWidth="1"/>
    <col min="13" max="13" width="9.140625" hidden="1" customWidth="1"/>
    <col min="14" max="14" width="0.140625" hidden="1" customWidth="1"/>
    <col min="15" max="21" width="9.140625" hidden="1" customWidth="1"/>
    <col min="22" max="22" width="7.28515625" hidden="1" customWidth="1"/>
    <col min="23" max="28" width="9.140625" hidden="1" customWidth="1"/>
    <col min="29" max="30" width="9.140625" customWidth="1"/>
  </cols>
  <sheetData>
    <row r="1" spans="1:30" ht="23.25" customHeight="1">
      <c r="A1" t="s">
        <v>359</v>
      </c>
    </row>
    <row r="2" spans="1:30" ht="23.25" customHeight="1">
      <c r="A2" t="s">
        <v>357</v>
      </c>
    </row>
    <row r="4" spans="1:30" ht="23.25" customHeight="1">
      <c r="A4" s="31" t="s">
        <v>319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7" spans="1:30" ht="23.25" customHeight="1">
      <c r="A7" s="24" t="s">
        <v>23</v>
      </c>
      <c r="B7" s="25"/>
      <c r="C7" s="26" t="s">
        <v>152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11" t="s">
        <v>316</v>
      </c>
      <c r="AD7" s="11" t="s">
        <v>352</v>
      </c>
    </row>
    <row r="8" spans="1:30" ht="23.25" customHeight="1">
      <c r="A8" s="28" t="s">
        <v>24</v>
      </c>
      <c r="B8" s="29"/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1">
        <v>6926701</v>
      </c>
      <c r="AD8" s="1">
        <v>7998759</v>
      </c>
    </row>
    <row r="9" spans="1:30" ht="23.25" customHeight="1">
      <c r="A9" s="28" t="s">
        <v>26</v>
      </c>
      <c r="B9" s="29"/>
      <c r="C9" s="32" t="s">
        <v>27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1"/>
      <c r="AD9" s="1"/>
    </row>
    <row r="10" spans="1:30" ht="23.25" customHeight="1">
      <c r="A10" s="28" t="s">
        <v>28</v>
      </c>
      <c r="B10" s="29"/>
      <c r="C10" s="32" t="s">
        <v>29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1">
        <v>3508904</v>
      </c>
      <c r="AD10" s="1">
        <v>3648604</v>
      </c>
    </row>
    <row r="11" spans="1:30" ht="23.25" customHeight="1">
      <c r="A11" s="28" t="s">
        <v>30</v>
      </c>
      <c r="B11" s="29"/>
      <c r="C11" s="32" t="s">
        <v>31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1">
        <v>1200000</v>
      </c>
      <c r="AD11" s="1">
        <v>1200000</v>
      </c>
    </row>
    <row r="12" spans="1:30" ht="23.25" customHeight="1">
      <c r="A12" s="28" t="s">
        <v>32</v>
      </c>
      <c r="B12" s="29"/>
      <c r="C12" s="32" t="s">
        <v>33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1"/>
      <c r="AD12" s="1"/>
    </row>
    <row r="13" spans="1:30" ht="23.25" customHeight="1">
      <c r="A13" s="28" t="s">
        <v>34</v>
      </c>
      <c r="B13" s="29"/>
      <c r="C13" s="32" t="s">
        <v>35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">
        <v>176000</v>
      </c>
      <c r="AD13" s="1">
        <v>182753</v>
      </c>
    </row>
    <row r="14" spans="1:30" ht="23.25" customHeight="1">
      <c r="A14" s="33" t="s">
        <v>36</v>
      </c>
      <c r="B14" s="34"/>
      <c r="C14" s="35" t="s">
        <v>37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12">
        <f>SUM(AC8:AC13)</f>
        <v>11811605</v>
      </c>
      <c r="AD14" s="12">
        <f>SUM(AD8:AD13)</f>
        <v>13030116</v>
      </c>
    </row>
    <row r="15" spans="1:30" ht="23.25" customHeight="1">
      <c r="A15" s="28" t="s">
        <v>38</v>
      </c>
      <c r="B15" s="29"/>
      <c r="C15" s="32" t="s">
        <v>39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1"/>
      <c r="AD15" s="1"/>
    </row>
    <row r="16" spans="1:30" ht="23.25" customHeight="1">
      <c r="A16" s="28" t="s">
        <v>40</v>
      </c>
      <c r="B16" s="29"/>
      <c r="C16" s="32" t="s">
        <v>41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"/>
      <c r="AD16" s="1"/>
    </row>
    <row r="17" spans="1:30" ht="23.25" customHeight="1">
      <c r="A17" s="28" t="s">
        <v>42</v>
      </c>
      <c r="B17" s="29"/>
      <c r="C17" s="32" t="s">
        <v>43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"/>
      <c r="AD17" s="1"/>
    </row>
    <row r="18" spans="1:30" ht="23.25" customHeight="1">
      <c r="A18" s="28" t="s">
        <v>44</v>
      </c>
      <c r="B18" s="29"/>
      <c r="C18" s="32" t="s">
        <v>45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1"/>
      <c r="AD18" s="1"/>
    </row>
    <row r="19" spans="1:30" ht="23.25" customHeight="1">
      <c r="A19" s="28" t="s">
        <v>46</v>
      </c>
      <c r="B19" s="29"/>
      <c r="C19" s="32" t="s">
        <v>47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1">
        <v>14636000</v>
      </c>
      <c r="AD19" s="1">
        <v>9043000</v>
      </c>
    </row>
    <row r="20" spans="1:30" ht="23.25" customHeight="1">
      <c r="A20" s="33" t="s">
        <v>48</v>
      </c>
      <c r="B20" s="34"/>
      <c r="C20" s="35" t="s">
        <v>49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12">
        <f>SUM(AC14+AC19)</f>
        <v>26447605</v>
      </c>
      <c r="AD20" s="12">
        <f>SUM(AD14+AD19)</f>
        <v>22073116</v>
      </c>
    </row>
    <row r="21" spans="1:30" ht="23.25" customHeight="1">
      <c r="A21" s="28" t="s">
        <v>50</v>
      </c>
      <c r="B21" s="29"/>
      <c r="C21" s="32" t="s">
        <v>51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1"/>
      <c r="AD21" s="1">
        <v>1497932</v>
      </c>
    </row>
    <row r="22" spans="1:30" ht="23.25" customHeight="1">
      <c r="A22" s="28" t="s">
        <v>52</v>
      </c>
      <c r="B22" s="29"/>
      <c r="C22" s="32" t="s">
        <v>53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1"/>
      <c r="AD22" s="1"/>
    </row>
    <row r="23" spans="1:30" ht="23.25" customHeight="1">
      <c r="A23" s="28" t="s">
        <v>54</v>
      </c>
      <c r="B23" s="29"/>
      <c r="C23" s="32" t="s">
        <v>55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1"/>
      <c r="AD23" s="1"/>
    </row>
    <row r="24" spans="1:30" ht="23.25" customHeight="1">
      <c r="A24" s="28" t="s">
        <v>56</v>
      </c>
      <c r="B24" s="29"/>
      <c r="C24" s="32" t="s">
        <v>57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1"/>
      <c r="AD24" s="1"/>
    </row>
    <row r="25" spans="1:30" ht="23.25" customHeight="1">
      <c r="A25" s="28" t="s">
        <v>58</v>
      </c>
      <c r="B25" s="29"/>
      <c r="C25" s="32" t="s">
        <v>59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1"/>
      <c r="AD25" s="1">
        <v>5998451</v>
      </c>
    </row>
    <row r="26" spans="1:30" ht="23.25" customHeight="1">
      <c r="A26" s="33" t="s">
        <v>60</v>
      </c>
      <c r="B26" s="34"/>
      <c r="C26" s="35" t="s">
        <v>61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12">
        <f>SUM(AC21:AC25)</f>
        <v>0</v>
      </c>
      <c r="AD26" s="12">
        <f>SUM(AD21:AD25)</f>
        <v>7496383</v>
      </c>
    </row>
    <row r="27" spans="1:30" ht="23.25" customHeight="1">
      <c r="A27" s="28" t="s">
        <v>62</v>
      </c>
      <c r="B27" s="29"/>
      <c r="C27" s="32" t="s">
        <v>63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1"/>
      <c r="AD27" s="1"/>
    </row>
    <row r="28" spans="1:30" ht="23.25" customHeight="1">
      <c r="A28" s="28" t="s">
        <v>64</v>
      </c>
      <c r="B28" s="29"/>
      <c r="C28" s="32" t="s">
        <v>65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1"/>
      <c r="AD28" s="1"/>
    </row>
    <row r="29" spans="1:30" ht="23.25" customHeight="1">
      <c r="A29" s="33" t="s">
        <v>66</v>
      </c>
      <c r="B29" s="34"/>
      <c r="C29" s="35" t="s">
        <v>67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12"/>
      <c r="AD29" s="12"/>
    </row>
    <row r="30" spans="1:30" ht="23.25" customHeight="1">
      <c r="A30" s="28" t="s">
        <v>68</v>
      </c>
      <c r="B30" s="29"/>
      <c r="C30" s="32" t="s">
        <v>69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1"/>
      <c r="AD30" s="1"/>
    </row>
    <row r="31" spans="1:30" ht="23.25" customHeight="1">
      <c r="A31" s="28" t="s">
        <v>70</v>
      </c>
      <c r="B31" s="29"/>
      <c r="C31" s="32" t="s">
        <v>71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1"/>
      <c r="AD31" s="1"/>
    </row>
    <row r="32" spans="1:30" ht="23.25" customHeight="1">
      <c r="A32" s="28" t="s">
        <v>72</v>
      </c>
      <c r="B32" s="29"/>
      <c r="C32" s="32" t="s">
        <v>73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1">
        <v>250000</v>
      </c>
      <c r="AD32" s="1">
        <v>233000</v>
      </c>
    </row>
    <row r="33" spans="1:30" ht="23.25" customHeight="1">
      <c r="A33" s="28" t="s">
        <v>74</v>
      </c>
      <c r="B33" s="29"/>
      <c r="C33" s="32" t="s">
        <v>75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1"/>
      <c r="AD33" s="1"/>
    </row>
    <row r="34" spans="1:30" ht="23.25" customHeight="1">
      <c r="A34" s="28" t="s">
        <v>76</v>
      </c>
      <c r="B34" s="29"/>
      <c r="C34" s="32" t="s">
        <v>77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1"/>
      <c r="AD34" s="1"/>
    </row>
    <row r="35" spans="1:30" ht="23.25" customHeight="1">
      <c r="A35" s="28" t="s">
        <v>78</v>
      </c>
      <c r="B35" s="29"/>
      <c r="C35" s="32" t="s">
        <v>79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1"/>
      <c r="AD35" s="1"/>
    </row>
    <row r="36" spans="1:30" ht="23.25" customHeight="1">
      <c r="A36" s="28" t="s">
        <v>80</v>
      </c>
      <c r="B36" s="29"/>
      <c r="C36" s="32" t="s">
        <v>81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1">
        <v>190000</v>
      </c>
      <c r="AD36" s="1">
        <v>190000</v>
      </c>
    </row>
    <row r="37" spans="1:30" ht="23.25" customHeight="1">
      <c r="A37" s="28" t="s">
        <v>82</v>
      </c>
      <c r="B37" s="29"/>
      <c r="C37" s="32" t="s">
        <v>83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1"/>
      <c r="AD37" s="1"/>
    </row>
    <row r="38" spans="1:30" ht="23.25" customHeight="1">
      <c r="A38" s="33" t="s">
        <v>84</v>
      </c>
      <c r="B38" s="34"/>
      <c r="C38" s="35" t="s">
        <v>85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12">
        <f>SUM(AC30:AC37)</f>
        <v>440000</v>
      </c>
      <c r="AD38" s="12">
        <f>SUM(AD30:AD37)</f>
        <v>423000</v>
      </c>
    </row>
    <row r="39" spans="1:30" ht="23.25" customHeight="1">
      <c r="A39" s="28" t="s">
        <v>86</v>
      </c>
      <c r="B39" s="29"/>
      <c r="C39" s="32" t="s">
        <v>87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"/>
      <c r="AD39" s="1">
        <v>7134</v>
      </c>
    </row>
    <row r="40" spans="1:30" ht="23.25" customHeight="1">
      <c r="A40" s="33" t="s">
        <v>88</v>
      </c>
      <c r="B40" s="34"/>
      <c r="C40" s="35" t="s">
        <v>89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12">
        <f>AC38</f>
        <v>440000</v>
      </c>
      <c r="AD40" s="12">
        <f>AD38+AD39</f>
        <v>430134</v>
      </c>
    </row>
    <row r="41" spans="1:30" ht="23.25" customHeight="1">
      <c r="A41" s="28" t="s">
        <v>90</v>
      </c>
      <c r="B41" s="29"/>
      <c r="C41" s="36" t="s">
        <v>91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"/>
      <c r="AD41" s="1"/>
    </row>
    <row r="42" spans="1:30" ht="23.25" customHeight="1">
      <c r="A42" s="28" t="s">
        <v>92</v>
      </c>
      <c r="B42" s="29"/>
      <c r="C42" s="36" t="s">
        <v>93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1">
        <v>2800000</v>
      </c>
      <c r="AD42" s="1">
        <v>1580000</v>
      </c>
    </row>
    <row r="43" spans="1:30" ht="23.25" customHeight="1">
      <c r="A43" s="28" t="s">
        <v>94</v>
      </c>
      <c r="B43" s="29"/>
      <c r="C43" s="36" t="s">
        <v>95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1"/>
      <c r="AD43" s="1"/>
    </row>
    <row r="44" spans="1:30" ht="23.25" customHeight="1">
      <c r="A44" s="28" t="s">
        <v>96</v>
      </c>
      <c r="B44" s="29"/>
      <c r="C44" s="36" t="s">
        <v>97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1"/>
      <c r="AD44" s="1"/>
    </row>
    <row r="45" spans="1:30" ht="23.25" customHeight="1">
      <c r="A45" s="28" t="s">
        <v>98</v>
      </c>
      <c r="B45" s="29"/>
      <c r="C45" s="36" t="s">
        <v>99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1"/>
      <c r="AD45" s="1"/>
    </row>
    <row r="46" spans="1:30" ht="23.25" customHeight="1">
      <c r="A46" s="28" t="s">
        <v>100</v>
      </c>
      <c r="B46" s="29"/>
      <c r="C46" s="36" t="s">
        <v>101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1"/>
      <c r="AD46" s="1"/>
    </row>
    <row r="47" spans="1:30" ht="23.25" customHeight="1">
      <c r="A47" s="28" t="s">
        <v>102</v>
      </c>
      <c r="B47" s="29"/>
      <c r="C47" s="36" t="s">
        <v>103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1"/>
      <c r="AD47" s="1"/>
    </row>
    <row r="48" spans="1:30" ht="23.25" customHeight="1">
      <c r="A48" s="28" t="s">
        <v>104</v>
      </c>
      <c r="B48" s="29"/>
      <c r="C48" s="36" t="s">
        <v>105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1">
        <v>90395</v>
      </c>
      <c r="AD48" s="1">
        <v>44855</v>
      </c>
    </row>
    <row r="49" spans="1:30" ht="23.25" customHeight="1">
      <c r="A49" s="28" t="s">
        <v>106</v>
      </c>
      <c r="B49" s="29"/>
      <c r="C49" s="36" t="s">
        <v>107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1"/>
      <c r="AD49" s="1"/>
    </row>
    <row r="50" spans="1:30" ht="23.25" customHeight="1">
      <c r="A50" s="28" t="s">
        <v>108</v>
      </c>
      <c r="B50" s="29"/>
      <c r="C50" s="36" t="s">
        <v>109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1"/>
      <c r="AD50" s="1"/>
    </row>
    <row r="51" spans="1:30" ht="23.25" customHeight="1">
      <c r="A51" s="33" t="s">
        <v>110</v>
      </c>
      <c r="B51" s="34"/>
      <c r="C51" s="37" t="s">
        <v>111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2">
        <f>SUM(AC41:AC50)</f>
        <v>2890395</v>
      </c>
      <c r="AD51" s="12">
        <f>SUM(AD41:AD50)</f>
        <v>1624855</v>
      </c>
    </row>
    <row r="52" spans="1:30" ht="23.25" customHeight="1">
      <c r="A52" s="28">
        <v>45</v>
      </c>
      <c r="B52" s="38"/>
      <c r="C52" s="36" t="s">
        <v>112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1"/>
      <c r="AD52" s="1"/>
    </row>
    <row r="53" spans="1:30" ht="23.25" customHeight="1">
      <c r="A53" s="28">
        <v>46</v>
      </c>
      <c r="B53" s="38"/>
      <c r="C53" s="36" t="s">
        <v>113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1"/>
      <c r="AD53" s="1"/>
    </row>
    <row r="54" spans="1:30" ht="23.25" customHeight="1">
      <c r="A54" s="28">
        <v>47</v>
      </c>
      <c r="B54" s="38"/>
      <c r="C54" s="36" t="s">
        <v>114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1"/>
      <c r="AD54" s="1"/>
    </row>
    <row r="55" spans="1:30" ht="23.25" customHeight="1">
      <c r="A55" s="28">
        <v>48</v>
      </c>
      <c r="B55" s="38"/>
      <c r="C55" s="36" t="s">
        <v>115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1"/>
      <c r="AD55" s="1"/>
    </row>
    <row r="56" spans="1:30" ht="23.25" customHeight="1">
      <c r="A56" s="28">
        <v>49</v>
      </c>
      <c r="B56" s="38"/>
      <c r="C56" s="36" t="s">
        <v>116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1"/>
      <c r="AD56" s="1"/>
    </row>
    <row r="57" spans="1:30" ht="23.25" customHeight="1">
      <c r="A57" s="33">
        <v>50</v>
      </c>
      <c r="B57" s="39"/>
      <c r="C57" s="35" t="s">
        <v>117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12"/>
      <c r="AD57" s="12"/>
    </row>
    <row r="58" spans="1:30" ht="23.25" customHeight="1">
      <c r="A58" s="28">
        <v>51</v>
      </c>
      <c r="B58" s="38"/>
      <c r="C58" s="36" t="s">
        <v>118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1"/>
      <c r="AD58" s="1"/>
    </row>
    <row r="59" spans="1:30" ht="23.25" customHeight="1">
      <c r="A59" s="28">
        <v>52</v>
      </c>
      <c r="B59" s="38"/>
      <c r="C59" s="32" t="s">
        <v>119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1"/>
      <c r="AD59" s="1"/>
    </row>
    <row r="60" spans="1:30" ht="23.25" customHeight="1">
      <c r="A60" s="28">
        <v>53</v>
      </c>
      <c r="B60" s="38"/>
      <c r="C60" s="36" t="s">
        <v>120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1"/>
      <c r="AD60" s="1">
        <v>60000</v>
      </c>
    </row>
    <row r="61" spans="1:30" ht="23.25" customHeight="1">
      <c r="A61" s="33">
        <v>54</v>
      </c>
      <c r="B61" s="39"/>
      <c r="C61" s="35" t="s">
        <v>121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12"/>
      <c r="AD61" s="12">
        <f>AD58+AD59+AD60</f>
        <v>60000</v>
      </c>
    </row>
    <row r="62" spans="1:30" ht="23.25" customHeight="1">
      <c r="A62" s="28">
        <v>55</v>
      </c>
      <c r="B62" s="38"/>
      <c r="C62" s="36" t="s">
        <v>122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1"/>
      <c r="AD62" s="1"/>
    </row>
    <row r="63" spans="1:30" ht="23.25" customHeight="1">
      <c r="A63" s="28">
        <v>56</v>
      </c>
      <c r="B63" s="38"/>
      <c r="C63" s="32" t="s">
        <v>123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1"/>
      <c r="AD63" s="1"/>
    </row>
    <row r="64" spans="1:30" ht="23.25" customHeight="1">
      <c r="A64" s="28">
        <v>57</v>
      </c>
      <c r="B64" s="38"/>
      <c r="C64" s="36" t="s">
        <v>124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1"/>
      <c r="AD64" s="1"/>
    </row>
    <row r="65" spans="1:30" ht="23.25" customHeight="1">
      <c r="A65" s="33">
        <v>58</v>
      </c>
      <c r="B65" s="39"/>
      <c r="C65" s="35" t="s">
        <v>125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12"/>
      <c r="AD65" s="12"/>
    </row>
    <row r="66" spans="1:30" ht="23.25" customHeight="1">
      <c r="A66" s="33">
        <v>59</v>
      </c>
      <c r="B66" s="39"/>
      <c r="C66" s="37" t="s">
        <v>126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12">
        <f>SUM(AC20+AC26+AC38+AC51)</f>
        <v>29778000</v>
      </c>
      <c r="AD66" s="12">
        <f>SUM(AD20+AD26+AD40+AD51+AD61)</f>
        <v>31684488</v>
      </c>
    </row>
    <row r="67" spans="1:30" ht="23.25" customHeight="1">
      <c r="A67" s="24" t="s">
        <v>23</v>
      </c>
      <c r="B67" s="25"/>
      <c r="C67" s="26" t="s">
        <v>153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12"/>
      <c r="AD67" s="12"/>
    </row>
    <row r="68" spans="1:30" ht="23.25" customHeight="1">
      <c r="A68" s="40" t="s">
        <v>18</v>
      </c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1"/>
      <c r="AD68" s="1"/>
    </row>
    <row r="69" spans="1:30" ht="23.25" customHeight="1">
      <c r="A69" s="28" t="s">
        <v>24</v>
      </c>
      <c r="B69" s="38"/>
      <c r="C69" s="43" t="s">
        <v>127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1"/>
      <c r="AD69" s="1"/>
    </row>
    <row r="70" spans="1:30" ht="23.25" customHeight="1">
      <c r="A70" s="28" t="s">
        <v>26</v>
      </c>
      <c r="B70" s="38"/>
      <c r="C70" s="36" t="s">
        <v>128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1"/>
      <c r="AD70" s="1"/>
    </row>
    <row r="71" spans="1:30" ht="23.25" customHeight="1">
      <c r="A71" s="28" t="s">
        <v>28</v>
      </c>
      <c r="B71" s="38"/>
      <c r="C71" s="43" t="s">
        <v>129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1"/>
      <c r="AD71" s="1"/>
    </row>
    <row r="72" spans="1:30" ht="23.25" customHeight="1">
      <c r="A72" s="33" t="s">
        <v>30</v>
      </c>
      <c r="B72" s="39"/>
      <c r="C72" s="37" t="s">
        <v>130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12"/>
      <c r="AD72" s="12"/>
    </row>
    <row r="73" spans="1:30" ht="23.25" customHeight="1">
      <c r="A73" s="28" t="s">
        <v>32</v>
      </c>
      <c r="B73" s="38"/>
      <c r="C73" s="36" t="s">
        <v>131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1"/>
      <c r="AD73" s="1"/>
    </row>
    <row r="74" spans="1:30" ht="23.25" customHeight="1">
      <c r="A74" s="28" t="s">
        <v>34</v>
      </c>
      <c r="B74" s="38"/>
      <c r="C74" s="43" t="s">
        <v>132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1"/>
      <c r="AD74" s="1"/>
    </row>
    <row r="75" spans="1:30" ht="23.25" customHeight="1">
      <c r="A75" s="28" t="s">
        <v>36</v>
      </c>
      <c r="B75" s="38"/>
      <c r="C75" s="36" t="s">
        <v>133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1"/>
      <c r="AD75" s="1"/>
    </row>
    <row r="76" spans="1:30" ht="23.25" customHeight="1">
      <c r="A76" s="28" t="s">
        <v>38</v>
      </c>
      <c r="B76" s="38"/>
      <c r="C76" s="43" t="s">
        <v>134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1"/>
      <c r="AD76" s="1"/>
    </row>
    <row r="77" spans="1:30" ht="23.25" customHeight="1">
      <c r="A77" s="33" t="s">
        <v>40</v>
      </c>
      <c r="B77" s="39"/>
      <c r="C77" s="44" t="s">
        <v>135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12"/>
      <c r="AD77" s="12"/>
    </row>
    <row r="78" spans="1:30" ht="23.25" customHeight="1">
      <c r="A78" s="28" t="s">
        <v>42</v>
      </c>
      <c r="B78" s="38"/>
      <c r="C78" s="32" t="s">
        <v>136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1">
        <v>7928000</v>
      </c>
      <c r="AD78" s="1">
        <v>7928000</v>
      </c>
    </row>
    <row r="79" spans="1:30" ht="23.25" customHeight="1">
      <c r="A79" s="28" t="s">
        <v>44</v>
      </c>
      <c r="B79" s="38"/>
      <c r="C79" s="32" t="s">
        <v>137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1"/>
      <c r="AD79" s="1"/>
    </row>
    <row r="80" spans="1:30" ht="23.25" customHeight="1">
      <c r="A80" s="33" t="s">
        <v>46</v>
      </c>
      <c r="B80" s="39"/>
      <c r="C80" s="35" t="s">
        <v>138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12">
        <f>SUM(AC78:AC79)</f>
        <v>7928000</v>
      </c>
      <c r="AD80" s="12">
        <f>SUM(AD78:AD79)</f>
        <v>7928000</v>
      </c>
    </row>
    <row r="81" spans="1:30" ht="23.25" customHeight="1">
      <c r="A81" s="28" t="s">
        <v>48</v>
      </c>
      <c r="B81" s="38"/>
      <c r="C81" s="43" t="s">
        <v>139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1"/>
      <c r="AD81" s="1">
        <v>510512</v>
      </c>
    </row>
    <row r="82" spans="1:30" ht="23.25" customHeight="1">
      <c r="A82" s="28" t="s">
        <v>50</v>
      </c>
      <c r="B82" s="38"/>
      <c r="C82" s="43" t="s">
        <v>140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1"/>
      <c r="AD82" s="1"/>
    </row>
    <row r="83" spans="1:30" ht="23.25" customHeight="1">
      <c r="A83" s="28" t="s">
        <v>52</v>
      </c>
      <c r="B83" s="38"/>
      <c r="C83" s="43" t="s">
        <v>141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1"/>
      <c r="AD83" s="1"/>
    </row>
    <row r="84" spans="1:30" ht="23.25" customHeight="1">
      <c r="A84" s="28" t="s">
        <v>54</v>
      </c>
      <c r="B84" s="38"/>
      <c r="C84" s="43" t="s">
        <v>142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1"/>
      <c r="AD84" s="1"/>
    </row>
    <row r="85" spans="1:30" ht="23.25" customHeight="1">
      <c r="A85" s="28" t="s">
        <v>56</v>
      </c>
      <c r="B85" s="38"/>
      <c r="C85" s="36" t="s">
        <v>143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1"/>
      <c r="AD85" s="1"/>
    </row>
    <row r="86" spans="1:30" ht="23.25" customHeight="1">
      <c r="A86" s="33" t="s">
        <v>58</v>
      </c>
      <c r="B86" s="39"/>
      <c r="C86" s="37" t="s">
        <v>144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12">
        <f>SUM(AC72+AC77+AC80+AC81)</f>
        <v>7928000</v>
      </c>
      <c r="AD86" s="12">
        <f>SUM(AD72+AD77+AD80+AD81)</f>
        <v>8438512</v>
      </c>
    </row>
    <row r="87" spans="1:30" ht="23.25" customHeight="1">
      <c r="A87" s="28" t="s">
        <v>60</v>
      </c>
      <c r="B87" s="38"/>
      <c r="C87" s="36" t="s">
        <v>145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1"/>
      <c r="AD87" s="1"/>
    </row>
    <row r="88" spans="1:30" ht="23.25" customHeight="1">
      <c r="A88" s="28" t="s">
        <v>62</v>
      </c>
      <c r="B88" s="38"/>
      <c r="C88" s="36" t="s">
        <v>146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1"/>
      <c r="AD88" s="1"/>
    </row>
    <row r="89" spans="1:30" ht="23.25" customHeight="1">
      <c r="A89" s="28" t="s">
        <v>64</v>
      </c>
      <c r="B89" s="38"/>
      <c r="C89" s="43" t="s">
        <v>147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1"/>
      <c r="AD89" s="1"/>
    </row>
    <row r="90" spans="1:30" ht="23.25" customHeight="1">
      <c r="A90" s="28" t="s">
        <v>66</v>
      </c>
      <c r="B90" s="38"/>
      <c r="C90" s="43" t="s">
        <v>148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1"/>
      <c r="AD90" s="1"/>
    </row>
    <row r="91" spans="1:30" ht="23.25" customHeight="1">
      <c r="A91" s="33" t="s">
        <v>68</v>
      </c>
      <c r="B91" s="39"/>
      <c r="C91" s="44" t="s">
        <v>149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12"/>
      <c r="AD91" s="12"/>
    </row>
    <row r="92" spans="1:30" ht="23.25" customHeight="1">
      <c r="A92" s="28" t="s">
        <v>70</v>
      </c>
      <c r="B92" s="38"/>
      <c r="C92" s="36" t="s">
        <v>150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1"/>
      <c r="AD92" s="1"/>
    </row>
    <row r="93" spans="1:30" ht="23.25" customHeight="1">
      <c r="A93" s="33" t="s">
        <v>72</v>
      </c>
      <c r="B93" s="39"/>
      <c r="C93" s="44" t="s">
        <v>151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12"/>
      <c r="AD93" s="12"/>
    </row>
    <row r="94" spans="1:30" ht="23.25" customHeight="1">
      <c r="A94" s="47" t="s">
        <v>154</v>
      </c>
      <c r="B94" s="48"/>
      <c r="C94" s="49"/>
      <c r="D94" s="47"/>
      <c r="E94" s="47"/>
      <c r="F94" s="47"/>
      <c r="G94" s="47"/>
      <c r="H94" s="47"/>
      <c r="I94" s="47"/>
      <c r="J94" s="47"/>
      <c r="K94" s="48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0">
        <f>SUM(AC66+AC86)</f>
        <v>37706000</v>
      </c>
      <c r="AD94" s="10">
        <f>SUM(AD66+AD86)</f>
        <v>40123000</v>
      </c>
    </row>
    <row r="95" spans="1:30" ht="23.25" customHeight="1">
      <c r="A95" s="45" t="s">
        <v>23</v>
      </c>
      <c r="B95" s="46"/>
      <c r="C95" s="26" t="s">
        <v>291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12"/>
      <c r="AD95" s="12"/>
    </row>
    <row r="96" spans="1:30" ht="23.25" customHeight="1">
      <c r="A96" s="40" t="s">
        <v>18</v>
      </c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1"/>
      <c r="AD96" s="1"/>
    </row>
    <row r="97" spans="1:30" ht="23.25" customHeight="1">
      <c r="A97" s="50" t="s">
        <v>24</v>
      </c>
      <c r="B97" s="51"/>
      <c r="C97" s="52" t="s">
        <v>155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1">
        <v>6248000</v>
      </c>
      <c r="AD97" s="1">
        <v>6350000</v>
      </c>
    </row>
    <row r="98" spans="1:30" ht="23.25" customHeight="1">
      <c r="A98" s="50" t="s">
        <v>26</v>
      </c>
      <c r="B98" s="51"/>
      <c r="C98" s="52" t="s">
        <v>156</v>
      </c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1"/>
      <c r="AD98" s="1"/>
    </row>
    <row r="99" spans="1:30" ht="23.25" customHeight="1">
      <c r="A99" s="50" t="s">
        <v>28</v>
      </c>
      <c r="B99" s="51"/>
      <c r="C99" s="52" t="s">
        <v>157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1"/>
      <c r="AD99" s="1"/>
    </row>
    <row r="100" spans="1:30" ht="23.25" customHeight="1">
      <c r="A100" s="50" t="s">
        <v>30</v>
      </c>
      <c r="B100" s="51"/>
      <c r="C100" s="30" t="s">
        <v>158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1"/>
      <c r="AD100" s="1"/>
    </row>
    <row r="101" spans="1:30" ht="23.25" customHeight="1">
      <c r="A101" s="50" t="s">
        <v>32</v>
      </c>
      <c r="B101" s="51"/>
      <c r="C101" s="30" t="s">
        <v>159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1"/>
      <c r="AD101" s="1"/>
    </row>
    <row r="102" spans="1:30" ht="23.25" customHeight="1">
      <c r="A102" s="50" t="s">
        <v>34</v>
      </c>
      <c r="B102" s="51"/>
      <c r="C102" s="30" t="s">
        <v>160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1"/>
      <c r="AD102" s="1"/>
    </row>
    <row r="103" spans="1:30" ht="23.25" customHeight="1">
      <c r="A103" s="50" t="s">
        <v>36</v>
      </c>
      <c r="B103" s="51"/>
      <c r="C103" s="30" t="s">
        <v>161</v>
      </c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1">
        <v>96000</v>
      </c>
      <c r="AD103" s="1">
        <v>224000</v>
      </c>
    </row>
    <row r="104" spans="1:30" ht="23.25" customHeight="1">
      <c r="A104" s="50" t="s">
        <v>38</v>
      </c>
      <c r="B104" s="51"/>
      <c r="C104" s="30" t="s">
        <v>162</v>
      </c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1"/>
      <c r="AD104" s="1"/>
    </row>
    <row r="105" spans="1:30" ht="23.25" customHeight="1">
      <c r="A105" s="50" t="s">
        <v>40</v>
      </c>
      <c r="B105" s="51"/>
      <c r="C105" s="32" t="s">
        <v>163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1"/>
      <c r="AD105" s="1"/>
    </row>
    <row r="106" spans="1:30" ht="23.25" customHeight="1">
      <c r="A106" s="50" t="s">
        <v>42</v>
      </c>
      <c r="B106" s="51"/>
      <c r="C106" s="32" t="s">
        <v>164</v>
      </c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1"/>
      <c r="AD106" s="1"/>
    </row>
    <row r="107" spans="1:30" ht="23.25" customHeight="1">
      <c r="A107" s="50" t="s">
        <v>44</v>
      </c>
      <c r="B107" s="51"/>
      <c r="C107" s="32" t="s">
        <v>165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1"/>
      <c r="AD107" s="1"/>
    </row>
    <row r="108" spans="1:30" ht="23.25" customHeight="1">
      <c r="A108" s="50" t="s">
        <v>46</v>
      </c>
      <c r="B108" s="51"/>
      <c r="C108" s="32" t="s">
        <v>166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1"/>
      <c r="AD108" s="1"/>
    </row>
    <row r="109" spans="1:30" ht="23.25" customHeight="1">
      <c r="A109" s="50" t="s">
        <v>48</v>
      </c>
      <c r="B109" s="51"/>
      <c r="C109" s="32" t="s">
        <v>167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1"/>
      <c r="AD109" s="1"/>
    </row>
    <row r="110" spans="1:30" ht="23.25" customHeight="1">
      <c r="A110" s="53" t="s">
        <v>50</v>
      </c>
      <c r="B110" s="54"/>
      <c r="C110" s="55" t="s">
        <v>168</v>
      </c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12">
        <f>SUM(AC96:AC109)</f>
        <v>6344000</v>
      </c>
      <c r="AD110" s="12">
        <f>SUM(AD96:AD109)</f>
        <v>6574000</v>
      </c>
    </row>
    <row r="111" spans="1:30" ht="23.25" customHeight="1">
      <c r="A111" s="50" t="s">
        <v>52</v>
      </c>
      <c r="B111" s="51"/>
      <c r="C111" s="32" t="s">
        <v>169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1">
        <v>2115000</v>
      </c>
      <c r="AD111" s="1">
        <v>2115000</v>
      </c>
    </row>
    <row r="112" spans="1:30" ht="23.25" customHeight="1">
      <c r="A112" s="50" t="s">
        <v>54</v>
      </c>
      <c r="B112" s="51"/>
      <c r="C112" s="32" t="s">
        <v>170</v>
      </c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1"/>
      <c r="AD112" s="1"/>
    </row>
    <row r="113" spans="1:30" ht="23.25" customHeight="1">
      <c r="A113" s="50" t="s">
        <v>56</v>
      </c>
      <c r="B113" s="51"/>
      <c r="C113" s="56" t="s">
        <v>171</v>
      </c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1"/>
      <c r="AD113" s="1"/>
    </row>
    <row r="114" spans="1:30" ht="23.25" customHeight="1">
      <c r="A114" s="53" t="s">
        <v>58</v>
      </c>
      <c r="B114" s="54"/>
      <c r="C114" s="35" t="s">
        <v>172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12">
        <f>SUM(AC111:AC113)</f>
        <v>2115000</v>
      </c>
      <c r="AD114" s="12">
        <f>SUM(AD111:AD113)</f>
        <v>2115000</v>
      </c>
    </row>
    <row r="115" spans="1:30" ht="23.25" customHeight="1">
      <c r="A115" s="53" t="s">
        <v>60</v>
      </c>
      <c r="B115" s="54"/>
      <c r="C115" s="55" t="s">
        <v>173</v>
      </c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12">
        <f>SUM(AC110+AC114)</f>
        <v>8459000</v>
      </c>
      <c r="AD115" s="12">
        <f>SUM(AD110+AD114)</f>
        <v>8689000</v>
      </c>
    </row>
    <row r="116" spans="1:30" ht="23.25" customHeight="1">
      <c r="A116" s="53" t="s">
        <v>62</v>
      </c>
      <c r="B116" s="54"/>
      <c r="C116" s="35" t="s">
        <v>174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12">
        <v>1838000</v>
      </c>
      <c r="AD116" s="12">
        <v>1850000</v>
      </c>
    </row>
    <row r="117" spans="1:30" ht="23.25" customHeight="1">
      <c r="A117" s="50" t="s">
        <v>64</v>
      </c>
      <c r="B117" s="51"/>
      <c r="C117" s="32" t="s">
        <v>175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1"/>
      <c r="AD117" s="1">
        <v>6000</v>
      </c>
    </row>
    <row r="118" spans="1:30" ht="23.25" customHeight="1">
      <c r="A118" s="50" t="s">
        <v>66</v>
      </c>
      <c r="B118" s="51"/>
      <c r="C118" s="32" t="s">
        <v>176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1">
        <v>2636000</v>
      </c>
      <c r="AD118" s="1">
        <v>3022000</v>
      </c>
    </row>
    <row r="119" spans="1:30" ht="23.25" customHeight="1">
      <c r="A119" s="50" t="s">
        <v>68</v>
      </c>
      <c r="B119" s="51"/>
      <c r="C119" s="32" t="s">
        <v>177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1"/>
      <c r="AD119" s="1"/>
    </row>
    <row r="120" spans="1:30" ht="23.25" customHeight="1">
      <c r="A120" s="53" t="s">
        <v>70</v>
      </c>
      <c r="B120" s="54"/>
      <c r="C120" s="35" t="s">
        <v>178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12">
        <f>SUM(AC117:AC119)</f>
        <v>2636000</v>
      </c>
      <c r="AD120" s="12">
        <f>SUM(AD117:AD119)</f>
        <v>3028000</v>
      </c>
    </row>
    <row r="121" spans="1:30" ht="23.25" customHeight="1">
      <c r="A121" s="50" t="s">
        <v>72</v>
      </c>
      <c r="B121" s="51"/>
      <c r="C121" s="32" t="s">
        <v>179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1"/>
      <c r="AD121" s="1"/>
    </row>
    <row r="122" spans="1:30" ht="23.25" customHeight="1">
      <c r="A122" s="50" t="s">
        <v>74</v>
      </c>
      <c r="B122" s="51"/>
      <c r="C122" s="32" t="s">
        <v>180</v>
      </c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1">
        <v>94000</v>
      </c>
      <c r="AD122" s="1">
        <v>94000</v>
      </c>
    </row>
    <row r="123" spans="1:30" ht="23.25" customHeight="1">
      <c r="A123" s="53" t="s">
        <v>76</v>
      </c>
      <c r="B123" s="54"/>
      <c r="C123" s="35" t="s">
        <v>181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12">
        <f>SUM(AC121:AC122)</f>
        <v>94000</v>
      </c>
      <c r="AD123" s="12">
        <f>SUM(AD121:AD122)</f>
        <v>94000</v>
      </c>
    </row>
    <row r="124" spans="1:30" ht="23.25" customHeight="1">
      <c r="A124" s="50" t="s">
        <v>78</v>
      </c>
      <c r="B124" s="51"/>
      <c r="C124" s="32" t="s">
        <v>182</v>
      </c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1">
        <v>884000</v>
      </c>
      <c r="AD124" s="1">
        <v>967000</v>
      </c>
    </row>
    <row r="125" spans="1:30" ht="23.25" customHeight="1">
      <c r="A125" s="50" t="s">
        <v>80</v>
      </c>
      <c r="B125" s="51"/>
      <c r="C125" s="32" t="s">
        <v>183</v>
      </c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1"/>
      <c r="AD125" s="1"/>
    </row>
    <row r="126" spans="1:30" ht="23.25" customHeight="1">
      <c r="A126" s="50" t="s">
        <v>82</v>
      </c>
      <c r="B126" s="51"/>
      <c r="C126" s="32" t="s">
        <v>184</v>
      </c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1"/>
      <c r="AD126" s="1"/>
    </row>
    <row r="127" spans="1:30" ht="23.25" customHeight="1">
      <c r="A127" s="50" t="s">
        <v>84</v>
      </c>
      <c r="B127" s="51"/>
      <c r="C127" s="32" t="s">
        <v>185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1">
        <v>4857000</v>
      </c>
      <c r="AD127" s="1">
        <v>3577000</v>
      </c>
    </row>
    <row r="128" spans="1:30" ht="23.25" customHeight="1">
      <c r="A128" s="50" t="s">
        <v>86</v>
      </c>
      <c r="B128" s="51"/>
      <c r="C128" s="57" t="s">
        <v>186</v>
      </c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1"/>
      <c r="AD128" s="1"/>
    </row>
    <row r="129" spans="1:30" ht="23.25" customHeight="1">
      <c r="A129" s="50" t="s">
        <v>88</v>
      </c>
      <c r="B129" s="51"/>
      <c r="C129" s="56" t="s">
        <v>187</v>
      </c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1"/>
      <c r="AD129" s="1">
        <v>696000</v>
      </c>
    </row>
    <row r="130" spans="1:30" ht="23.25" customHeight="1">
      <c r="A130" s="50" t="s">
        <v>90</v>
      </c>
      <c r="B130" s="51"/>
      <c r="C130" s="32" t="s">
        <v>188</v>
      </c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1">
        <v>167000</v>
      </c>
      <c r="AD130" s="1">
        <v>1400000</v>
      </c>
    </row>
    <row r="131" spans="1:30" ht="23.25" customHeight="1">
      <c r="A131" s="53" t="s">
        <v>92</v>
      </c>
      <c r="B131" s="54"/>
      <c r="C131" s="35" t="s">
        <v>189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12">
        <f>SUM(AC124:AC130)</f>
        <v>5908000</v>
      </c>
      <c r="AD131" s="12">
        <f>SUM(AD124:AD130)</f>
        <v>6640000</v>
      </c>
    </row>
    <row r="132" spans="1:30" ht="23.25" customHeight="1">
      <c r="A132" s="50" t="s">
        <v>94</v>
      </c>
      <c r="B132" s="51"/>
      <c r="C132" s="32" t="s">
        <v>190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1"/>
      <c r="AD132" s="1"/>
    </row>
    <row r="133" spans="1:30" ht="23.25" customHeight="1">
      <c r="A133" s="50" t="s">
        <v>96</v>
      </c>
      <c r="B133" s="51"/>
      <c r="C133" s="32" t="s">
        <v>191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1"/>
      <c r="AD133" s="1"/>
    </row>
    <row r="134" spans="1:30" ht="23.25" customHeight="1">
      <c r="A134" s="53" t="s">
        <v>98</v>
      </c>
      <c r="B134" s="54"/>
      <c r="C134" s="35" t="s">
        <v>192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12"/>
      <c r="AD134" s="12"/>
    </row>
    <row r="135" spans="1:30" ht="23.25" customHeight="1">
      <c r="A135" s="50" t="s">
        <v>100</v>
      </c>
      <c r="B135" s="51"/>
      <c r="C135" s="32" t="s">
        <v>193</v>
      </c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1">
        <v>2275000</v>
      </c>
      <c r="AD135" s="1">
        <v>2332000</v>
      </c>
    </row>
    <row r="136" spans="1:30" ht="23.25" customHeight="1">
      <c r="A136" s="50" t="s">
        <v>102</v>
      </c>
      <c r="B136" s="51"/>
      <c r="C136" s="32" t="s">
        <v>194</v>
      </c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1"/>
      <c r="AD136" s="1"/>
    </row>
    <row r="137" spans="1:30" ht="23.25" customHeight="1">
      <c r="A137" s="50" t="s">
        <v>104</v>
      </c>
      <c r="B137" s="51"/>
      <c r="C137" s="32" t="s">
        <v>195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1"/>
      <c r="AD137" s="1">
        <v>2000</v>
      </c>
    </row>
    <row r="138" spans="1:30" ht="23.25" customHeight="1">
      <c r="A138" s="50" t="s">
        <v>106</v>
      </c>
      <c r="B138" s="51"/>
      <c r="C138" s="32" t="s">
        <v>196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1"/>
      <c r="AD138" s="1"/>
    </row>
    <row r="139" spans="1:30" ht="23.25" customHeight="1">
      <c r="A139" s="50" t="s">
        <v>108</v>
      </c>
      <c r="B139" s="51"/>
      <c r="C139" s="32" t="s">
        <v>197</v>
      </c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1"/>
      <c r="AD139" s="1">
        <v>5000</v>
      </c>
    </row>
    <row r="140" spans="1:30" ht="23.25" customHeight="1">
      <c r="A140" s="53" t="s">
        <v>110</v>
      </c>
      <c r="B140" s="54"/>
      <c r="C140" s="35" t="s">
        <v>198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12">
        <f>SUM(AC135:AC139)</f>
        <v>2275000</v>
      </c>
      <c r="AD140" s="12">
        <f>SUM(AD135:AD139)</f>
        <v>2339000</v>
      </c>
    </row>
    <row r="141" spans="1:30" ht="23.25" customHeight="1">
      <c r="A141" s="53" t="s">
        <v>199</v>
      </c>
      <c r="B141" s="54"/>
      <c r="C141" s="35" t="s">
        <v>200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12">
        <f>SUM(AC120+AC123+AC131+AC140)</f>
        <v>10913000</v>
      </c>
      <c r="AD141" s="12">
        <f>SUM(AD120+AD123+AD131+AD140)</f>
        <v>12101000</v>
      </c>
    </row>
    <row r="142" spans="1:30" ht="23.25" customHeight="1">
      <c r="A142" s="50" t="s">
        <v>201</v>
      </c>
      <c r="B142" s="51"/>
      <c r="C142" s="36" t="s">
        <v>202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1"/>
      <c r="AD142" s="1"/>
    </row>
    <row r="143" spans="1:30" ht="23.25" customHeight="1">
      <c r="A143" s="50" t="s">
        <v>203</v>
      </c>
      <c r="B143" s="51"/>
      <c r="C143" s="36" t="s">
        <v>204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1">
        <v>70000</v>
      </c>
      <c r="AD143" s="1">
        <v>70000</v>
      </c>
    </row>
    <row r="144" spans="1:30" ht="23.25" customHeight="1">
      <c r="A144" s="50" t="s">
        <v>205</v>
      </c>
      <c r="B144" s="51"/>
      <c r="C144" s="58" t="s">
        <v>206</v>
      </c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1"/>
      <c r="AD144" s="1"/>
    </row>
    <row r="145" spans="1:30" ht="23.25" customHeight="1">
      <c r="A145" s="50" t="s">
        <v>207</v>
      </c>
      <c r="B145" s="51"/>
      <c r="C145" s="58" t="s">
        <v>208</v>
      </c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1"/>
      <c r="AD145" s="1"/>
    </row>
    <row r="146" spans="1:30" ht="23.25" customHeight="1">
      <c r="A146" s="50" t="s">
        <v>209</v>
      </c>
      <c r="B146" s="51"/>
      <c r="C146" s="58" t="s">
        <v>210</v>
      </c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1"/>
      <c r="AD146" s="1"/>
    </row>
    <row r="147" spans="1:30" ht="23.25" customHeight="1">
      <c r="A147" s="50" t="s">
        <v>211</v>
      </c>
      <c r="B147" s="51"/>
      <c r="C147" s="36" t="s">
        <v>212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1"/>
      <c r="AD147" s="1"/>
    </row>
    <row r="148" spans="1:30" ht="23.25" customHeight="1">
      <c r="A148" s="50" t="s">
        <v>213</v>
      </c>
      <c r="B148" s="51"/>
      <c r="C148" s="36" t="s">
        <v>214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1"/>
      <c r="AD148" s="1"/>
    </row>
    <row r="149" spans="1:30" ht="23.25" customHeight="1">
      <c r="A149" s="50" t="s">
        <v>215</v>
      </c>
      <c r="B149" s="51"/>
      <c r="C149" s="36" t="s">
        <v>216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1">
        <v>998000</v>
      </c>
      <c r="AD149" s="1">
        <v>1068000</v>
      </c>
    </row>
    <row r="150" spans="1:30" ht="23.25" customHeight="1">
      <c r="A150" s="53" t="s">
        <v>217</v>
      </c>
      <c r="B150" s="54"/>
      <c r="C150" s="37" t="s">
        <v>218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12">
        <f>SUM(AC142:AC149)</f>
        <v>1068000</v>
      </c>
      <c r="AD150" s="12">
        <f>SUM(AD142:AD149)</f>
        <v>1138000</v>
      </c>
    </row>
    <row r="151" spans="1:30" ht="23.25" customHeight="1">
      <c r="A151" s="50" t="s">
        <v>219</v>
      </c>
      <c r="B151" s="51"/>
      <c r="C151" s="59" t="s">
        <v>220</v>
      </c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1"/>
      <c r="AD151" s="1"/>
    </row>
    <row r="152" spans="1:30" ht="23.25" customHeight="1">
      <c r="A152" s="50" t="s">
        <v>221</v>
      </c>
      <c r="B152" s="51"/>
      <c r="C152" s="59" t="s">
        <v>222</v>
      </c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1"/>
      <c r="AD152" s="1"/>
    </row>
    <row r="153" spans="1:30" ht="23.25" customHeight="1">
      <c r="A153" s="50" t="s">
        <v>223</v>
      </c>
      <c r="B153" s="51"/>
      <c r="C153" s="59" t="s">
        <v>224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1"/>
      <c r="AD153" s="1"/>
    </row>
    <row r="154" spans="1:30" ht="23.25" customHeight="1">
      <c r="A154" s="50" t="s">
        <v>225</v>
      </c>
      <c r="B154" s="51"/>
      <c r="C154" s="59" t="s">
        <v>226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1"/>
      <c r="AD154" s="1"/>
    </row>
    <row r="155" spans="1:30" ht="23.25" customHeight="1">
      <c r="A155" s="50" t="s">
        <v>227</v>
      </c>
      <c r="B155" s="51"/>
      <c r="C155" s="59" t="s">
        <v>228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1"/>
      <c r="AD155" s="1"/>
    </row>
    <row r="156" spans="1:30" ht="23.25" customHeight="1">
      <c r="A156" s="50" t="s">
        <v>229</v>
      </c>
      <c r="B156" s="51"/>
      <c r="C156" s="59" t="s">
        <v>230</v>
      </c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1">
        <v>108000</v>
      </c>
      <c r="AD156" s="1">
        <v>117000</v>
      </c>
    </row>
    <row r="157" spans="1:30" ht="23.25" customHeight="1">
      <c r="A157" s="50" t="s">
        <v>231</v>
      </c>
      <c r="B157" s="51"/>
      <c r="C157" s="59" t="s">
        <v>232</v>
      </c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1"/>
      <c r="AD157" s="1"/>
    </row>
    <row r="158" spans="1:30" ht="23.25" customHeight="1">
      <c r="A158" s="50" t="s">
        <v>233</v>
      </c>
      <c r="B158" s="51"/>
      <c r="C158" s="59" t="s">
        <v>234</v>
      </c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1"/>
      <c r="AD158" s="1"/>
    </row>
    <row r="159" spans="1:30" ht="23.25" customHeight="1">
      <c r="A159" s="50" t="s">
        <v>235</v>
      </c>
      <c r="B159" s="51"/>
      <c r="C159" s="59" t="s">
        <v>236</v>
      </c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1"/>
      <c r="AD159" s="1"/>
    </row>
    <row r="160" spans="1:30" ht="23.25" customHeight="1">
      <c r="A160" s="50" t="s">
        <v>237</v>
      </c>
      <c r="B160" s="51"/>
      <c r="C160" s="60" t="s">
        <v>238</v>
      </c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1"/>
      <c r="AD160" s="1"/>
    </row>
    <row r="161" spans="1:30" ht="23.25" customHeight="1">
      <c r="A161" s="50" t="s">
        <v>239</v>
      </c>
      <c r="B161" s="51"/>
      <c r="C161" s="59" t="s">
        <v>240</v>
      </c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1">
        <v>248000</v>
      </c>
      <c r="AD161" s="1">
        <v>232000</v>
      </c>
    </row>
    <row r="162" spans="1:30" ht="23.25" customHeight="1">
      <c r="A162" s="50" t="s">
        <v>241</v>
      </c>
      <c r="B162" s="51"/>
      <c r="C162" s="60" t="s">
        <v>242</v>
      </c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1">
        <v>9947718</v>
      </c>
      <c r="AD162" s="1">
        <v>9947718</v>
      </c>
    </row>
    <row r="163" spans="1:30" ht="23.25" customHeight="1">
      <c r="A163" s="53" t="s">
        <v>243</v>
      </c>
      <c r="B163" s="54"/>
      <c r="C163" s="37" t="s">
        <v>244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12">
        <f>SUM(AC151:AC162)</f>
        <v>10303718</v>
      </c>
      <c r="AD163" s="12">
        <f>SUM(AD151:AD162)</f>
        <v>10296718</v>
      </c>
    </row>
    <row r="164" spans="1:30" ht="23.25" customHeight="1">
      <c r="A164" s="50" t="s">
        <v>245</v>
      </c>
      <c r="B164" s="51"/>
      <c r="C164" s="61" t="s">
        <v>246</v>
      </c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1"/>
      <c r="AD164" s="1"/>
    </row>
    <row r="165" spans="1:30" ht="23.25" customHeight="1">
      <c r="A165" s="50" t="s">
        <v>247</v>
      </c>
      <c r="B165" s="51"/>
      <c r="C165" s="61" t="s">
        <v>248</v>
      </c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1"/>
      <c r="AD165" s="1">
        <v>783000</v>
      </c>
    </row>
    <row r="166" spans="1:30" ht="23.25" customHeight="1">
      <c r="A166" s="50" t="s">
        <v>249</v>
      </c>
      <c r="B166" s="51"/>
      <c r="C166" s="61" t="s">
        <v>250</v>
      </c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1"/>
      <c r="AD166" s="1"/>
    </row>
    <row r="167" spans="1:30" ht="23.25" customHeight="1">
      <c r="A167" s="50" t="s">
        <v>251</v>
      </c>
      <c r="B167" s="51"/>
      <c r="C167" s="61" t="s">
        <v>252</v>
      </c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1">
        <v>3668000</v>
      </c>
      <c r="AD167" s="1">
        <v>3668000</v>
      </c>
    </row>
    <row r="168" spans="1:30" ht="23.25" customHeight="1">
      <c r="A168" s="50" t="s">
        <v>253</v>
      </c>
      <c r="B168" s="51"/>
      <c r="C168" s="56" t="s">
        <v>254</v>
      </c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1"/>
      <c r="AD168" s="1"/>
    </row>
    <row r="169" spans="1:30" ht="23.25" customHeight="1">
      <c r="A169" s="50" t="s">
        <v>255</v>
      </c>
      <c r="B169" s="51"/>
      <c r="C169" s="56" t="s">
        <v>256</v>
      </c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1"/>
      <c r="AD169" s="1"/>
    </row>
    <row r="170" spans="1:30" ht="23.25" customHeight="1">
      <c r="A170" s="50" t="s">
        <v>257</v>
      </c>
      <c r="B170" s="51"/>
      <c r="C170" s="56" t="s">
        <v>258</v>
      </c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1">
        <v>991000</v>
      </c>
      <c r="AD170" s="1">
        <v>991000</v>
      </c>
    </row>
    <row r="171" spans="1:30" ht="23.25" customHeight="1">
      <c r="A171" s="53" t="s">
        <v>259</v>
      </c>
      <c r="B171" s="54"/>
      <c r="C171" s="62" t="s">
        <v>260</v>
      </c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12">
        <f>SUM(AC164:AC170)</f>
        <v>4659000</v>
      </c>
      <c r="AD171" s="12">
        <f>SUM(AD164:AD170)</f>
        <v>5442000</v>
      </c>
    </row>
    <row r="172" spans="1:30" ht="23.25" customHeight="1">
      <c r="A172" s="50" t="s">
        <v>261</v>
      </c>
      <c r="B172" s="51"/>
      <c r="C172" s="36" t="s">
        <v>262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1"/>
      <c r="AD172" s="1"/>
    </row>
    <row r="173" spans="1:30" ht="23.25" customHeight="1">
      <c r="A173" s="50" t="s">
        <v>263</v>
      </c>
      <c r="B173" s="51"/>
      <c r="C173" s="36" t="s">
        <v>264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1"/>
      <c r="AD173" s="1"/>
    </row>
    <row r="174" spans="1:30" ht="23.25" customHeight="1">
      <c r="A174" s="50" t="s">
        <v>265</v>
      </c>
      <c r="B174" s="51"/>
      <c r="C174" s="36" t="s">
        <v>266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1"/>
      <c r="AD174" s="1">
        <v>111000</v>
      </c>
    </row>
    <row r="175" spans="1:30" ht="23.25" customHeight="1">
      <c r="A175" s="50" t="s">
        <v>267</v>
      </c>
      <c r="B175" s="51"/>
      <c r="C175" s="36" t="s">
        <v>268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1"/>
      <c r="AD175" s="1">
        <v>30000</v>
      </c>
    </row>
    <row r="176" spans="1:30" ht="23.25" customHeight="1">
      <c r="A176" s="53" t="s">
        <v>269</v>
      </c>
      <c r="B176" s="54"/>
      <c r="C176" s="37" t="s">
        <v>270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12">
        <f>SUM(AC172:AC175)</f>
        <v>0</v>
      </c>
      <c r="AD176" s="12">
        <f>SUM(AD172:AD175)</f>
        <v>141000</v>
      </c>
    </row>
    <row r="177" spans="1:30" ht="23.25" customHeight="1">
      <c r="A177" s="50" t="s">
        <v>271</v>
      </c>
      <c r="B177" s="51"/>
      <c r="C177" s="36" t="s">
        <v>272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1"/>
      <c r="AD177" s="1"/>
    </row>
    <row r="178" spans="1:30" ht="23.25" customHeight="1">
      <c r="A178" s="50" t="s">
        <v>273</v>
      </c>
      <c r="B178" s="51"/>
      <c r="C178" s="36" t="s">
        <v>274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1"/>
      <c r="AD178" s="1"/>
    </row>
    <row r="179" spans="1:30" ht="23.25" customHeight="1">
      <c r="A179" s="50" t="s">
        <v>275</v>
      </c>
      <c r="B179" s="51"/>
      <c r="C179" s="36" t="s">
        <v>276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1"/>
      <c r="AD179" s="1"/>
    </row>
    <row r="180" spans="1:30" ht="23.25" customHeight="1">
      <c r="A180" s="50" t="s">
        <v>277</v>
      </c>
      <c r="B180" s="51"/>
      <c r="C180" s="36" t="s">
        <v>278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1"/>
      <c r="AD180" s="1"/>
    </row>
    <row r="181" spans="1:30" ht="23.25" customHeight="1">
      <c r="A181" s="50" t="s">
        <v>279</v>
      </c>
      <c r="B181" s="51"/>
      <c r="C181" s="36" t="s">
        <v>280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1"/>
      <c r="AD181" s="1"/>
    </row>
    <row r="182" spans="1:30" ht="23.25" customHeight="1">
      <c r="A182" s="50" t="s">
        <v>281</v>
      </c>
      <c r="B182" s="51"/>
      <c r="C182" s="36" t="s">
        <v>282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1"/>
      <c r="AD182" s="1"/>
    </row>
    <row r="183" spans="1:30" ht="23.25" customHeight="1">
      <c r="A183" s="50" t="s">
        <v>283</v>
      </c>
      <c r="B183" s="51"/>
      <c r="C183" s="36" t="s">
        <v>284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1"/>
      <c r="AD183" s="1"/>
    </row>
    <row r="184" spans="1:30" ht="23.25" customHeight="1">
      <c r="A184" s="50" t="s">
        <v>285</v>
      </c>
      <c r="B184" s="51"/>
      <c r="C184" s="36" t="s">
        <v>286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1"/>
      <c r="AD184" s="1"/>
    </row>
    <row r="185" spans="1:30" ht="23.25" customHeight="1">
      <c r="A185" s="53" t="s">
        <v>287</v>
      </c>
      <c r="B185" s="54"/>
      <c r="C185" s="37" t="s">
        <v>288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12"/>
      <c r="AD185" s="12"/>
    </row>
    <row r="186" spans="1:30" ht="23.25" customHeight="1">
      <c r="A186" s="53" t="s">
        <v>289</v>
      </c>
      <c r="B186" s="54"/>
      <c r="C186" s="62" t="s">
        <v>290</v>
      </c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12">
        <f>SUM(AC115+AC116+AC141+AC150+AC163+AC176+AC171)</f>
        <v>37240718</v>
      </c>
      <c r="AD186" s="12">
        <f>SUM(AD115+AD116+AD141+AD150+AD163+AD176+AD171)</f>
        <v>39657718</v>
      </c>
    </row>
    <row r="187" spans="1:30" ht="23.25" customHeight="1">
      <c r="A187" s="63" t="s">
        <v>23</v>
      </c>
      <c r="B187" s="64"/>
      <c r="C187" s="26" t="s">
        <v>315</v>
      </c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12"/>
      <c r="AD187" s="12"/>
    </row>
    <row r="188" spans="1:30" ht="23.25" customHeight="1">
      <c r="A188" s="40" t="s">
        <v>18</v>
      </c>
      <c r="B188" s="41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1"/>
      <c r="AD188" s="1"/>
    </row>
    <row r="189" spans="1:30" ht="23.25" customHeight="1">
      <c r="A189" s="28" t="s">
        <v>24</v>
      </c>
      <c r="B189" s="38"/>
      <c r="C189" s="36" t="s">
        <v>292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1"/>
      <c r="AD189" s="1"/>
    </row>
    <row r="190" spans="1:30" ht="23.25" customHeight="1">
      <c r="A190" s="28" t="s">
        <v>26</v>
      </c>
      <c r="B190" s="38"/>
      <c r="C190" s="36" t="s">
        <v>293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1"/>
      <c r="AD190" s="1"/>
    </row>
    <row r="191" spans="1:30" ht="23.25" customHeight="1">
      <c r="A191" s="28" t="s">
        <v>28</v>
      </c>
      <c r="B191" s="38"/>
      <c r="C191" s="36" t="s">
        <v>294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1"/>
      <c r="AD191" s="1"/>
    </row>
    <row r="192" spans="1:30" ht="23.25" customHeight="1">
      <c r="A192" s="33" t="s">
        <v>30</v>
      </c>
      <c r="B192" s="39"/>
      <c r="C192" s="37" t="s">
        <v>295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12"/>
      <c r="AD192" s="12"/>
    </row>
    <row r="193" spans="1:30" ht="23.25" customHeight="1">
      <c r="A193" s="28" t="s">
        <v>32</v>
      </c>
      <c r="B193" s="38"/>
      <c r="C193" s="43" t="s">
        <v>296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1"/>
      <c r="AD193" s="1"/>
    </row>
    <row r="194" spans="1:30" ht="23.25" customHeight="1">
      <c r="A194" s="28" t="s">
        <v>34</v>
      </c>
      <c r="B194" s="38"/>
      <c r="C194" s="43" t="s">
        <v>297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1"/>
      <c r="AD194" s="1"/>
    </row>
    <row r="195" spans="1:30" ht="23.25" customHeight="1">
      <c r="A195" s="28" t="s">
        <v>36</v>
      </c>
      <c r="B195" s="38"/>
      <c r="C195" s="36" t="s">
        <v>298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1"/>
      <c r="AD195" s="1"/>
    </row>
    <row r="196" spans="1:30" ht="23.25" customHeight="1">
      <c r="A196" s="28" t="s">
        <v>38</v>
      </c>
      <c r="B196" s="38"/>
      <c r="C196" s="36" t="s">
        <v>299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1"/>
      <c r="AD196" s="1"/>
    </row>
    <row r="197" spans="1:30" ht="23.25" customHeight="1">
      <c r="A197" s="33" t="s">
        <v>40</v>
      </c>
      <c r="B197" s="39"/>
      <c r="C197" s="44" t="s">
        <v>300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12"/>
      <c r="AD197" s="12"/>
    </row>
    <row r="198" spans="1:30" ht="23.25" customHeight="1">
      <c r="A198" s="28" t="s">
        <v>42</v>
      </c>
      <c r="B198" s="38"/>
      <c r="C198" s="43" t="s">
        <v>301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1"/>
      <c r="AD198" s="1"/>
    </row>
    <row r="199" spans="1:30" ht="23.25" customHeight="1">
      <c r="A199" s="28" t="s">
        <v>44</v>
      </c>
      <c r="B199" s="38"/>
      <c r="C199" s="43" t="s">
        <v>302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1">
        <v>465282</v>
      </c>
      <c r="AD199" s="1">
        <v>465282</v>
      </c>
    </row>
    <row r="200" spans="1:30" ht="23.25" customHeight="1">
      <c r="A200" s="28" t="s">
        <v>46</v>
      </c>
      <c r="B200" s="38"/>
      <c r="C200" s="43" t="s">
        <v>303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1"/>
      <c r="AD200" s="1"/>
    </row>
    <row r="201" spans="1:30" ht="23.25" customHeight="1">
      <c r="A201" s="28" t="s">
        <v>48</v>
      </c>
      <c r="B201" s="38"/>
      <c r="C201" s="43" t="s">
        <v>304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1"/>
      <c r="AD201" s="1"/>
    </row>
    <row r="202" spans="1:30" ht="23.25" customHeight="1">
      <c r="A202" s="28" t="s">
        <v>50</v>
      </c>
      <c r="B202" s="38"/>
      <c r="C202" s="43" t="s">
        <v>305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1"/>
      <c r="AD202" s="1"/>
    </row>
    <row r="203" spans="1:30" ht="23.25" customHeight="1">
      <c r="A203" s="28" t="s">
        <v>52</v>
      </c>
      <c r="B203" s="38"/>
      <c r="C203" s="43" t="s">
        <v>306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1"/>
      <c r="AD203" s="1"/>
    </row>
    <row r="204" spans="1:30" ht="23.25" customHeight="1">
      <c r="A204" s="33" t="s">
        <v>54</v>
      </c>
      <c r="B204" s="39"/>
      <c r="C204" s="44" t="s">
        <v>307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12">
        <f>AC199</f>
        <v>465282</v>
      </c>
      <c r="AD204" s="12">
        <f>AD199</f>
        <v>465282</v>
      </c>
    </row>
    <row r="205" spans="1:30" ht="23.25" customHeight="1">
      <c r="A205" s="28" t="s">
        <v>56</v>
      </c>
      <c r="B205" s="38"/>
      <c r="C205" s="43" t="s">
        <v>308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1"/>
      <c r="AD205" s="1"/>
    </row>
    <row r="206" spans="1:30" ht="23.25" customHeight="1">
      <c r="A206" s="28" t="s">
        <v>58</v>
      </c>
      <c r="B206" s="38"/>
      <c r="C206" s="36" t="s">
        <v>309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1"/>
      <c r="AD206" s="1"/>
    </row>
    <row r="207" spans="1:30" ht="23.25" customHeight="1">
      <c r="A207" s="28" t="s">
        <v>60</v>
      </c>
      <c r="B207" s="38"/>
      <c r="C207" s="43" t="s">
        <v>310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1"/>
      <c r="AD207" s="1"/>
    </row>
    <row r="208" spans="1:30" ht="23.25" customHeight="1">
      <c r="A208" s="28" t="s">
        <v>62</v>
      </c>
      <c r="B208" s="38"/>
      <c r="C208" s="43" t="s">
        <v>311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1"/>
      <c r="AD208" s="1"/>
    </row>
    <row r="209" spans="1:30" ht="23.25" customHeight="1">
      <c r="A209" s="33" t="s">
        <v>64</v>
      </c>
      <c r="B209" s="39"/>
      <c r="C209" s="44" t="s">
        <v>312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12"/>
      <c r="AD209" s="12"/>
    </row>
    <row r="210" spans="1:30" ht="23.25" customHeight="1">
      <c r="A210" s="28" t="s">
        <v>66</v>
      </c>
      <c r="B210" s="38"/>
      <c r="C210" s="36" t="s">
        <v>313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1"/>
      <c r="AD210" s="1"/>
    </row>
    <row r="211" spans="1:30" ht="23.25" customHeight="1">
      <c r="A211" s="33" t="s">
        <v>68</v>
      </c>
      <c r="B211" s="39"/>
      <c r="C211" s="44" t="s">
        <v>314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12"/>
      <c r="AD211" s="12"/>
    </row>
    <row r="212" spans="1:30" ht="23.25" customHeight="1">
      <c r="A212" s="47" t="s">
        <v>317</v>
      </c>
      <c r="B212" s="48"/>
      <c r="C212" s="49"/>
      <c r="D212" s="47"/>
      <c r="E212" s="47"/>
      <c r="F212" s="47"/>
      <c r="G212" s="47"/>
      <c r="H212" s="47"/>
      <c r="I212" s="47"/>
      <c r="J212" s="47"/>
      <c r="K212" s="48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0">
        <f>AC186+AC204</f>
        <v>37706000</v>
      </c>
      <c r="AD212" s="10">
        <f>AD186+AD204</f>
        <v>40123000</v>
      </c>
    </row>
    <row r="214" spans="1:30" ht="23.25" customHeight="1">
      <c r="A214" s="14" t="s">
        <v>318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>
        <f>SUM(AC212-AC94)</f>
        <v>0</v>
      </c>
      <c r="AD214" s="14"/>
    </row>
  </sheetData>
  <mergeCells count="413">
    <mergeCell ref="A212:B212"/>
    <mergeCell ref="C212:K212"/>
    <mergeCell ref="A208:B208"/>
    <mergeCell ref="C208:AB208"/>
    <mergeCell ref="A209:B209"/>
    <mergeCell ref="C209:AB209"/>
    <mergeCell ref="A210:B210"/>
    <mergeCell ref="C210:AB210"/>
    <mergeCell ref="A207:B207"/>
    <mergeCell ref="C207:AB207"/>
    <mergeCell ref="A211:B211"/>
    <mergeCell ref="C211:AB211"/>
    <mergeCell ref="A197:B197"/>
    <mergeCell ref="C197:AB197"/>
    <mergeCell ref="A198:B198"/>
    <mergeCell ref="C198:AB198"/>
    <mergeCell ref="A199:B199"/>
    <mergeCell ref="C199:AB199"/>
    <mergeCell ref="A192:B192"/>
    <mergeCell ref="C192:AB192"/>
    <mergeCell ref="A193:B193"/>
    <mergeCell ref="C193:AB193"/>
    <mergeCell ref="A194:B194"/>
    <mergeCell ref="C194:AB194"/>
    <mergeCell ref="A195:B195"/>
    <mergeCell ref="C195:AB195"/>
    <mergeCell ref="A196:B196"/>
    <mergeCell ref="C196:AB196"/>
    <mergeCell ref="A205:B205"/>
    <mergeCell ref="C205:AB205"/>
    <mergeCell ref="A206:B206"/>
    <mergeCell ref="C206:AB206"/>
    <mergeCell ref="A200:B200"/>
    <mergeCell ref="C200:AB200"/>
    <mergeCell ref="A201:B201"/>
    <mergeCell ref="C201:AB201"/>
    <mergeCell ref="A202:B202"/>
    <mergeCell ref="C202:AB202"/>
    <mergeCell ref="A203:B203"/>
    <mergeCell ref="C203:AB203"/>
    <mergeCell ref="A204:B204"/>
    <mergeCell ref="C204:AB204"/>
    <mergeCell ref="A188:B188"/>
    <mergeCell ref="C188:AB188"/>
    <mergeCell ref="A189:B189"/>
    <mergeCell ref="C189:AB189"/>
    <mergeCell ref="A190:B190"/>
    <mergeCell ref="C190:AB190"/>
    <mergeCell ref="A191:B191"/>
    <mergeCell ref="C191:AB191"/>
    <mergeCell ref="A182:B182"/>
    <mergeCell ref="C182:AB182"/>
    <mergeCell ref="A183:B183"/>
    <mergeCell ref="C183:AB183"/>
    <mergeCell ref="A184:B184"/>
    <mergeCell ref="C184:AB184"/>
    <mergeCell ref="A185:B185"/>
    <mergeCell ref="C185:AB185"/>
    <mergeCell ref="A186:B186"/>
    <mergeCell ref="C186:AB186"/>
    <mergeCell ref="A187:B187"/>
    <mergeCell ref="C187:AB187"/>
    <mergeCell ref="A177:B177"/>
    <mergeCell ref="C177:AB177"/>
    <mergeCell ref="A178:B178"/>
    <mergeCell ref="C178:AB178"/>
    <mergeCell ref="A179:B179"/>
    <mergeCell ref="C179:AB179"/>
    <mergeCell ref="A180:B180"/>
    <mergeCell ref="C180:AB180"/>
    <mergeCell ref="A181:B181"/>
    <mergeCell ref="C181:AB181"/>
    <mergeCell ref="A172:B172"/>
    <mergeCell ref="C172:AB172"/>
    <mergeCell ref="A173:B173"/>
    <mergeCell ref="C173:AB173"/>
    <mergeCell ref="A174:B174"/>
    <mergeCell ref="C174:AB174"/>
    <mergeCell ref="A175:B175"/>
    <mergeCell ref="C175:AB175"/>
    <mergeCell ref="A176:B176"/>
    <mergeCell ref="C176:AB176"/>
    <mergeCell ref="A167:B167"/>
    <mergeCell ref="C167:AB167"/>
    <mergeCell ref="A168:B168"/>
    <mergeCell ref="C168:AB168"/>
    <mergeCell ref="A169:B169"/>
    <mergeCell ref="C169:AB169"/>
    <mergeCell ref="A170:B170"/>
    <mergeCell ref="C170:AB170"/>
    <mergeCell ref="A171:B171"/>
    <mergeCell ref="C171:AB171"/>
    <mergeCell ref="A162:B162"/>
    <mergeCell ref="C162:AB162"/>
    <mergeCell ref="A163:B163"/>
    <mergeCell ref="C163:AB163"/>
    <mergeCell ref="A164:B164"/>
    <mergeCell ref="C164:AB164"/>
    <mergeCell ref="A165:B165"/>
    <mergeCell ref="C165:AB165"/>
    <mergeCell ref="A166:B166"/>
    <mergeCell ref="C166:AB166"/>
    <mergeCell ref="A157:B157"/>
    <mergeCell ref="C157:AB157"/>
    <mergeCell ref="A158:B158"/>
    <mergeCell ref="C158:AB158"/>
    <mergeCell ref="A159:B159"/>
    <mergeCell ref="C159:AB159"/>
    <mergeCell ref="A160:B160"/>
    <mergeCell ref="C160:AB160"/>
    <mergeCell ref="A161:B161"/>
    <mergeCell ref="C161:AB161"/>
    <mergeCell ref="A152:B152"/>
    <mergeCell ref="C152:AB152"/>
    <mergeCell ref="A153:B153"/>
    <mergeCell ref="C153:AB153"/>
    <mergeCell ref="A154:B154"/>
    <mergeCell ref="C154:AB154"/>
    <mergeCell ref="A155:B155"/>
    <mergeCell ref="C155:AB155"/>
    <mergeCell ref="A156:B156"/>
    <mergeCell ref="C156:AB156"/>
    <mergeCell ref="A147:B147"/>
    <mergeCell ref="C147:AB147"/>
    <mergeCell ref="A148:B148"/>
    <mergeCell ref="C148:AB148"/>
    <mergeCell ref="A149:B149"/>
    <mergeCell ref="C149:AB149"/>
    <mergeCell ref="A150:B150"/>
    <mergeCell ref="C150:AB150"/>
    <mergeCell ref="A151:B151"/>
    <mergeCell ref="C151:AB151"/>
    <mergeCell ref="A142:B142"/>
    <mergeCell ref="C142:AB142"/>
    <mergeCell ref="A143:B143"/>
    <mergeCell ref="C143:AB143"/>
    <mergeCell ref="A144:B144"/>
    <mergeCell ref="C144:AB144"/>
    <mergeCell ref="A145:B145"/>
    <mergeCell ref="C145:AB145"/>
    <mergeCell ref="A146:B146"/>
    <mergeCell ref="C146:AB146"/>
    <mergeCell ref="A137:B137"/>
    <mergeCell ref="C137:AB137"/>
    <mergeCell ref="A138:B138"/>
    <mergeCell ref="C138:AB138"/>
    <mergeCell ref="A139:B139"/>
    <mergeCell ref="C139:AB139"/>
    <mergeCell ref="A140:B140"/>
    <mergeCell ref="C140:AB140"/>
    <mergeCell ref="A141:B141"/>
    <mergeCell ref="C141:AB141"/>
    <mergeCell ref="A132:B132"/>
    <mergeCell ref="C132:AB132"/>
    <mergeCell ref="A133:B133"/>
    <mergeCell ref="C133:AB133"/>
    <mergeCell ref="A134:B134"/>
    <mergeCell ref="C134:AB134"/>
    <mergeCell ref="A135:B135"/>
    <mergeCell ref="C135:AB135"/>
    <mergeCell ref="A136:B136"/>
    <mergeCell ref="C136:AB136"/>
    <mergeCell ref="A127:B127"/>
    <mergeCell ref="C127:AB127"/>
    <mergeCell ref="A128:B128"/>
    <mergeCell ref="C128:AB128"/>
    <mergeCell ref="A129:B129"/>
    <mergeCell ref="C129:AB129"/>
    <mergeCell ref="A130:B130"/>
    <mergeCell ref="C130:AB130"/>
    <mergeCell ref="A131:B131"/>
    <mergeCell ref="C131:AB131"/>
    <mergeCell ref="A122:B122"/>
    <mergeCell ref="C122:AB122"/>
    <mergeCell ref="A123:B123"/>
    <mergeCell ref="C123:AB123"/>
    <mergeCell ref="A124:B124"/>
    <mergeCell ref="C124:AB124"/>
    <mergeCell ref="A125:B125"/>
    <mergeCell ref="C125:AB125"/>
    <mergeCell ref="A126:B126"/>
    <mergeCell ref="C126:AB126"/>
    <mergeCell ref="A117:B117"/>
    <mergeCell ref="C117:AB117"/>
    <mergeCell ref="A118:B118"/>
    <mergeCell ref="C118:AB118"/>
    <mergeCell ref="A119:B119"/>
    <mergeCell ref="C119:AB119"/>
    <mergeCell ref="A120:B120"/>
    <mergeCell ref="C120:AB120"/>
    <mergeCell ref="A121:B121"/>
    <mergeCell ref="C121:AB121"/>
    <mergeCell ref="A112:B112"/>
    <mergeCell ref="C112:AB112"/>
    <mergeCell ref="A113:B113"/>
    <mergeCell ref="C113:AB113"/>
    <mergeCell ref="A114:B114"/>
    <mergeCell ref="C114:AB114"/>
    <mergeCell ref="A115:B115"/>
    <mergeCell ref="C115:AB115"/>
    <mergeCell ref="A116:B116"/>
    <mergeCell ref="C116:AB116"/>
    <mergeCell ref="A107:B107"/>
    <mergeCell ref="C107:AB107"/>
    <mergeCell ref="A108:B108"/>
    <mergeCell ref="C108:AB108"/>
    <mergeCell ref="A109:B109"/>
    <mergeCell ref="C109:AB109"/>
    <mergeCell ref="A110:B110"/>
    <mergeCell ref="C110:AB110"/>
    <mergeCell ref="A111:B111"/>
    <mergeCell ref="C111:AB111"/>
    <mergeCell ref="A102:B102"/>
    <mergeCell ref="C102:AB102"/>
    <mergeCell ref="A103:B103"/>
    <mergeCell ref="C103:AB103"/>
    <mergeCell ref="A104:B104"/>
    <mergeCell ref="C104:AB104"/>
    <mergeCell ref="A105:B105"/>
    <mergeCell ref="C105:AB105"/>
    <mergeCell ref="A106:B106"/>
    <mergeCell ref="C106:AB106"/>
    <mergeCell ref="A97:B97"/>
    <mergeCell ref="C97:AB97"/>
    <mergeCell ref="A98:B98"/>
    <mergeCell ref="C98:AB98"/>
    <mergeCell ref="A99:B99"/>
    <mergeCell ref="C99:AB99"/>
    <mergeCell ref="A100:B100"/>
    <mergeCell ref="C100:AB100"/>
    <mergeCell ref="A101:B101"/>
    <mergeCell ref="C101:AB101"/>
    <mergeCell ref="A91:B91"/>
    <mergeCell ref="C91:AB91"/>
    <mergeCell ref="A92:B92"/>
    <mergeCell ref="C92:AB92"/>
    <mergeCell ref="A93:B93"/>
    <mergeCell ref="C93:AB93"/>
    <mergeCell ref="A95:B95"/>
    <mergeCell ref="C95:AB95"/>
    <mergeCell ref="A96:B96"/>
    <mergeCell ref="C96:AB96"/>
    <mergeCell ref="A94:B94"/>
    <mergeCell ref="C94:K94"/>
    <mergeCell ref="A86:B86"/>
    <mergeCell ref="C86:AB86"/>
    <mergeCell ref="A87:B87"/>
    <mergeCell ref="C87:AB87"/>
    <mergeCell ref="A88:B88"/>
    <mergeCell ref="C88:AB88"/>
    <mergeCell ref="A89:B89"/>
    <mergeCell ref="C89:AB89"/>
    <mergeCell ref="A90:B90"/>
    <mergeCell ref="C90:AB9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6:B76"/>
    <mergeCell ref="C76:AB76"/>
    <mergeCell ref="A77:B77"/>
    <mergeCell ref="C77:AB77"/>
    <mergeCell ref="A78:B78"/>
    <mergeCell ref="C78:AB78"/>
    <mergeCell ref="A79:B79"/>
    <mergeCell ref="C79:AB79"/>
    <mergeCell ref="A80:B80"/>
    <mergeCell ref="C80:AB80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66:B66"/>
    <mergeCell ref="C66:AB66"/>
    <mergeCell ref="A67:B67"/>
    <mergeCell ref="C67:AB67"/>
    <mergeCell ref="A68:B68"/>
    <mergeCell ref="C68:AB68"/>
    <mergeCell ref="A69:B69"/>
    <mergeCell ref="C69:AB69"/>
    <mergeCell ref="A70:B70"/>
    <mergeCell ref="C70:AB70"/>
    <mergeCell ref="A61:B61"/>
    <mergeCell ref="C61:AB61"/>
    <mergeCell ref="A62:B62"/>
    <mergeCell ref="C62:AB62"/>
    <mergeCell ref="A63:B63"/>
    <mergeCell ref="C63:AB63"/>
    <mergeCell ref="A64:B64"/>
    <mergeCell ref="C64:AB64"/>
    <mergeCell ref="A65:B65"/>
    <mergeCell ref="C65:AB6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51:B51"/>
    <mergeCell ref="C51:AB51"/>
    <mergeCell ref="A52:B52"/>
    <mergeCell ref="C52:AB52"/>
    <mergeCell ref="A53:B53"/>
    <mergeCell ref="C53:AB53"/>
    <mergeCell ref="A54:B54"/>
    <mergeCell ref="C54:AB54"/>
    <mergeCell ref="A55:B55"/>
    <mergeCell ref="C55:AB55"/>
    <mergeCell ref="A46:B46"/>
    <mergeCell ref="C46:AB46"/>
    <mergeCell ref="A47:B47"/>
    <mergeCell ref="C47:AB47"/>
    <mergeCell ref="A48:B48"/>
    <mergeCell ref="C48:AB48"/>
    <mergeCell ref="A49:B49"/>
    <mergeCell ref="C49:AB49"/>
    <mergeCell ref="A50:B50"/>
    <mergeCell ref="C50:AB5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6:B36"/>
    <mergeCell ref="C36:AB36"/>
    <mergeCell ref="A37:B37"/>
    <mergeCell ref="C37:AB37"/>
    <mergeCell ref="A38:B38"/>
    <mergeCell ref="C38:AB38"/>
    <mergeCell ref="A39:B39"/>
    <mergeCell ref="C39:AB39"/>
    <mergeCell ref="A40:B40"/>
    <mergeCell ref="C40:AB40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26:B26"/>
    <mergeCell ref="C26:AB26"/>
    <mergeCell ref="A27:B27"/>
    <mergeCell ref="C27:AB27"/>
    <mergeCell ref="A28:B28"/>
    <mergeCell ref="C28:AB28"/>
    <mergeCell ref="A29:B29"/>
    <mergeCell ref="C29:AB29"/>
    <mergeCell ref="A30:B30"/>
    <mergeCell ref="C30:AB30"/>
    <mergeCell ref="A21:B21"/>
    <mergeCell ref="C21:AB21"/>
    <mergeCell ref="A22:B22"/>
    <mergeCell ref="C22:AB22"/>
    <mergeCell ref="A23:B23"/>
    <mergeCell ref="C23:AB23"/>
    <mergeCell ref="A24:B24"/>
    <mergeCell ref="C24:AB24"/>
    <mergeCell ref="A25:B25"/>
    <mergeCell ref="C25:AB2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11:B11"/>
    <mergeCell ref="C11:AB11"/>
    <mergeCell ref="A12:B12"/>
    <mergeCell ref="C12:AB12"/>
    <mergeCell ref="A13:B13"/>
    <mergeCell ref="C13:AB13"/>
    <mergeCell ref="A14:B14"/>
    <mergeCell ref="C14:AB14"/>
    <mergeCell ref="A15:B15"/>
    <mergeCell ref="C15:AB15"/>
    <mergeCell ref="A7:B7"/>
    <mergeCell ref="C7:AB7"/>
    <mergeCell ref="A8:B8"/>
    <mergeCell ref="C8:AB8"/>
    <mergeCell ref="A4:AD4"/>
    <mergeCell ref="A9:B9"/>
    <mergeCell ref="C9:AB9"/>
    <mergeCell ref="A10:B10"/>
    <mergeCell ref="C10:AB10"/>
  </mergeCells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G7" sqref="G7"/>
    </sheetView>
  </sheetViews>
  <sheetFormatPr defaultRowHeight="15"/>
  <cols>
    <col min="1" max="1" width="39.28515625" customWidth="1"/>
    <col min="2" max="2" width="14.140625" bestFit="1" customWidth="1"/>
    <col min="3" max="3" width="18.5703125" customWidth="1"/>
  </cols>
  <sheetData>
    <row r="1" spans="1:6">
      <c r="A1" s="16" t="s">
        <v>362</v>
      </c>
    </row>
    <row r="2" spans="1:6">
      <c r="A2" s="16" t="s">
        <v>358</v>
      </c>
    </row>
    <row r="3" spans="1:6">
      <c r="A3" s="16"/>
    </row>
    <row r="4" spans="1:6" ht="26.25" customHeight="1">
      <c r="A4" s="68" t="s">
        <v>349</v>
      </c>
      <c r="B4" s="31"/>
      <c r="C4" s="31"/>
    </row>
    <row r="5" spans="1:6">
      <c r="A5" s="2" t="s">
        <v>0</v>
      </c>
      <c r="B5" s="2" t="s">
        <v>1</v>
      </c>
      <c r="C5" s="2" t="s">
        <v>2</v>
      </c>
    </row>
    <row r="6" spans="1:6">
      <c r="A6" s="4" t="s">
        <v>3</v>
      </c>
      <c r="B6" s="15" t="s">
        <v>353</v>
      </c>
      <c r="C6" s="15" t="s">
        <v>354</v>
      </c>
    </row>
    <row r="7" spans="1:6" ht="25.5" customHeight="1">
      <c r="A7" s="65" t="s">
        <v>4</v>
      </c>
      <c r="B7" s="65"/>
      <c r="C7" s="65"/>
    </row>
    <row r="8" spans="1:6" ht="29.25" customHeight="1">
      <c r="A8" s="3" t="s">
        <v>5</v>
      </c>
      <c r="B8" s="1">
        <v>541890</v>
      </c>
      <c r="C8" s="1">
        <v>541890</v>
      </c>
      <c r="F8" s="21"/>
    </row>
    <row r="9" spans="1:6" ht="31.5" customHeight="1">
      <c r="A9" s="3" t="s">
        <v>6</v>
      </c>
      <c r="B9" s="1">
        <v>1088000</v>
      </c>
      <c r="C9" s="1">
        <v>1088000</v>
      </c>
      <c r="F9" s="21"/>
    </row>
    <row r="10" spans="1:6" ht="30">
      <c r="A10" s="3" t="s">
        <v>7</v>
      </c>
      <c r="B10" s="1">
        <v>100000</v>
      </c>
      <c r="C10" s="1">
        <v>100000</v>
      </c>
      <c r="F10" s="21"/>
    </row>
    <row r="11" spans="1:6" ht="30">
      <c r="A11" s="3" t="s">
        <v>8</v>
      </c>
      <c r="B11" s="1">
        <v>222460</v>
      </c>
      <c r="C11" s="1">
        <v>222460</v>
      </c>
      <c r="F11" s="21"/>
    </row>
    <row r="12" spans="1:6" ht="27" customHeight="1">
      <c r="A12" s="3" t="s">
        <v>9</v>
      </c>
      <c r="B12" s="1">
        <v>4970795</v>
      </c>
      <c r="C12" s="1">
        <v>6046409</v>
      </c>
      <c r="F12" s="21"/>
    </row>
    <row r="13" spans="1:6">
      <c r="A13" s="3" t="s">
        <v>350</v>
      </c>
      <c r="B13" s="1">
        <v>179556</v>
      </c>
      <c r="C13" s="1">
        <v>182753</v>
      </c>
      <c r="F13" s="21"/>
    </row>
    <row r="14" spans="1:6">
      <c r="A14" s="65" t="s">
        <v>10</v>
      </c>
      <c r="B14" s="65"/>
      <c r="C14" s="65"/>
      <c r="F14" s="21"/>
    </row>
    <row r="15" spans="1:6" ht="29.25" customHeight="1">
      <c r="A15" s="3" t="s">
        <v>11</v>
      </c>
      <c r="B15" s="1">
        <v>1008904</v>
      </c>
      <c r="C15" s="1">
        <v>1148604</v>
      </c>
    </row>
    <row r="16" spans="1:6">
      <c r="A16" s="1" t="s">
        <v>14</v>
      </c>
      <c r="B16" s="1">
        <v>2500000</v>
      </c>
      <c r="C16" s="1">
        <v>2500000</v>
      </c>
    </row>
    <row r="17" spans="1:3">
      <c r="A17" s="66" t="s">
        <v>12</v>
      </c>
      <c r="B17" s="67"/>
      <c r="C17" s="67"/>
    </row>
    <row r="18" spans="1:3" ht="47.25" customHeight="1">
      <c r="A18" s="3" t="s">
        <v>13</v>
      </c>
      <c r="B18" s="1">
        <v>1200000</v>
      </c>
      <c r="C18" s="1">
        <v>1200000</v>
      </c>
    </row>
    <row r="19" spans="1:3" ht="22.5" customHeight="1">
      <c r="A19" s="5" t="s">
        <v>15</v>
      </c>
      <c r="B19" s="6">
        <f>+B8+B9+B10+B11+B12+B15+B16+B18+B13</f>
        <v>11811605</v>
      </c>
      <c r="C19" s="6">
        <f>+C8+C9+C10+C11+C12+C15+C16+C18+C13</f>
        <v>13030116</v>
      </c>
    </row>
  </sheetData>
  <mergeCells count="4">
    <mergeCell ref="A7:C7"/>
    <mergeCell ref="A14:C14"/>
    <mergeCell ref="A17:C17"/>
    <mergeCell ref="A4:C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P14" sqref="P14"/>
    </sheetView>
  </sheetViews>
  <sheetFormatPr defaultRowHeight="1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1:5">
      <c r="A2" t="s">
        <v>363</v>
      </c>
    </row>
    <row r="3" spans="1:5">
      <c r="A3" t="s">
        <v>358</v>
      </c>
    </row>
    <row r="6" spans="1:5">
      <c r="B6" s="31" t="s">
        <v>348</v>
      </c>
      <c r="C6" s="31"/>
      <c r="D6" s="31"/>
      <c r="E6" s="31"/>
    </row>
    <row r="7" spans="1:5">
      <c r="B7" s="31" t="s">
        <v>347</v>
      </c>
      <c r="C7" s="31"/>
      <c r="D7" s="31"/>
      <c r="E7" s="31"/>
    </row>
    <row r="10" spans="1:5">
      <c r="B10" s="8" t="s">
        <v>16</v>
      </c>
      <c r="C10" s="7" t="s">
        <v>17</v>
      </c>
      <c r="D10" s="15" t="s">
        <v>353</v>
      </c>
      <c r="E10" s="15" t="s">
        <v>352</v>
      </c>
    </row>
    <row r="11" spans="1:5" ht="34.5" customHeight="1">
      <c r="B11" s="1" t="s">
        <v>18</v>
      </c>
      <c r="C11" s="3" t="s">
        <v>355</v>
      </c>
      <c r="D11" s="1">
        <v>4659000</v>
      </c>
      <c r="E11" s="1">
        <v>5442000</v>
      </c>
    </row>
    <row r="12" spans="1:5">
      <c r="B12" s="1" t="s">
        <v>19</v>
      </c>
      <c r="C12" s="1"/>
      <c r="D12" s="1"/>
      <c r="E12" s="1"/>
    </row>
    <row r="13" spans="1:5">
      <c r="B13" s="1" t="s">
        <v>20</v>
      </c>
      <c r="C13" s="1"/>
      <c r="D13" s="1"/>
      <c r="E13" s="1"/>
    </row>
    <row r="14" spans="1:5">
      <c r="B14" s="1" t="s">
        <v>21</v>
      </c>
      <c r="C14" s="1"/>
      <c r="D14" s="1"/>
      <c r="E14" s="1"/>
    </row>
    <row r="15" spans="1:5">
      <c r="C15" s="9" t="s">
        <v>15</v>
      </c>
      <c r="D15" s="9">
        <f>SUM(D11:D14)</f>
        <v>4659000</v>
      </c>
      <c r="E15" s="9">
        <f>SUM(E11:E14)</f>
        <v>5442000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G21" sqref="G21"/>
    </sheetView>
  </sheetViews>
  <sheetFormatPr defaultRowHeight="1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1:5">
      <c r="A2" t="s">
        <v>361</v>
      </c>
    </row>
    <row r="3" spans="1:5">
      <c r="A3" t="s">
        <v>358</v>
      </c>
    </row>
    <row r="6" spans="1:5">
      <c r="B6" s="31" t="s">
        <v>348</v>
      </c>
      <c r="C6" s="31"/>
      <c r="D6" s="31"/>
      <c r="E6" s="31"/>
    </row>
    <row r="7" spans="1:5">
      <c r="B7" s="31" t="s">
        <v>364</v>
      </c>
      <c r="C7" s="31"/>
      <c r="D7" s="31"/>
      <c r="E7" s="31"/>
    </row>
    <row r="10" spans="1:5">
      <c r="B10" s="8" t="s">
        <v>16</v>
      </c>
      <c r="C10" s="15" t="s">
        <v>17</v>
      </c>
      <c r="D10" s="15" t="s">
        <v>353</v>
      </c>
      <c r="E10" s="15" t="s">
        <v>352</v>
      </c>
    </row>
    <row r="11" spans="1:5" ht="34.5" customHeight="1">
      <c r="B11" s="1" t="s">
        <v>18</v>
      </c>
      <c r="C11" s="3" t="s">
        <v>356</v>
      </c>
      <c r="D11" s="1"/>
      <c r="E11" s="1">
        <v>141000</v>
      </c>
    </row>
    <row r="12" spans="1:5">
      <c r="B12" s="1" t="s">
        <v>19</v>
      </c>
      <c r="C12" s="1"/>
      <c r="D12" s="1"/>
      <c r="E12" s="1"/>
    </row>
    <row r="13" spans="1:5">
      <c r="B13" s="1" t="s">
        <v>20</v>
      </c>
      <c r="C13" s="1"/>
      <c r="D13" s="1"/>
      <c r="E13" s="1"/>
    </row>
    <row r="14" spans="1:5">
      <c r="B14" s="1" t="s">
        <v>21</v>
      </c>
      <c r="C14" s="1"/>
      <c r="D14" s="1"/>
      <c r="E14" s="1"/>
    </row>
    <row r="15" spans="1:5">
      <c r="C15" s="9" t="s">
        <v>15</v>
      </c>
      <c r="D15" s="9">
        <f>SUM(D11:D14)</f>
        <v>0</v>
      </c>
      <c r="E15" s="9">
        <f>SUM(E11:E14)</f>
        <v>141000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K17" sqref="K17"/>
    </sheetView>
  </sheetViews>
  <sheetFormatPr defaultRowHeight="12.75"/>
  <cols>
    <col min="1" max="1" width="45.42578125" style="16" bestFit="1" customWidth="1"/>
    <col min="2" max="2" width="13.140625" style="16" customWidth="1"/>
    <col min="3" max="3" width="12" style="16" customWidth="1"/>
    <col min="4" max="4" width="36" style="16" customWidth="1"/>
    <col min="5" max="6" width="11.85546875" style="16" customWidth="1"/>
    <col min="7" max="253" width="9.140625" style="16"/>
    <col min="254" max="254" width="45.42578125" style="16" bestFit="1" customWidth="1"/>
    <col min="255" max="255" width="22.28515625" style="16" customWidth="1"/>
    <col min="256" max="256" width="36" style="16" customWidth="1"/>
    <col min="257" max="257" width="21" style="16" customWidth="1"/>
    <col min="258" max="509" width="9.140625" style="16"/>
    <col min="510" max="510" width="45.42578125" style="16" bestFit="1" customWidth="1"/>
    <col min="511" max="511" width="22.28515625" style="16" customWidth="1"/>
    <col min="512" max="512" width="36" style="16" customWidth="1"/>
    <col min="513" max="513" width="21" style="16" customWidth="1"/>
    <col min="514" max="765" width="9.140625" style="16"/>
    <col min="766" max="766" width="45.42578125" style="16" bestFit="1" customWidth="1"/>
    <col min="767" max="767" width="22.28515625" style="16" customWidth="1"/>
    <col min="768" max="768" width="36" style="16" customWidth="1"/>
    <col min="769" max="769" width="21" style="16" customWidth="1"/>
    <col min="770" max="1021" width="9.140625" style="16"/>
    <col min="1022" max="1022" width="45.42578125" style="16" bestFit="1" customWidth="1"/>
    <col min="1023" max="1023" width="22.28515625" style="16" customWidth="1"/>
    <col min="1024" max="1024" width="36" style="16" customWidth="1"/>
    <col min="1025" max="1025" width="21" style="16" customWidth="1"/>
    <col min="1026" max="1277" width="9.140625" style="16"/>
    <col min="1278" max="1278" width="45.42578125" style="16" bestFit="1" customWidth="1"/>
    <col min="1279" max="1279" width="22.28515625" style="16" customWidth="1"/>
    <col min="1280" max="1280" width="36" style="16" customWidth="1"/>
    <col min="1281" max="1281" width="21" style="16" customWidth="1"/>
    <col min="1282" max="1533" width="9.140625" style="16"/>
    <col min="1534" max="1534" width="45.42578125" style="16" bestFit="1" customWidth="1"/>
    <col min="1535" max="1535" width="22.28515625" style="16" customWidth="1"/>
    <col min="1536" max="1536" width="36" style="16" customWidth="1"/>
    <col min="1537" max="1537" width="21" style="16" customWidth="1"/>
    <col min="1538" max="1789" width="9.140625" style="16"/>
    <col min="1790" max="1790" width="45.42578125" style="16" bestFit="1" customWidth="1"/>
    <col min="1791" max="1791" width="22.28515625" style="16" customWidth="1"/>
    <col min="1792" max="1792" width="36" style="16" customWidth="1"/>
    <col min="1793" max="1793" width="21" style="16" customWidth="1"/>
    <col min="1794" max="2045" width="9.140625" style="16"/>
    <col min="2046" max="2046" width="45.42578125" style="16" bestFit="1" customWidth="1"/>
    <col min="2047" max="2047" width="22.28515625" style="16" customWidth="1"/>
    <col min="2048" max="2048" width="36" style="16" customWidth="1"/>
    <col min="2049" max="2049" width="21" style="16" customWidth="1"/>
    <col min="2050" max="2301" width="9.140625" style="16"/>
    <col min="2302" max="2302" width="45.42578125" style="16" bestFit="1" customWidth="1"/>
    <col min="2303" max="2303" width="22.28515625" style="16" customWidth="1"/>
    <col min="2304" max="2304" width="36" style="16" customWidth="1"/>
    <col min="2305" max="2305" width="21" style="16" customWidth="1"/>
    <col min="2306" max="2557" width="9.140625" style="16"/>
    <col min="2558" max="2558" width="45.42578125" style="16" bestFit="1" customWidth="1"/>
    <col min="2559" max="2559" width="22.28515625" style="16" customWidth="1"/>
    <col min="2560" max="2560" width="36" style="16" customWidth="1"/>
    <col min="2561" max="2561" width="21" style="16" customWidth="1"/>
    <col min="2562" max="2813" width="9.140625" style="16"/>
    <col min="2814" max="2814" width="45.42578125" style="16" bestFit="1" customWidth="1"/>
    <col min="2815" max="2815" width="22.28515625" style="16" customWidth="1"/>
    <col min="2816" max="2816" width="36" style="16" customWidth="1"/>
    <col min="2817" max="2817" width="21" style="16" customWidth="1"/>
    <col min="2818" max="3069" width="9.140625" style="16"/>
    <col min="3070" max="3070" width="45.42578125" style="16" bestFit="1" customWidth="1"/>
    <col min="3071" max="3071" width="22.28515625" style="16" customWidth="1"/>
    <col min="3072" max="3072" width="36" style="16" customWidth="1"/>
    <col min="3073" max="3073" width="21" style="16" customWidth="1"/>
    <col min="3074" max="3325" width="9.140625" style="16"/>
    <col min="3326" max="3326" width="45.42578125" style="16" bestFit="1" customWidth="1"/>
    <col min="3327" max="3327" width="22.28515625" style="16" customWidth="1"/>
    <col min="3328" max="3328" width="36" style="16" customWidth="1"/>
    <col min="3329" max="3329" width="21" style="16" customWidth="1"/>
    <col min="3330" max="3581" width="9.140625" style="16"/>
    <col min="3582" max="3582" width="45.42578125" style="16" bestFit="1" customWidth="1"/>
    <col min="3583" max="3583" width="22.28515625" style="16" customWidth="1"/>
    <col min="3584" max="3584" width="36" style="16" customWidth="1"/>
    <col min="3585" max="3585" width="21" style="16" customWidth="1"/>
    <col min="3586" max="3837" width="9.140625" style="16"/>
    <col min="3838" max="3838" width="45.42578125" style="16" bestFit="1" customWidth="1"/>
    <col min="3839" max="3839" width="22.28515625" style="16" customWidth="1"/>
    <col min="3840" max="3840" width="36" style="16" customWidth="1"/>
    <col min="3841" max="3841" width="21" style="16" customWidth="1"/>
    <col min="3842" max="4093" width="9.140625" style="16"/>
    <col min="4094" max="4094" width="45.42578125" style="16" bestFit="1" customWidth="1"/>
    <col min="4095" max="4095" width="22.28515625" style="16" customWidth="1"/>
    <col min="4096" max="4096" width="36" style="16" customWidth="1"/>
    <col min="4097" max="4097" width="21" style="16" customWidth="1"/>
    <col min="4098" max="4349" width="9.140625" style="16"/>
    <col min="4350" max="4350" width="45.42578125" style="16" bestFit="1" customWidth="1"/>
    <col min="4351" max="4351" width="22.28515625" style="16" customWidth="1"/>
    <col min="4352" max="4352" width="36" style="16" customWidth="1"/>
    <col min="4353" max="4353" width="21" style="16" customWidth="1"/>
    <col min="4354" max="4605" width="9.140625" style="16"/>
    <col min="4606" max="4606" width="45.42578125" style="16" bestFit="1" customWidth="1"/>
    <col min="4607" max="4607" width="22.28515625" style="16" customWidth="1"/>
    <col min="4608" max="4608" width="36" style="16" customWidth="1"/>
    <col min="4609" max="4609" width="21" style="16" customWidth="1"/>
    <col min="4610" max="4861" width="9.140625" style="16"/>
    <col min="4862" max="4862" width="45.42578125" style="16" bestFit="1" customWidth="1"/>
    <col min="4863" max="4863" width="22.28515625" style="16" customWidth="1"/>
    <col min="4864" max="4864" width="36" style="16" customWidth="1"/>
    <col min="4865" max="4865" width="21" style="16" customWidth="1"/>
    <col min="4866" max="5117" width="9.140625" style="16"/>
    <col min="5118" max="5118" width="45.42578125" style="16" bestFit="1" customWidth="1"/>
    <col min="5119" max="5119" width="22.28515625" style="16" customWidth="1"/>
    <col min="5120" max="5120" width="36" style="16" customWidth="1"/>
    <col min="5121" max="5121" width="21" style="16" customWidth="1"/>
    <col min="5122" max="5373" width="9.140625" style="16"/>
    <col min="5374" max="5374" width="45.42578125" style="16" bestFit="1" customWidth="1"/>
    <col min="5375" max="5375" width="22.28515625" style="16" customWidth="1"/>
    <col min="5376" max="5376" width="36" style="16" customWidth="1"/>
    <col min="5377" max="5377" width="21" style="16" customWidth="1"/>
    <col min="5378" max="5629" width="9.140625" style="16"/>
    <col min="5630" max="5630" width="45.42578125" style="16" bestFit="1" customWidth="1"/>
    <col min="5631" max="5631" width="22.28515625" style="16" customWidth="1"/>
    <col min="5632" max="5632" width="36" style="16" customWidth="1"/>
    <col min="5633" max="5633" width="21" style="16" customWidth="1"/>
    <col min="5634" max="5885" width="9.140625" style="16"/>
    <col min="5886" max="5886" width="45.42578125" style="16" bestFit="1" customWidth="1"/>
    <col min="5887" max="5887" width="22.28515625" style="16" customWidth="1"/>
    <col min="5888" max="5888" width="36" style="16" customWidth="1"/>
    <col min="5889" max="5889" width="21" style="16" customWidth="1"/>
    <col min="5890" max="6141" width="9.140625" style="16"/>
    <col min="6142" max="6142" width="45.42578125" style="16" bestFit="1" customWidth="1"/>
    <col min="6143" max="6143" width="22.28515625" style="16" customWidth="1"/>
    <col min="6144" max="6144" width="36" style="16" customWidth="1"/>
    <col min="6145" max="6145" width="21" style="16" customWidth="1"/>
    <col min="6146" max="6397" width="9.140625" style="16"/>
    <col min="6398" max="6398" width="45.42578125" style="16" bestFit="1" customWidth="1"/>
    <col min="6399" max="6399" width="22.28515625" style="16" customWidth="1"/>
    <col min="6400" max="6400" width="36" style="16" customWidth="1"/>
    <col min="6401" max="6401" width="21" style="16" customWidth="1"/>
    <col min="6402" max="6653" width="9.140625" style="16"/>
    <col min="6654" max="6654" width="45.42578125" style="16" bestFit="1" customWidth="1"/>
    <col min="6655" max="6655" width="22.28515625" style="16" customWidth="1"/>
    <col min="6656" max="6656" width="36" style="16" customWidth="1"/>
    <col min="6657" max="6657" width="21" style="16" customWidth="1"/>
    <col min="6658" max="6909" width="9.140625" style="16"/>
    <col min="6910" max="6910" width="45.42578125" style="16" bestFit="1" customWidth="1"/>
    <col min="6911" max="6911" width="22.28515625" style="16" customWidth="1"/>
    <col min="6912" max="6912" width="36" style="16" customWidth="1"/>
    <col min="6913" max="6913" width="21" style="16" customWidth="1"/>
    <col min="6914" max="7165" width="9.140625" style="16"/>
    <col min="7166" max="7166" width="45.42578125" style="16" bestFit="1" customWidth="1"/>
    <col min="7167" max="7167" width="22.28515625" style="16" customWidth="1"/>
    <col min="7168" max="7168" width="36" style="16" customWidth="1"/>
    <col min="7169" max="7169" width="21" style="16" customWidth="1"/>
    <col min="7170" max="7421" width="9.140625" style="16"/>
    <col min="7422" max="7422" width="45.42578125" style="16" bestFit="1" customWidth="1"/>
    <col min="7423" max="7423" width="22.28515625" style="16" customWidth="1"/>
    <col min="7424" max="7424" width="36" style="16" customWidth="1"/>
    <col min="7425" max="7425" width="21" style="16" customWidth="1"/>
    <col min="7426" max="7677" width="9.140625" style="16"/>
    <col min="7678" max="7678" width="45.42578125" style="16" bestFit="1" customWidth="1"/>
    <col min="7679" max="7679" width="22.28515625" style="16" customWidth="1"/>
    <col min="7680" max="7680" width="36" style="16" customWidth="1"/>
    <col min="7681" max="7681" width="21" style="16" customWidth="1"/>
    <col min="7682" max="7933" width="9.140625" style="16"/>
    <col min="7934" max="7934" width="45.42578125" style="16" bestFit="1" customWidth="1"/>
    <col min="7935" max="7935" width="22.28515625" style="16" customWidth="1"/>
    <col min="7936" max="7936" width="36" style="16" customWidth="1"/>
    <col min="7937" max="7937" width="21" style="16" customWidth="1"/>
    <col min="7938" max="8189" width="9.140625" style="16"/>
    <col min="8190" max="8190" width="45.42578125" style="16" bestFit="1" customWidth="1"/>
    <col min="8191" max="8191" width="22.28515625" style="16" customWidth="1"/>
    <col min="8192" max="8192" width="36" style="16" customWidth="1"/>
    <col min="8193" max="8193" width="21" style="16" customWidth="1"/>
    <col min="8194" max="8445" width="9.140625" style="16"/>
    <col min="8446" max="8446" width="45.42578125" style="16" bestFit="1" customWidth="1"/>
    <col min="8447" max="8447" width="22.28515625" style="16" customWidth="1"/>
    <col min="8448" max="8448" width="36" style="16" customWidth="1"/>
    <col min="8449" max="8449" width="21" style="16" customWidth="1"/>
    <col min="8450" max="8701" width="9.140625" style="16"/>
    <col min="8702" max="8702" width="45.42578125" style="16" bestFit="1" customWidth="1"/>
    <col min="8703" max="8703" width="22.28515625" style="16" customWidth="1"/>
    <col min="8704" max="8704" width="36" style="16" customWidth="1"/>
    <col min="8705" max="8705" width="21" style="16" customWidth="1"/>
    <col min="8706" max="8957" width="9.140625" style="16"/>
    <col min="8958" max="8958" width="45.42578125" style="16" bestFit="1" customWidth="1"/>
    <col min="8959" max="8959" width="22.28515625" style="16" customWidth="1"/>
    <col min="8960" max="8960" width="36" style="16" customWidth="1"/>
    <col min="8961" max="8961" width="21" style="16" customWidth="1"/>
    <col min="8962" max="9213" width="9.140625" style="16"/>
    <col min="9214" max="9214" width="45.42578125" style="16" bestFit="1" customWidth="1"/>
    <col min="9215" max="9215" width="22.28515625" style="16" customWidth="1"/>
    <col min="9216" max="9216" width="36" style="16" customWidth="1"/>
    <col min="9217" max="9217" width="21" style="16" customWidth="1"/>
    <col min="9218" max="9469" width="9.140625" style="16"/>
    <col min="9470" max="9470" width="45.42578125" style="16" bestFit="1" customWidth="1"/>
    <col min="9471" max="9471" width="22.28515625" style="16" customWidth="1"/>
    <col min="9472" max="9472" width="36" style="16" customWidth="1"/>
    <col min="9473" max="9473" width="21" style="16" customWidth="1"/>
    <col min="9474" max="9725" width="9.140625" style="16"/>
    <col min="9726" max="9726" width="45.42578125" style="16" bestFit="1" customWidth="1"/>
    <col min="9727" max="9727" width="22.28515625" style="16" customWidth="1"/>
    <col min="9728" max="9728" width="36" style="16" customWidth="1"/>
    <col min="9729" max="9729" width="21" style="16" customWidth="1"/>
    <col min="9730" max="9981" width="9.140625" style="16"/>
    <col min="9982" max="9982" width="45.42578125" style="16" bestFit="1" customWidth="1"/>
    <col min="9983" max="9983" width="22.28515625" style="16" customWidth="1"/>
    <col min="9984" max="9984" width="36" style="16" customWidth="1"/>
    <col min="9985" max="9985" width="21" style="16" customWidth="1"/>
    <col min="9986" max="10237" width="9.140625" style="16"/>
    <col min="10238" max="10238" width="45.42578125" style="16" bestFit="1" customWidth="1"/>
    <col min="10239" max="10239" width="22.28515625" style="16" customWidth="1"/>
    <col min="10240" max="10240" width="36" style="16" customWidth="1"/>
    <col min="10241" max="10241" width="21" style="16" customWidth="1"/>
    <col min="10242" max="10493" width="9.140625" style="16"/>
    <col min="10494" max="10494" width="45.42578125" style="16" bestFit="1" customWidth="1"/>
    <col min="10495" max="10495" width="22.28515625" style="16" customWidth="1"/>
    <col min="10496" max="10496" width="36" style="16" customWidth="1"/>
    <col min="10497" max="10497" width="21" style="16" customWidth="1"/>
    <col min="10498" max="10749" width="9.140625" style="16"/>
    <col min="10750" max="10750" width="45.42578125" style="16" bestFit="1" customWidth="1"/>
    <col min="10751" max="10751" width="22.28515625" style="16" customWidth="1"/>
    <col min="10752" max="10752" width="36" style="16" customWidth="1"/>
    <col min="10753" max="10753" width="21" style="16" customWidth="1"/>
    <col min="10754" max="11005" width="9.140625" style="16"/>
    <col min="11006" max="11006" width="45.42578125" style="16" bestFit="1" customWidth="1"/>
    <col min="11007" max="11007" width="22.28515625" style="16" customWidth="1"/>
    <col min="11008" max="11008" width="36" style="16" customWidth="1"/>
    <col min="11009" max="11009" width="21" style="16" customWidth="1"/>
    <col min="11010" max="11261" width="9.140625" style="16"/>
    <col min="11262" max="11262" width="45.42578125" style="16" bestFit="1" customWidth="1"/>
    <col min="11263" max="11263" width="22.28515625" style="16" customWidth="1"/>
    <col min="11264" max="11264" width="36" style="16" customWidth="1"/>
    <col min="11265" max="11265" width="21" style="16" customWidth="1"/>
    <col min="11266" max="11517" width="9.140625" style="16"/>
    <col min="11518" max="11518" width="45.42578125" style="16" bestFit="1" customWidth="1"/>
    <col min="11519" max="11519" width="22.28515625" style="16" customWidth="1"/>
    <col min="11520" max="11520" width="36" style="16" customWidth="1"/>
    <col min="11521" max="11521" width="21" style="16" customWidth="1"/>
    <col min="11522" max="11773" width="9.140625" style="16"/>
    <col min="11774" max="11774" width="45.42578125" style="16" bestFit="1" customWidth="1"/>
    <col min="11775" max="11775" width="22.28515625" style="16" customWidth="1"/>
    <col min="11776" max="11776" width="36" style="16" customWidth="1"/>
    <col min="11777" max="11777" width="21" style="16" customWidth="1"/>
    <col min="11778" max="12029" width="9.140625" style="16"/>
    <col min="12030" max="12030" width="45.42578125" style="16" bestFit="1" customWidth="1"/>
    <col min="12031" max="12031" width="22.28515625" style="16" customWidth="1"/>
    <col min="12032" max="12032" width="36" style="16" customWidth="1"/>
    <col min="12033" max="12033" width="21" style="16" customWidth="1"/>
    <col min="12034" max="12285" width="9.140625" style="16"/>
    <col min="12286" max="12286" width="45.42578125" style="16" bestFit="1" customWidth="1"/>
    <col min="12287" max="12287" width="22.28515625" style="16" customWidth="1"/>
    <col min="12288" max="12288" width="36" style="16" customWidth="1"/>
    <col min="12289" max="12289" width="21" style="16" customWidth="1"/>
    <col min="12290" max="12541" width="9.140625" style="16"/>
    <col min="12542" max="12542" width="45.42578125" style="16" bestFit="1" customWidth="1"/>
    <col min="12543" max="12543" width="22.28515625" style="16" customWidth="1"/>
    <col min="12544" max="12544" width="36" style="16" customWidth="1"/>
    <col min="12545" max="12545" width="21" style="16" customWidth="1"/>
    <col min="12546" max="12797" width="9.140625" style="16"/>
    <col min="12798" max="12798" width="45.42578125" style="16" bestFit="1" customWidth="1"/>
    <col min="12799" max="12799" width="22.28515625" style="16" customWidth="1"/>
    <col min="12800" max="12800" width="36" style="16" customWidth="1"/>
    <col min="12801" max="12801" width="21" style="16" customWidth="1"/>
    <col min="12802" max="13053" width="9.140625" style="16"/>
    <col min="13054" max="13054" width="45.42578125" style="16" bestFit="1" customWidth="1"/>
    <col min="13055" max="13055" width="22.28515625" style="16" customWidth="1"/>
    <col min="13056" max="13056" width="36" style="16" customWidth="1"/>
    <col min="13057" max="13057" width="21" style="16" customWidth="1"/>
    <col min="13058" max="13309" width="9.140625" style="16"/>
    <col min="13310" max="13310" width="45.42578125" style="16" bestFit="1" customWidth="1"/>
    <col min="13311" max="13311" width="22.28515625" style="16" customWidth="1"/>
    <col min="13312" max="13312" width="36" style="16" customWidth="1"/>
    <col min="13313" max="13313" width="21" style="16" customWidth="1"/>
    <col min="13314" max="13565" width="9.140625" style="16"/>
    <col min="13566" max="13566" width="45.42578125" style="16" bestFit="1" customWidth="1"/>
    <col min="13567" max="13567" width="22.28515625" style="16" customWidth="1"/>
    <col min="13568" max="13568" width="36" style="16" customWidth="1"/>
    <col min="13569" max="13569" width="21" style="16" customWidth="1"/>
    <col min="13570" max="13821" width="9.140625" style="16"/>
    <col min="13822" max="13822" width="45.42578125" style="16" bestFit="1" customWidth="1"/>
    <col min="13823" max="13823" width="22.28515625" style="16" customWidth="1"/>
    <col min="13824" max="13824" width="36" style="16" customWidth="1"/>
    <col min="13825" max="13825" width="21" style="16" customWidth="1"/>
    <col min="13826" max="14077" width="9.140625" style="16"/>
    <col min="14078" max="14078" width="45.42578125" style="16" bestFit="1" customWidth="1"/>
    <col min="14079" max="14079" width="22.28515625" style="16" customWidth="1"/>
    <col min="14080" max="14080" width="36" style="16" customWidth="1"/>
    <col min="14081" max="14081" width="21" style="16" customWidth="1"/>
    <col min="14082" max="14333" width="9.140625" style="16"/>
    <col min="14334" max="14334" width="45.42578125" style="16" bestFit="1" customWidth="1"/>
    <col min="14335" max="14335" width="22.28515625" style="16" customWidth="1"/>
    <col min="14336" max="14336" width="36" style="16" customWidth="1"/>
    <col min="14337" max="14337" width="21" style="16" customWidth="1"/>
    <col min="14338" max="14589" width="9.140625" style="16"/>
    <col min="14590" max="14590" width="45.42578125" style="16" bestFit="1" customWidth="1"/>
    <col min="14591" max="14591" width="22.28515625" style="16" customWidth="1"/>
    <col min="14592" max="14592" width="36" style="16" customWidth="1"/>
    <col min="14593" max="14593" width="21" style="16" customWidth="1"/>
    <col min="14594" max="14845" width="9.140625" style="16"/>
    <col min="14846" max="14846" width="45.42578125" style="16" bestFit="1" customWidth="1"/>
    <col min="14847" max="14847" width="22.28515625" style="16" customWidth="1"/>
    <col min="14848" max="14848" width="36" style="16" customWidth="1"/>
    <col min="14849" max="14849" width="21" style="16" customWidth="1"/>
    <col min="14850" max="15101" width="9.140625" style="16"/>
    <col min="15102" max="15102" width="45.42578125" style="16" bestFit="1" customWidth="1"/>
    <col min="15103" max="15103" width="22.28515625" style="16" customWidth="1"/>
    <col min="15104" max="15104" width="36" style="16" customWidth="1"/>
    <col min="15105" max="15105" width="21" style="16" customWidth="1"/>
    <col min="15106" max="15357" width="9.140625" style="16"/>
    <col min="15358" max="15358" width="45.42578125" style="16" bestFit="1" customWidth="1"/>
    <col min="15359" max="15359" width="22.28515625" style="16" customWidth="1"/>
    <col min="15360" max="15360" width="36" style="16" customWidth="1"/>
    <col min="15361" max="15361" width="21" style="16" customWidth="1"/>
    <col min="15362" max="15613" width="9.140625" style="16"/>
    <col min="15614" max="15614" width="45.42578125" style="16" bestFit="1" customWidth="1"/>
    <col min="15615" max="15615" width="22.28515625" style="16" customWidth="1"/>
    <col min="15616" max="15616" width="36" style="16" customWidth="1"/>
    <col min="15617" max="15617" width="21" style="16" customWidth="1"/>
    <col min="15618" max="15869" width="9.140625" style="16"/>
    <col min="15870" max="15870" width="45.42578125" style="16" bestFit="1" customWidth="1"/>
    <col min="15871" max="15871" width="22.28515625" style="16" customWidth="1"/>
    <col min="15872" max="15872" width="36" style="16" customWidth="1"/>
    <col min="15873" max="15873" width="21" style="16" customWidth="1"/>
    <col min="15874" max="16125" width="9.140625" style="16"/>
    <col min="16126" max="16126" width="45.42578125" style="16" bestFit="1" customWidth="1"/>
    <col min="16127" max="16127" width="22.28515625" style="16" customWidth="1"/>
    <col min="16128" max="16128" width="36" style="16" customWidth="1"/>
    <col min="16129" max="16129" width="21" style="16" customWidth="1"/>
    <col min="16130" max="16384" width="9.140625" style="16"/>
  </cols>
  <sheetData>
    <row r="1" spans="1:6">
      <c r="A1" s="16" t="s">
        <v>360</v>
      </c>
    </row>
    <row r="2" spans="1:6">
      <c r="A2" s="16" t="s">
        <v>357</v>
      </c>
    </row>
    <row r="3" spans="1:6">
      <c r="B3" s="17" t="s">
        <v>321</v>
      </c>
      <c r="C3" s="17"/>
    </row>
    <row r="6" spans="1:6">
      <c r="A6" s="20" t="s">
        <v>17</v>
      </c>
      <c r="B6" s="20" t="s">
        <v>353</v>
      </c>
      <c r="C6" s="20" t="s">
        <v>352</v>
      </c>
      <c r="D6" s="20" t="s">
        <v>17</v>
      </c>
      <c r="E6" s="20" t="s">
        <v>353</v>
      </c>
      <c r="F6" s="20" t="s">
        <v>352</v>
      </c>
    </row>
    <row r="7" spans="1:6">
      <c r="A7" s="69" t="s">
        <v>322</v>
      </c>
      <c r="B7" s="70"/>
      <c r="C7" s="22"/>
      <c r="D7" s="71" t="s">
        <v>323</v>
      </c>
      <c r="E7" s="72"/>
    </row>
    <row r="8" spans="1:6">
      <c r="A8" s="18" t="s">
        <v>322</v>
      </c>
      <c r="B8" s="18">
        <v>2890395</v>
      </c>
      <c r="C8" s="18">
        <v>1624855</v>
      </c>
      <c r="D8" s="18" t="s">
        <v>323</v>
      </c>
      <c r="E8" s="18"/>
      <c r="F8" s="18"/>
    </row>
    <row r="9" spans="1:6">
      <c r="A9" s="18" t="s">
        <v>324</v>
      </c>
      <c r="B9" s="18">
        <v>440000</v>
      </c>
      <c r="C9" s="18">
        <v>430134</v>
      </c>
      <c r="D9" s="18" t="s">
        <v>325</v>
      </c>
      <c r="E9" s="18"/>
      <c r="F9" s="18">
        <v>7496383</v>
      </c>
    </row>
    <row r="10" spans="1:6">
      <c r="A10" s="18" t="s">
        <v>326</v>
      </c>
      <c r="B10" s="18">
        <v>11811605</v>
      </c>
      <c r="C10" s="18">
        <v>13030116</v>
      </c>
      <c r="D10" s="18" t="s">
        <v>327</v>
      </c>
      <c r="E10" s="18"/>
      <c r="F10" s="18"/>
    </row>
    <row r="11" spans="1:6">
      <c r="A11" s="18" t="s">
        <v>328</v>
      </c>
      <c r="B11" s="18">
        <v>14636000</v>
      </c>
      <c r="C11" s="18">
        <v>9103000</v>
      </c>
      <c r="D11" s="18" t="s">
        <v>329</v>
      </c>
      <c r="E11" s="18">
        <v>7928000</v>
      </c>
      <c r="F11" s="18">
        <v>7928000</v>
      </c>
    </row>
    <row r="12" spans="1:6">
      <c r="A12" s="18" t="s">
        <v>330</v>
      </c>
      <c r="B12" s="18"/>
      <c r="C12" s="18"/>
      <c r="D12" s="18" t="s">
        <v>331</v>
      </c>
      <c r="E12" s="18"/>
      <c r="F12" s="18"/>
    </row>
    <row r="13" spans="1:6">
      <c r="A13" s="18" t="s">
        <v>332</v>
      </c>
      <c r="B13" s="18"/>
      <c r="C13" s="18">
        <v>510512</v>
      </c>
      <c r="D13" s="18"/>
      <c r="E13" s="18"/>
      <c r="F13" s="18"/>
    </row>
    <row r="14" spans="1:6">
      <c r="A14" s="19" t="s">
        <v>333</v>
      </c>
      <c r="B14" s="19">
        <f>SUM(B8:B13)</f>
        <v>29778000</v>
      </c>
      <c r="C14" s="19">
        <f>SUM(C8:C13)</f>
        <v>24698617</v>
      </c>
      <c r="D14" s="19" t="s">
        <v>334</v>
      </c>
      <c r="E14" s="19">
        <f>SUM(E8:E13)</f>
        <v>7928000</v>
      </c>
      <c r="F14" s="19">
        <f>SUM(F8:F13)</f>
        <v>15424383</v>
      </c>
    </row>
    <row r="15" spans="1:6">
      <c r="A15" s="71" t="s">
        <v>320</v>
      </c>
      <c r="B15" s="72"/>
      <c r="C15" s="23"/>
      <c r="D15" s="71" t="s">
        <v>22</v>
      </c>
      <c r="E15" s="72"/>
    </row>
    <row r="16" spans="1:6">
      <c r="A16" s="18" t="s">
        <v>335</v>
      </c>
      <c r="B16" s="18">
        <v>8459000</v>
      </c>
      <c r="C16" s="18">
        <v>8689000</v>
      </c>
      <c r="D16" s="18" t="s">
        <v>336</v>
      </c>
      <c r="E16" s="18">
        <v>4659000</v>
      </c>
      <c r="F16" s="18">
        <v>5442000</v>
      </c>
    </row>
    <row r="17" spans="1:6">
      <c r="A17" s="18" t="s">
        <v>337</v>
      </c>
      <c r="B17" s="18">
        <v>1838000</v>
      </c>
      <c r="C17" s="18">
        <v>1850000</v>
      </c>
      <c r="D17" s="18" t="s">
        <v>338</v>
      </c>
      <c r="E17" s="18"/>
      <c r="F17" s="18">
        <v>141000</v>
      </c>
    </row>
    <row r="18" spans="1:6">
      <c r="A18" s="18" t="s">
        <v>339</v>
      </c>
      <c r="B18" s="18">
        <v>10913000</v>
      </c>
      <c r="C18" s="18">
        <v>12101000</v>
      </c>
      <c r="D18" s="18" t="s">
        <v>340</v>
      </c>
      <c r="E18" s="18"/>
      <c r="F18" s="18"/>
    </row>
    <row r="19" spans="1:6">
      <c r="A19" s="18" t="s">
        <v>341</v>
      </c>
      <c r="B19" s="18">
        <v>356000</v>
      </c>
      <c r="C19" s="18">
        <v>349000</v>
      </c>
      <c r="D19" s="18" t="s">
        <v>342</v>
      </c>
      <c r="E19" s="18"/>
      <c r="F19" s="18"/>
    </row>
    <row r="20" spans="1:6">
      <c r="A20" s="18" t="s">
        <v>343</v>
      </c>
      <c r="B20" s="18">
        <v>1068000</v>
      </c>
      <c r="C20" s="18">
        <v>1138000</v>
      </c>
      <c r="D20" s="18"/>
      <c r="E20" s="18"/>
      <c r="F20" s="18"/>
    </row>
    <row r="21" spans="1:6">
      <c r="A21" s="18" t="s">
        <v>344</v>
      </c>
      <c r="B21" s="18">
        <v>465282</v>
      </c>
      <c r="C21" s="18">
        <v>465282</v>
      </c>
      <c r="D21" s="18"/>
      <c r="E21" s="18"/>
      <c r="F21" s="18"/>
    </row>
    <row r="22" spans="1:6">
      <c r="A22" s="18" t="s">
        <v>351</v>
      </c>
      <c r="B22" s="18">
        <v>9947718</v>
      </c>
      <c r="C22" s="18">
        <v>9947718</v>
      </c>
      <c r="D22" s="18"/>
      <c r="E22" s="18"/>
      <c r="F22" s="18"/>
    </row>
    <row r="23" spans="1:6">
      <c r="A23" s="19" t="s">
        <v>345</v>
      </c>
      <c r="B23" s="19">
        <f>SUM(B16:B22)</f>
        <v>33047000</v>
      </c>
      <c r="C23" s="19">
        <f>SUM(C16:C22)</f>
        <v>34540000</v>
      </c>
      <c r="D23" s="19" t="s">
        <v>346</v>
      </c>
      <c r="E23" s="19">
        <f>SUM(E16:E22)</f>
        <v>4659000</v>
      </c>
      <c r="F23" s="19">
        <f>SUM(F16:F22)</f>
        <v>5583000</v>
      </c>
    </row>
  </sheetData>
  <mergeCells count="4">
    <mergeCell ref="A7:B7"/>
    <mergeCell ref="D7:E7"/>
    <mergeCell ref="A15:B15"/>
    <mergeCell ref="D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6. melléklet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Ohid01</cp:lastModifiedBy>
  <cp:lastPrinted>2017-05-29T12:28:04Z</cp:lastPrinted>
  <dcterms:created xsi:type="dcterms:W3CDTF">2014-02-10T13:59:11Z</dcterms:created>
  <dcterms:modified xsi:type="dcterms:W3CDTF">2017-05-30T06:13:31Z</dcterms:modified>
</cp:coreProperties>
</file>