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95" windowWidth="13275" windowHeight="7680" firstSheet="20" activeTab="22"/>
  </bookViews>
  <sheets>
    <sheet name="1.m. Önkormányzat" sheetId="1" r:id="rId1"/>
    <sheet name="2.m.Önkormányzat összesítő" sheetId="2" r:id="rId2"/>
    <sheet name="3.m.Polg.Hiv." sheetId="18" r:id="rId3"/>
    <sheet name="4.m.Művház" sheetId="5" r:id="rId4"/>
    <sheet name="5.m.Önkorm Óvoda" sheetId="4" r:id="rId5"/>
    <sheet name="6.m.Maradványkimutatás Önk." sheetId="3" r:id="rId6"/>
    <sheet name="7.m.Maradványkimutatás Hivatal" sheetId="7" r:id="rId7"/>
    <sheet name="8.m.Maradványkimutatás Óvoda" sheetId="8" r:id="rId8"/>
    <sheet name="9.m.Maradványkimutatás Műv.ház" sheetId="9" r:id="rId9"/>
    <sheet name="10.m. Támogatások" sheetId="10" r:id="rId10"/>
    <sheet name="11.m. közvetett támogatás" sheetId="11" r:id="rId11"/>
    <sheet name="12.m.finanszírozás" sheetId="12" r:id="rId12"/>
    <sheet name="13.m. Mérleg" sheetId="13" r:id="rId13"/>
    <sheet name="14.m. Pénzforgalom" sheetId="14" r:id="rId14"/>
    <sheet name="15.m. Mutatószámok, feladatm." sheetId="15" r:id="rId15"/>
    <sheet name="16.m. hosszú távú kötelez." sheetId="16" r:id="rId16"/>
    <sheet name="17.m. Vagyonkimutatás" sheetId="17" r:id="rId17"/>
    <sheet name="18. m. Felhalmozás" sheetId="19" r:id="rId18"/>
    <sheet name="19.m.Egyszerűsített mérleg" sheetId="20" r:id="rId19"/>
    <sheet name="20.m. Egysz.pénzforgalmi jelent" sheetId="21" r:id="rId20"/>
    <sheet name="21.m.Egysz.eredménykimutatás" sheetId="22" r:id="rId21"/>
    <sheet name="22.m. Egysz.maradvány kim." sheetId="23" r:id="rId22"/>
    <sheet name="23.m. Részesedések" sheetId="24" r:id="rId23"/>
  </sheets>
  <definedNames>
    <definedName name="_GoBack" localSheetId="12">'13.m. Mérleg'!$D$113</definedName>
    <definedName name="_xlnm.Print_Titles" localSheetId="3">'4.m.Művház'!$3:$6</definedName>
    <definedName name="_xlnm.Print_Titles" localSheetId="4">'5.m.Önkorm Óvoda'!$3:$6</definedName>
    <definedName name="_xlnm.Print_Area" localSheetId="0">'1.m. Önkormányzat'!$A$1:$F$127</definedName>
    <definedName name="_xlnm.Print_Area" localSheetId="1">'2.m.Önkormányzat összesítő'!$A$1:$F$128</definedName>
    <definedName name="_xlnm.Print_Area" localSheetId="3">'4.m.Művház'!$A$3:$G$50</definedName>
  </definedNames>
  <calcPr calcId="125725"/>
</workbook>
</file>

<file path=xl/calcChain.xml><?xml version="1.0" encoding="utf-8"?>
<calcChain xmlns="http://schemas.openxmlformats.org/spreadsheetml/2006/main">
  <c r="E22" i="23"/>
  <c r="F22"/>
  <c r="G22"/>
  <c r="H22"/>
  <c r="I22"/>
  <c r="D22"/>
  <c r="E20"/>
  <c r="F20"/>
  <c r="D20"/>
  <c r="E12"/>
  <c r="F12"/>
  <c r="D12"/>
  <c r="E11"/>
  <c r="F11"/>
  <c r="G11"/>
  <c r="H11"/>
  <c r="I11"/>
  <c r="D11"/>
  <c r="E8"/>
  <c r="F8"/>
  <c r="G8"/>
  <c r="G12" s="1"/>
  <c r="G20" s="1"/>
  <c r="H8"/>
  <c r="H12" s="1"/>
  <c r="H20" s="1"/>
  <c r="I8"/>
  <c r="I12" s="1"/>
  <c r="I20" s="1"/>
  <c r="D8"/>
  <c r="F45" i="22"/>
  <c r="G45"/>
  <c r="H45"/>
  <c r="I45"/>
  <c r="J45"/>
  <c r="E45"/>
  <c r="F44"/>
  <c r="G44"/>
  <c r="H44"/>
  <c r="I44"/>
  <c r="J44"/>
  <c r="E44"/>
  <c r="F42"/>
  <c r="G42"/>
  <c r="H42"/>
  <c r="I42"/>
  <c r="J42"/>
  <c r="E42"/>
  <c r="F39"/>
  <c r="G39"/>
  <c r="H39"/>
  <c r="I39"/>
  <c r="J39"/>
  <c r="E39"/>
  <c r="F38"/>
  <c r="G38"/>
  <c r="H38"/>
  <c r="I38"/>
  <c r="J38"/>
  <c r="E38"/>
  <c r="F37"/>
  <c r="G37"/>
  <c r="H37"/>
  <c r="I37"/>
  <c r="J37"/>
  <c r="E37"/>
  <c r="F32"/>
  <c r="G32"/>
  <c r="H32"/>
  <c r="I32"/>
  <c r="J32"/>
  <c r="E32"/>
  <c r="F24"/>
  <c r="G24"/>
  <c r="H24"/>
  <c r="I24"/>
  <c r="J24"/>
  <c r="E24"/>
  <c r="F20"/>
  <c r="G20"/>
  <c r="H20"/>
  <c r="I20"/>
  <c r="J20"/>
  <c r="E20"/>
  <c r="F15"/>
  <c r="G15"/>
  <c r="H15"/>
  <c r="I15"/>
  <c r="J15"/>
  <c r="E15"/>
  <c r="F11"/>
  <c r="G11"/>
  <c r="H11"/>
  <c r="I11"/>
  <c r="J11"/>
  <c r="E11"/>
  <c r="F8"/>
  <c r="F27" s="1"/>
  <c r="G8"/>
  <c r="G27" s="1"/>
  <c r="H8"/>
  <c r="H27" s="1"/>
  <c r="I8"/>
  <c r="I27" s="1"/>
  <c r="J8"/>
  <c r="J27" s="1"/>
  <c r="E8"/>
  <c r="E27" s="1"/>
  <c r="F37" i="21"/>
  <c r="G37"/>
  <c r="E37"/>
  <c r="F36"/>
  <c r="G36"/>
  <c r="E36"/>
  <c r="F30"/>
  <c r="G30"/>
  <c r="E30"/>
  <c r="F19"/>
  <c r="F20" s="1"/>
  <c r="G19"/>
  <c r="G20" s="1"/>
  <c r="E19"/>
  <c r="E20" s="1"/>
  <c r="F14"/>
  <c r="G14"/>
  <c r="E14"/>
  <c r="H27" i="20"/>
  <c r="H14"/>
  <c r="J14"/>
  <c r="H5"/>
  <c r="I5"/>
  <c r="J5"/>
  <c r="F27"/>
  <c r="F31" s="1"/>
  <c r="G27"/>
  <c r="G31" s="1"/>
  <c r="H31"/>
  <c r="I27"/>
  <c r="I31" s="1"/>
  <c r="J27"/>
  <c r="J31" s="1"/>
  <c r="E27"/>
  <c r="E31" s="1"/>
  <c r="F14"/>
  <c r="G14"/>
  <c r="I14"/>
  <c r="E14"/>
  <c r="F10"/>
  <c r="F20" s="1"/>
  <c r="G10"/>
  <c r="H10"/>
  <c r="H20" s="1"/>
  <c r="I10"/>
  <c r="I20" s="1"/>
  <c r="J10"/>
  <c r="J20" s="1"/>
  <c r="E10"/>
  <c r="G5"/>
  <c r="G20" s="1"/>
  <c r="E5"/>
  <c r="E20" s="1"/>
  <c r="E16" i="19"/>
  <c r="D16"/>
  <c r="C16"/>
  <c r="E10"/>
  <c r="D10"/>
  <c r="C10"/>
  <c r="E21" i="11"/>
  <c r="G44" i="18"/>
  <c r="F43"/>
  <c r="G43" s="1"/>
  <c r="E43"/>
  <c r="D43"/>
  <c r="G42"/>
  <c r="G41"/>
  <c r="G40"/>
  <c r="G39"/>
  <c r="G38"/>
  <c r="G37"/>
  <c r="F36"/>
  <c r="F49" s="1"/>
  <c r="E36"/>
  <c r="E49" s="1"/>
  <c r="D36"/>
  <c r="D49" s="1"/>
  <c r="G27"/>
  <c r="G25"/>
  <c r="F24"/>
  <c r="G24" s="1"/>
  <c r="E24"/>
  <c r="D24"/>
  <c r="G18"/>
  <c r="F17"/>
  <c r="G17" s="1"/>
  <c r="E17"/>
  <c r="D17"/>
  <c r="G16"/>
  <c r="G15"/>
  <c r="G14"/>
  <c r="G13"/>
  <c r="G10"/>
  <c r="F8"/>
  <c r="F29" s="1"/>
  <c r="E8"/>
  <c r="E29" s="1"/>
  <c r="D8"/>
  <c r="D29" s="1"/>
  <c r="C155" i="17"/>
  <c r="D15" i="16"/>
  <c r="E15"/>
  <c r="F15"/>
  <c r="G15"/>
  <c r="H15"/>
  <c r="C15"/>
  <c r="E18" i="14"/>
  <c r="E13"/>
  <c r="F11" i="12"/>
  <c r="G11"/>
  <c r="I11" s="1"/>
  <c r="E11"/>
  <c r="I9"/>
  <c r="I10"/>
  <c r="I8"/>
  <c r="H9"/>
  <c r="H10"/>
  <c r="H8"/>
  <c r="H11" s="1"/>
  <c r="F21" i="10"/>
  <c r="E21"/>
  <c r="D21"/>
  <c r="G14"/>
  <c r="G13"/>
  <c r="G11"/>
  <c r="G10"/>
  <c r="G9"/>
  <c r="G8"/>
  <c r="G7"/>
  <c r="G6"/>
  <c r="G5"/>
  <c r="F108" i="2"/>
  <c r="F107"/>
  <c r="D8" i="5"/>
  <c r="E8"/>
  <c r="F8"/>
  <c r="G8"/>
  <c r="G10"/>
  <c r="G14"/>
  <c r="D17"/>
  <c r="E17"/>
  <c r="F17"/>
  <c r="D24"/>
  <c r="E24"/>
  <c r="F24"/>
  <c r="D29"/>
  <c r="E29"/>
  <c r="F29"/>
  <c r="G29"/>
  <c r="D33"/>
  <c r="E33"/>
  <c r="F33"/>
  <c r="G33"/>
  <c r="G34"/>
  <c r="G35"/>
  <c r="G36"/>
  <c r="D39"/>
  <c r="E39"/>
  <c r="F39"/>
  <c r="D45"/>
  <c r="E45"/>
  <c r="F45"/>
  <c r="G45"/>
  <c r="D8" i="4"/>
  <c r="E8"/>
  <c r="F8"/>
  <c r="D17"/>
  <c r="E17"/>
  <c r="F17"/>
  <c r="D24"/>
  <c r="E24"/>
  <c r="F24"/>
  <c r="G24"/>
  <c r="G25"/>
  <c r="G27"/>
  <c r="D29"/>
  <c r="E29"/>
  <c r="F29"/>
  <c r="G29"/>
  <c r="D33"/>
  <c r="E33"/>
  <c r="F33"/>
  <c r="G33"/>
  <c r="G34"/>
  <c r="G35"/>
  <c r="G36"/>
  <c r="D39"/>
  <c r="E39"/>
  <c r="F39"/>
  <c r="G39"/>
  <c r="G40"/>
  <c r="D45"/>
  <c r="E45"/>
  <c r="F45"/>
  <c r="G45"/>
  <c r="C4" i="2"/>
  <c r="C3" s="1"/>
  <c r="C51" s="1"/>
  <c r="D4"/>
  <c r="D3" s="1"/>
  <c r="E4"/>
  <c r="E3" s="1"/>
  <c r="F4"/>
  <c r="F5"/>
  <c r="F6"/>
  <c r="C10"/>
  <c r="D10"/>
  <c r="E10"/>
  <c r="F10"/>
  <c r="F11"/>
  <c r="F12"/>
  <c r="F13"/>
  <c r="F14"/>
  <c r="F15"/>
  <c r="F16"/>
  <c r="F17"/>
  <c r="F18"/>
  <c r="F19"/>
  <c r="F20"/>
  <c r="C21"/>
  <c r="D21"/>
  <c r="E21"/>
  <c r="F21"/>
  <c r="F22"/>
  <c r="F23"/>
  <c r="F24"/>
  <c r="F25"/>
  <c r="F26"/>
  <c r="F28"/>
  <c r="C29"/>
  <c r="D30"/>
  <c r="D29" s="1"/>
  <c r="E30"/>
  <c r="E29" s="1"/>
  <c r="F29" s="1"/>
  <c r="F30"/>
  <c r="F31"/>
  <c r="F32"/>
  <c r="F33"/>
  <c r="F35"/>
  <c r="D37"/>
  <c r="E37"/>
  <c r="F37"/>
  <c r="F38"/>
  <c r="F39"/>
  <c r="F40"/>
  <c r="F41"/>
  <c r="F42"/>
  <c r="D43"/>
  <c r="E43"/>
  <c r="C47"/>
  <c r="D47"/>
  <c r="E47"/>
  <c r="F47"/>
  <c r="F48"/>
  <c r="F49"/>
  <c r="C52"/>
  <c r="D52"/>
  <c r="E52"/>
  <c r="F52"/>
  <c r="F53"/>
  <c r="C56"/>
  <c r="C55" s="1"/>
  <c r="D56"/>
  <c r="D55" s="1"/>
  <c r="E56"/>
  <c r="E55" s="1"/>
  <c r="F55" s="1"/>
  <c r="F56"/>
  <c r="F63"/>
  <c r="C64"/>
  <c r="D64"/>
  <c r="E64"/>
  <c r="F64"/>
  <c r="F66"/>
  <c r="F70"/>
  <c r="F76"/>
  <c r="F77"/>
  <c r="F78"/>
  <c r="C80"/>
  <c r="C75" s="1"/>
  <c r="C106" s="1"/>
  <c r="D80"/>
  <c r="D75" s="1"/>
  <c r="D106" s="1"/>
  <c r="E80"/>
  <c r="E75" s="1"/>
  <c r="F80"/>
  <c r="F81"/>
  <c r="F82"/>
  <c r="F84"/>
  <c r="F85"/>
  <c r="F87"/>
  <c r="C89"/>
  <c r="D89"/>
  <c r="E89"/>
  <c r="F89"/>
  <c r="F90"/>
  <c r="F94"/>
  <c r="F96"/>
  <c r="C103"/>
  <c r="D103"/>
  <c r="E103"/>
  <c r="F103"/>
  <c r="C108"/>
  <c r="C107" s="1"/>
  <c r="D108"/>
  <c r="D107" s="1"/>
  <c r="E108"/>
  <c r="E107" s="1"/>
  <c r="F111"/>
  <c r="F116"/>
  <c r="C117"/>
  <c r="D117"/>
  <c r="E117"/>
  <c r="F117"/>
  <c r="C4" i="1"/>
  <c r="D4"/>
  <c r="E4"/>
  <c r="F4"/>
  <c r="F5"/>
  <c r="F6"/>
  <c r="C10"/>
  <c r="D10"/>
  <c r="E10"/>
  <c r="F10"/>
  <c r="F11"/>
  <c r="F12"/>
  <c r="F13"/>
  <c r="F14"/>
  <c r="F15"/>
  <c r="F16"/>
  <c r="F17"/>
  <c r="F18"/>
  <c r="F19"/>
  <c r="F20"/>
  <c r="F21"/>
  <c r="C22"/>
  <c r="D22"/>
  <c r="E22"/>
  <c r="F22"/>
  <c r="F23"/>
  <c r="F24"/>
  <c r="F25"/>
  <c r="F26"/>
  <c r="F27"/>
  <c r="F28"/>
  <c r="C29"/>
  <c r="D30"/>
  <c r="E30"/>
  <c r="F30"/>
  <c r="F31"/>
  <c r="F32"/>
  <c r="F33"/>
  <c r="F35"/>
  <c r="D37"/>
  <c r="E37"/>
  <c r="F37"/>
  <c r="F38"/>
  <c r="F41"/>
  <c r="F42"/>
  <c r="F43"/>
  <c r="F44"/>
  <c r="C45"/>
  <c r="D45"/>
  <c r="E45"/>
  <c r="C49"/>
  <c r="D49"/>
  <c r="E49"/>
  <c r="F49"/>
  <c r="F50"/>
  <c r="F51"/>
  <c r="C54"/>
  <c r="D54"/>
  <c r="E54"/>
  <c r="F54"/>
  <c r="F55"/>
  <c r="C58"/>
  <c r="C57" s="1"/>
  <c r="D58"/>
  <c r="E58"/>
  <c r="D65"/>
  <c r="E65"/>
  <c r="F65"/>
  <c r="F67"/>
  <c r="F72"/>
  <c r="J73"/>
  <c r="L73"/>
  <c r="F77"/>
  <c r="F78"/>
  <c r="F79"/>
  <c r="F80"/>
  <c r="C81"/>
  <c r="C76" s="1"/>
  <c r="D81"/>
  <c r="D76" s="1"/>
  <c r="E81"/>
  <c r="E76" s="1"/>
  <c r="F81"/>
  <c r="H85"/>
  <c r="J85"/>
  <c r="F86"/>
  <c r="F87"/>
  <c r="C91"/>
  <c r="D91"/>
  <c r="E91"/>
  <c r="F91"/>
  <c r="F96"/>
  <c r="C104"/>
  <c r="D104"/>
  <c r="E104"/>
  <c r="F104"/>
  <c r="C109"/>
  <c r="D109"/>
  <c r="E109"/>
  <c r="F109"/>
  <c r="F112"/>
  <c r="F117"/>
  <c r="C118"/>
  <c r="D118"/>
  <c r="E118"/>
  <c r="F118"/>
  <c r="J127"/>
  <c r="E108" l="1"/>
  <c r="D108"/>
  <c r="C108"/>
  <c r="D107"/>
  <c r="C107"/>
  <c r="E57"/>
  <c r="D57"/>
  <c r="E29"/>
  <c r="D29"/>
  <c r="E3"/>
  <c r="D3"/>
  <c r="C3"/>
  <c r="C53" s="1"/>
  <c r="G29" i="18"/>
  <c r="G49"/>
  <c r="G8"/>
  <c r="G36"/>
  <c r="G21" i="10"/>
  <c r="F75" i="2"/>
  <c r="E106"/>
  <c r="F3"/>
  <c r="E51"/>
  <c r="D126"/>
  <c r="C126"/>
  <c r="D51"/>
  <c r="D72" s="1"/>
  <c r="C72"/>
  <c r="F108" i="1"/>
  <c r="F76"/>
  <c r="E107"/>
  <c r="F57"/>
  <c r="F3"/>
  <c r="E53"/>
  <c r="C73"/>
  <c r="D127"/>
  <c r="C127"/>
  <c r="D53"/>
  <c r="F29" l="1"/>
  <c r="F51" i="2"/>
  <c r="E72"/>
  <c r="F72" s="1"/>
  <c r="F106"/>
  <c r="E126"/>
  <c r="F126" s="1"/>
  <c r="D73" i="1"/>
  <c r="F53"/>
  <c r="E73"/>
  <c r="F73" s="1"/>
  <c r="F107"/>
  <c r="E127"/>
  <c r="F127" s="1"/>
</calcChain>
</file>

<file path=xl/sharedStrings.xml><?xml version="1.0" encoding="utf-8"?>
<sst xmlns="http://schemas.openxmlformats.org/spreadsheetml/2006/main" count="1882" uniqueCount="774">
  <si>
    <t>1.2.</t>
  </si>
  <si>
    <t>1.1.</t>
  </si>
  <si>
    <t>1.</t>
  </si>
  <si>
    <t xml:space="preserve"> KIADÁSOK ÖSSZESEN: (5+6)</t>
  </si>
  <si>
    <t>7.</t>
  </si>
  <si>
    <t>Egyéb hitel, kölcsön kiadásai</t>
  </si>
  <si>
    <t>6.2.8.</t>
  </si>
  <si>
    <t>Betét elhelyezése</t>
  </si>
  <si>
    <t>6.2.7.</t>
  </si>
  <si>
    <t>Befektetési célú belföldi, külföldi értékpapírok vásárlása</t>
  </si>
  <si>
    <t>6.2.6.</t>
  </si>
  <si>
    <t>Kölcsön törlesztése, adott kölcsön</t>
  </si>
  <si>
    <t>6.2.5.</t>
  </si>
  <si>
    <t>Hosszú lejáratú hitelek törlesztése</t>
  </si>
  <si>
    <t>6.2.4.</t>
  </si>
  <si>
    <t>Rövid lejáratú hitelek törlesztése</t>
  </si>
  <si>
    <t>6.2.3.</t>
  </si>
  <si>
    <t>Hitelek törlesztése</t>
  </si>
  <si>
    <t>6.2.2.</t>
  </si>
  <si>
    <t>Értékpapír vásárlása, visszavásárlása</t>
  </si>
  <si>
    <t>6.2.1.</t>
  </si>
  <si>
    <t>Felhalmozási célú pénzügyi műveletek kiadásai (6.2.1.+…+.6.2.8.)</t>
  </si>
  <si>
    <t>6.2.</t>
  </si>
  <si>
    <t>Egyéb (közponzi, ir.szervi tám.folyósítása) (K915)</t>
  </si>
  <si>
    <t>6.1.8.</t>
  </si>
  <si>
    <t>6.1.7.</t>
  </si>
  <si>
    <t>Forgatási célú belföldi, külföldi értékpapírok vásárlása</t>
  </si>
  <si>
    <t>6.1.6.</t>
  </si>
  <si>
    <t>6.1.5.</t>
  </si>
  <si>
    <t>6.1.4.</t>
  </si>
  <si>
    <t>Rövid lejáratú hitelek törlesztése (K9113)</t>
  </si>
  <si>
    <t>6.1.3.</t>
  </si>
  <si>
    <t>Likviditási hitelek törlesztése</t>
  </si>
  <si>
    <t>6.1.2.</t>
  </si>
  <si>
    <t>6.1.1.</t>
  </si>
  <si>
    <t>Működési célú pénzügyi műveletek kiadásai (6.1.1.+…+6.1.8.)</t>
  </si>
  <si>
    <t>6.1.</t>
  </si>
  <si>
    <t>VI. Finanszírozási célú pénzügyi műveletek kiadásai (6.1+6.2.)</t>
  </si>
  <si>
    <t>6.</t>
  </si>
  <si>
    <t>KÖLTSÉGVETÉSI KIADÁSOK ÖSSZESEN (1+2+3+4)</t>
  </si>
  <si>
    <t>5.</t>
  </si>
  <si>
    <t>Céltartalék</t>
  </si>
  <si>
    <t>4.2.</t>
  </si>
  <si>
    <t>Általános tartalék</t>
  </si>
  <si>
    <t>4.1.</t>
  </si>
  <si>
    <t>4.</t>
  </si>
  <si>
    <t>III. Kölcsön (munkavállalónak adott kölcsön)</t>
  </si>
  <si>
    <t>3.</t>
  </si>
  <si>
    <t xml:space="preserve"> - Pénzügyi befektetések kiadásai</t>
  </si>
  <si>
    <t>2.11.</t>
  </si>
  <si>
    <t xml:space="preserve"> - Felhalmozási célú támogatásértékű kiadás</t>
  </si>
  <si>
    <t>2.10.</t>
  </si>
  <si>
    <t xml:space="preserve"> - Felhalmozási célú pénzeszközátadás államháztartáson kívülre</t>
  </si>
  <si>
    <t>2.9.</t>
  </si>
  <si>
    <t xml:space="preserve"> - a 2.7-ből: - Felhalmozási célú pénzmaradvány átadás</t>
  </si>
  <si>
    <t>2.8.</t>
  </si>
  <si>
    <t>Egyéb felhalmozási célú kiadások</t>
  </si>
  <si>
    <t>2.7.</t>
  </si>
  <si>
    <t>EU-s forrásból finanszírozott támogatással megvalósuló programok, projektek önkormányzati hozzájárulásának kiadásai</t>
  </si>
  <si>
    <t>2.6.</t>
  </si>
  <si>
    <t>EU-s forrásból finanszírozott támogatással megvalósuló programok, projektek kiadásai</t>
  </si>
  <si>
    <t>2.5.</t>
  </si>
  <si>
    <t>Lakásépítés</t>
  </si>
  <si>
    <t>2.4.</t>
  </si>
  <si>
    <t>Lakástámogatás</t>
  </si>
  <si>
    <t>2.3.</t>
  </si>
  <si>
    <t>Felújítások</t>
  </si>
  <si>
    <t>2.2.</t>
  </si>
  <si>
    <t>Intézményi beruházási kiadások</t>
  </si>
  <si>
    <t>2.1.</t>
  </si>
  <si>
    <t>2.</t>
  </si>
  <si>
    <t xml:space="preserve">   - Pénzforgalom nélküli kiadások</t>
  </si>
  <si>
    <t>1.14.</t>
  </si>
  <si>
    <t xml:space="preserve">   - Kamatkiadások</t>
  </si>
  <si>
    <t>1.13.</t>
  </si>
  <si>
    <t xml:space="preserve">   - Garancia és kezességvállalásból származó kifizetés</t>
  </si>
  <si>
    <t>1.12.</t>
  </si>
  <si>
    <t xml:space="preserve">   - Működési célú támogatások államháztartáson belülre (K506)</t>
  </si>
  <si>
    <t>1.11.</t>
  </si>
  <si>
    <t xml:space="preserve">   - Működési célú pénzeszköz átadás államháztartáson kívülre (K511)</t>
  </si>
  <si>
    <t>1.10.</t>
  </si>
  <si>
    <t xml:space="preserve">   - Működési célú pénzmaradvány átadás</t>
  </si>
  <si>
    <t>1.9.</t>
  </si>
  <si>
    <t xml:space="preserve">   - Szociális, rászorultság jellegű ellátások</t>
  </si>
  <si>
    <t>1.8.</t>
  </si>
  <si>
    <t xml:space="preserve">                   - Elvonások és befizetések (B502)</t>
  </si>
  <si>
    <t>1.7.</t>
  </si>
  <si>
    <t xml:space="preserve"> - az 1.5-ből: - Lakosságnak juttatott támogatások</t>
  </si>
  <si>
    <t>1.6.</t>
  </si>
  <si>
    <t>Egyéb működési célú kiadások</t>
  </si>
  <si>
    <t>1.5</t>
  </si>
  <si>
    <t>Ellátottak pénzbeli juttatásai (K4)</t>
  </si>
  <si>
    <t>1.4.</t>
  </si>
  <si>
    <t>Dologi  kiadások (K3)</t>
  </si>
  <si>
    <t>1.3.</t>
  </si>
  <si>
    <t>Munkaadókat terhelő járulékok és szociális hozzájárulási adó (K2)</t>
  </si>
  <si>
    <t>Személyi  juttatások (K1)</t>
  </si>
  <si>
    <t>2014. évi teljesítés %-a</t>
  </si>
  <si>
    <t>2014. évi módosított előirányzat</t>
  </si>
  <si>
    <t>2014. évi előirányzat</t>
  </si>
  <si>
    <t>Kiadási jogcímek</t>
  </si>
  <si>
    <t>Sor-szám</t>
  </si>
  <si>
    <t>BEVÉTELEK ÖSSZESEN: (10+11+12)</t>
  </si>
  <si>
    <t>13.</t>
  </si>
  <si>
    <t>Egyéb felhalmozási finanszírozási célú bevétel</t>
  </si>
  <si>
    <t>12.2.7.</t>
  </si>
  <si>
    <t>Betét visszavonásából származó bevétel</t>
  </si>
  <si>
    <t>12.2.6.</t>
  </si>
  <si>
    <t>Befektetési célú belföldi, külföldi értékpapírok kibocsátása, értékesítése</t>
  </si>
  <si>
    <t>12.2.5.</t>
  </si>
  <si>
    <t>Kapott kölcsön, nyújtott kölcsön visszatérülése</t>
  </si>
  <si>
    <t>12.2.4.</t>
  </si>
  <si>
    <t>Hosszú lejáratú hitelek felvétele</t>
  </si>
  <si>
    <t>12.2.3.</t>
  </si>
  <si>
    <t>Rövid lejáratú hitelek felvétele (B8113)</t>
  </si>
  <si>
    <t>12.2.2.</t>
  </si>
  <si>
    <t>Értékpapír kibocsátása, értékesítése</t>
  </si>
  <si>
    <t>12.2.1.</t>
  </si>
  <si>
    <t>Felhalmozási célú pénzügyi műveletek bevételei (12.2.1.+…+.12.2.7.)</t>
  </si>
  <si>
    <t>12.2.</t>
  </si>
  <si>
    <t>Egyéb működési, finanszírozási célú bevétel</t>
  </si>
  <si>
    <t>12.1.6.</t>
  </si>
  <si>
    <t>12.1.5.</t>
  </si>
  <si>
    <t>Forgatási célú belföldi, külföldi értékpapírok kibocsátása, értékesítése</t>
  </si>
  <si>
    <t>12.1.4.</t>
  </si>
  <si>
    <t>12.1.3.</t>
  </si>
  <si>
    <t xml:space="preserve">Hitelek felvétele </t>
  </si>
  <si>
    <t>12.1.2.</t>
  </si>
  <si>
    <t>12.1.1.</t>
  </si>
  <si>
    <t>Működési célú pénzügyi műveletek bevételei (12.1.1.+…+.12.1.6.)</t>
  </si>
  <si>
    <t>12.1.</t>
  </si>
  <si>
    <t>IX. Finanszírozási célú pénzügyi műveletek bevételei (10.1+10.2.)</t>
  </si>
  <si>
    <t>12.</t>
  </si>
  <si>
    <t>Előző évek felhalmozási célú pénzmaradványa, vállalkozási maradványa</t>
  </si>
  <si>
    <t>11.2.</t>
  </si>
  <si>
    <t>Előző évek működési célú pénzmaradványa, vállalkozási maradványa (B8131)</t>
  </si>
  <si>
    <t>11.1.</t>
  </si>
  <si>
    <t>VIII. Pénzmaradvány, vállalkozási tevékenység maradványa (12.1.+12.2.)</t>
  </si>
  <si>
    <t>11.</t>
  </si>
  <si>
    <t>KÖLTSÉGVETÉSI BEVÉTELEK ÖSSZESEN: (2+…+9)</t>
  </si>
  <si>
    <t>10.</t>
  </si>
  <si>
    <t>VII. Kölcsön (munkavállalónak adott kölcsön) visszatérülése</t>
  </si>
  <si>
    <t xml:space="preserve">9. </t>
  </si>
  <si>
    <t>Felhalmozási célú pénzeszk. átvétel államháztartáson kívülről</t>
  </si>
  <si>
    <t>8.2.</t>
  </si>
  <si>
    <t>Működési célú pénzeszköz átvétel államháztartáson belülőr, kívülről</t>
  </si>
  <si>
    <t>8.1.</t>
  </si>
  <si>
    <t>8.</t>
  </si>
  <si>
    <t>Általános forgalmi adó bevétel beruházási kiadáshoz kapcsolódó</t>
  </si>
  <si>
    <t>7.3.</t>
  </si>
  <si>
    <t>Önkormányzatot megillető vagyoni értékű jog értékesítése, hasznosítása, kamatbevétel</t>
  </si>
  <si>
    <t>7.2.</t>
  </si>
  <si>
    <t>Tárgyi eszközök és immateriális javak értékesítése (vagyonhasznosítás)</t>
  </si>
  <si>
    <t>7.1.</t>
  </si>
  <si>
    <t xml:space="preserve">7. </t>
  </si>
  <si>
    <t>Központosított felhalmozási célú támogatások (B25)</t>
  </si>
  <si>
    <t>EU támogatás (B25)</t>
  </si>
  <si>
    <t>Elkülönített állami pénzalapok (B25)</t>
  </si>
  <si>
    <t>6.2</t>
  </si>
  <si>
    <t>Többcélú kistérségi társulástól, jogi személyiségű társulástól átvett pénzeszköz</t>
  </si>
  <si>
    <t>Felhalmozási célú átvett pénzeszköz elkülönített alaptól munkaügy</t>
  </si>
  <si>
    <t>Társadalombiztosítás pénzügyi alapjából átvett pénzeszköz</t>
  </si>
  <si>
    <t xml:space="preserve">    Felhalmozási célú önkormányzati támogatások (B21)</t>
  </si>
  <si>
    <t>Felhalmozási célú támogatásértékű bevétel (6.2.1.+…+6.2.5.)</t>
  </si>
  <si>
    <t>Egyéb működési célú támogatásértékű bevétel</t>
  </si>
  <si>
    <t>Támogatás központi és fejezeti  költségvetési szervtől (B16)</t>
  </si>
  <si>
    <t>Többcélú kistérségi társulástól, jogi személyiségű társulástól átvett pénzeszköz (B16)</t>
  </si>
  <si>
    <t>Működésre átvett elkülönített állami pénzalapok (munkaügy) (B16)</t>
  </si>
  <si>
    <t>Társadalombiztosítás pénzügyi alapjából átvett pénzeszköz (B16)</t>
  </si>
  <si>
    <t>6.1</t>
  </si>
  <si>
    <t>Működési célú támogatásértékű bevétel (6.1.1.+…+6.1.5.)</t>
  </si>
  <si>
    <t>Helyi önkormányzatok kiegészítő támogatása (B116)</t>
  </si>
  <si>
    <t>5.6</t>
  </si>
  <si>
    <t>Működési célú központosított előirányzatok (B115)</t>
  </si>
  <si>
    <t>5.5</t>
  </si>
  <si>
    <t>Települési önkormányzatok kulturális feladatainak támogatása (B114)</t>
  </si>
  <si>
    <t>5.4</t>
  </si>
  <si>
    <t>Települési önkormányzatok szociális és gyermekjóléti feladatinak támogatása (B113)</t>
  </si>
  <si>
    <t>5.3</t>
  </si>
  <si>
    <t>Települési önkormányzatok egyes köznevelési és gyermekétkeztetési feladatinak támogatása (B112)</t>
  </si>
  <si>
    <t>5.2.</t>
  </si>
  <si>
    <t>Helyi önkormányzatok működésének általános támogatása (B111)</t>
  </si>
  <si>
    <t>5.1.</t>
  </si>
  <si>
    <t>II. Közhatalmi bevételek</t>
  </si>
  <si>
    <t xml:space="preserve">4. </t>
  </si>
  <si>
    <t>Egyéb működési célú bevétel (kártérítés, egyéb sajátos bev.) (B410)</t>
  </si>
  <si>
    <t>3.10.</t>
  </si>
  <si>
    <t>Működési célú hozam- és kamatbevételek (B408)</t>
  </si>
  <si>
    <t>3.9.</t>
  </si>
  <si>
    <t>Egyéb pénzügyi műveletek bevételei (devíza árf.nyereség) (B409)</t>
  </si>
  <si>
    <t>3.8.</t>
  </si>
  <si>
    <t>Általános forgalmi adó visszatérítése (B407)</t>
  </si>
  <si>
    <t>3.7.</t>
  </si>
  <si>
    <t>Kiszámlázott általános forgalmi adó (B406)</t>
  </si>
  <si>
    <t>3.6.</t>
  </si>
  <si>
    <t>Közvetített szolgáltatások (B403)</t>
  </si>
  <si>
    <t>3.5.</t>
  </si>
  <si>
    <t>Intézményi ellátási díjak (B405)</t>
  </si>
  <si>
    <t>3.4.</t>
  </si>
  <si>
    <t>Tulajdonosi bevételek (bérleti díj) (B404)</t>
  </si>
  <si>
    <t>3.3.</t>
  </si>
  <si>
    <t>Szolgáltatások ellenértéke (B402)</t>
  </si>
  <si>
    <t>3.2.</t>
  </si>
  <si>
    <t>Áru- és készletértékesítés (B401)</t>
  </si>
  <si>
    <t>3.1.</t>
  </si>
  <si>
    <t>I/2. Intézményi működési bevételek (3.1.+…+3.8.)</t>
  </si>
  <si>
    <t>Egyéb fizetési kötelezettségből származó bevételek</t>
  </si>
  <si>
    <t>Egyéb sajátos bevételek</t>
  </si>
  <si>
    <t>Bírságok, díjak, pótlékok</t>
  </si>
  <si>
    <t>Átengedett központi adók (gépjárműadó 40%,termőföld bérbeadás SZJA)</t>
  </si>
  <si>
    <t>Helyi adók és adójellegű bevételek</t>
  </si>
  <si>
    <t>I. Önkormányzat működési bevételei (2+3+4)</t>
  </si>
  <si>
    <t>2014. évi teljesítés</t>
  </si>
  <si>
    <t>Bevételi jogcím</t>
  </si>
  <si>
    <t>Sor-
szám</t>
  </si>
  <si>
    <t>Közfoglalkoztatottak létszáma (fő)</t>
  </si>
  <si>
    <t>Éves engedélyezett létszám  (fő)</t>
  </si>
  <si>
    <t>Központi, irányító szervi támogatások folyósítása (K915)</t>
  </si>
  <si>
    <t>2.12.</t>
  </si>
  <si>
    <t>Beruházási célú előz.felsz.általános forgalmi adó (K67)</t>
  </si>
  <si>
    <t>Felújítások (K7)</t>
  </si>
  <si>
    <t>Intézményi beruházási kiadások (inform.tárgyi esz. Besz.) (K63-K64)</t>
  </si>
  <si>
    <t xml:space="preserve">   - Elvonások és befizetések (K502)</t>
  </si>
  <si>
    <t>Egyéb működési célú kiadások (K5)</t>
  </si>
  <si>
    <t>Államháztartáson belüli megelőlegezések (B814)</t>
  </si>
  <si>
    <t>Központi, irányítószervi támogatás (B816)</t>
  </si>
  <si>
    <t>12.1.7.</t>
  </si>
  <si>
    <t>Hitelek felvétele</t>
  </si>
  <si>
    <t>Felhalmozási célú pénzeszköz átvétel (B7)</t>
  </si>
  <si>
    <t>Működési célú pénzeszköz átvétel  államháztartáson  belülől ,kívülről (B6)</t>
  </si>
  <si>
    <t>Általános forgalmi adó bevétel Beruh kiad kapcsolódó</t>
  </si>
  <si>
    <t>Önkormányzatot megillető vagyoni értékű jog értékesítése, hasznosítása,kamat bev</t>
  </si>
  <si>
    <t>Központi költségvetési szervek (B25)</t>
  </si>
  <si>
    <t>Többcélú kistérségi társulástól, jogi személyiségű társulástól átvett pénzeszköz (B24)</t>
  </si>
  <si>
    <t>Felhalmozási célú átvett pénzeszköz elkülönített állami pénzalaptól (munkaügy) (B25)</t>
  </si>
  <si>
    <t>Felhalmozási céú önkormányzati támogatások (B21)</t>
  </si>
  <si>
    <t xml:space="preserve"> Támogatás központi és fejezeti  költségvetési szervtől (B16)</t>
  </si>
  <si>
    <t>Működésre átvett elkülönített állami pénzalap (munkaügy) (B16)</t>
  </si>
  <si>
    <t>5.7.</t>
  </si>
  <si>
    <t>Szerkezet átalakítási tartalék</t>
  </si>
  <si>
    <t>5.6.</t>
  </si>
  <si>
    <t>5.5.</t>
  </si>
  <si>
    <t>5.4.</t>
  </si>
  <si>
    <t>5.3.</t>
  </si>
  <si>
    <t>Települési önkormányzatok egyes köznevelési feladatinak támogatása (B112)</t>
  </si>
  <si>
    <t>Egyéb működési célú bevétel (kártérítés, egyéb sajátos bev) (B409)</t>
  </si>
  <si>
    <t>3.9</t>
  </si>
  <si>
    <t>Közvetített szolgáltatások ellenértéke (B403)</t>
  </si>
  <si>
    <t>Tulajdonosi bevételek (B404)</t>
  </si>
  <si>
    <t>Átengedett központi adók (gépjárműadó 40%termőföld bérbeadás SZJA)</t>
  </si>
  <si>
    <t>Helyi adók és adójellegű bevételek (B31)</t>
  </si>
  <si>
    <t>Átlagos statisztikai állományi létszám</t>
  </si>
  <si>
    <t>Éves engedélyezett létszám előirányzat (fő)</t>
  </si>
  <si>
    <t>KIADÁSOK ÖSSZESEN: (1+2+3)</t>
  </si>
  <si>
    <t>VI.Függő,kiegyenlítő, átfutó kiadások</t>
  </si>
  <si>
    <t>Egyéb fejlesztési célú kiadások</t>
  </si>
  <si>
    <t>Beruházások (K6)</t>
  </si>
  <si>
    <t>Ellátottak pénzbeli juttatásai</t>
  </si>
  <si>
    <t>Kiadások</t>
  </si>
  <si>
    <t>BEVÉTELEK ÖSSZESEN (1+2+3+4+5+6)</t>
  </si>
  <si>
    <t>VII.Függő,kiegyenlítő, átfutó bevételek</t>
  </si>
  <si>
    <t>VI. Önkormányzati támogatás (B816)</t>
  </si>
  <si>
    <t>Előző évi vállalkozási maradvány igénybevétele</t>
  </si>
  <si>
    <t>Előző évi pénzmaradvány igénybevétele (B8131)</t>
  </si>
  <si>
    <t>V. Pénzmaradvány, vállalk. tev. maradványa (5.1.+5.2.)</t>
  </si>
  <si>
    <t>IV. Kölcsön</t>
  </si>
  <si>
    <t>III. Felhalmozási célú egyéb bevételek</t>
  </si>
  <si>
    <t>Működési célú pénzeszközátvétel</t>
  </si>
  <si>
    <t>EU-s forrásból származó bevételek</t>
  </si>
  <si>
    <t>Támogatásértékű felhalmozási bevételek</t>
  </si>
  <si>
    <t>Támogatásértékű működési bevételek</t>
  </si>
  <si>
    <t>II. Véglegesen átvett pénzeszközök (2.1.+…+2.4.)</t>
  </si>
  <si>
    <t>Kamatbevétel</t>
  </si>
  <si>
    <t>Osztalék, hozambevétel</t>
  </si>
  <si>
    <t>Általános forgalmi adó bevétel</t>
  </si>
  <si>
    <t>Alkalmazottak térítése</t>
  </si>
  <si>
    <t>1.5.</t>
  </si>
  <si>
    <t>Intézményi ellátási díjak</t>
  </si>
  <si>
    <t>Bérleti díj</t>
  </si>
  <si>
    <t>Nyújtott szolgáltatások ellenértéke</t>
  </si>
  <si>
    <t>Áru- és készletértékesítés</t>
  </si>
  <si>
    <t>I. Intézményi működési bevételek (1.1.+…+1.8.)</t>
  </si>
  <si>
    <t>Bevételek</t>
  </si>
  <si>
    <t>Előirányzat-csoport, kiemelt előirányzat megnevezése</t>
  </si>
  <si>
    <t>Száma</t>
  </si>
  <si>
    <t>02</t>
  </si>
  <si>
    <t>Köznevelés</t>
  </si>
  <si>
    <t>Feladat megnevezése</t>
  </si>
  <si>
    <t>Előző évi pénzmaradvány igénybevétele</t>
  </si>
  <si>
    <t>Kiszámlázott átalános forgalmi adó (B406)</t>
  </si>
  <si>
    <t>I. Intézményi működési bevételek (1.1.+…+1.8.) (B4)</t>
  </si>
  <si>
    <t>Közművelődés</t>
  </si>
  <si>
    <t>M.T. foglalkoztatottak létszáma (fő)</t>
  </si>
  <si>
    <t>KIADÁSOK ÖSSZESEN: (1+2)</t>
  </si>
  <si>
    <t>Külső személyi juttatások (K12)</t>
  </si>
  <si>
    <t>Foglalkoztatottak személyi  juttatásai (K11)</t>
  </si>
  <si>
    <t>BEVÉTELEK ÖSSZESEN (1+2+3+4+5+6+7)</t>
  </si>
  <si>
    <t>Egyéb működési célú tám. bevételei államháztart.belülről (B16)</t>
  </si>
  <si>
    <t>Egyéb működési célú bevétel( kártérítés, egyéb sajátos bev)(B410)</t>
  </si>
  <si>
    <t>Kamatbevételek (B408)</t>
  </si>
  <si>
    <t>Kiszámlázott általános forgalmi adó  (B406)</t>
  </si>
  <si>
    <t>01</t>
  </si>
  <si>
    <t>MARADVÁNYKIMUTATÁS</t>
  </si>
  <si>
    <t>Összeg</t>
  </si>
  <si>
    <t xml:space="preserve">                                      Megnevezés</t>
  </si>
  <si>
    <t>01 Alaptevékenység költségvetési bevételei</t>
  </si>
  <si>
    <t>02 Alaptevékenység költségvetési kiadásai</t>
  </si>
  <si>
    <t>I. Alaptevékenyég költségvetési egyenlege (=01-02)</t>
  </si>
  <si>
    <t>03 Alaptevékenység finanszírozási bevételei</t>
  </si>
  <si>
    <t xml:space="preserve">04 Alaptevékenység finanszírozási kiadásai </t>
  </si>
  <si>
    <t>II. Alaptevékenység finanszírozási egyenlege (=03-04)</t>
  </si>
  <si>
    <t>A) Alaptevékenység maradványa (=I+II)</t>
  </si>
  <si>
    <t>05 Vállakozási tevékenység költségvetési bevételei</t>
  </si>
  <si>
    <t>06 Vállakozási tevékenység költségvetési kiadásai</t>
  </si>
  <si>
    <t>III. Vállakozási tevékenység költségvetési egyenlege (=05-06)</t>
  </si>
  <si>
    <t>07 Vállakozási tevékenység finanszírozási bevételei</t>
  </si>
  <si>
    <t xml:space="preserve">08 Vállakozási tevékenység finanszírozási kiadásai </t>
  </si>
  <si>
    <t>IV. Vállakozási tevékenység finanszírozási egyenlege (=07-08)</t>
  </si>
  <si>
    <t>B) Vállakozási tevékenység maradványa (=III-IV)</t>
  </si>
  <si>
    <t>C) Összes maradvány (=A+B)</t>
  </si>
  <si>
    <t>D) Alaptevékenység kötelezettségvállalással terhelt maradványa</t>
  </si>
  <si>
    <t>E) Alaptevékenység szabad maradványa (=A-D)</t>
  </si>
  <si>
    <t xml:space="preserve">F) Vállakozási tevékenységet terhelő bebizetési kötelezettség </t>
  </si>
  <si>
    <t>G) Vállakozási tevékenység felhasználható maradványa (=B-F)</t>
  </si>
  <si>
    <t>Kétegyháza Nagyközség Önkormányzata</t>
  </si>
  <si>
    <t>Kétegyházi Polgármesteri Hivatal</t>
  </si>
  <si>
    <t>Kétegyházi Önkormányzati Óvoda</t>
  </si>
  <si>
    <t>Táncsics Mihály Művelődési Ház és Könyvtár</t>
  </si>
  <si>
    <t>Támogatott szervezet neve</t>
  </si>
  <si>
    <t>Támogatás célja</t>
  </si>
  <si>
    <t>Bursa Hungarica január 31.</t>
  </si>
  <si>
    <t>Bursa Hungarica augusztus 31</t>
  </si>
  <si>
    <t>Kistérség/Hétvégi orvosi ügyelet</t>
  </si>
  <si>
    <t>Település lakosságának ellátása</t>
  </si>
  <si>
    <t>Egyesületek/Sport támogatás</t>
  </si>
  <si>
    <t>Település lakosságának</t>
  </si>
  <si>
    <t>Közmű hozzájárulás támogatás</t>
  </si>
  <si>
    <t>Felhalmozási támogatás</t>
  </si>
  <si>
    <t>Műk tám ÁH kívül</t>
  </si>
  <si>
    <t>Lakosságnak</t>
  </si>
  <si>
    <t>Műk tám ÁH belül</t>
  </si>
  <si>
    <t>9.</t>
  </si>
  <si>
    <t>Önk társ. Ívóvízminőség jav progr.</t>
  </si>
  <si>
    <t>14.</t>
  </si>
  <si>
    <t>15.</t>
  </si>
  <si>
    <t>16.</t>
  </si>
  <si>
    <t>17.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</si>
  <si>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</si>
  <si>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</si>
  <si>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</si>
  <si>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</si>
  <si>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</si>
  <si>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</si>
  <si>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</si>
  <si>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</si>
  <si>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</si>
  <si>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</si>
  <si>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</si>
  <si>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</si>
  <si>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</si>
  <si>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A</t>
  </si>
  <si>
    <t>A.</t>
  </si>
  <si>
    <t>B.</t>
  </si>
  <si>
    <t>C.</t>
  </si>
  <si>
    <t>D.</t>
  </si>
  <si>
    <t>E.</t>
  </si>
  <si>
    <t>F.</t>
  </si>
  <si>
    <t>G.</t>
  </si>
  <si>
    <t>Intézmény megnvezezése</t>
  </si>
  <si>
    <t>Eredeti előirányzat</t>
  </si>
  <si>
    <t>Módosított előirányzat</t>
  </si>
  <si>
    <t>Teljesítés</t>
  </si>
  <si>
    <t>Polgármesteri Hivatal</t>
  </si>
  <si>
    <t>Költségvetési támogatás</t>
  </si>
  <si>
    <t>Eltérés: módosított ei.-teljesítés</t>
  </si>
  <si>
    <t>Önkormányzati Óvoda</t>
  </si>
  <si>
    <t>Index (telj./módosított ei.)</t>
  </si>
  <si>
    <t>Összesen</t>
  </si>
  <si>
    <t>Mérleg</t>
  </si>
  <si>
    <t>Megnevezés</t>
  </si>
  <si>
    <t>Előző időszak</t>
  </si>
  <si>
    <t>Tárgyi időszak</t>
  </si>
  <si>
    <t>ESZKÖZÖK</t>
  </si>
  <si>
    <t>A/I/1 Vagyoni értékű jogok</t>
  </si>
  <si>
    <t>A/I/2 Szellemi termékek</t>
  </si>
  <si>
    <t>A/I/3 Immateriális javak értékhelyesbítése</t>
  </si>
  <si>
    <t>A/I Immateriális javak</t>
  </si>
  <si>
    <t>A/II/1 Ingatlanok és kapcs. vagyoni értékű jogok</t>
  </si>
  <si>
    <t>1 486 467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</si>
  <si>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</si>
  <si>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</si>
  <si>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</si>
  <si>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</si>
  <si>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</t>
  </si>
  <si>
    <t>1 525 252</t>
  </si>
  <si>
    <t>1 821 332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</si>
  <si>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</si>
  <si>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</si>
  <si>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</si>
  <si>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</t>
  </si>
  <si>
    <t>A/IV/1 Koncesszióba, vagyonkezelésbe adott eszközök</t>
  </si>
  <si>
    <t>A/IV/2 Koncesszióba, vagyonkezelésbe adott eszközök értékhelyesbítése</t>
  </si>
  <si>
    <t>A/IV Koncesszióba, vagyonkezelésbe adott eszközök</t>
  </si>
  <si>
    <t>1 561 735</t>
  </si>
  <si>
    <t>1 855 836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</si>
  <si>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</si>
  <si>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</si>
  <si>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</si>
  <si>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</si>
  <si>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</si>
  <si>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</t>
  </si>
  <si>
    <t>B/II/1 Nem tartós részesedések</t>
  </si>
  <si>
    <t>B/II/2 Forgatási célú hitelviszonyt megtestesítő értékpapírok</t>
  </si>
  <si>
    <t>B/II Értékpapírok</t>
  </si>
  <si>
    <t>C/I Hosszú lejáratú betétek</t>
  </si>
  <si>
    <t>C/II Pénztárak, csekkek, betétkönyvek</t>
  </si>
  <si>
    <t>C/III Forintszámlák</t>
  </si>
  <si>
    <t>C/IV Devizaszámlák</t>
  </si>
  <si>
    <t>C/V Idegen pénzeszközök</t>
  </si>
  <si>
    <t>D/I/1 Költségvetési évben esedékes köv.műk.c.tám.bev.re ÁH belülről</t>
  </si>
  <si>
    <t>D/I/2 Költségvetési évben esedékes köv.felhalm.c.bev.re ÁH belülről</t>
  </si>
  <si>
    <t>D/I/3 Költségvetési évben esedékes követelések közhatalmi bev.re</t>
  </si>
  <si>
    <t>D/I/4 Költségvetési évben esedékes követelések működési bev.re</t>
  </si>
  <si>
    <t>D/I/5 Költségvetési évben esedékes követelések felhalm.bev.re</t>
  </si>
  <si>
    <t>D/I/6 Költségvetési évben esedékes követelések műk.c.átvett p.eszk.re</t>
  </si>
  <si>
    <t>D/I/7 Költségvetési évben esedékes köv. felhalm.c.átvett p.eszk.re</t>
  </si>
  <si>
    <t>D/I/8 Költségvetési évben esedékes követelések finanszírozási bev.re</t>
  </si>
  <si>
    <t>D/I Költségvetési évben esedékes követelések</t>
  </si>
  <si>
    <t>D/II/1 Ktg.vetési évet köv.esedékes köv.műk.c.tám.bev.re ÁH belülről</t>
  </si>
  <si>
    <t>D/II/2 Ktg.vetési évet köv.esedékes köv.felh.c.tám.bev.re ÁH belülről</t>
  </si>
  <si>
    <t>D/II/3 Ktg.vetési évet köv.esedékes köv.közhatalmi bevételre</t>
  </si>
  <si>
    <t>D/II/4 Ktg.vetési évet köv.esedékes köv. működési bevételre</t>
  </si>
  <si>
    <t>D/II/5 Ktg.vetési évet köv.esedékes köv. felhalmozási bevételre</t>
  </si>
  <si>
    <t>D/II/6 Ktg.vetési évet köv.esedékes köv.műk.c.átvett pénzeszközre</t>
  </si>
  <si>
    <t>D/II/7 Ktg.vetési évet köv.esedékes köv.felhalm.c.átvett pénzeszközre</t>
  </si>
  <si>
    <t>D/II Költségvetési évet követően esedékes követelések</t>
  </si>
  <si>
    <t>D/III/1 Adott előlegek</t>
  </si>
  <si>
    <t>D/III/2 Továbbadási célból folyósított támogatások elszámolása</t>
  </si>
  <si>
    <t>D/III/3 Más által beszedett bevételek elszámolása</t>
  </si>
  <si>
    <t>D/III/4 Forgótőke elszámolása</t>
  </si>
  <si>
    <t>D/III/5 Vagyonkezelésbe adott eszk.kapcs.köv.elszámolása</t>
  </si>
  <si>
    <t>D/III/6 Nem TB pénzügyi alapjait terhelő kifiz.ellátások elsz.</t>
  </si>
  <si>
    <t>D/III/7 Folyósított, megelőlegezett TB ellátások elszámolása</t>
  </si>
  <si>
    <t>D/III Követelés jellegű sajátos elszámolások</t>
  </si>
  <si>
    <t>F/1 Eredményszemléletű bevételek aktív időbeli elhatárolása</t>
  </si>
  <si>
    <t>F/2 Költségek, ráfordítások aktív időbeli elhatárolása</t>
  </si>
  <si>
    <t>F/3 Halasztott ráfordítások</t>
  </si>
  <si>
    <t>ESZKÖZÖK ÖSSZESEN</t>
  </si>
  <si>
    <t>1 748 994</t>
  </si>
  <si>
    <t>2 004 804</t>
  </si>
  <si>
    <t>FORRÁSOK</t>
  </si>
  <si>
    <t>G/I Nemzeti vagyon induláskori értéke</t>
  </si>
  <si>
    <t>1 964 907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</si>
  <si>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</si>
  <si>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</si>
  <si>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</si>
  <si>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</si>
  <si>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</si>
  <si>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1 727 339</t>
  </si>
  <si>
    <t>1 911 699</t>
  </si>
  <si>
    <t>H/I/1 Költségvetési évben esedékes kötelezettségek szem.juttatásokra</t>
  </si>
  <si>
    <t>H/I/2 Költségvetési évben esedékes kötelezettségek járulékokra</t>
  </si>
  <si>
    <t>H/I/3 Költségvetési évben esedékes kötelezettségek dologi kiadásokra</t>
  </si>
  <si>
    <t>H/I/4 Költségvetési évben esedékes köt. ellátottak pénzbeli juttatásaira</t>
  </si>
  <si>
    <t>H/I/5 Költségvetési évben esedékes köt. egyéb műk.c.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</si>
  <si>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</si>
  <si>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</si>
  <si>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köt. egyéb felhalm. kiadásokra</t>
  </si>
  <si>
    <t>H/I/9 Költségvetési évben esedékes köt. finanszírozási kiadásokra</t>
  </si>
  <si>
    <t>H/I Költségvetési évben esedékes kötelezettségek</t>
  </si>
  <si>
    <t>H/II/1 Ktg.vetési évet követően esedékes köt. személyi juttatásokra</t>
  </si>
  <si>
    <t>H/II/2 Ktg.vetési évet követően esedékes köt. járulékokra</t>
  </si>
  <si>
    <t>H/II/3 Ktg.vetési évet követően esedékes köt. dologi kiadásokra</t>
  </si>
  <si>
    <t>H/II/4 Ktg.vetési évet követően esedékes köt. ellátottak pénzb.jutt.ra</t>
  </si>
  <si>
    <t>H/II/5 Ktg.vetési évet követően esedékes köt. egyéb műk.c.kiadásokra</t>
  </si>
  <si>
    <t>H/II/6 Ktg.vetési évet követően esedékes köt. beruházásokra</t>
  </si>
  <si>
    <t>H/II/7 Ktg.vetési évet követően esedékes köt. felújításokra</t>
  </si>
  <si>
    <t>H/II/8 Ktg.vetési évet követően esedékes köt.egyéb felh. kiadásokra</t>
  </si>
  <si>
    <t>H/II/9 Ktg.vetési évet követően esedékes köt. finansz. kiadásokra</t>
  </si>
  <si>
    <t>H/II Költségvetési évet követően esedékes kötelezettségek</t>
  </si>
  <si>
    <t>H/III/1 Kapott előlegek</t>
  </si>
  <si>
    <t>H/III/2 Továbbadási célból folyósított támogatások elszámolása</t>
  </si>
  <si>
    <t>H/III/3 Más szervezetet megillető bevételek elszámolása</t>
  </si>
  <si>
    <t>H/III/4 Forgótőke elszámolás (Kincstár)</t>
  </si>
  <si>
    <t>H/III/5 Vagyonkezelésbe vett eszközökkel kapcs.köt. elszámolása</t>
  </si>
  <si>
    <t>H/III/6 Nem TB pénzügyi alapjait terhelő kifiz.ellátás elszámolása</t>
  </si>
  <si>
    <t>H/III/7 Munkáltató korengedményes nyugdíjhoz megfiz.hozz.elsz.</t>
  </si>
  <si>
    <t>H/III Kötelezettség jellegű sajátos elszámolások</t>
  </si>
  <si>
    <t>K/1 Eredményszemléletű bevételek passzív időbeli elhatárolása</t>
  </si>
  <si>
    <t>K/2 Költségek, ráfordítások passzív időbeli elhatárolása</t>
  </si>
  <si>
    <t>K/3 Halasztott eredményszemléletű bevételek</t>
  </si>
  <si>
    <t>FORRÁSOK ÖSSZESEN</t>
  </si>
  <si>
    <t>1 748 994</t>
  </si>
  <si>
    <t>A) NEMZETI VAGYONBA TARTOZÓ BEFEKTETETT ESZKÖZÖK</t>
  </si>
  <si>
    <t>B) NEMZETI VAGYONBA TARTOZÓ FORGÓESZKÖZÖK</t>
  </si>
  <si>
    <t>C) PÉNZESZKÖZÖK</t>
  </si>
  <si>
    <t>D) KÖVETELÉSEK</t>
  </si>
  <si>
    <t>E) EGYÉB SAJÁTOS ESZKÖZOLDALI ELSZÁMOLÁSOK</t>
  </si>
  <si>
    <t>F) AKTÍV IDŐBELI ELHATÁROLÁSOK</t>
  </si>
  <si>
    <t>G) SAJÁT TŐKE</t>
  </si>
  <si>
    <t>H) KÖTELEZETTSÉGEK</t>
  </si>
  <si>
    <t>I) EGYÉB SAJÁTOS FORRÁSOLDALI ELSZÁMOLÁSOK</t>
  </si>
  <si>
    <t>J) KINCSTÁRI SZÁMLAVEZETÉSSEL KAPCSOLATOS ELSZÁMOLÁSOK</t>
  </si>
  <si>
    <t>K) PASSZÍV IDŐBELI ELHATÁROLÁSOK</t>
  </si>
  <si>
    <t>B</t>
  </si>
  <si>
    <t>C</t>
  </si>
  <si>
    <t>Sorszám</t>
  </si>
  <si>
    <t>adatok e Ft-ban</t>
  </si>
  <si>
    <t xml:space="preserve">Pénzkészlet tárgyidőszak elején </t>
  </si>
  <si>
    <t>Forintban vezetett költségvetési pénzforglami számlák egyenlege (Előirányzat-felhasználás keretszámlák egyenlege)</t>
  </si>
  <si>
    <t>Devizabetét számlák egyenlege</t>
  </si>
  <si>
    <t>Forintpénztárak egyenlege</t>
  </si>
  <si>
    <t>Pénzkészlet összesen (01+02+03)</t>
  </si>
  <si>
    <t xml:space="preserve">Pénzkészlet a tárgyidőszak végén </t>
  </si>
  <si>
    <t>Pénzkészlet összesen (05+06+07)</t>
  </si>
  <si>
    <t xml:space="preserve">                </t>
  </si>
  <si>
    <t>Szennyvíz Társulati kölcsön</t>
  </si>
  <si>
    <t>Ivóvízminőség-javító program</t>
  </si>
  <si>
    <t>Világításkorszerűsítés</t>
  </si>
  <si>
    <t>Szennyvízberuházás III. ütem</t>
  </si>
  <si>
    <t>Gyűjtemények Háza</t>
  </si>
  <si>
    <t>Közösségi tér biztosítása és fejlesztése</t>
  </si>
  <si>
    <t>KÖTELEZETTSÉGEK ÖSSZESEN</t>
  </si>
  <si>
    <t>Önkormányzatunk belföldi irányú kötelezettségei és készfizető kezességvállalásai</t>
  </si>
  <si>
    <t>Kétegyházi Víziközmű Társulat hitele</t>
  </si>
  <si>
    <t>Vagyonkimutatás</t>
  </si>
  <si>
    <t>Nettó érték</t>
  </si>
  <si>
    <t>I. Nemzeti vagyon indulásokri értéke</t>
  </si>
  <si>
    <t>II. Nemzeti vagyon változásai</t>
  </si>
  <si>
    <t>III. Egyéb eszközök induláskori értéke és változásai</t>
  </si>
  <si>
    <t>IV. Felhalmozási eredmény</t>
  </si>
  <si>
    <t>V. Eszközök értékhelyesbítésének forrása</t>
  </si>
  <si>
    <t>VI. Mérleg szerinti eredmény</t>
  </si>
  <si>
    <t xml:space="preserve">I. Költségvetési évben esedékes kötelezettségek </t>
  </si>
  <si>
    <t xml:space="preserve">II. Ktg.vetési évet köv.en  esedékes kötelezettségek </t>
  </si>
  <si>
    <t>III. Kötelezettség jellegű sajátos elszámolások</t>
  </si>
  <si>
    <t>I) EGYÉB SAJÁTOS FORRÁSOLDALI ELSZ.</t>
  </si>
  <si>
    <t>J) KINCSTÁRI SZLAVEZETÉSSEL KAPCS. ELSZ.</t>
  </si>
  <si>
    <t xml:space="preserve">VAGYONKIMUTATÁS </t>
  </si>
  <si>
    <t>a könyvviteli mérlegben értékkel szereplő forrásokról</t>
  </si>
  <si>
    <t>a "0"-ra leírt eszközökről</t>
  </si>
  <si>
    <t xml:space="preserve">I. Immateriális javak </t>
  </si>
  <si>
    <t>Bruttó érték</t>
  </si>
  <si>
    <t>"0"-ra leírt, de használhatban lévő</t>
  </si>
  <si>
    <t xml:space="preserve">II. Tárgyi eszközök </t>
  </si>
  <si>
    <t>1. Ingatlanok és kapcs.vagyoni értékű jogok</t>
  </si>
  <si>
    <t>2. Gépek, berendezések, felszerelések és járművek</t>
  </si>
  <si>
    <t>"0"-ra leírt, használaton kívüli</t>
  </si>
  <si>
    <t>3. Tenyészállatok</t>
  </si>
  <si>
    <t>IV. Koncesszióba, vagyon kezelésbe adott eszközök</t>
  </si>
  <si>
    <t>ÖSSZESEN</t>
  </si>
  <si>
    <t>Finanszírozási műveletek</t>
  </si>
  <si>
    <t>Felsőoktatásban résztvevők tám.</t>
  </si>
  <si>
    <t xml:space="preserve">Támogatások </t>
  </si>
  <si>
    <t>I.</t>
  </si>
  <si>
    <t>Méltányosságból elengedett helyi adó</t>
  </si>
  <si>
    <t>Ebből:</t>
  </si>
  <si>
    <t>Magánszemélyek kommunális adója</t>
  </si>
  <si>
    <t>Vállalkozók kommunális adója</t>
  </si>
  <si>
    <t>Gépjárműadó</t>
  </si>
  <si>
    <t>Iparűzési adó</t>
  </si>
  <si>
    <t>Késedelmi pótlék</t>
  </si>
  <si>
    <t>Bírság</t>
  </si>
  <si>
    <t>II.</t>
  </si>
  <si>
    <t>Adómentesség, kedvezmény összege</t>
  </si>
  <si>
    <t>(A helyi adókról szóló 1900. évi C. törvény, valamint Kétegyháza Nagyközség Önkormányzata Képviselő-testületének 20/2007. (XII.21.) egységes szerkezetű rendelete alapján)</t>
  </si>
  <si>
    <t>Iparűzési adó KATA adóalanyok (8 fő)</t>
  </si>
  <si>
    <t>Közvetett Támogatások</t>
  </si>
  <si>
    <r>
      <t xml:space="preserve">I/1. Önkormányzat sajátos működési bevételei </t>
    </r>
    <r>
      <rPr>
        <sz val="8"/>
        <rFont val="Garamond"/>
        <family val="1"/>
        <charset val="238"/>
      </rPr>
      <t>(2.1+…+2.6)</t>
    </r>
  </si>
  <si>
    <r>
      <t xml:space="preserve">III. Támogatások, kiegészítések </t>
    </r>
    <r>
      <rPr>
        <sz val="8"/>
        <rFont val="Garamond"/>
        <family val="1"/>
        <charset val="238"/>
      </rPr>
      <t>(5.1+…+5.8.)</t>
    </r>
  </si>
  <si>
    <r>
      <t xml:space="preserve">IV. Támogatásértékű bevételek </t>
    </r>
    <r>
      <rPr>
        <sz val="8"/>
        <rFont val="Garamond"/>
        <family val="1"/>
        <charset val="238"/>
      </rPr>
      <t>(6.1+6.2)</t>
    </r>
  </si>
  <si>
    <r>
      <t xml:space="preserve">   </t>
    </r>
    <r>
      <rPr>
        <sz val="8"/>
        <rFont val="Garamond"/>
        <family val="1"/>
        <charset val="238"/>
      </rPr>
      <t>Elvonások és befizetések bevételei (B12)</t>
    </r>
  </si>
  <si>
    <r>
      <t xml:space="preserve">V. Felhalmozási célú bevételek </t>
    </r>
    <r>
      <rPr>
        <sz val="8"/>
        <rFont val="Garamond"/>
        <family val="1"/>
        <charset val="238"/>
      </rPr>
      <t>(7.1+…+7.3)</t>
    </r>
  </si>
  <si>
    <r>
      <t xml:space="preserve">VI. Átvett pénzeszközök </t>
    </r>
    <r>
      <rPr>
        <sz val="8"/>
        <rFont val="Garamond"/>
        <family val="1"/>
        <charset val="238"/>
      </rPr>
      <t>(8.1+8.2.)</t>
    </r>
  </si>
  <si>
    <r>
      <t xml:space="preserve">I. Működési költségvetés kiadásai </t>
    </r>
    <r>
      <rPr>
        <sz val="8"/>
        <rFont val="Garamond"/>
        <family val="1"/>
        <charset val="238"/>
      </rPr>
      <t>(1.1+…+1.5.)</t>
    </r>
  </si>
  <si>
    <r>
      <t xml:space="preserve">II. Felhalmozási költségvetés kiadásai </t>
    </r>
    <r>
      <rPr>
        <sz val="8"/>
        <rFont val="Garamond"/>
        <family val="1"/>
        <charset val="238"/>
      </rPr>
      <t>(2.1+…+2.7)</t>
    </r>
  </si>
  <si>
    <r>
      <t xml:space="preserve">IV. Tartalékok </t>
    </r>
    <r>
      <rPr>
        <sz val="8"/>
        <rFont val="Garamond"/>
        <family val="1"/>
        <charset val="238"/>
      </rPr>
      <t>(4.1.+4.2.)</t>
    </r>
  </si>
  <si>
    <r>
      <t xml:space="preserve">   </t>
    </r>
    <r>
      <rPr>
        <sz val="8"/>
        <rFont val="Garamond"/>
        <family val="1"/>
        <charset val="238"/>
      </rPr>
      <t>Elvonások és befizetések bevételei (B21)</t>
    </r>
  </si>
  <si>
    <t>11/C - A mutatószámok, feladatmutatók alapján járó támogatások elszámolása</t>
  </si>
  <si>
    <t>"</t>
  </si>
  <si>
    <t>Költségvetési törvény alapján feladatátvétellel /feladat át-átadással korrigált támogatás</t>
  </si>
  <si>
    <t>Támogatás évközi változás Június 1.</t>
  </si>
  <si>
    <t>Támogatás évközi változás Október 15.</t>
  </si>
  <si>
    <t>Tényleges támogatás</t>
  </si>
  <si>
    <t>Évvégi eltérés  (+,-) mutatószám szerint támogatás (=6(3+4+5))</t>
  </si>
  <si>
    <t xml:space="preserve">Az önkormányzat által az adott célra december 31-ig ténylegesen felhasznált összeg </t>
  </si>
  <si>
    <t>Eltérés (támogatásban és felhasználás szerint) (=7-(6-8)</t>
  </si>
  <si>
    <t>I.I.-III.2. A települési önkormányzatok működésének támogatása, hozzájárulás a pénzbeli szociális ellátásokhoz, beszámítás (00 09 01 03 02)</t>
  </si>
  <si>
    <t>I.2. Nem közművel Összegyűjtött háztartási szennyvíz ártalmatlanítása (00 09 01 01 05 01)</t>
  </si>
  <si>
    <t>03</t>
  </si>
  <si>
    <t>I.3. Megyei önkormányzatok működésének támogatása (00 09 01 01 07 01)</t>
  </si>
  <si>
    <t>04</t>
  </si>
  <si>
    <t>II. Köznevelési feladatok összesen (00 09 01 02 00 00)</t>
  </si>
  <si>
    <t>05</t>
  </si>
  <si>
    <t>III.3. Egyes szociális és gyermekjóléti feladatok támogatása (00 09 01 02 00 00 )</t>
  </si>
  <si>
    <t>06</t>
  </si>
  <si>
    <t>III.4. A települési önkormányzatok által az idősek átmeneti és tartós, valamint a hajléktalan személyek részére nyújtott tartós szociális szakosított ellátási feladatok támogatása (00 09 01 03 05 00)</t>
  </si>
  <si>
    <t>07</t>
  </si>
  <si>
    <t>III.5. Gyermekétkeztetés támogatása (00 09 01 03 06 00)</t>
  </si>
  <si>
    <t>08</t>
  </si>
  <si>
    <t>Összesen (9999999)</t>
  </si>
  <si>
    <t>S.sz.</t>
  </si>
  <si>
    <t>MEGNEVEZÉS</t>
  </si>
  <si>
    <t>Eredeti ei.</t>
  </si>
  <si>
    <t>Mód.ei.</t>
  </si>
  <si>
    <t>Telj.%-ban</t>
  </si>
  <si>
    <t>II. FELHALMOZÁSI BEVÉTELEK ÉS KIADÁSOK</t>
  </si>
  <si>
    <t>Felhalmozási és tőke jellegű bevétel</t>
  </si>
  <si>
    <t xml:space="preserve">Felhalmozás célú, támogatás értékű bevétel, egyéb támog. </t>
  </si>
  <si>
    <t>ÁHT. Kívülről végleges felhalm. peszk átvétel</t>
  </si>
  <si>
    <t>Felhamozási célú bevételek összesen</t>
  </si>
  <si>
    <t>Felhamozási kiadások (Áfa-val együtt)</t>
  </si>
  <si>
    <t>Felújítási kiadások (áfa-val együtt)</t>
  </si>
  <si>
    <t>Működési célú pénzeszk. Átad. Államházt. Kívülre</t>
  </si>
  <si>
    <t>Közműfejlesztési hozzájárulás</t>
  </si>
  <si>
    <t>Pályázati lap</t>
  </si>
  <si>
    <t>Felhalmozási kiadások összesen</t>
  </si>
  <si>
    <r>
      <t xml:space="preserve">II. Felhalmozási költségvetés kiadásai </t>
    </r>
    <r>
      <rPr>
        <sz val="10"/>
        <rFont val="Garamond"/>
        <family val="1"/>
        <charset val="238"/>
      </rPr>
      <t>(2.1+…+2.4)</t>
    </r>
  </si>
  <si>
    <r>
      <t xml:space="preserve">I. Működési költségvetés kiadásai </t>
    </r>
    <r>
      <rPr>
        <sz val="9"/>
        <rFont val="Garamond"/>
        <family val="1"/>
        <charset val="238"/>
      </rPr>
      <t>(1.1+…+1.6.)</t>
    </r>
  </si>
  <si>
    <r>
      <t xml:space="preserve">II. Felhalmozási költségvetés kiadásai </t>
    </r>
    <r>
      <rPr>
        <sz val="9"/>
        <rFont val="Garamond"/>
        <family val="1"/>
        <charset val="238"/>
      </rPr>
      <t>(2.1+…+2.4)</t>
    </r>
  </si>
  <si>
    <r>
      <t xml:space="preserve">I. Működési költségvetés kiadásai </t>
    </r>
    <r>
      <rPr>
        <sz val="10"/>
        <rFont val="Garamond"/>
        <family val="1"/>
        <charset val="238"/>
      </rPr>
      <t>(1.1+…+1.5.)</t>
    </r>
  </si>
  <si>
    <t>H</t>
  </si>
  <si>
    <t>18.</t>
  </si>
  <si>
    <t>19.</t>
  </si>
  <si>
    <t>20.</t>
  </si>
  <si>
    <t>21.</t>
  </si>
  <si>
    <t>Eszközök</t>
  </si>
  <si>
    <t>Előző évi költségvetési beszámoló záró adata</t>
  </si>
  <si>
    <t>Auditálási eltérések (+,-)</t>
  </si>
  <si>
    <t>Előző év auditált egyszerűsített beszámoló záró adatai</t>
  </si>
  <si>
    <t>Tárgyévi költségvetési beszámoló adatai</t>
  </si>
  <si>
    <t>Tárgyév auditált egyszerűsített beszámoló záró adatai</t>
  </si>
  <si>
    <t>A./ Nemzeti vagyonba tartozó befektetett eszközök összesen</t>
  </si>
  <si>
    <t>I. Immateriális javak</t>
  </si>
  <si>
    <t>II. Tárgyi eszközök</t>
  </si>
  <si>
    <t>III. Befektetett eszközök</t>
  </si>
  <si>
    <t>IV. Köncesszióba, vagyonkezelésbe adott eszközök</t>
  </si>
  <si>
    <t>B./ Nemzeti vagyonba tartozó forgószeközök összesen</t>
  </si>
  <si>
    <t>I. Készletek</t>
  </si>
  <si>
    <t>II. Értékpapírok</t>
  </si>
  <si>
    <t>C.) Pénzeszközök</t>
  </si>
  <si>
    <t>D.) Követelések</t>
  </si>
  <si>
    <t>I. Költségvetési évben esedékes követelés</t>
  </si>
  <si>
    <t>II. Költségvetési évet követően esedékes követelés</t>
  </si>
  <si>
    <t>III. Követetlés jellegű sasjátos elszámolás</t>
  </si>
  <si>
    <t>E.) Egyéb sajátos eszközoldali elszámolások</t>
  </si>
  <si>
    <t>F.) Aktív időbeli elhatárolások</t>
  </si>
  <si>
    <t>ESZKÖZÖK ÖSSZESEN (A+B+C+D+E+F)</t>
  </si>
  <si>
    <t>Források</t>
  </si>
  <si>
    <t>G.) Saját tőke</t>
  </si>
  <si>
    <t>I. Költségvetési évben esedékes kötelezettség</t>
  </si>
  <si>
    <t>II. Költségvetési évet követően esedékes kötelezettség</t>
  </si>
  <si>
    <t>III. Kötelezettség jellegű sajátos elszámolás</t>
  </si>
  <si>
    <t>H.) Kötelezettségek</t>
  </si>
  <si>
    <t>I.) Egyéb sajátos forrásoldali eslzámolások</t>
  </si>
  <si>
    <t>J.) Kincstári számlavezetéssel kapcsolatos elszámolások</t>
  </si>
  <si>
    <t>K.) Passzív időbeli elhatárolások</t>
  </si>
  <si>
    <t>FORRÁSOK ÖSSZSESEN (G+H+I+J+K)</t>
  </si>
  <si>
    <t>Személyi juttatások összesen (K1)</t>
  </si>
  <si>
    <t>Dologi kiadások (K3)</t>
  </si>
  <si>
    <t>Ellátottak pénzbeli juttatátásai (K4)</t>
  </si>
  <si>
    <t>Egyéb felhalmozási célú kiadások (K8)</t>
  </si>
  <si>
    <t>Költségvetési kiadások (K1-K8)</t>
  </si>
  <si>
    <t>Hitel-, kölcsöntörlesztés államháztartáson kívülre (K911)</t>
  </si>
  <si>
    <t>Belföldi értékpípírok kiadásai (K912)</t>
  </si>
  <si>
    <t>Belföldi finanszírozás kiadásai (K91)</t>
  </si>
  <si>
    <t>Külföldi finanszírozás kiadásai (K92)</t>
  </si>
  <si>
    <t>Finanszírozási kiadások (K9)</t>
  </si>
  <si>
    <t xml:space="preserve">KIADÁSOK ÖSSZSEN </t>
  </si>
  <si>
    <t>Működési célú támogatások államháztartáson belülről (B1)</t>
  </si>
  <si>
    <t>Felhalmozási célú támogatások államháztartáson belülről (B2)</t>
  </si>
  <si>
    <t>Jövedelemadók (B31)</t>
  </si>
  <si>
    <t>Termékek és szolgáltatások adói (B35)</t>
  </si>
  <si>
    <t>Közhatalmi bevételek (B3)</t>
  </si>
  <si>
    <t>Működési bevételek (B4)</t>
  </si>
  <si>
    <t>Felhalmozási bevételek (B5)</t>
  </si>
  <si>
    <t>Működési célú átvett pénzeszközök (B6)</t>
  </si>
  <si>
    <t>Felhalmozási célú átvett pénzeszközök (B7)</t>
  </si>
  <si>
    <t>Költségvetési bevételek (B1-B7)</t>
  </si>
  <si>
    <t>34.</t>
  </si>
  <si>
    <t>Hitel-, kölcsönfelvétel államháztartáson kívülről (B811)</t>
  </si>
  <si>
    <t>Belföldi értékpapírok bevételei (B812)</t>
  </si>
  <si>
    <t>Maradvány igénybevétele (B813)</t>
  </si>
  <si>
    <t>Belföldi finanszírozási bevételek (B81)</t>
  </si>
  <si>
    <t>Külföldi finanszírozási bevételek (B82)</t>
  </si>
  <si>
    <t>Finanszírozási bevételek (B8)</t>
  </si>
  <si>
    <t xml:space="preserve">BEVÉTELEK ÖSSZESEN </t>
  </si>
  <si>
    <t>01 Közhatalmi eredményszemléletű bevételek</t>
  </si>
  <si>
    <t>02 Eszközök és szolgáltatások értékesítésésnek nettó eredményszemléletű bevételei</t>
  </si>
  <si>
    <t>Előző évi</t>
  </si>
  <si>
    <t>Auditálási</t>
  </si>
  <si>
    <t>Előző év auditált</t>
  </si>
  <si>
    <t>Tárgyévi</t>
  </si>
  <si>
    <t>Tárgyévi auditált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</si>
  <si>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</si>
  <si>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</si>
  <si>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</si>
  <si>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</si>
  <si>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(=04+05)</t>
  </si>
  <si>
    <t>06 Központi működési célú támogatások eredményszemléletű bevételei</t>
  </si>
  <si>
    <t>07 Egyéb működési célú támogatások eredményszemléletű bevételei</t>
  </si>
  <si>
    <t>08 Különféle egyéb eredményszemléletű bevételek</t>
  </si>
  <si>
    <t>III Egyéb eredményszemléletű bevételek (=06+07+08)</t>
  </si>
  <si>
    <t>09 Anyagköltség</t>
  </si>
  <si>
    <t>10 Igénybe vett szolgáltatások értéke</t>
  </si>
  <si>
    <t>11. Eladott áruk beszerzési értéke</t>
  </si>
  <si>
    <t xml:space="preserve">12. Eladott (közvetített) szolgáltatások értéke </t>
  </si>
  <si>
    <t>13. Bérköltség</t>
  </si>
  <si>
    <t>14. Személyi jellegű egyéb kifizetések</t>
  </si>
  <si>
    <t>15. Bérjárulékok</t>
  </si>
  <si>
    <t>IV Anyagjellegű ráfordítások (=09+10+11+12)</t>
  </si>
  <si>
    <t>V Személyi jellegű ráfordítások (=13+14+15)</t>
  </si>
  <si>
    <t>VI Értékcsökkenési leírás</t>
  </si>
  <si>
    <t>VII Egyéb ráfordítások</t>
  </si>
  <si>
    <t>A) TEVÉKENYSÉGEK EREDMÉNYE (=I+II+II-IV-V-VI-VII)</t>
  </si>
  <si>
    <t>16. Kapott (járó) osztalék és részesedés</t>
  </si>
  <si>
    <t>17. Kapott (járó) kamatok és kamatjellegű eredményszemléletű bevételek</t>
  </si>
  <si>
    <t>18. Pénzügyi műveletek egyéb eredményszemléletű bevételei</t>
  </si>
  <si>
    <t>18a. -ebből árfolyamnyereség</t>
  </si>
  <si>
    <t>H.</t>
  </si>
  <si>
    <t>VIII Pénzügyi műveletek eredményszemléletű bevételei (=16+17+18)</t>
  </si>
  <si>
    <t>35.</t>
  </si>
  <si>
    <t>19. Fizetendő kamatok és kamatjellegű ráfordítások</t>
  </si>
  <si>
    <t>20. Részesedések, értékpapírok, pénzeszközök értékvesztése</t>
  </si>
  <si>
    <t>21. Pénzügyi műveletek egyéb ráfordításai</t>
  </si>
  <si>
    <t>21a. -ebből árfolyamveszteség</t>
  </si>
  <si>
    <t>IX Pénzügyi műveletek ráfordításai</t>
  </si>
  <si>
    <t>36.</t>
  </si>
  <si>
    <t>37.</t>
  </si>
  <si>
    <t>38.</t>
  </si>
  <si>
    <t>39.</t>
  </si>
  <si>
    <t>B) PÉNZÜGYI MŰVELETEK EREDMÉNYE (=VIII-IX)</t>
  </si>
  <si>
    <t>C) SZOKÁSOS EREDMÉNY (A+B)</t>
  </si>
  <si>
    <t>22. Felhalmozási célú támogatások eredményszemléletű bevételei</t>
  </si>
  <si>
    <t>23. Különféle rendkívüli eredményszemléletű bevételek</t>
  </si>
  <si>
    <t>X Rendkívüli eredményszemléleti bevételek (=22+23)</t>
  </si>
  <si>
    <t>J.</t>
  </si>
  <si>
    <t>XI Rendkívüli ráfordítások</t>
  </si>
  <si>
    <t>40.</t>
  </si>
  <si>
    <t>41.</t>
  </si>
  <si>
    <t>42.</t>
  </si>
  <si>
    <t>K.</t>
  </si>
  <si>
    <t>43.</t>
  </si>
  <si>
    <t>D) RENDKÍVÜLI EREDMÉNY (=X-XI)</t>
  </si>
  <si>
    <t>E) MÉRLEG SZERINTI EREDMÉNY (=C+D)</t>
  </si>
  <si>
    <t>01  Alaptevékenység költségvetési bevételei</t>
  </si>
  <si>
    <t>02  Alaptevékenység költségvetési kiadásai</t>
  </si>
  <si>
    <t>I. Alaptevékenység költségvetési egyenlege (=01-02)</t>
  </si>
  <si>
    <t>Előző évi költségvetési beszámoló záró adatai</t>
  </si>
  <si>
    <t>Tárgyévi auditált egyszerűsített beszámoló záró adatai</t>
  </si>
  <si>
    <t>03  Alaptevékenység finanszírozási bevételei</t>
  </si>
  <si>
    <t>05 Vállalkozási tevékenység költségvetési bevételei</t>
  </si>
  <si>
    <t>06 Vállalkozási tevékenység költségvetési bevételei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</si>
  <si>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</si>
  <si>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</si>
  <si>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</si>
  <si>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(=07+08)</t>
  </si>
  <si>
    <t>II  Alaptevékenység finanszírozási egyenlege (=03-04)</t>
  </si>
  <si>
    <t>B) Vállakozási tevékenység maradványa (=III+IV)</t>
  </si>
  <si>
    <t>F) Vállalkozási tevékenységet terhelő befizetési kötelezettség (=B*0,1)</t>
  </si>
  <si>
    <t>04  Alaptevékenység finanszírozási kiadások</t>
  </si>
  <si>
    <r>
      <t>Közművagyon/</t>
    </r>
    <r>
      <rPr>
        <sz val="8"/>
        <color theme="1"/>
        <rFont val="Garamond"/>
        <family val="1"/>
        <charset val="238"/>
      </rPr>
      <t>Alföldvíz Regionális Víziközmű-szolgáltató Zrt.</t>
    </r>
  </si>
  <si>
    <t xml:space="preserve"> </t>
  </si>
  <si>
    <t>Tulajdoni hányad %-os aránya</t>
  </si>
  <si>
    <t>Részesedés összege 2014. január 1.</t>
  </si>
  <si>
    <t>Részesedés összege 2014. december  31.</t>
  </si>
  <si>
    <t>Polgármesteri Hivatal/Igazgatási feladatok</t>
  </si>
  <si>
    <t xml:space="preserve">Támogatás összege </t>
  </si>
  <si>
    <t xml:space="preserve">Támogatás módosított összege </t>
  </si>
  <si>
    <t xml:space="preserve">Támogatás2014.évi teljesítése </t>
  </si>
  <si>
    <t>Támogatás 2014. évi teljesítés %-a</t>
  </si>
  <si>
    <t>Dareh műk. tám.</t>
  </si>
  <si>
    <t>Pénzkészlet alakulása 2014.</t>
  </si>
  <si>
    <t>Felhalmozási bevételek és kiadások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</si>
</sst>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,###"/>
    <numFmt numFmtId="166" formatCode="#,###.0"/>
    <numFmt numFmtId="167" formatCode="#,##0\ _F_t"/>
    <numFmt numFmtId="168" formatCode="00"/>
    <numFmt numFmtId="169" formatCode="0.0000%"/>
  </numFmts>
  <fonts count="72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sz val="12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b/>
      <u/>
      <sz val="11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9"/>
      <name val="Garamond"/>
      <family val="1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b/>
      <sz val="8"/>
      <name val="Garamond"/>
      <family val="1"/>
      <charset val="238"/>
    </font>
    <font>
      <sz val="7"/>
      <name val="Garamond"/>
      <family val="1"/>
      <charset val="238"/>
    </font>
    <font>
      <i/>
      <sz val="8"/>
      <name val="Garamond"/>
      <family val="1"/>
      <charset val="238"/>
    </font>
    <font>
      <b/>
      <i/>
      <sz val="8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color theme="1"/>
      <name val="Garamond"/>
      <family val="1"/>
      <charset val="238"/>
    </font>
    <font>
      <sz val="14"/>
      <color theme="1"/>
      <name val="Calibri"/>
      <family val="2"/>
      <charset val="238"/>
      <scheme val="minor"/>
    </font>
    <font>
      <sz val="7"/>
      <color theme="1"/>
      <name val="Garamond"/>
      <family val="1"/>
      <charset val="238"/>
    </font>
    <font>
      <sz val="7"/>
      <color theme="1"/>
      <name val="Calibri"/>
      <family val="2"/>
      <charset val="238"/>
      <scheme val="minor"/>
    </font>
    <font>
      <u/>
      <sz val="11"/>
      <color theme="1"/>
      <name val="Garamond"/>
      <family val="1"/>
      <charset val="238"/>
    </font>
    <font>
      <b/>
      <i/>
      <sz val="10"/>
      <name val="Garamond"/>
      <family val="1"/>
      <charset val="238"/>
    </font>
    <font>
      <b/>
      <i/>
      <sz val="10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9"/>
      <name val="Garamond"/>
      <family val="1"/>
      <charset val="238"/>
    </font>
    <font>
      <b/>
      <sz val="9"/>
      <color indexed="8"/>
      <name val="Garamond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Garamond"/>
      <family val="1"/>
      <charset val="238"/>
    </font>
    <font>
      <b/>
      <sz val="7"/>
      <color theme="1"/>
      <name val="Garamond"/>
      <family val="1"/>
      <charset val="238"/>
    </font>
    <font>
      <b/>
      <sz val="7.5"/>
      <color theme="1"/>
      <name val="Garamond"/>
      <family val="1"/>
      <charset val="238"/>
    </font>
    <font>
      <b/>
      <i/>
      <sz val="10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i/>
      <sz val="9"/>
      <color theme="1"/>
      <name val="Garamond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darkHorizontal"/>
    </fill>
    <fill>
      <patternFill patternType="solid">
        <fgColor theme="7" tint="0.79998168889431442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46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36" applyNumberFormat="0" applyAlignment="0" applyProtection="0"/>
    <xf numFmtId="0" fontId="7" fillId="17" borderId="37" applyNumberFormat="0" applyAlignment="0" applyProtection="0"/>
    <xf numFmtId="0" fontId="8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10" fillId="0" borderId="38" applyNumberFormat="0" applyFill="0" applyAlignment="0" applyProtection="0"/>
    <xf numFmtId="0" fontId="11" fillId="0" borderId="39" applyNumberFormat="0" applyFill="0" applyAlignment="0" applyProtection="0"/>
    <xf numFmtId="0" fontId="12" fillId="0" borderId="40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8" borderId="36" applyNumberFormat="0" applyAlignment="0" applyProtection="0"/>
    <xf numFmtId="0" fontId="15" fillId="0" borderId="41" applyNumberFormat="0" applyFill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8" borderId="0" applyNumberFormat="0" applyBorder="0" applyAlignment="0" applyProtection="0"/>
    <xf numFmtId="0" fontId="18" fillId="5" borderId="42" applyNumberFormat="0" applyFont="0" applyAlignment="0" applyProtection="0"/>
    <xf numFmtId="0" fontId="19" fillId="16" borderId="43" applyNumberFormat="0" applyAlignment="0" applyProtection="0"/>
    <xf numFmtId="0" fontId="20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22" fillId="0" borderId="0" applyNumberFormat="0" applyFill="0" applyBorder="0" applyAlignment="0" applyProtection="0"/>
    <xf numFmtId="0" fontId="18" fillId="0" borderId="0"/>
  </cellStyleXfs>
  <cellXfs count="681">
    <xf numFmtId="0" fontId="0" fillId="0" borderId="0" xfId="0"/>
    <xf numFmtId="0" fontId="24" fillId="0" borderId="0" xfId="45" applyFont="1" applyFill="1" applyAlignment="1">
      <alignment vertical="center" wrapText="1"/>
    </xf>
    <xf numFmtId="0" fontId="23" fillId="0" borderId="0" xfId="45" applyFont="1" applyFill="1" applyAlignment="1">
      <alignment vertical="center"/>
    </xf>
    <xf numFmtId="0" fontId="26" fillId="0" borderId="31" xfId="0" applyFont="1" applyBorder="1" applyAlignment="1" applyProtection="1">
      <alignment wrapText="1"/>
      <protection locked="0"/>
    </xf>
    <xf numFmtId="0" fontId="26" fillId="0" borderId="31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vertical="center" wrapText="1"/>
      <protection locked="0"/>
    </xf>
    <xf numFmtId="0" fontId="27" fillId="0" borderId="9" xfId="0" applyFont="1" applyBorder="1" applyAlignment="1" applyProtection="1">
      <alignment vertical="center" wrapText="1"/>
      <protection locked="0"/>
    </xf>
    <xf numFmtId="0" fontId="27" fillId="0" borderId="9" xfId="0" applyFont="1" applyBorder="1" applyAlignment="1" applyProtection="1">
      <alignment horizontal="left" vertical="center" wrapText="1"/>
      <protection locked="0"/>
    </xf>
    <xf numFmtId="0" fontId="27" fillId="0" borderId="29" xfId="0" applyFont="1" applyBorder="1" applyAlignment="1" applyProtection="1">
      <alignment horizontal="left" vertical="center" wrapText="1"/>
      <protection locked="0"/>
    </xf>
    <xf numFmtId="0" fontId="28" fillId="0" borderId="0" xfId="0" applyFont="1"/>
    <xf numFmtId="0" fontId="28" fillId="0" borderId="14" xfId="0" applyFont="1" applyBorder="1"/>
    <xf numFmtId="0" fontId="28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87" xfId="0" applyFont="1" applyBorder="1"/>
    <xf numFmtId="0" fontId="29" fillId="0" borderId="87" xfId="0" applyFont="1" applyBorder="1"/>
    <xf numFmtId="0" fontId="28" fillId="0" borderId="87" xfId="0" applyFont="1" applyBorder="1" applyAlignment="1">
      <alignment horizontal="center"/>
    </xf>
    <xf numFmtId="0" fontId="32" fillId="0" borderId="87" xfId="0" applyFont="1" applyBorder="1" applyAlignment="1">
      <alignment horizontal="center"/>
    </xf>
    <xf numFmtId="0" fontId="32" fillId="0" borderId="88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33" fillId="0" borderId="87" xfId="0" applyFont="1" applyBorder="1" applyAlignment="1">
      <alignment horizontal="center" vertical="center" wrapText="1"/>
    </xf>
    <xf numFmtId="0" fontId="31" fillId="0" borderId="26" xfId="0" applyFont="1" applyBorder="1"/>
    <xf numFmtId="0" fontId="31" fillId="0" borderId="86" xfId="0" applyFont="1" applyBorder="1"/>
    <xf numFmtId="3" fontId="28" fillId="0" borderId="87" xfId="0" applyNumberFormat="1" applyFont="1" applyBorder="1"/>
    <xf numFmtId="0" fontId="33" fillId="0" borderId="88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/>
    </xf>
    <xf numFmtId="10" fontId="28" fillId="0" borderId="88" xfId="0" applyNumberFormat="1" applyFont="1" applyBorder="1"/>
    <xf numFmtId="0" fontId="29" fillId="0" borderId="90" xfId="0" applyFont="1" applyBorder="1"/>
    <xf numFmtId="3" fontId="29" fillId="0" borderId="90" xfId="0" applyNumberFormat="1" applyFont="1" applyBorder="1"/>
    <xf numFmtId="0" fontId="32" fillId="0" borderId="90" xfId="0" applyFont="1" applyBorder="1" applyAlignment="1">
      <alignment horizontal="center"/>
    </xf>
    <xf numFmtId="10" fontId="29" fillId="0" borderId="91" xfId="0" applyNumberFormat="1" applyFont="1" applyBorder="1"/>
    <xf numFmtId="0" fontId="34" fillId="0" borderId="0" xfId="0" applyFont="1" applyAlignment="1">
      <alignment horizontal="justify"/>
    </xf>
    <xf numFmtId="0" fontId="28" fillId="0" borderId="67" xfId="0" applyFont="1" applyBorder="1" applyAlignment="1">
      <alignment horizontal="justify" vertical="top" wrapText="1"/>
    </xf>
    <xf numFmtId="0" fontId="28" fillId="0" borderId="85" xfId="0" applyFont="1" applyBorder="1" applyAlignment="1">
      <alignment horizontal="justify" vertical="top" wrapText="1"/>
    </xf>
    <xf numFmtId="0" fontId="28" fillId="0" borderId="85" xfId="0" applyFont="1" applyBorder="1" applyAlignment="1">
      <alignment horizontal="right" wrapText="1"/>
    </xf>
    <xf numFmtId="3" fontId="28" fillId="0" borderId="85" xfId="0" applyNumberFormat="1" applyFont="1" applyBorder="1" applyAlignment="1">
      <alignment horizontal="right" wrapText="1"/>
    </xf>
    <xf numFmtId="3" fontId="29" fillId="0" borderId="85" xfId="0" applyNumberFormat="1" applyFont="1" applyBorder="1" applyAlignment="1">
      <alignment horizontal="right" wrapText="1"/>
    </xf>
    <xf numFmtId="0" fontId="29" fillId="0" borderId="85" xfId="0" applyFont="1" applyBorder="1" applyAlignment="1">
      <alignment horizontal="right" wrapText="1"/>
    </xf>
    <xf numFmtId="0" fontId="34" fillId="0" borderId="67" xfId="0" applyFont="1" applyBorder="1" applyAlignment="1">
      <alignment horizontal="justify" vertical="top" wrapText="1"/>
    </xf>
    <xf numFmtId="0" fontId="33" fillId="0" borderId="67" xfId="0" applyFont="1" applyBorder="1" applyAlignment="1">
      <alignment horizontal="justify" vertical="top" wrapText="1"/>
    </xf>
    <xf numFmtId="0" fontId="34" fillId="0" borderId="0" xfId="0" applyFont="1" applyAlignment="1">
      <alignment horizontal="right"/>
    </xf>
    <xf numFmtId="0" fontId="31" fillId="0" borderId="85" xfId="0" applyFont="1" applyBorder="1" applyAlignment="1">
      <alignment horizontal="justify" vertical="top" wrapText="1"/>
    </xf>
    <xf numFmtId="0" fontId="32" fillId="0" borderId="85" xfId="0" applyFont="1" applyBorder="1" applyAlignment="1">
      <alignment horizontal="justify" vertical="top" wrapText="1"/>
    </xf>
    <xf numFmtId="0" fontId="28" fillId="0" borderId="112" xfId="0" applyFont="1" applyBorder="1"/>
    <xf numFmtId="0" fontId="29" fillId="0" borderId="113" xfId="0" applyFont="1" applyBorder="1" applyAlignment="1">
      <alignment horizontal="center"/>
    </xf>
    <xf numFmtId="0" fontId="29" fillId="0" borderId="114" xfId="0" applyFont="1" applyBorder="1" applyAlignment="1">
      <alignment horizontal="center"/>
    </xf>
    <xf numFmtId="0" fontId="28" fillId="0" borderId="115" xfId="0" applyFont="1" applyBorder="1"/>
    <xf numFmtId="0" fontId="28" fillId="0" borderId="116" xfId="0" applyFont="1" applyBorder="1"/>
    <xf numFmtId="0" fontId="28" fillId="0" borderId="117" xfId="0" applyFont="1" applyBorder="1"/>
    <xf numFmtId="0" fontId="28" fillId="0" borderId="118" xfId="0" applyFont="1" applyBorder="1"/>
    <xf numFmtId="0" fontId="29" fillId="0" borderId="87" xfId="0" applyFont="1" applyBorder="1" applyAlignment="1">
      <alignment horizontal="center"/>
    </xf>
    <xf numFmtId="0" fontId="29" fillId="0" borderId="116" xfId="0" applyFont="1" applyBorder="1" applyAlignment="1">
      <alignment horizontal="center"/>
    </xf>
    <xf numFmtId="0" fontId="31" fillId="0" borderId="115" xfId="0" applyFont="1" applyBorder="1"/>
    <xf numFmtId="0" fontId="33" fillId="0" borderId="87" xfId="0" applyFont="1" applyBorder="1" applyAlignment="1">
      <alignment horizontal="center"/>
    </xf>
    <xf numFmtId="0" fontId="33" fillId="0" borderId="116" xfId="0" applyFont="1" applyBorder="1" applyAlignment="1">
      <alignment horizontal="center"/>
    </xf>
    <xf numFmtId="0" fontId="28" fillId="0" borderId="0" xfId="0" applyFont="1" applyAlignment="1">
      <alignment horizontal="right"/>
    </xf>
    <xf numFmtId="3" fontId="28" fillId="0" borderId="116" xfId="0" applyNumberFormat="1" applyFont="1" applyBorder="1"/>
    <xf numFmtId="0" fontId="34" fillId="0" borderId="87" xfId="0" applyFont="1" applyBorder="1" applyAlignment="1">
      <alignment wrapText="1"/>
    </xf>
    <xf numFmtId="3" fontId="29" fillId="0" borderId="116" xfId="0" applyNumberFormat="1" applyFont="1" applyBorder="1"/>
    <xf numFmtId="168" fontId="34" fillId="0" borderId="87" xfId="0" applyNumberFormat="1" applyFont="1" applyBorder="1" applyAlignment="1">
      <alignment horizontal="center"/>
    </xf>
    <xf numFmtId="168" fontId="33" fillId="0" borderId="87" xfId="0" applyNumberFormat="1" applyFont="1" applyBorder="1" applyAlignment="1">
      <alignment horizontal="center"/>
    </xf>
    <xf numFmtId="0" fontId="31" fillId="0" borderId="117" xfId="0" applyFont="1" applyBorder="1"/>
    <xf numFmtId="168" fontId="33" fillId="0" borderId="118" xfId="0" applyNumberFormat="1" applyFont="1" applyBorder="1" applyAlignment="1">
      <alignment horizontal="center"/>
    </xf>
    <xf numFmtId="0" fontId="29" fillId="0" borderId="118" xfId="0" applyFont="1" applyBorder="1"/>
    <xf numFmtId="3" fontId="29" fillId="0" borderId="119" xfId="0" applyNumberFormat="1" applyFont="1" applyBorder="1"/>
    <xf numFmtId="0" fontId="37" fillId="0" borderId="15" xfId="0" applyFont="1" applyBorder="1" applyAlignment="1">
      <alignment horizontal="center" vertical="top" wrapText="1"/>
    </xf>
    <xf numFmtId="0" fontId="37" fillId="0" borderId="78" xfId="0" applyFont="1" applyBorder="1" applyAlignment="1">
      <alignment horizontal="center" vertical="top" wrapText="1"/>
    </xf>
    <xf numFmtId="0" fontId="33" fillId="0" borderId="18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right" wrapText="1"/>
    </xf>
    <xf numFmtId="3" fontId="28" fillId="0" borderId="13" xfId="0" applyNumberFormat="1" applyFont="1" applyBorder="1" applyAlignment="1">
      <alignment horizontal="right" wrapText="1"/>
    </xf>
    <xf numFmtId="0" fontId="28" fillId="0" borderId="86" xfId="0" applyFont="1" applyBorder="1" applyAlignment="1">
      <alignment horizontal="right" wrapText="1"/>
    </xf>
    <xf numFmtId="3" fontId="28" fillId="0" borderId="87" xfId="0" applyNumberFormat="1" applyFont="1" applyBorder="1" applyAlignment="1">
      <alignment horizontal="right" wrapText="1"/>
    </xf>
    <xf numFmtId="0" fontId="28" fillId="0" borderId="87" xfId="0" applyFont="1" applyBorder="1" applyAlignment="1">
      <alignment horizontal="right" wrapText="1"/>
    </xf>
    <xf numFmtId="3" fontId="28" fillId="0" borderId="86" xfId="0" applyNumberFormat="1" applyFont="1" applyBorder="1" applyAlignment="1">
      <alignment horizontal="right" wrapText="1"/>
    </xf>
    <xf numFmtId="3" fontId="28" fillId="0" borderId="89" xfId="0" applyNumberFormat="1" applyFont="1" applyBorder="1" applyAlignment="1">
      <alignment horizontal="right" wrapText="1"/>
    </xf>
    <xf numFmtId="3" fontId="28" fillId="0" borderId="9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8" fillId="0" borderId="13" xfId="0" applyFont="1" applyBorder="1" applyAlignment="1">
      <alignment horizontal="right"/>
    </xf>
    <xf numFmtId="0" fontId="28" fillId="0" borderId="12" xfId="0" applyFont="1" applyBorder="1" applyAlignment="1">
      <alignment horizontal="right"/>
    </xf>
    <xf numFmtId="0" fontId="28" fillId="0" borderId="87" xfId="0" applyFont="1" applyBorder="1" applyAlignment="1">
      <alignment horizontal="right"/>
    </xf>
    <xf numFmtId="0" fontId="28" fillId="0" borderId="88" xfId="0" applyFont="1" applyBorder="1" applyAlignment="1">
      <alignment horizontal="right"/>
    </xf>
    <xf numFmtId="0" fontId="28" fillId="0" borderId="90" xfId="0" applyFont="1" applyBorder="1" applyAlignment="1">
      <alignment horizontal="right"/>
    </xf>
    <xf numFmtId="3" fontId="28" fillId="0" borderId="91" xfId="0" applyNumberFormat="1" applyFont="1" applyBorder="1" applyAlignment="1">
      <alignment horizontal="right"/>
    </xf>
    <xf numFmtId="0" fontId="33" fillId="0" borderId="0" xfId="0" applyFont="1" applyBorder="1" applyAlignment="1">
      <alignment horizontal="justify" vertical="top" wrapText="1"/>
    </xf>
    <xf numFmtId="0" fontId="32" fillId="0" borderId="0" xfId="0" applyFont="1" applyBorder="1" applyAlignment="1">
      <alignment horizontal="justify" vertical="top" wrapText="1"/>
    </xf>
    <xf numFmtId="0" fontId="29" fillId="0" borderId="0" xfId="0" applyFont="1" applyBorder="1" applyAlignment="1">
      <alignment horizontal="right" wrapText="1"/>
    </xf>
    <xf numFmtId="0" fontId="34" fillId="0" borderId="86" xfId="0" applyFont="1" applyBorder="1"/>
    <xf numFmtId="0" fontId="33" fillId="0" borderId="86" xfId="0" applyFont="1" applyBorder="1"/>
    <xf numFmtId="0" fontId="33" fillId="0" borderId="87" xfId="0" applyFont="1" applyBorder="1"/>
    <xf numFmtId="0" fontId="33" fillId="0" borderId="89" xfId="0" applyFont="1" applyBorder="1"/>
    <xf numFmtId="0" fontId="0" fillId="0" borderId="0" xfId="0" applyFont="1"/>
    <xf numFmtId="0" fontId="33" fillId="2" borderId="86" xfId="0" applyFont="1" applyFill="1" applyBorder="1"/>
    <xf numFmtId="0" fontId="29" fillId="2" borderId="90" xfId="0" applyFont="1" applyFill="1" applyBorder="1"/>
    <xf numFmtId="0" fontId="28" fillId="0" borderId="0" xfId="0" applyFont="1" applyAlignment="1">
      <alignment horizontal="center"/>
    </xf>
    <xf numFmtId="0" fontId="33" fillId="2" borderId="67" xfId="0" applyFont="1" applyFill="1" applyBorder="1" applyAlignment="1">
      <alignment horizontal="justify" vertical="top" wrapText="1"/>
    </xf>
    <xf numFmtId="0" fontId="29" fillId="2" borderId="85" xfId="0" applyFont="1" applyFill="1" applyBorder="1" applyAlignment="1">
      <alignment horizontal="justify" vertical="top" wrapText="1"/>
    </xf>
    <xf numFmtId="0" fontId="29" fillId="2" borderId="85" xfId="0" applyFont="1" applyFill="1" applyBorder="1" applyAlignment="1">
      <alignment horizontal="right" wrapText="1"/>
    </xf>
    <xf numFmtId="0" fontId="28" fillId="2" borderId="67" xfId="0" applyFont="1" applyFill="1" applyBorder="1" applyAlignment="1">
      <alignment horizontal="justify" vertical="top" wrapText="1"/>
    </xf>
    <xf numFmtId="0" fontId="33" fillId="2" borderId="85" xfId="0" applyFont="1" applyFill="1" applyBorder="1" applyAlignment="1">
      <alignment horizontal="justify" vertical="top" wrapText="1"/>
    </xf>
    <xf numFmtId="0" fontId="28" fillId="2" borderId="85" xfId="0" applyFont="1" applyFill="1" applyBorder="1" applyAlignment="1">
      <alignment horizontal="justify" vertical="top" wrapText="1"/>
    </xf>
    <xf numFmtId="0" fontId="32" fillId="2" borderId="85" xfId="0" applyFont="1" applyFill="1" applyBorder="1" applyAlignment="1">
      <alignment horizontal="justify" vertical="top" wrapText="1"/>
    </xf>
    <xf numFmtId="0" fontId="29" fillId="0" borderId="13" xfId="0" applyFont="1" applyBorder="1" applyAlignment="1">
      <alignment horizontal="right" wrapText="1"/>
    </xf>
    <xf numFmtId="0" fontId="29" fillId="0" borderId="87" xfId="0" applyFont="1" applyBorder="1" applyAlignment="1">
      <alignment horizontal="right" wrapText="1"/>
    </xf>
    <xf numFmtId="0" fontId="28" fillId="0" borderId="90" xfId="0" applyFont="1" applyBorder="1" applyAlignment="1">
      <alignment horizontal="right" wrapText="1"/>
    </xf>
    <xf numFmtId="0" fontId="37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2" fillId="0" borderId="89" xfId="0" applyFont="1" applyBorder="1"/>
    <xf numFmtId="0" fontId="44" fillId="0" borderId="108" xfId="0" applyFont="1" applyBorder="1" applyAlignment="1" applyProtection="1">
      <alignment horizontal="center" vertical="center" wrapText="1"/>
    </xf>
    <xf numFmtId="0" fontId="44" fillId="0" borderId="61" xfId="0" applyFont="1" applyBorder="1" applyAlignment="1" applyProtection="1">
      <alignment horizontal="center" vertical="center"/>
    </xf>
    <xf numFmtId="0" fontId="44" fillId="0" borderId="61" xfId="0" applyFont="1" applyBorder="1" applyAlignment="1" applyProtection="1">
      <alignment horizontal="center" vertical="center" wrapText="1"/>
    </xf>
    <xf numFmtId="0" fontId="44" fillId="0" borderId="60" xfId="0" applyFont="1" applyBorder="1" applyAlignment="1" applyProtection="1">
      <alignment horizontal="center" vertical="center" wrapText="1"/>
    </xf>
    <xf numFmtId="0" fontId="45" fillId="0" borderId="71" xfId="0" applyFont="1" applyBorder="1" applyAlignment="1" applyProtection="1">
      <alignment horizontal="right" vertical="center" indent="1"/>
    </xf>
    <xf numFmtId="0" fontId="45" fillId="0" borderId="55" xfId="0" applyFont="1" applyBorder="1" applyAlignment="1" applyProtection="1">
      <alignment horizontal="right" vertical="center" indent="1"/>
    </xf>
    <xf numFmtId="0" fontId="45" fillId="0" borderId="68" xfId="0" applyFont="1" applyBorder="1" applyAlignment="1" applyProtection="1">
      <alignment horizontal="right" vertical="center" indent="1"/>
    </xf>
    <xf numFmtId="165" fontId="40" fillId="19" borderId="110" xfId="0" applyNumberFormat="1" applyFont="1" applyFill="1" applyBorder="1" applyAlignment="1" applyProtection="1">
      <alignment horizontal="left" vertical="center" wrapText="1" indent="2"/>
    </xf>
    <xf numFmtId="0" fontId="37" fillId="0" borderId="0" xfId="0" applyFont="1"/>
    <xf numFmtId="0" fontId="40" fillId="0" borderId="0" xfId="45" applyFont="1" applyFill="1" applyAlignment="1">
      <alignment horizontal="left" vertical="center" wrapText="1"/>
    </xf>
    <xf numFmtId="0" fontId="40" fillId="0" borderId="0" xfId="45" applyFont="1" applyFill="1" applyAlignment="1">
      <alignment vertical="center" wrapText="1"/>
    </xf>
    <xf numFmtId="0" fontId="40" fillId="0" borderId="77" xfId="45" applyFont="1" applyFill="1" applyBorder="1" applyAlignment="1" applyProtection="1">
      <alignment horizontal="right"/>
    </xf>
    <xf numFmtId="0" fontId="46" fillId="0" borderId="0" xfId="45" applyFont="1" applyFill="1" applyAlignment="1">
      <alignment vertical="center"/>
    </xf>
    <xf numFmtId="0" fontId="47" fillId="0" borderId="0" xfId="45" applyFont="1" applyFill="1" applyAlignment="1">
      <alignment vertical="center" wrapText="1"/>
    </xf>
    <xf numFmtId="0" fontId="46" fillId="0" borderId="0" xfId="0" applyFont="1" applyFill="1" applyAlignment="1">
      <alignment vertical="center"/>
    </xf>
    <xf numFmtId="0" fontId="47" fillId="0" borderId="0" xfId="0" applyFont="1" applyFill="1" applyAlignment="1">
      <alignment vertical="center" wrapText="1"/>
    </xf>
    <xf numFmtId="0" fontId="40" fillId="0" borderId="77" xfId="0" applyFont="1" applyFill="1" applyBorder="1" applyAlignment="1" applyProtection="1">
      <alignment horizontal="right"/>
    </xf>
    <xf numFmtId="0" fontId="28" fillId="0" borderId="112" xfId="0" applyFont="1" applyBorder="1" applyAlignment="1">
      <alignment horizontal="center"/>
    </xf>
    <xf numFmtId="0" fontId="28" fillId="0" borderId="113" xfId="0" applyFont="1" applyBorder="1" applyAlignment="1">
      <alignment horizontal="center"/>
    </xf>
    <xf numFmtId="0" fontId="28" fillId="0" borderId="114" xfId="0" applyFont="1" applyBorder="1" applyAlignment="1">
      <alignment horizontal="center"/>
    </xf>
    <xf numFmtId="0" fontId="28" fillId="0" borderId="116" xfId="0" applyFont="1" applyBorder="1" applyAlignment="1"/>
    <xf numFmtId="0" fontId="41" fillId="0" borderId="87" xfId="0" applyFont="1" applyBorder="1"/>
    <xf numFmtId="0" fontId="30" fillId="0" borderId="0" xfId="0" applyFont="1" applyAlignment="1">
      <alignment wrapText="1"/>
    </xf>
    <xf numFmtId="0" fontId="37" fillId="0" borderId="118" xfId="0" applyFont="1" applyBorder="1"/>
    <xf numFmtId="3" fontId="37" fillId="0" borderId="119" xfId="0" applyNumberFormat="1" applyFont="1" applyBorder="1"/>
    <xf numFmtId="0" fontId="44" fillId="0" borderId="18" xfId="1" applyFont="1" applyFill="1" applyBorder="1" applyAlignment="1" applyProtection="1">
      <alignment horizontal="center" vertical="center" wrapText="1"/>
    </xf>
    <xf numFmtId="0" fontId="44" fillId="0" borderId="17" xfId="1" applyFont="1" applyFill="1" applyBorder="1" applyAlignment="1" applyProtection="1">
      <alignment horizontal="center" vertical="center" wrapText="1"/>
    </xf>
    <xf numFmtId="0" fontId="44" fillId="0" borderId="16" xfId="1" applyFont="1" applyFill="1" applyBorder="1" applyAlignment="1" applyProtection="1">
      <alignment horizontal="center" vertical="center" wrapText="1"/>
    </xf>
    <xf numFmtId="0" fontId="27" fillId="0" borderId="0" xfId="1" applyFont="1" applyFill="1"/>
    <xf numFmtId="0" fontId="48" fillId="0" borderId="18" xfId="1" applyFont="1" applyFill="1" applyBorder="1" applyAlignment="1" applyProtection="1">
      <alignment horizontal="center" vertical="center" wrapText="1"/>
    </xf>
    <xf numFmtId="0" fontId="48" fillId="0" borderId="17" xfId="1" applyFont="1" applyFill="1" applyBorder="1" applyAlignment="1" applyProtection="1">
      <alignment horizontal="center" vertical="center" wrapText="1"/>
    </xf>
    <xf numFmtId="0" fontId="48" fillId="0" borderId="16" xfId="1" applyFont="1" applyFill="1" applyBorder="1" applyAlignment="1" applyProtection="1">
      <alignment horizontal="center" vertical="center" wrapText="1"/>
    </xf>
    <xf numFmtId="0" fontId="45" fillId="0" borderId="0" xfId="1" applyFont="1" applyFill="1"/>
    <xf numFmtId="0" fontId="48" fillId="0" borderId="34" xfId="1" applyFont="1" applyFill="1" applyBorder="1" applyAlignment="1" applyProtection="1">
      <alignment horizontal="left" vertical="center" wrapText="1" indent="1"/>
    </xf>
    <xf numFmtId="0" fontId="48" fillId="0" borderId="33" xfId="1" applyFont="1" applyFill="1" applyBorder="1" applyAlignment="1" applyProtection="1">
      <alignment horizontal="left" vertical="center" wrapText="1" indent="1"/>
    </xf>
    <xf numFmtId="165" fontId="48" fillId="0" borderId="32" xfId="1" applyNumberFormat="1" applyFont="1" applyFill="1" applyBorder="1" applyAlignment="1" applyProtection="1">
      <alignment horizontal="right" vertical="center" wrapText="1"/>
    </xf>
    <xf numFmtId="0" fontId="40" fillId="0" borderId="0" xfId="1" applyFont="1" applyFill="1"/>
    <xf numFmtId="0" fontId="48" fillId="0" borderId="18" xfId="1" applyFont="1" applyFill="1" applyBorder="1" applyAlignment="1" applyProtection="1">
      <alignment horizontal="left" vertical="center" wrapText="1" indent="1"/>
    </xf>
    <xf numFmtId="0" fontId="48" fillId="0" borderId="17" xfId="1" applyFont="1" applyFill="1" applyBorder="1" applyAlignment="1" applyProtection="1">
      <alignment horizontal="left" vertical="center" wrapText="1" indent="1"/>
    </xf>
    <xf numFmtId="165" fontId="48" fillId="2" borderId="16" xfId="1" applyNumberFormat="1" applyFont="1" applyFill="1" applyBorder="1" applyAlignment="1" applyProtection="1">
      <alignment horizontal="right" vertical="center" wrapText="1"/>
      <protection locked="0"/>
    </xf>
    <xf numFmtId="49" fontId="45" fillId="0" borderId="6" xfId="1" applyNumberFormat="1" applyFont="1" applyFill="1" applyBorder="1" applyAlignment="1" applyProtection="1">
      <alignment horizontal="left" vertical="center" wrapText="1" indent="1"/>
    </xf>
    <xf numFmtId="0" fontId="45" fillId="0" borderId="5" xfId="1" applyFont="1" applyFill="1" applyBorder="1" applyAlignment="1" applyProtection="1">
      <alignment horizontal="left" vertical="center" wrapText="1" indent="1"/>
    </xf>
    <xf numFmtId="165" fontId="45" fillId="0" borderId="4" xfId="1" applyNumberFormat="1" applyFont="1" applyFill="1" applyBorder="1" applyAlignment="1" applyProtection="1">
      <alignment horizontal="right" vertical="center" wrapText="1"/>
      <protection locked="0"/>
    </xf>
    <xf numFmtId="165" fontId="48" fillId="2" borderId="16" xfId="1" applyNumberFormat="1" applyFont="1" applyFill="1" applyBorder="1" applyAlignment="1" applyProtection="1">
      <alignment horizontal="right" vertical="center" wrapText="1"/>
    </xf>
    <xf numFmtId="49" fontId="45" fillId="0" borderId="14" xfId="1" applyNumberFormat="1" applyFont="1" applyFill="1" applyBorder="1" applyAlignment="1" applyProtection="1">
      <alignment horizontal="left" vertical="center" wrapText="1" indent="1"/>
    </xf>
    <xf numFmtId="0" fontId="45" fillId="0" borderId="13" xfId="1" applyFont="1" applyFill="1" applyBorder="1" applyAlignment="1" applyProtection="1">
      <alignment horizontal="left" vertical="center" wrapText="1" indent="1"/>
    </xf>
    <xf numFmtId="165" fontId="45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49" fillId="0" borderId="3" xfId="1" applyNumberFormat="1" applyFont="1" applyFill="1" applyBorder="1" applyAlignment="1" applyProtection="1">
      <alignment horizontal="left" vertical="center" wrapText="1" indent="1"/>
    </xf>
    <xf numFmtId="0" fontId="45" fillId="0" borderId="2" xfId="1" applyFont="1" applyFill="1" applyBorder="1" applyAlignment="1" applyProtection="1">
      <alignment horizontal="left" vertical="center" wrapText="1" indent="1"/>
    </xf>
    <xf numFmtId="165" fontId="45" fillId="0" borderId="1" xfId="1" applyNumberFormat="1" applyFont="1" applyFill="1" applyBorder="1" applyAlignment="1" applyProtection="1">
      <alignment horizontal="right" vertical="center" wrapText="1"/>
      <protection locked="0"/>
    </xf>
    <xf numFmtId="165" fontId="48" fillId="0" borderId="35" xfId="1" applyNumberFormat="1" applyFont="1" applyFill="1" applyBorder="1" applyAlignment="1" applyProtection="1">
      <alignment horizontal="right" vertical="center" wrapText="1"/>
      <protection locked="0"/>
    </xf>
    <xf numFmtId="49" fontId="45" fillId="0" borderId="26" xfId="1" applyNumberFormat="1" applyFont="1" applyFill="1" applyBorder="1" applyAlignment="1" applyProtection="1">
      <alignment horizontal="left" vertical="center" wrapText="1" indent="1"/>
    </xf>
    <xf numFmtId="0" fontId="45" fillId="0" borderId="25" xfId="1" applyFont="1" applyFill="1" applyBorder="1" applyAlignment="1" applyProtection="1">
      <alignment horizontal="left" vertical="center" wrapText="1" indent="1"/>
    </xf>
    <xf numFmtId="165" fontId="45" fillId="0" borderId="28" xfId="1" applyNumberFormat="1" applyFont="1" applyFill="1" applyBorder="1" applyAlignment="1" applyProtection="1">
      <alignment horizontal="right" vertical="center" wrapText="1"/>
      <protection locked="0"/>
    </xf>
    <xf numFmtId="49" fontId="45" fillId="0" borderId="8" xfId="1" applyNumberFormat="1" applyFont="1" applyFill="1" applyBorder="1" applyAlignment="1" applyProtection="1">
      <alignment horizontal="left" vertical="center" wrapText="1" indent="1"/>
    </xf>
    <xf numFmtId="165" fontId="45" fillId="0" borderId="24" xfId="1" applyNumberFormat="1" applyFont="1" applyFill="1" applyBorder="1" applyAlignment="1" applyProtection="1">
      <alignment horizontal="right" vertical="center" wrapText="1"/>
      <protection locked="0"/>
    </xf>
    <xf numFmtId="165" fontId="48" fillId="0" borderId="16" xfId="1" applyNumberFormat="1" applyFont="1" applyFill="1" applyBorder="1" applyAlignment="1" applyProtection="1">
      <alignment horizontal="right" vertical="center" wrapText="1"/>
    </xf>
    <xf numFmtId="0" fontId="50" fillId="0" borderId="13" xfId="1" applyFont="1" applyFill="1" applyBorder="1" applyAlignment="1" applyProtection="1">
      <alignment horizontal="left" vertical="center" wrapText="1" indent="1"/>
    </xf>
    <xf numFmtId="165" fontId="45" fillId="2" borderId="12" xfId="1" applyNumberFormat="1" applyFont="1" applyFill="1" applyBorder="1" applyAlignment="1" applyProtection="1">
      <alignment horizontal="right" vertical="center" wrapText="1"/>
    </xf>
    <xf numFmtId="0" fontId="50" fillId="0" borderId="25" xfId="1" applyFont="1" applyFill="1" applyBorder="1" applyAlignment="1" applyProtection="1">
      <alignment horizontal="left" vertical="center" wrapText="1" indent="1"/>
    </xf>
    <xf numFmtId="165" fontId="45" fillId="0" borderId="28" xfId="1" applyNumberFormat="1" applyFont="1" applyFill="1" applyBorder="1" applyAlignment="1" applyProtection="1">
      <alignment horizontal="right" vertical="center" wrapText="1"/>
    </xf>
    <xf numFmtId="0" fontId="45" fillId="0" borderId="5" xfId="1" applyFont="1" applyFill="1" applyBorder="1" applyAlignment="1" applyProtection="1">
      <alignment horizontal="left" vertical="center" wrapText="1" indent="2"/>
    </xf>
    <xf numFmtId="165" fontId="45" fillId="2" borderId="4" xfId="1" applyNumberFormat="1" applyFont="1" applyFill="1" applyBorder="1" applyAlignment="1" applyProtection="1">
      <alignment horizontal="right" vertical="center" wrapText="1"/>
    </xf>
    <xf numFmtId="165" fontId="45" fillId="0" borderId="4" xfId="1" applyNumberFormat="1" applyFont="1" applyFill="1" applyBorder="1" applyAlignment="1" applyProtection="1">
      <alignment horizontal="right" vertical="center" wrapText="1"/>
    </xf>
    <xf numFmtId="49" fontId="45" fillId="0" borderId="3" xfId="1" applyNumberFormat="1" applyFont="1" applyFill="1" applyBorder="1" applyAlignment="1" applyProtection="1">
      <alignment horizontal="left" vertical="center" wrapText="1" indent="1"/>
    </xf>
    <xf numFmtId="0" fontId="45" fillId="0" borderId="2" xfId="1" applyFont="1" applyFill="1" applyBorder="1" applyAlignment="1" applyProtection="1">
      <alignment horizontal="left" vertical="center" wrapText="1" indent="2"/>
    </xf>
    <xf numFmtId="49" fontId="45" fillId="0" borderId="10" xfId="1" applyNumberFormat="1" applyFont="1" applyFill="1" applyBorder="1" applyAlignment="1" applyProtection="1">
      <alignment horizontal="left" vertical="center" wrapText="1" indent="1"/>
    </xf>
    <xf numFmtId="165" fontId="45" fillId="0" borderId="27" xfId="1" applyNumberFormat="1" applyFont="1" applyFill="1" applyBorder="1" applyAlignment="1" applyProtection="1">
      <alignment horizontal="right" vertical="center" wrapText="1"/>
      <protection locked="0"/>
    </xf>
    <xf numFmtId="165" fontId="48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51" fillId="0" borderId="17" xfId="1" applyFont="1" applyFill="1" applyBorder="1" applyAlignment="1" applyProtection="1">
      <alignment horizontal="left" vertical="center" wrapText="1" indent="1"/>
    </xf>
    <xf numFmtId="165" fontId="51" fillId="2" borderId="16" xfId="1" applyNumberFormat="1" applyFont="1" applyFill="1" applyBorder="1" applyAlignment="1" applyProtection="1">
      <alignment horizontal="right" vertical="center" wrapText="1"/>
    </xf>
    <xf numFmtId="49" fontId="48" fillId="0" borderId="18" xfId="1" applyNumberFormat="1" applyFont="1" applyFill="1" applyBorder="1" applyAlignment="1" applyProtection="1">
      <alignment horizontal="left" vertical="center" wrapText="1" indent="1"/>
    </xf>
    <xf numFmtId="49" fontId="45" fillId="0" borderId="23" xfId="1" applyNumberFormat="1" applyFont="1" applyFill="1" applyBorder="1" applyAlignment="1" applyProtection="1">
      <alignment horizontal="left" vertical="center" wrapText="1" indent="1"/>
    </xf>
    <xf numFmtId="0" fontId="45" fillId="0" borderId="22" xfId="1" applyFont="1" applyFill="1" applyBorder="1" applyAlignment="1" applyProtection="1">
      <alignment horizontal="left" vertical="center" wrapText="1" indent="1"/>
    </xf>
    <xf numFmtId="165" fontId="45" fillId="0" borderId="35" xfId="1" applyNumberFormat="1" applyFont="1" applyFill="1" applyBorder="1" applyAlignment="1" applyProtection="1">
      <alignment horizontal="right" vertical="center" wrapText="1"/>
      <protection locked="0"/>
    </xf>
    <xf numFmtId="165" fontId="50" fillId="0" borderId="27" xfId="1" applyNumberFormat="1" applyFont="1" applyFill="1" applyBorder="1" applyAlignment="1" applyProtection="1">
      <alignment horizontal="right" vertical="center" wrapText="1"/>
    </xf>
    <xf numFmtId="0" fontId="45" fillId="0" borderId="25" xfId="1" applyFont="1" applyFill="1" applyBorder="1" applyAlignment="1" applyProtection="1">
      <alignment horizontal="left" vertical="center" wrapText="1" indent="2"/>
    </xf>
    <xf numFmtId="165" fontId="50" fillId="0" borderId="24" xfId="1" applyNumberFormat="1" applyFont="1" applyFill="1" applyBorder="1" applyAlignment="1" applyProtection="1">
      <alignment horizontal="right" vertical="center" wrapText="1"/>
    </xf>
    <xf numFmtId="0" fontId="45" fillId="0" borderId="7" xfId="1" applyFont="1" applyFill="1" applyBorder="1" applyAlignment="1" applyProtection="1">
      <alignment horizontal="left" vertical="center" wrapText="1" indent="2"/>
    </xf>
    <xf numFmtId="0" fontId="44" fillId="0" borderId="17" xfId="1" applyFont="1" applyFill="1" applyBorder="1" applyAlignment="1" applyProtection="1">
      <alignment horizontal="left" vertical="center" wrapText="1" indent="1"/>
    </xf>
    <xf numFmtId="0" fontId="48" fillId="0" borderId="33" xfId="1" applyFont="1" applyFill="1" applyBorder="1" applyAlignment="1" applyProtection="1">
      <alignment vertical="center" wrapText="1"/>
    </xf>
    <xf numFmtId="165" fontId="48" fillId="0" borderId="32" xfId="1" applyNumberFormat="1" applyFont="1" applyFill="1" applyBorder="1" applyAlignment="1" applyProtection="1">
      <alignment vertical="center" wrapText="1"/>
    </xf>
    <xf numFmtId="165" fontId="45" fillId="0" borderId="12" xfId="1" applyNumberFormat="1" applyFont="1" applyFill="1" applyBorder="1" applyAlignment="1" applyProtection="1">
      <alignment vertical="center" wrapText="1"/>
      <protection locked="0"/>
    </xf>
    <xf numFmtId="165" fontId="45" fillId="0" borderId="4" xfId="1" applyNumberFormat="1" applyFont="1" applyFill="1" applyBorder="1" applyAlignment="1" applyProtection="1">
      <alignment vertical="center" wrapText="1"/>
      <protection locked="0"/>
    </xf>
    <xf numFmtId="0" fontId="45" fillId="0" borderId="30" xfId="1" applyFont="1" applyFill="1" applyBorder="1" applyAlignment="1" applyProtection="1">
      <alignment horizontal="left" vertical="center" wrapText="1" indent="1"/>
    </xf>
    <xf numFmtId="0" fontId="45" fillId="0" borderId="0" xfId="1" applyFont="1" applyFill="1" applyBorder="1" applyAlignment="1" applyProtection="1">
      <alignment horizontal="left" vertical="center" wrapText="1" indent="1"/>
    </xf>
    <xf numFmtId="165" fontId="48" fillId="2" borderId="4" xfId="1" applyNumberFormat="1" applyFont="1" applyFill="1" applyBorder="1" applyAlignment="1" applyProtection="1">
      <alignment vertical="center" wrapText="1"/>
    </xf>
    <xf numFmtId="0" fontId="45" fillId="0" borderId="5" xfId="1" applyFont="1" applyFill="1" applyBorder="1" applyAlignment="1" applyProtection="1">
      <alignment horizontal="left" indent="6"/>
    </xf>
    <xf numFmtId="49" fontId="49" fillId="0" borderId="6" xfId="1" applyNumberFormat="1" applyFont="1" applyFill="1" applyBorder="1" applyAlignment="1" applyProtection="1">
      <alignment horizontal="left" vertical="center" wrapText="1" indent="1"/>
    </xf>
    <xf numFmtId="0" fontId="45" fillId="0" borderId="5" xfId="1" applyFont="1" applyFill="1" applyBorder="1" applyAlignment="1" applyProtection="1">
      <alignment horizontal="left" vertical="center" wrapText="1" indent="6"/>
    </xf>
    <xf numFmtId="49" fontId="49" fillId="0" borderId="10" xfId="1" applyNumberFormat="1" applyFont="1" applyFill="1" applyBorder="1" applyAlignment="1" applyProtection="1">
      <alignment horizontal="left" vertical="center" wrapText="1" indent="1"/>
    </xf>
    <xf numFmtId="0" fontId="45" fillId="0" borderId="7" xfId="1" applyFont="1" applyFill="1" applyBorder="1" applyAlignment="1" applyProtection="1">
      <alignment horizontal="left" vertical="center" wrapText="1" indent="6"/>
    </xf>
    <xf numFmtId="0" fontId="45" fillId="0" borderId="2" xfId="1" applyFont="1" applyFill="1" applyBorder="1" applyAlignment="1" applyProtection="1">
      <alignment horizontal="left" vertical="center" wrapText="1" indent="6"/>
    </xf>
    <xf numFmtId="165" fontId="45" fillId="0" borderId="1" xfId="1" applyNumberFormat="1" applyFont="1" applyFill="1" applyBorder="1" applyAlignment="1" applyProtection="1">
      <alignment vertical="center" wrapText="1"/>
      <protection locked="0"/>
    </xf>
    <xf numFmtId="0" fontId="48" fillId="0" borderId="17" xfId="1" applyFont="1" applyFill="1" applyBorder="1" applyAlignment="1" applyProtection="1">
      <alignment vertical="center" wrapText="1"/>
    </xf>
    <xf numFmtId="165" fontId="48" fillId="0" borderId="16" xfId="1" applyNumberFormat="1" applyFont="1" applyFill="1" applyBorder="1" applyAlignment="1" applyProtection="1">
      <alignment vertical="center" wrapText="1"/>
    </xf>
    <xf numFmtId="165" fontId="45" fillId="0" borderId="28" xfId="1" applyNumberFormat="1" applyFont="1" applyFill="1" applyBorder="1" applyAlignment="1" applyProtection="1">
      <alignment vertical="center" wrapText="1"/>
      <protection locked="0"/>
    </xf>
    <xf numFmtId="165" fontId="45" fillId="0" borderId="24" xfId="1" applyNumberFormat="1" applyFont="1" applyFill="1" applyBorder="1" applyAlignment="1" applyProtection="1">
      <alignment vertical="center" wrapText="1"/>
      <protection locked="0"/>
    </xf>
    <xf numFmtId="165" fontId="48" fillId="0" borderId="16" xfId="1" applyNumberFormat="1" applyFont="1" applyFill="1" applyBorder="1" applyAlignment="1" applyProtection="1">
      <alignment vertical="center" wrapText="1"/>
      <protection locked="0"/>
    </xf>
    <xf numFmtId="165" fontId="48" fillId="2" borderId="16" xfId="1" applyNumberFormat="1" applyFont="1" applyFill="1" applyBorder="1" applyAlignment="1" applyProtection="1">
      <alignment vertical="center" wrapText="1"/>
    </xf>
    <xf numFmtId="165" fontId="45" fillId="0" borderId="4" xfId="1" applyNumberFormat="1" applyFont="1" applyFill="1" applyBorder="1" applyAlignment="1" applyProtection="1">
      <alignment vertical="center" wrapText="1"/>
    </xf>
    <xf numFmtId="165" fontId="45" fillId="0" borderId="27" xfId="1" applyNumberFormat="1" applyFont="1" applyFill="1" applyBorder="1" applyAlignment="1" applyProtection="1">
      <alignment vertical="center" wrapText="1"/>
      <protection locked="0"/>
    </xf>
    <xf numFmtId="0" fontId="45" fillId="0" borderId="22" xfId="1" applyFont="1" applyFill="1" applyBorder="1" applyAlignment="1" applyProtection="1">
      <alignment horizontal="left" vertical="center" wrapText="1" indent="2"/>
    </xf>
    <xf numFmtId="0" fontId="44" fillId="0" borderId="17" xfId="1" applyFont="1" applyFill="1" applyBorder="1" applyAlignment="1" applyProtection="1">
      <alignment vertical="center" wrapText="1"/>
    </xf>
    <xf numFmtId="0" fontId="39" fillId="0" borderId="0" xfId="1" applyFont="1" applyFill="1"/>
    <xf numFmtId="165" fontId="48" fillId="2" borderId="35" xfId="1" applyNumberFormat="1" applyFont="1" applyFill="1" applyBorder="1" applyAlignment="1" applyProtection="1">
      <alignment horizontal="right" vertical="center" wrapText="1"/>
      <protection locked="0"/>
    </xf>
    <xf numFmtId="0" fontId="27" fillId="0" borderId="15" xfId="1" applyFont="1" applyFill="1" applyBorder="1"/>
    <xf numFmtId="0" fontId="46" fillId="0" borderId="18" xfId="45" applyFont="1" applyFill="1" applyBorder="1" applyAlignment="1" applyProtection="1">
      <alignment horizontal="left" vertical="center"/>
    </xf>
    <xf numFmtId="4" fontId="46" fillId="0" borderId="16" xfId="45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0" xfId="0" applyFont="1"/>
    <xf numFmtId="0" fontId="55" fillId="20" borderId="87" xfId="0" applyFont="1" applyFill="1" applyBorder="1" applyAlignment="1">
      <alignment horizontal="center" vertical="center"/>
    </xf>
    <xf numFmtId="0" fontId="55" fillId="20" borderId="87" xfId="0" applyFont="1" applyFill="1" applyBorder="1" applyAlignment="1">
      <alignment horizontal="center" vertical="center" wrapText="1"/>
    </xf>
    <xf numFmtId="0" fontId="56" fillId="0" borderId="0" xfId="0" applyFont="1"/>
    <xf numFmtId="0" fontId="55" fillId="20" borderId="0" xfId="0" applyFont="1" applyFill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49" fontId="55" fillId="0" borderId="87" xfId="0" applyNumberFormat="1" applyFont="1" applyBorder="1" applyAlignment="1">
      <alignment horizontal="right"/>
    </xf>
    <xf numFmtId="0" fontId="55" fillId="0" borderId="87" xfId="0" applyFont="1" applyBorder="1" applyAlignment="1">
      <alignment wrapText="1"/>
    </xf>
    <xf numFmtId="3" fontId="55" fillId="0" borderId="87" xfId="0" applyNumberFormat="1" applyFont="1" applyBorder="1"/>
    <xf numFmtId="49" fontId="55" fillId="0" borderId="87" xfId="0" applyNumberFormat="1" applyFont="1" applyFill="1" applyBorder="1" applyAlignment="1">
      <alignment horizontal="right"/>
    </xf>
    <xf numFmtId="0" fontId="56" fillId="0" borderId="0" xfId="0" applyFont="1" applyAlignment="1">
      <alignment horizontal="center"/>
    </xf>
    <xf numFmtId="0" fontId="57" fillId="0" borderId="0" xfId="0" applyFont="1"/>
    <xf numFmtId="0" fontId="37" fillId="0" borderId="15" xfId="0" applyFont="1" applyBorder="1"/>
    <xf numFmtId="0" fontId="37" fillId="0" borderId="15" xfId="0" applyFont="1" applyBorder="1" applyAlignment="1">
      <alignment horizontal="center"/>
    </xf>
    <xf numFmtId="0" fontId="37" fillId="0" borderId="57" xfId="0" applyFont="1" applyBorder="1"/>
    <xf numFmtId="0" fontId="38" fillId="0" borderId="111" xfId="0" applyFont="1" applyBorder="1"/>
    <xf numFmtId="0" fontId="38" fillId="0" borderId="25" xfId="0" applyFont="1" applyBorder="1"/>
    <xf numFmtId="10" fontId="38" fillId="0" borderId="28" xfId="0" applyNumberFormat="1" applyFont="1" applyBorder="1"/>
    <xf numFmtId="0" fontId="37" fillId="0" borderId="9" xfId="0" applyFont="1" applyBorder="1"/>
    <xf numFmtId="0" fontId="38" fillId="0" borderId="98" xfId="0" applyFont="1" applyBorder="1"/>
    <xf numFmtId="3" fontId="38" fillId="0" borderId="87" xfId="0" applyNumberFormat="1" applyFont="1" applyBorder="1"/>
    <xf numFmtId="10" fontId="38" fillId="0" borderId="88" xfId="0" applyNumberFormat="1" applyFont="1" applyBorder="1"/>
    <xf numFmtId="0" fontId="37" fillId="0" borderId="73" xfId="0" applyFont="1" applyBorder="1"/>
    <xf numFmtId="0" fontId="38" fillId="0" borderId="124" xfId="0" applyFont="1" applyBorder="1"/>
    <xf numFmtId="3" fontId="38" fillId="0" borderId="123" xfId="0" applyNumberFormat="1" applyFont="1" applyBorder="1"/>
    <xf numFmtId="0" fontId="38" fillId="0" borderId="123" xfId="0" applyFont="1" applyBorder="1"/>
    <xf numFmtId="10" fontId="38" fillId="0" borderId="24" xfId="0" applyNumberFormat="1" applyFont="1" applyBorder="1"/>
    <xf numFmtId="3" fontId="37" fillId="0" borderId="15" xfId="0" applyNumberFormat="1" applyFont="1" applyBorder="1"/>
    <xf numFmtId="10" fontId="37" fillId="0" borderId="16" xfId="0" applyNumberFormat="1" applyFont="1" applyBorder="1"/>
    <xf numFmtId="3" fontId="38" fillId="0" borderId="25" xfId="0" applyNumberFormat="1" applyFont="1" applyBorder="1"/>
    <xf numFmtId="0" fontId="38" fillId="0" borderId="87" xfId="0" applyFont="1" applyBorder="1"/>
    <xf numFmtId="0" fontId="46" fillId="0" borderId="0" xfId="0" applyFont="1" applyFill="1" applyAlignment="1" applyProtection="1">
      <alignment vertical="center"/>
    </xf>
    <xf numFmtId="0" fontId="58" fillId="0" borderId="0" xfId="0" applyFont="1" applyFill="1" applyAlignment="1" applyProtection="1">
      <alignment horizontal="right"/>
    </xf>
    <xf numFmtId="0" fontId="46" fillId="0" borderId="16" xfId="1" applyFont="1" applyFill="1" applyBorder="1" applyAlignment="1" applyProtection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46" fillId="0" borderId="0" xfId="0" applyFont="1" applyFill="1" applyBorder="1" applyAlignment="1" applyProtection="1">
      <alignment vertical="center" wrapText="1"/>
    </xf>
    <xf numFmtId="0" fontId="46" fillId="0" borderId="18" xfId="0" applyFont="1" applyFill="1" applyBorder="1" applyAlignment="1" applyProtection="1">
      <alignment horizontal="center" vertical="center" wrapText="1"/>
    </xf>
    <xf numFmtId="0" fontId="46" fillId="0" borderId="17" xfId="0" applyFont="1" applyFill="1" applyBorder="1" applyAlignment="1" applyProtection="1">
      <alignment horizontal="center" vertical="center" wrapText="1"/>
    </xf>
    <xf numFmtId="0" fontId="46" fillId="0" borderId="16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6" fillId="0" borderId="84" xfId="0" applyFont="1" applyFill="1" applyBorder="1" applyAlignment="1" applyProtection="1">
      <alignment horizontal="center" vertical="center" wrapText="1"/>
    </xf>
    <xf numFmtId="0" fontId="58" fillId="0" borderId="17" xfId="0" applyFont="1" applyFill="1" applyBorder="1" applyAlignment="1" applyProtection="1">
      <alignment horizontal="center" vertical="center" wrapText="1"/>
    </xf>
    <xf numFmtId="165" fontId="46" fillId="0" borderId="16" xfId="0" applyNumberFormat="1" applyFont="1" applyFill="1" applyBorder="1" applyAlignment="1" applyProtection="1">
      <alignment vertical="center" wrapText="1"/>
    </xf>
    <xf numFmtId="164" fontId="46" fillId="0" borderId="15" xfId="1" applyNumberFormat="1" applyFont="1" applyFill="1" applyBorder="1" applyAlignment="1" applyProtection="1">
      <alignment horizontal="right" vertical="center" wrapText="1"/>
    </xf>
    <xf numFmtId="0" fontId="46" fillId="0" borderId="14" xfId="0" applyFont="1" applyFill="1" applyBorder="1" applyAlignment="1" applyProtection="1">
      <alignment horizontal="center" vertical="center" wrapText="1"/>
    </xf>
    <xf numFmtId="49" fontId="40" fillId="0" borderId="87" xfId="0" applyNumberFormat="1" applyFont="1" applyFill="1" applyBorder="1" applyAlignment="1" applyProtection="1">
      <alignment horizontal="center" vertical="center" wrapText="1"/>
    </xf>
    <xf numFmtId="165" fontId="40" fillId="0" borderId="12" xfId="0" applyNumberFormat="1" applyFont="1" applyFill="1" applyBorder="1" applyAlignment="1" applyProtection="1">
      <alignment vertical="center" wrapText="1"/>
      <protection locked="0"/>
    </xf>
    <xf numFmtId="0" fontId="46" fillId="0" borderId="86" xfId="0" applyFont="1" applyFill="1" applyBorder="1" applyAlignment="1" applyProtection="1">
      <alignment horizontal="center" vertical="center" wrapText="1"/>
    </xf>
    <xf numFmtId="165" fontId="40" fillId="0" borderId="88" xfId="0" applyNumberFormat="1" applyFont="1" applyFill="1" applyBorder="1" applyAlignment="1" applyProtection="1">
      <alignment vertical="center" wrapText="1"/>
      <protection locked="0"/>
    </xf>
    <xf numFmtId="164" fontId="40" fillId="0" borderId="9" xfId="1" applyNumberFormat="1" applyFont="1" applyFill="1" applyBorder="1" applyAlignment="1" applyProtection="1">
      <alignment horizontal="right"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165" fontId="40" fillId="0" borderId="27" xfId="0" applyNumberFormat="1" applyFont="1" applyFill="1" applyBorder="1" applyAlignment="1" applyProtection="1">
      <alignment vertical="center" wrapText="1"/>
      <protection locked="0"/>
    </xf>
    <xf numFmtId="0" fontId="40" fillId="0" borderId="0" xfId="0" applyFont="1" applyFill="1" applyAlignment="1">
      <alignment vertical="center" wrapText="1"/>
    </xf>
    <xf numFmtId="0" fontId="46" fillId="0" borderId="8" xfId="0" applyFont="1" applyFill="1" applyBorder="1" applyAlignment="1" applyProtection="1">
      <alignment horizontal="center" vertical="center" wrapText="1"/>
    </xf>
    <xf numFmtId="49" fontId="40" fillId="0" borderId="123" xfId="0" applyNumberFormat="1" applyFont="1" applyFill="1" applyBorder="1" applyAlignment="1" applyProtection="1">
      <alignment horizontal="center" vertical="center" wrapText="1"/>
    </xf>
    <xf numFmtId="165" fontId="40" fillId="0" borderId="24" xfId="0" applyNumberFormat="1" applyFont="1" applyFill="1" applyBorder="1" applyAlignment="1" applyProtection="1">
      <alignment vertical="center" wrapText="1"/>
      <protection locked="0"/>
    </xf>
    <xf numFmtId="164" fontId="40" fillId="0" borderId="73" xfId="1" applyNumberFormat="1" applyFont="1" applyFill="1" applyBorder="1" applyAlignment="1" applyProtection="1">
      <alignment horizontal="right" vertical="center" wrapText="1"/>
    </xf>
    <xf numFmtId="2" fontId="40" fillId="0" borderId="28" xfId="0" applyNumberFormat="1" applyFont="1" applyFill="1" applyBorder="1" applyAlignment="1" applyProtection="1">
      <alignment vertical="center" wrapText="1"/>
      <protection locked="0"/>
    </xf>
    <xf numFmtId="0" fontId="46" fillId="0" borderId="17" xfId="1" applyFont="1" applyFill="1" applyBorder="1" applyAlignment="1" applyProtection="1">
      <alignment horizontal="left" vertical="center" wrapText="1" indent="1"/>
    </xf>
    <xf numFmtId="165" fontId="46" fillId="0" borderId="16" xfId="0" applyNumberFormat="1" applyFont="1" applyFill="1" applyBorder="1" applyAlignment="1" applyProtection="1">
      <alignment vertical="center" wrapText="1"/>
      <protection locked="0"/>
    </xf>
    <xf numFmtId="49" fontId="46" fillId="0" borderId="17" xfId="1" applyNumberFormat="1" applyFont="1" applyFill="1" applyBorder="1" applyAlignment="1" applyProtection="1">
      <alignment horizontal="left" vertical="center" wrapText="1" indent="1"/>
    </xf>
    <xf numFmtId="165" fontId="46" fillId="0" borderId="78" xfId="0" applyNumberFormat="1" applyFont="1" applyFill="1" applyBorder="1" applyAlignment="1" applyProtection="1">
      <alignment vertical="center" wrapText="1"/>
    </xf>
    <xf numFmtId="2" fontId="46" fillId="0" borderId="28" xfId="0" applyNumberFormat="1" applyFont="1" applyFill="1" applyBorder="1" applyAlignment="1" applyProtection="1">
      <alignment vertical="center" wrapText="1"/>
      <protection locked="0"/>
    </xf>
    <xf numFmtId="49" fontId="40" fillId="0" borderId="13" xfId="1" applyNumberFormat="1" applyFont="1" applyFill="1" applyBorder="1" applyAlignment="1" applyProtection="1">
      <alignment horizontal="left" vertical="center" wrapText="1" indent="1"/>
    </xf>
    <xf numFmtId="165" fontId="46" fillId="0" borderId="83" xfId="0" applyNumberFormat="1" applyFont="1" applyFill="1" applyBorder="1" applyAlignment="1" applyProtection="1">
      <alignment vertical="center" wrapText="1"/>
      <protection locked="0"/>
    </xf>
    <xf numFmtId="0" fontId="46" fillId="0" borderId="89" xfId="0" applyFont="1" applyFill="1" applyBorder="1" applyAlignment="1" applyProtection="1">
      <alignment horizontal="center" vertical="center" wrapText="1"/>
    </xf>
    <xf numFmtId="49" fontId="40" fillId="0" borderId="90" xfId="1" applyNumberFormat="1" applyFont="1" applyFill="1" applyBorder="1" applyAlignment="1" applyProtection="1">
      <alignment horizontal="left" vertical="center" wrapText="1" indent="1"/>
    </xf>
    <xf numFmtId="165" fontId="46" fillId="0" borderId="91" xfId="0" applyNumberFormat="1" applyFont="1" applyFill="1" applyBorder="1" applyAlignment="1" applyProtection="1">
      <alignment vertical="center" wrapText="1"/>
      <protection locked="0"/>
    </xf>
    <xf numFmtId="0" fontId="46" fillId="0" borderId="18" xfId="0" applyFont="1" applyBorder="1" applyAlignment="1" applyProtection="1">
      <alignment horizontal="center" vertical="center" wrapText="1"/>
    </xf>
    <xf numFmtId="0" fontId="59" fillId="0" borderId="17" xfId="0" applyFont="1" applyBorder="1" applyAlignment="1" applyProtection="1">
      <alignment horizontal="center" wrapText="1"/>
    </xf>
    <xf numFmtId="0" fontId="60" fillId="0" borderId="81" xfId="0" applyFont="1" applyBorder="1" applyAlignment="1" applyProtection="1">
      <alignment horizont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165" fontId="46" fillId="0" borderId="0" xfId="0" applyNumberFormat="1" applyFont="1" applyFill="1" applyBorder="1" applyAlignment="1" applyProtection="1">
      <alignment vertical="center" wrapText="1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6" fillId="0" borderId="15" xfId="1" applyFont="1" applyFill="1" applyBorder="1" applyAlignment="1" applyProtection="1">
      <alignment vertical="center" wrapText="1"/>
    </xf>
    <xf numFmtId="0" fontId="46" fillId="0" borderId="26" xfId="0" applyFont="1" applyFill="1" applyBorder="1" applyAlignment="1" applyProtection="1">
      <alignment horizontal="center" vertical="center" wrapText="1"/>
    </xf>
    <xf numFmtId="49" fontId="40" fillId="0" borderId="25" xfId="1" applyNumberFormat="1" applyFont="1" applyFill="1" applyBorder="1" applyAlignment="1" applyProtection="1">
      <alignment horizontal="left" vertical="center" wrapText="1" indent="1"/>
    </xf>
    <xf numFmtId="165" fontId="40" fillId="0" borderId="28" xfId="0" applyNumberFormat="1" applyFont="1" applyFill="1" applyBorder="1" applyAlignment="1" applyProtection="1">
      <alignment vertical="center" wrapText="1"/>
      <protection locked="0"/>
    </xf>
    <xf numFmtId="49" fontId="40" fillId="0" borderId="87" xfId="1" applyNumberFormat="1" applyFont="1" applyFill="1" applyBorder="1" applyAlignment="1" applyProtection="1">
      <alignment horizontal="left" vertical="center" wrapText="1" indent="1"/>
    </xf>
    <xf numFmtId="166" fontId="46" fillId="0" borderId="16" xfId="0" applyNumberFormat="1" applyFont="1" applyFill="1" applyBorder="1" applyAlignment="1" applyProtection="1">
      <alignment vertical="center" wrapText="1"/>
    </xf>
    <xf numFmtId="166" fontId="40" fillId="0" borderId="28" xfId="0" applyNumberFormat="1" applyFont="1" applyFill="1" applyBorder="1" applyAlignment="1" applyProtection="1">
      <alignment vertical="center" wrapText="1"/>
      <protection locked="0"/>
    </xf>
    <xf numFmtId="0" fontId="40" fillId="0" borderId="17" xfId="0" applyFont="1" applyFill="1" applyBorder="1" applyAlignment="1" applyProtection="1">
      <alignment horizontal="center" vertical="center" wrapText="1"/>
    </xf>
    <xf numFmtId="0" fontId="46" fillId="0" borderId="18" xfId="0" applyFont="1" applyFill="1" applyBorder="1" applyAlignment="1" applyProtection="1">
      <alignment horizontal="left" vertical="center"/>
    </xf>
    <xf numFmtId="0" fontId="40" fillId="0" borderId="49" xfId="0" applyFont="1" applyFill="1" applyBorder="1" applyAlignment="1" applyProtection="1">
      <alignment vertical="center" wrapText="1"/>
    </xf>
    <xf numFmtId="3" fontId="4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0" applyFont="1" applyFill="1" applyAlignment="1">
      <alignment horizontal="left" vertical="center" wrapText="1"/>
    </xf>
    <xf numFmtId="0" fontId="44" fillId="0" borderId="0" xfId="0" applyFont="1" applyFill="1" applyAlignment="1" applyProtection="1">
      <alignment vertical="center"/>
    </xf>
    <xf numFmtId="0" fontId="44" fillId="0" borderId="33" xfId="0" applyFont="1" applyFill="1" applyBorder="1" applyAlignment="1" applyProtection="1">
      <alignment horizontal="center" vertical="center" wrapText="1"/>
    </xf>
    <xf numFmtId="0" fontId="44" fillId="0" borderId="17" xfId="0" applyFont="1" applyFill="1" applyBorder="1" applyAlignment="1" applyProtection="1">
      <alignment horizontal="center" vertical="center" wrapText="1"/>
    </xf>
    <xf numFmtId="0" fontId="44" fillId="0" borderId="17" xfId="0" applyFont="1" applyFill="1" applyBorder="1" applyAlignment="1" applyProtection="1">
      <alignment horizontal="left" vertical="center" wrapText="1" indent="1"/>
    </xf>
    <xf numFmtId="0" fontId="62" fillId="0" borderId="13" xfId="1" applyFont="1" applyFill="1" applyBorder="1" applyAlignment="1" applyProtection="1">
      <alignment horizontal="left" vertical="center" wrapText="1" indent="1"/>
    </xf>
    <xf numFmtId="0" fontId="62" fillId="0" borderId="87" xfId="1" applyFont="1" applyFill="1" applyBorder="1" applyAlignment="1" applyProtection="1">
      <alignment horizontal="left" vertical="center" wrapText="1" indent="1"/>
    </xf>
    <xf numFmtId="0" fontId="62" fillId="0" borderId="11" xfId="1" applyFont="1" applyFill="1" applyBorder="1" applyAlignment="1" applyProtection="1">
      <alignment horizontal="left" vertical="center" wrapText="1" indent="1"/>
    </xf>
    <xf numFmtId="0" fontId="62" fillId="0" borderId="25" xfId="1" applyFont="1" applyFill="1" applyBorder="1" applyAlignment="1" applyProtection="1">
      <alignment horizontal="left" vertical="center" wrapText="1" indent="1"/>
    </xf>
    <xf numFmtId="0" fontId="62" fillId="0" borderId="90" xfId="1" applyFont="1" applyFill="1" applyBorder="1" applyAlignment="1" applyProtection="1">
      <alignment horizontal="left" vertical="center" wrapText="1" indent="1"/>
    </xf>
    <xf numFmtId="0" fontId="63" fillId="0" borderId="81" xfId="0" applyFont="1" applyBorder="1" applyAlignment="1" applyProtection="1">
      <alignment horizontal="left" wrapText="1" indent="1"/>
    </xf>
    <xf numFmtId="0" fontId="44" fillId="0" borderId="0" xfId="0" applyFont="1" applyFill="1" applyBorder="1" applyAlignment="1" applyProtection="1">
      <alignment horizontal="left" vertical="center" wrapText="1" indent="1"/>
    </xf>
    <xf numFmtId="0" fontId="62" fillId="0" borderId="0" xfId="0" applyFont="1" applyFill="1" applyAlignment="1" applyProtection="1">
      <alignment vertical="center" wrapText="1"/>
    </xf>
    <xf numFmtId="0" fontId="44" fillId="0" borderId="15" xfId="1" applyFont="1" applyFill="1" applyBorder="1" applyAlignment="1" applyProtection="1">
      <alignment vertical="center" wrapText="1"/>
    </xf>
    <xf numFmtId="0" fontId="44" fillId="0" borderId="81" xfId="0" applyFont="1" applyFill="1" applyBorder="1" applyAlignment="1" applyProtection="1">
      <alignment vertical="center" wrapText="1"/>
    </xf>
    <xf numFmtId="0" fontId="46" fillId="0" borderId="0" xfId="0" applyFont="1" applyBorder="1" applyAlignment="1" applyProtection="1">
      <alignment horizontal="center" vertical="center" wrapText="1"/>
    </xf>
    <xf numFmtId="0" fontId="60" fillId="0" borderId="0" xfId="0" applyFont="1" applyBorder="1" applyAlignment="1" applyProtection="1">
      <alignment horizontal="center" wrapText="1"/>
    </xf>
    <xf numFmtId="0" fontId="63" fillId="0" borderId="0" xfId="0" applyFont="1" applyBorder="1" applyAlignment="1" applyProtection="1">
      <alignment horizontal="left" wrapText="1" indent="1"/>
    </xf>
    <xf numFmtId="164" fontId="46" fillId="0" borderId="0" xfId="1" applyNumberFormat="1" applyFont="1" applyFill="1" applyBorder="1" applyAlignment="1" applyProtection="1">
      <alignment horizontal="right" vertical="center" wrapText="1"/>
    </xf>
    <xf numFmtId="0" fontId="46" fillId="0" borderId="61" xfId="45" applyFont="1" applyFill="1" applyBorder="1" applyAlignment="1" applyProtection="1">
      <alignment horizontal="center" vertical="center"/>
      <protection locked="0"/>
    </xf>
    <xf numFmtId="49" fontId="46" fillId="0" borderId="61" xfId="45" applyNumberFormat="1" applyFont="1" applyFill="1" applyBorder="1" applyAlignment="1" applyProtection="1">
      <alignment horizontal="right" vertical="center"/>
      <protection locked="0"/>
    </xf>
    <xf numFmtId="49" fontId="46" fillId="0" borderId="60" xfId="45" applyNumberFormat="1" applyFont="1" applyFill="1" applyBorder="1" applyAlignment="1" applyProtection="1">
      <alignment horizontal="right" vertical="center"/>
      <protection locked="0"/>
    </xf>
    <xf numFmtId="0" fontId="23" fillId="0" borderId="0" xfId="45" applyFont="1" applyFill="1" applyBorder="1" applyAlignment="1" applyProtection="1">
      <alignment vertical="center" wrapText="1"/>
    </xf>
    <xf numFmtId="0" fontId="46" fillId="0" borderId="70" xfId="45" applyFont="1" applyFill="1" applyBorder="1" applyAlignment="1" applyProtection="1">
      <alignment horizontal="center" vertical="center" wrapText="1"/>
    </xf>
    <xf numFmtId="0" fontId="46" fillId="0" borderId="76" xfId="1" applyFont="1" applyFill="1" applyBorder="1" applyAlignment="1" applyProtection="1">
      <alignment horizontal="center" vertical="center" wrapText="1"/>
    </xf>
    <xf numFmtId="0" fontId="18" fillId="0" borderId="0" xfId="45" applyFont="1" applyFill="1" applyAlignment="1">
      <alignment vertical="center" wrapText="1"/>
    </xf>
    <xf numFmtId="0" fontId="46" fillId="0" borderId="53" xfId="45" applyFont="1" applyFill="1" applyBorder="1" applyAlignment="1" applyProtection="1">
      <alignment horizontal="center" vertical="center" wrapText="1"/>
    </xf>
    <xf numFmtId="0" fontId="46" fillId="0" borderId="15" xfId="45" applyFont="1" applyFill="1" applyBorder="1" applyAlignment="1" applyProtection="1">
      <alignment horizontal="center" vertical="center" wrapText="1"/>
    </xf>
    <xf numFmtId="0" fontId="46" fillId="0" borderId="20" xfId="45" applyFont="1" applyFill="1" applyBorder="1" applyAlignment="1" applyProtection="1">
      <alignment horizontal="center" vertical="center" wrapText="1"/>
    </xf>
    <xf numFmtId="0" fontId="46" fillId="0" borderId="0" xfId="45" applyFont="1" applyFill="1" applyAlignment="1">
      <alignment horizontal="center" vertical="center" wrapText="1"/>
    </xf>
    <xf numFmtId="0" fontId="23" fillId="0" borderId="0" xfId="45" applyFont="1" applyFill="1" applyAlignment="1">
      <alignment horizontal="center" vertical="center" wrapText="1"/>
    </xf>
    <xf numFmtId="0" fontId="46" fillId="0" borderId="74" xfId="45" applyFont="1" applyFill="1" applyBorder="1" applyAlignment="1" applyProtection="1">
      <alignment horizontal="center" vertical="center" wrapText="1"/>
    </xf>
    <xf numFmtId="0" fontId="46" fillId="0" borderId="73" xfId="45" applyFont="1" applyFill="1" applyBorder="1" applyAlignment="1" applyProtection="1">
      <alignment horizontal="center" vertical="center" wrapText="1"/>
    </xf>
    <xf numFmtId="165" fontId="46" fillId="0" borderId="73" xfId="45" applyNumberFormat="1" applyFont="1" applyFill="1" applyBorder="1" applyAlignment="1" applyProtection="1">
      <alignment horizontal="center" vertical="center" wrapText="1"/>
    </xf>
    <xf numFmtId="165" fontId="46" fillId="0" borderId="20" xfId="45" applyNumberFormat="1" applyFont="1" applyFill="1" applyBorder="1" applyAlignment="1" applyProtection="1">
      <alignment horizontal="center" vertical="center" wrapText="1"/>
    </xf>
    <xf numFmtId="0" fontId="58" fillId="0" borderId="15" xfId="45" applyFont="1" applyFill="1" applyBorder="1" applyAlignment="1" applyProtection="1">
      <alignment horizontal="center" vertical="center" wrapText="1"/>
    </xf>
    <xf numFmtId="0" fontId="46" fillId="0" borderId="15" xfId="45" applyFont="1" applyFill="1" applyBorder="1" applyAlignment="1" applyProtection="1">
      <alignment horizontal="left" vertical="center" wrapText="1" indent="1"/>
    </xf>
    <xf numFmtId="165" fontId="46" fillId="0" borderId="15" xfId="45" applyNumberFormat="1" applyFont="1" applyFill="1" applyBorder="1" applyAlignment="1" applyProtection="1">
      <alignment vertical="center" wrapText="1"/>
    </xf>
    <xf numFmtId="4" fontId="46" fillId="0" borderId="20" xfId="45" applyNumberFormat="1" applyFont="1" applyFill="1" applyBorder="1" applyAlignment="1" applyProtection="1">
      <alignment vertical="center" wrapText="1"/>
    </xf>
    <xf numFmtId="0" fontId="46" fillId="0" borderId="71" xfId="45" applyFont="1" applyFill="1" applyBorder="1" applyAlignment="1" applyProtection="1">
      <alignment horizontal="center" vertical="center" wrapText="1"/>
    </xf>
    <xf numFmtId="49" fontId="40" fillId="0" borderId="9" xfId="45" applyNumberFormat="1" applyFont="1" applyFill="1" applyBorder="1" applyAlignment="1" applyProtection="1">
      <alignment horizontal="center" vertical="center" wrapText="1"/>
    </xf>
    <xf numFmtId="0" fontId="40" fillId="0" borderId="31" xfId="1" applyFont="1" applyFill="1" applyBorder="1" applyAlignment="1" applyProtection="1">
      <alignment horizontal="left" vertical="center" wrapText="1" indent="1"/>
    </xf>
    <xf numFmtId="165" fontId="40" fillId="0" borderId="31" xfId="45" applyNumberFormat="1" applyFont="1" applyFill="1" applyBorder="1" applyAlignment="1" applyProtection="1">
      <alignment vertical="center" wrapText="1"/>
      <protection locked="0"/>
    </xf>
    <xf numFmtId="165" fontId="40" fillId="0" borderId="59" xfId="45" applyNumberFormat="1" applyFont="1" applyFill="1" applyBorder="1" applyAlignment="1" applyProtection="1">
      <alignment vertical="center" wrapText="1"/>
      <protection locked="0"/>
    </xf>
    <xf numFmtId="0" fontId="46" fillId="0" borderId="55" xfId="45" applyFont="1" applyFill="1" applyBorder="1" applyAlignment="1" applyProtection="1">
      <alignment horizontal="center" vertical="center" wrapText="1"/>
    </xf>
    <xf numFmtId="0" fontId="40" fillId="0" borderId="9" xfId="1" applyFont="1" applyFill="1" applyBorder="1" applyAlignment="1" applyProtection="1">
      <alignment horizontal="left" vertical="center" wrapText="1" indent="1"/>
    </xf>
    <xf numFmtId="165" fontId="40" fillId="0" borderId="9" xfId="45" applyNumberFormat="1" applyFont="1" applyFill="1" applyBorder="1" applyAlignment="1" applyProtection="1">
      <alignment vertical="center" wrapText="1"/>
      <protection locked="0"/>
    </xf>
    <xf numFmtId="4" fontId="40" fillId="0" borderId="54" xfId="45" applyNumberFormat="1" applyFont="1" applyFill="1" applyBorder="1" applyAlignment="1" applyProtection="1">
      <alignment vertical="center" wrapText="1"/>
    </xf>
    <xf numFmtId="165" fontId="40" fillId="0" borderId="54" xfId="45" applyNumberFormat="1" applyFont="1" applyFill="1" applyBorder="1" applyAlignment="1" applyProtection="1">
      <alignment vertical="center" wrapText="1"/>
      <protection locked="0"/>
    </xf>
    <xf numFmtId="0" fontId="40" fillId="0" borderId="51" xfId="1" applyFont="1" applyFill="1" applyBorder="1" applyAlignment="1" applyProtection="1">
      <alignment horizontal="left" vertical="center" wrapText="1" indent="1"/>
    </xf>
    <xf numFmtId="0" fontId="46" fillId="0" borderId="75" xfId="45" applyFont="1" applyFill="1" applyBorder="1" applyAlignment="1" applyProtection="1">
      <alignment horizontal="center" vertical="center" wrapText="1"/>
    </xf>
    <xf numFmtId="165" fontId="40" fillId="0" borderId="51" xfId="45" applyNumberFormat="1" applyFont="1" applyFill="1" applyBorder="1" applyAlignment="1" applyProtection="1">
      <alignment vertical="center" wrapText="1"/>
      <protection locked="0"/>
    </xf>
    <xf numFmtId="0" fontId="2" fillId="0" borderId="0" xfId="45" applyFont="1" applyFill="1" applyAlignment="1">
      <alignment vertical="center" wrapText="1"/>
    </xf>
    <xf numFmtId="49" fontId="40" fillId="0" borderId="73" xfId="45" applyNumberFormat="1" applyFont="1" applyFill="1" applyBorder="1" applyAlignment="1" applyProtection="1">
      <alignment horizontal="center" vertical="center" wrapText="1"/>
    </xf>
    <xf numFmtId="165" fontId="40" fillId="0" borderId="73" xfId="45" applyNumberFormat="1" applyFont="1" applyFill="1" applyBorder="1" applyAlignment="1" applyProtection="1">
      <alignment vertical="center" wrapText="1"/>
      <protection locked="0"/>
    </xf>
    <xf numFmtId="165" fontId="40" fillId="0" borderId="72" xfId="45" applyNumberFormat="1" applyFont="1" applyFill="1" applyBorder="1" applyAlignment="1" applyProtection="1">
      <alignment vertical="center" wrapText="1"/>
      <protection locked="0"/>
    </xf>
    <xf numFmtId="165" fontId="46" fillId="0" borderId="20" xfId="45" applyNumberFormat="1" applyFont="1" applyFill="1" applyBorder="1" applyAlignment="1" applyProtection="1">
      <alignment vertical="center" wrapText="1"/>
    </xf>
    <xf numFmtId="0" fontId="40" fillId="0" borderId="57" xfId="1" applyFont="1" applyFill="1" applyBorder="1" applyAlignment="1" applyProtection="1">
      <alignment horizontal="left" vertical="center" wrapText="1" indent="1"/>
    </xf>
    <xf numFmtId="0" fontId="46" fillId="0" borderId="15" xfId="1" applyFont="1" applyFill="1" applyBorder="1" applyAlignment="1" applyProtection="1">
      <alignment horizontal="left" vertical="center" wrapText="1" indent="1"/>
    </xf>
    <xf numFmtId="165" fontId="46" fillId="0" borderId="15" xfId="45" applyNumberFormat="1" applyFont="1" applyFill="1" applyBorder="1" applyAlignment="1" applyProtection="1">
      <alignment vertical="center" wrapText="1"/>
      <protection locked="0"/>
    </xf>
    <xf numFmtId="165" fontId="46" fillId="0" borderId="20" xfId="45" applyNumberFormat="1" applyFont="1" applyFill="1" applyBorder="1" applyAlignment="1" applyProtection="1">
      <alignment vertical="center" wrapText="1"/>
      <protection locked="0"/>
    </xf>
    <xf numFmtId="49" fontId="46" fillId="0" borderId="15" xfId="1" applyNumberFormat="1" applyFont="1" applyFill="1" applyBorder="1" applyAlignment="1" applyProtection="1">
      <alignment horizontal="left" vertical="center" wrapText="1" indent="1"/>
    </xf>
    <xf numFmtId="164" fontId="46" fillId="0" borderId="20" xfId="1" applyNumberFormat="1" applyFont="1" applyFill="1" applyBorder="1" applyAlignment="1" applyProtection="1">
      <alignment horizontal="right" vertical="center" wrapText="1"/>
    </xf>
    <xf numFmtId="49" fontId="40" fillId="0" borderId="31" xfId="1" applyNumberFormat="1" applyFont="1" applyFill="1" applyBorder="1" applyAlignment="1" applyProtection="1">
      <alignment horizontal="left" vertical="center" wrapText="1" indent="1"/>
    </xf>
    <xf numFmtId="165" fontId="46" fillId="0" borderId="70" xfId="45" applyNumberFormat="1" applyFont="1" applyFill="1" applyBorder="1" applyAlignment="1" applyProtection="1">
      <alignment vertical="center" wrapText="1"/>
      <protection locked="0"/>
    </xf>
    <xf numFmtId="165" fontId="46" fillId="0" borderId="69" xfId="45" applyNumberFormat="1" applyFont="1" applyFill="1" applyBorder="1" applyAlignment="1" applyProtection="1">
      <alignment vertical="center" wrapText="1"/>
      <protection locked="0"/>
    </xf>
    <xf numFmtId="0" fontId="46" fillId="0" borderId="68" xfId="45" applyFont="1" applyFill="1" applyBorder="1" applyAlignment="1" applyProtection="1">
      <alignment horizontal="center" vertical="center" wrapText="1"/>
    </xf>
    <xf numFmtId="49" fontId="40" fillId="0" borderId="29" xfId="1" applyNumberFormat="1" applyFont="1" applyFill="1" applyBorder="1" applyAlignment="1" applyProtection="1">
      <alignment horizontal="left" vertical="center" wrapText="1" indent="1"/>
    </xf>
    <xf numFmtId="0" fontId="40" fillId="0" borderId="67" xfId="1" applyFont="1" applyFill="1" applyBorder="1" applyAlignment="1" applyProtection="1">
      <alignment horizontal="left" vertical="center" wrapText="1" indent="1"/>
    </xf>
    <xf numFmtId="165" fontId="46" fillId="0" borderId="29" xfId="45" applyNumberFormat="1" applyFont="1" applyFill="1" applyBorder="1" applyAlignment="1" applyProtection="1">
      <alignment vertical="center" wrapText="1"/>
      <protection locked="0"/>
    </xf>
    <xf numFmtId="165" fontId="46" fillId="0" borderId="66" xfId="45" applyNumberFormat="1" applyFont="1" applyFill="1" applyBorder="1" applyAlignment="1" applyProtection="1">
      <alignment vertical="center" wrapText="1"/>
      <protection locked="0"/>
    </xf>
    <xf numFmtId="0" fontId="46" fillId="0" borderId="50" xfId="45" applyFont="1" applyBorder="1" applyAlignment="1" applyProtection="1">
      <alignment horizontal="center" vertical="center" wrapText="1"/>
    </xf>
    <xf numFmtId="0" fontId="59" fillId="0" borderId="17" xfId="45" applyFont="1" applyBorder="1" applyAlignment="1" applyProtection="1">
      <alignment horizontal="center" wrapText="1"/>
    </xf>
    <xf numFmtId="165" fontId="46" fillId="0" borderId="16" xfId="45" applyNumberFormat="1" applyFont="1" applyFill="1" applyBorder="1" applyAlignment="1" applyProtection="1">
      <alignment vertical="center" wrapText="1"/>
      <protection locked="0"/>
    </xf>
    <xf numFmtId="0" fontId="46" fillId="0" borderId="65" xfId="45" applyFont="1" applyBorder="1" applyAlignment="1" applyProtection="1">
      <alignment horizontal="center" vertical="center" wrapText="1"/>
    </xf>
    <xf numFmtId="0" fontId="60" fillId="0" borderId="46" xfId="45" applyFont="1" applyBorder="1" applyAlignment="1" applyProtection="1">
      <alignment horizontal="center" wrapText="1"/>
    </xf>
    <xf numFmtId="0" fontId="61" fillId="0" borderId="46" xfId="45" applyFont="1" applyBorder="1" applyAlignment="1" applyProtection="1">
      <alignment horizontal="left" wrapText="1" indent="1"/>
    </xf>
    <xf numFmtId="165" fontId="46" fillId="0" borderId="64" xfId="45" applyNumberFormat="1" applyFont="1" applyFill="1" applyBorder="1" applyAlignment="1" applyProtection="1">
      <alignment vertical="center" wrapText="1"/>
    </xf>
    <xf numFmtId="164" fontId="46" fillId="0" borderId="45" xfId="1" applyNumberFormat="1" applyFont="1" applyFill="1" applyBorder="1" applyAlignment="1" applyProtection="1">
      <alignment horizontal="right" vertical="center" wrapText="1"/>
    </xf>
    <xf numFmtId="0" fontId="40" fillId="0" borderId="0" xfId="45" applyFont="1" applyFill="1" applyBorder="1" applyAlignment="1" applyProtection="1">
      <alignment horizontal="center" vertical="center" wrapText="1"/>
    </xf>
    <xf numFmtId="0" fontId="46" fillId="0" borderId="0" xfId="45" applyFont="1" applyFill="1" applyBorder="1" applyAlignment="1" applyProtection="1">
      <alignment horizontal="left" vertical="center" wrapText="1" indent="1"/>
    </xf>
    <xf numFmtId="165" fontId="46" fillId="0" borderId="0" xfId="45" applyNumberFormat="1" applyFont="1" applyFill="1" applyBorder="1" applyAlignment="1" applyProtection="1">
      <alignment vertical="center" wrapText="1"/>
    </xf>
    <xf numFmtId="0" fontId="40" fillId="0" borderId="0" xfId="45" applyFont="1" applyFill="1" applyAlignment="1" applyProtection="1">
      <alignment horizontal="left" vertical="center" wrapText="1"/>
    </xf>
    <xf numFmtId="0" fontId="40" fillId="0" borderId="0" xfId="45" applyFont="1" applyFill="1" applyAlignment="1" applyProtection="1">
      <alignment vertical="center" wrapText="1"/>
    </xf>
    <xf numFmtId="0" fontId="46" fillId="0" borderId="63" xfId="45" applyFont="1" applyFill="1" applyBorder="1" applyAlignment="1" applyProtection="1">
      <alignment horizontal="center" vertical="center" wrapText="1"/>
    </xf>
    <xf numFmtId="0" fontId="46" fillId="0" borderId="62" xfId="45" applyFont="1" applyFill="1" applyBorder="1" applyAlignment="1" applyProtection="1">
      <alignment horizontal="center" vertical="center" wrapText="1"/>
    </xf>
    <xf numFmtId="165" fontId="46" fillId="0" borderId="61" xfId="45" applyNumberFormat="1" applyFont="1" applyFill="1" applyBorder="1" applyAlignment="1" applyProtection="1">
      <alignment horizontal="center" vertical="center" wrapText="1"/>
    </xf>
    <xf numFmtId="165" fontId="46" fillId="0" borderId="60" xfId="45" applyNumberFormat="1" applyFont="1" applyFill="1" applyBorder="1" applyAlignment="1" applyProtection="1">
      <alignment horizontal="center" vertical="center" wrapText="1"/>
    </xf>
    <xf numFmtId="4" fontId="46" fillId="0" borderId="59" xfId="45" applyNumberFormat="1" applyFont="1" applyFill="1" applyBorder="1" applyAlignment="1" applyProtection="1">
      <alignment vertical="center" wrapText="1"/>
    </xf>
    <xf numFmtId="0" fontId="46" fillId="0" borderId="58" xfId="45" applyFont="1" applyFill="1" applyBorder="1" applyAlignment="1" applyProtection="1">
      <alignment horizontal="center" vertical="center" wrapText="1"/>
    </xf>
    <xf numFmtId="49" fontId="40" fillId="0" borderId="57" xfId="1" applyNumberFormat="1" applyFont="1" applyFill="1" applyBorder="1" applyAlignment="1" applyProtection="1">
      <alignment horizontal="left" vertical="center" wrapText="1" indent="1"/>
    </xf>
    <xf numFmtId="165" fontId="40" fillId="0" borderId="57" xfId="45" applyNumberFormat="1" applyFont="1" applyFill="1" applyBorder="1" applyAlignment="1" applyProtection="1">
      <alignment vertical="center" wrapText="1"/>
      <protection locked="0"/>
    </xf>
    <xf numFmtId="49" fontId="40" fillId="0" borderId="9" xfId="1" applyNumberFormat="1" applyFont="1" applyFill="1" applyBorder="1" applyAlignment="1" applyProtection="1">
      <alignment horizontal="left" vertical="center" wrapText="1" indent="1"/>
    </xf>
    <xf numFmtId="165" fontId="40" fillId="0" borderId="56" xfId="45" applyNumberFormat="1" applyFont="1" applyFill="1" applyBorder="1" applyAlignment="1" applyProtection="1">
      <alignment vertical="center" wrapText="1"/>
      <protection locked="0"/>
    </xf>
    <xf numFmtId="0" fontId="40" fillId="0" borderId="15" xfId="45" applyFont="1" applyFill="1" applyBorder="1" applyAlignment="1" applyProtection="1">
      <alignment horizontal="center" vertical="center" wrapText="1"/>
    </xf>
    <xf numFmtId="0" fontId="40" fillId="0" borderId="52" xfId="45" applyFont="1" applyFill="1" applyBorder="1" applyAlignment="1" applyProtection="1">
      <alignment horizontal="left" vertical="center" wrapText="1"/>
    </xf>
    <xf numFmtId="0" fontId="40" fillId="0" borderId="0" xfId="45" applyFont="1" applyFill="1" applyBorder="1" applyAlignment="1" applyProtection="1">
      <alignment vertical="center" wrapText="1"/>
    </xf>
    <xf numFmtId="0" fontId="40" fillId="0" borderId="51" xfId="45" applyFont="1" applyFill="1" applyBorder="1" applyAlignment="1" applyProtection="1">
      <alignment vertical="center" wrapText="1"/>
    </xf>
    <xf numFmtId="0" fontId="40" fillId="0" borderId="20" xfId="45" applyFont="1" applyFill="1" applyBorder="1" applyAlignment="1" applyProtection="1">
      <alignment vertical="center" wrapText="1"/>
    </xf>
    <xf numFmtId="0" fontId="46" fillId="0" borderId="50" xfId="45" applyFont="1" applyFill="1" applyBorder="1" applyAlignment="1" applyProtection="1">
      <alignment horizontal="left" vertical="center"/>
    </xf>
    <xf numFmtId="0" fontId="40" fillId="0" borderId="49" xfId="45" applyFont="1" applyFill="1" applyBorder="1" applyAlignment="1" applyProtection="1">
      <alignment vertical="center" wrapText="1"/>
    </xf>
    <xf numFmtId="0" fontId="46" fillId="0" borderId="49" xfId="45" applyFont="1" applyFill="1" applyBorder="1" applyAlignment="1" applyProtection="1">
      <alignment vertical="center" wrapText="1"/>
    </xf>
    <xf numFmtId="3" fontId="46" fillId="0" borderId="15" xfId="45" applyNumberFormat="1" applyFont="1" applyFill="1" applyBorder="1" applyAlignment="1" applyProtection="1">
      <alignment horizontal="right" vertical="center" wrapText="1" indent="1"/>
      <protection locked="0"/>
    </xf>
    <xf numFmtId="4" fontId="46" fillId="0" borderId="15" xfId="45" applyNumberFormat="1" applyFont="1" applyFill="1" applyBorder="1" applyAlignment="1" applyProtection="1">
      <alignment horizontal="right" vertical="center" wrapText="1" indent="1"/>
      <protection locked="0"/>
    </xf>
    <xf numFmtId="3" fontId="46" fillId="0" borderId="20" xfId="45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48" xfId="45" applyFont="1" applyFill="1" applyBorder="1" applyAlignment="1" applyProtection="1">
      <alignment horizontal="left" vertical="center"/>
    </xf>
    <xf numFmtId="0" fontId="40" fillId="0" borderId="47" xfId="45" applyFont="1" applyFill="1" applyBorder="1" applyAlignment="1" applyProtection="1">
      <alignment vertical="center" wrapText="1"/>
    </xf>
    <xf numFmtId="0" fontId="46" fillId="0" borderId="47" xfId="45" applyFont="1" applyFill="1" applyBorder="1" applyAlignment="1" applyProtection="1">
      <alignment vertical="center" wrapText="1"/>
    </xf>
    <xf numFmtId="3" fontId="46" fillId="0" borderId="46" xfId="45" applyNumberFormat="1" applyFont="1" applyFill="1" applyBorder="1" applyAlignment="1" applyProtection="1">
      <alignment horizontal="right" vertical="center" wrapText="1" indent="1"/>
      <protection locked="0"/>
    </xf>
    <xf numFmtId="4" fontId="46" fillId="0" borderId="46" xfId="45" applyNumberFormat="1" applyFont="1" applyFill="1" applyBorder="1" applyAlignment="1" applyProtection="1">
      <alignment horizontal="right" vertical="center" wrapText="1" indent="1"/>
      <protection locked="0"/>
    </xf>
    <xf numFmtId="3" fontId="46" fillId="0" borderId="45" xfId="4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45" applyFont="1" applyFill="1" applyAlignment="1">
      <alignment horizontal="left" vertical="center" wrapText="1"/>
    </xf>
    <xf numFmtId="165" fontId="40" fillId="0" borderId="70" xfId="45" applyNumberFormat="1" applyFont="1" applyFill="1" applyBorder="1" applyAlignment="1" applyProtection="1">
      <alignment vertical="center" wrapText="1"/>
      <protection locked="0"/>
    </xf>
    <xf numFmtId="166" fontId="40" fillId="0" borderId="69" xfId="45" applyNumberFormat="1" applyFont="1" applyFill="1" applyBorder="1" applyAlignment="1" applyProtection="1">
      <alignment vertical="center" wrapText="1"/>
      <protection locked="0"/>
    </xf>
    <xf numFmtId="166" fontId="46" fillId="0" borderId="20" xfId="45" applyNumberFormat="1" applyFont="1" applyFill="1" applyBorder="1" applyAlignment="1" applyProtection="1">
      <alignment vertical="center" wrapText="1"/>
    </xf>
    <xf numFmtId="166" fontId="40" fillId="0" borderId="56" xfId="45" applyNumberFormat="1" applyFont="1" applyFill="1" applyBorder="1" applyAlignment="1" applyProtection="1">
      <alignment vertical="center" wrapText="1"/>
      <protection locked="0"/>
    </xf>
    <xf numFmtId="0" fontId="34" fillId="0" borderId="87" xfId="0" applyFont="1" applyBorder="1"/>
    <xf numFmtId="0" fontId="32" fillId="0" borderId="87" xfId="0" applyFont="1" applyBorder="1"/>
    <xf numFmtId="3" fontId="32" fillId="0" borderId="87" xfId="0" applyNumberFormat="1" applyFont="1" applyBorder="1"/>
    <xf numFmtId="0" fontId="31" fillId="0" borderId="87" xfId="0" applyFont="1" applyBorder="1"/>
    <xf numFmtId="3" fontId="31" fillId="0" borderId="87" xfId="0" applyNumberFormat="1" applyFont="1" applyBorder="1"/>
    <xf numFmtId="0" fontId="33" fillId="2" borderId="87" xfId="0" applyFont="1" applyFill="1" applyBorder="1"/>
    <xf numFmtId="3" fontId="33" fillId="2" borderId="87" xfId="0" applyNumberFormat="1" applyFont="1" applyFill="1" applyBorder="1"/>
    <xf numFmtId="0" fontId="66" fillId="0" borderId="87" xfId="0" applyFont="1" applyBorder="1" applyAlignment="1">
      <alignment horizontal="center" vertical="center"/>
    </xf>
    <xf numFmtId="0" fontId="66" fillId="0" borderId="87" xfId="0" applyFont="1" applyBorder="1" applyAlignment="1">
      <alignment horizontal="center" vertical="center" wrapText="1"/>
    </xf>
    <xf numFmtId="0" fontId="67" fillId="0" borderId="87" xfId="0" applyFont="1" applyBorder="1" applyAlignment="1">
      <alignment horizontal="center" vertical="center" wrapText="1"/>
    </xf>
    <xf numFmtId="0" fontId="34" fillId="0" borderId="0" xfId="0" applyFont="1"/>
    <xf numFmtId="0" fontId="34" fillId="0" borderId="115" xfId="0" applyFont="1" applyBorder="1"/>
    <xf numFmtId="0" fontId="65" fillId="0" borderId="0" xfId="0" applyFont="1"/>
    <xf numFmtId="0" fontId="32" fillId="0" borderId="123" xfId="0" applyFont="1" applyBorder="1"/>
    <xf numFmtId="3" fontId="32" fillId="0" borderId="123" xfId="0" applyNumberFormat="1" applyFont="1" applyBorder="1"/>
    <xf numFmtId="0" fontId="32" fillId="0" borderId="125" xfId="0" applyFont="1" applyBorder="1"/>
    <xf numFmtId="3" fontId="33" fillId="2" borderId="118" xfId="0" applyNumberFormat="1" applyFont="1" applyFill="1" applyBorder="1"/>
    <xf numFmtId="3" fontId="32" fillId="0" borderId="125" xfId="0" applyNumberFormat="1" applyFont="1" applyBorder="1"/>
    <xf numFmtId="0" fontId="31" fillId="0" borderId="127" xfId="0" applyFont="1" applyBorder="1"/>
    <xf numFmtId="0" fontId="31" fillId="0" borderId="126" xfId="0" applyFont="1" applyBorder="1"/>
    <xf numFmtId="0" fontId="34" fillId="0" borderId="127" xfId="0" applyFont="1" applyBorder="1"/>
    <xf numFmtId="0" fontId="34" fillId="0" borderId="127" xfId="0" applyFont="1" applyBorder="1" applyAlignment="1">
      <alignment horizontal="center"/>
    </xf>
    <xf numFmtId="0" fontId="33" fillId="0" borderId="127" xfId="0" applyFont="1" applyBorder="1"/>
    <xf numFmtId="0" fontId="33" fillId="0" borderId="127" xfId="0" applyFont="1" applyBorder="1" applyAlignment="1">
      <alignment horizontal="center"/>
    </xf>
    <xf numFmtId="0" fontId="33" fillId="0" borderId="128" xfId="0" applyFont="1" applyBorder="1" applyAlignment="1">
      <alignment horizontal="center"/>
    </xf>
    <xf numFmtId="0" fontId="32" fillId="0" borderId="127" xfId="0" applyFont="1" applyBorder="1" applyAlignment="1">
      <alignment horizontal="center"/>
    </xf>
    <xf numFmtId="0" fontId="32" fillId="0" borderId="128" xfId="0" applyFont="1" applyBorder="1" applyAlignment="1">
      <alignment horizontal="center"/>
    </xf>
    <xf numFmtId="0" fontId="32" fillId="0" borderId="127" xfId="0" applyFont="1" applyBorder="1" applyAlignment="1">
      <alignment horizontal="center" vertical="center"/>
    </xf>
    <xf numFmtId="0" fontId="32" fillId="0" borderId="128" xfId="0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right"/>
    </xf>
    <xf numFmtId="0" fontId="30" fillId="0" borderId="127" xfId="0" applyFont="1" applyBorder="1" applyAlignment="1">
      <alignment horizontal="center"/>
    </xf>
    <xf numFmtId="0" fontId="34" fillId="0" borderId="130" xfId="0" applyFont="1" applyBorder="1"/>
    <xf numFmtId="0" fontId="32" fillId="0" borderId="127" xfId="0" applyFont="1" applyBorder="1"/>
    <xf numFmtId="0" fontId="31" fillId="0" borderId="128" xfId="0" applyFont="1" applyBorder="1"/>
    <xf numFmtId="0" fontId="32" fillId="0" borderId="128" xfId="0" applyFont="1" applyBorder="1"/>
    <xf numFmtId="0" fontId="66" fillId="0" borderId="127" xfId="0" applyFont="1" applyBorder="1" applyAlignment="1">
      <alignment horizontal="center"/>
    </xf>
    <xf numFmtId="0" fontId="31" fillId="0" borderId="123" xfId="0" applyFont="1" applyBorder="1"/>
    <xf numFmtId="0" fontId="31" fillId="0" borderId="125" xfId="0" applyFont="1" applyBorder="1"/>
    <xf numFmtId="0" fontId="32" fillId="0" borderId="130" xfId="0" applyFont="1" applyBorder="1"/>
    <xf numFmtId="3" fontId="31" fillId="0" borderId="127" xfId="0" applyNumberFormat="1" applyFont="1" applyBorder="1"/>
    <xf numFmtId="3" fontId="31" fillId="0" borderId="128" xfId="0" applyNumberFormat="1" applyFont="1" applyBorder="1"/>
    <xf numFmtId="167" fontId="32" fillId="0" borderId="127" xfId="0" applyNumberFormat="1" applyFont="1" applyBorder="1" applyAlignment="1">
      <alignment horizontal="right" vertical="justify"/>
    </xf>
    <xf numFmtId="167" fontId="33" fillId="0" borderId="127" xfId="0" applyNumberFormat="1" applyFont="1" applyBorder="1" applyAlignment="1">
      <alignment horizontal="right" vertical="justify"/>
    </xf>
    <xf numFmtId="3" fontId="31" fillId="0" borderId="123" xfId="0" applyNumberFormat="1" applyFont="1" applyBorder="1"/>
    <xf numFmtId="3" fontId="31" fillId="0" borderId="125" xfId="0" applyNumberFormat="1" applyFont="1" applyBorder="1"/>
    <xf numFmtId="167" fontId="32" fillId="0" borderId="123" xfId="0" applyNumberFormat="1" applyFont="1" applyBorder="1" applyAlignment="1">
      <alignment vertical="justify"/>
    </xf>
    <xf numFmtId="167" fontId="32" fillId="0" borderId="130" xfId="0" applyNumberFormat="1" applyFont="1" applyBorder="1" applyAlignment="1">
      <alignment vertical="justify"/>
    </xf>
    <xf numFmtId="0" fontId="34" fillId="0" borderId="112" xfId="0" applyFont="1" applyBorder="1"/>
    <xf numFmtId="0" fontId="34" fillId="0" borderId="113" xfId="0" applyFont="1" applyBorder="1"/>
    <xf numFmtId="0" fontId="34" fillId="0" borderId="126" xfId="0" applyFont="1" applyBorder="1"/>
    <xf numFmtId="0" fontId="34" fillId="0" borderId="129" xfId="0" applyFont="1" applyBorder="1"/>
    <xf numFmtId="0" fontId="34" fillId="0" borderId="113" xfId="0" applyFont="1" applyBorder="1" applyAlignment="1">
      <alignment horizontal="center"/>
    </xf>
    <xf numFmtId="0" fontId="34" fillId="0" borderId="114" xfId="0" applyFont="1" applyBorder="1" applyAlignment="1">
      <alignment horizontal="center"/>
    </xf>
    <xf numFmtId="0" fontId="32" fillId="0" borderId="127" xfId="0" applyFont="1" applyBorder="1" applyAlignment="1">
      <alignment horizontal="center" vertical="center" wrapText="1"/>
    </xf>
    <xf numFmtId="0" fontId="29" fillId="0" borderId="127" xfId="0" applyFont="1" applyBorder="1" applyAlignment="1">
      <alignment horizontal="center" vertical="center"/>
    </xf>
    <xf numFmtId="0" fontId="33" fillId="0" borderId="123" xfId="0" applyFont="1" applyBorder="1"/>
    <xf numFmtId="0" fontId="34" fillId="0" borderId="123" xfId="0" applyFont="1" applyBorder="1"/>
    <xf numFmtId="0" fontId="33" fillId="0" borderId="130" xfId="0" applyFont="1" applyBorder="1"/>
    <xf numFmtId="0" fontId="68" fillId="0" borderId="128" xfId="0" applyFont="1" applyBorder="1" applyAlignment="1">
      <alignment horizontal="center" vertical="center" wrapText="1"/>
    </xf>
    <xf numFmtId="0" fontId="68" fillId="0" borderId="127" xfId="0" applyFont="1" applyBorder="1" applyAlignment="1">
      <alignment horizontal="center" vertical="center" wrapText="1"/>
    </xf>
    <xf numFmtId="167" fontId="32" fillId="0" borderId="127" xfId="0" applyNumberFormat="1" applyFont="1" applyBorder="1" applyAlignment="1">
      <alignment vertical="justify"/>
    </xf>
    <xf numFmtId="3" fontId="32" fillId="0" borderId="127" xfId="0" applyNumberFormat="1" applyFont="1" applyBorder="1"/>
    <xf numFmtId="3" fontId="32" fillId="0" borderId="128" xfId="0" applyNumberFormat="1" applyFont="1" applyBorder="1"/>
    <xf numFmtId="167" fontId="32" fillId="0" borderId="128" xfId="0" applyNumberFormat="1" applyFont="1" applyBorder="1" applyAlignment="1">
      <alignment horizontal="right" vertical="justify"/>
    </xf>
    <xf numFmtId="0" fontId="33" fillId="0" borderId="127" xfId="0" applyFont="1" applyBorder="1" applyAlignment="1">
      <alignment horizontal="center" vertical="center" wrapText="1"/>
    </xf>
    <xf numFmtId="0" fontId="33" fillId="0" borderId="128" xfId="0" applyFont="1" applyBorder="1" applyAlignment="1">
      <alignment horizontal="center" vertical="center" wrapText="1"/>
    </xf>
    <xf numFmtId="167" fontId="31" fillId="0" borderId="127" xfId="0" applyNumberFormat="1" applyFont="1" applyBorder="1" applyAlignment="1">
      <alignment horizontal="right" vertical="justify"/>
    </xf>
    <xf numFmtId="167" fontId="31" fillId="0" borderId="128" xfId="0" applyNumberFormat="1" applyFont="1" applyBorder="1" applyAlignment="1">
      <alignment horizontal="right" vertical="justify"/>
    </xf>
    <xf numFmtId="0" fontId="69" fillId="0" borderId="127" xfId="0" applyFont="1" applyBorder="1"/>
    <xf numFmtId="0" fontId="70" fillId="0" borderId="127" xfId="0" applyFont="1" applyBorder="1"/>
    <xf numFmtId="0" fontId="33" fillId="0" borderId="130" xfId="0" applyFont="1" applyBorder="1" applyAlignment="1">
      <alignment horizontal="center"/>
    </xf>
    <xf numFmtId="3" fontId="32" fillId="0" borderId="130" xfId="0" applyNumberFormat="1" applyFont="1" applyBorder="1"/>
    <xf numFmtId="3" fontId="32" fillId="0" borderId="131" xfId="0" applyNumberFormat="1" applyFont="1" applyBorder="1"/>
    <xf numFmtId="3" fontId="71" fillId="0" borderId="127" xfId="0" applyNumberFormat="1" applyFont="1" applyBorder="1"/>
    <xf numFmtId="167" fontId="71" fillId="0" borderId="127" xfId="0" applyNumberFormat="1" applyFont="1" applyBorder="1" applyAlignment="1">
      <alignment vertical="justify"/>
    </xf>
    <xf numFmtId="3" fontId="71" fillId="0" borderId="128" xfId="0" applyNumberFormat="1" applyFont="1" applyBorder="1"/>
    <xf numFmtId="167" fontId="71" fillId="0" borderId="128" xfId="0" applyNumberFormat="1" applyFont="1" applyBorder="1" applyAlignment="1">
      <alignment vertical="justify"/>
    </xf>
    <xf numFmtId="0" fontId="71" fillId="0" borderId="127" xfId="0" applyFont="1" applyBorder="1"/>
    <xf numFmtId="0" fontId="71" fillId="0" borderId="128" xfId="0" applyFont="1" applyBorder="1"/>
    <xf numFmtId="0" fontId="66" fillId="0" borderId="130" xfId="0" applyFont="1" applyBorder="1" applyAlignment="1">
      <alignment horizontal="center"/>
    </xf>
    <xf numFmtId="0" fontId="31" fillId="0" borderId="129" xfId="0" applyFont="1" applyBorder="1"/>
    <xf numFmtId="167" fontId="33" fillId="0" borderId="128" xfId="0" applyNumberFormat="1" applyFont="1" applyBorder="1" applyAlignment="1">
      <alignment horizontal="right" vertical="justify"/>
    </xf>
    <xf numFmtId="167" fontId="32" fillId="0" borderId="125" xfId="0" applyNumberFormat="1" applyFont="1" applyBorder="1" applyAlignment="1">
      <alignment vertical="justify"/>
    </xf>
    <xf numFmtId="0" fontId="33" fillId="2" borderId="130" xfId="0" applyFont="1" applyFill="1" applyBorder="1"/>
    <xf numFmtId="0" fontId="66" fillId="0" borderId="128" xfId="0" applyFont="1" applyBorder="1" applyAlignment="1">
      <alignment horizontal="center" vertical="center" wrapText="1"/>
    </xf>
    <xf numFmtId="3" fontId="33" fillId="2" borderId="128" xfId="0" applyNumberFormat="1" applyFont="1" applyFill="1" applyBorder="1"/>
    <xf numFmtId="3" fontId="33" fillId="2" borderId="131" xfId="0" applyNumberFormat="1" applyFont="1" applyFill="1" applyBorder="1"/>
    <xf numFmtId="0" fontId="28" fillId="0" borderId="127" xfId="0" applyFont="1" applyBorder="1"/>
    <xf numFmtId="0" fontId="28" fillId="0" borderId="128" xfId="0" applyFont="1" applyBorder="1"/>
    <xf numFmtId="0" fontId="28" fillId="0" borderId="130" xfId="0" applyFont="1" applyBorder="1"/>
    <xf numFmtId="0" fontId="28" fillId="0" borderId="131" xfId="0" applyFont="1" applyBorder="1"/>
    <xf numFmtId="0" fontId="30" fillId="0" borderId="126" xfId="0" applyFont="1" applyBorder="1"/>
    <xf numFmtId="0" fontId="66" fillId="0" borderId="128" xfId="0" applyFont="1" applyBorder="1" applyAlignment="1">
      <alignment horizontal="center"/>
    </xf>
    <xf numFmtId="0" fontId="30" fillId="0" borderId="127" xfId="0" applyFont="1" applyBorder="1"/>
    <xf numFmtId="3" fontId="28" fillId="0" borderId="127" xfId="0" applyNumberFormat="1" applyFont="1" applyBorder="1"/>
    <xf numFmtId="0" fontId="28" fillId="0" borderId="127" xfId="0" applyFont="1" applyBorder="1" applyAlignment="1">
      <alignment wrapText="1"/>
    </xf>
    <xf numFmtId="0" fontId="28" fillId="0" borderId="0" xfId="0" applyFont="1" applyAlignment="1">
      <alignment vertical="center"/>
    </xf>
    <xf numFmtId="169" fontId="28" fillId="0" borderId="127" xfId="0" applyNumberFormat="1" applyFont="1" applyBorder="1"/>
    <xf numFmtId="3" fontId="28" fillId="0" borderId="128" xfId="0" applyNumberFormat="1" applyFont="1" applyBorder="1"/>
    <xf numFmtId="164" fontId="48" fillId="0" borderId="15" xfId="1" applyNumberFormat="1" applyFont="1" applyFill="1" applyBorder="1" applyAlignment="1" applyProtection="1">
      <alignment horizontal="right" vertical="center" wrapText="1"/>
    </xf>
    <xf numFmtId="164" fontId="45" fillId="0" borderId="31" xfId="1" applyNumberFormat="1" applyFont="1" applyFill="1" applyBorder="1" applyAlignment="1" applyProtection="1">
      <alignment horizontal="right" vertical="center" wrapText="1"/>
    </xf>
    <xf numFmtId="164" fontId="45" fillId="0" borderId="9" xfId="1" applyNumberFormat="1" applyFont="1" applyFill="1" applyBorder="1" applyAlignment="1" applyProtection="1">
      <alignment horizontal="right" vertical="center" wrapText="1"/>
    </xf>
    <xf numFmtId="164" fontId="48" fillId="0" borderId="9" xfId="1" applyNumberFormat="1" applyFont="1" applyFill="1" applyBorder="1" applyAlignment="1" applyProtection="1">
      <alignment horizontal="right" vertical="center" wrapText="1"/>
    </xf>
    <xf numFmtId="164" fontId="48" fillId="0" borderId="29" xfId="1" applyNumberFormat="1" applyFont="1" applyFill="1" applyBorder="1" applyAlignment="1" applyProtection="1">
      <alignment horizontal="right" vertical="center" wrapText="1"/>
    </xf>
    <xf numFmtId="164" fontId="45" fillId="0" borderId="29" xfId="1" applyNumberFormat="1" applyFont="1" applyFill="1" applyBorder="1" applyAlignment="1" applyProtection="1">
      <alignment horizontal="right" vertical="center" wrapText="1"/>
    </xf>
    <xf numFmtId="164" fontId="45" fillId="0" borderId="15" xfId="1" applyNumberFormat="1" applyFont="1" applyFill="1" applyBorder="1" applyAlignment="1" applyProtection="1">
      <alignment horizontal="right" vertical="center" wrapText="1"/>
    </xf>
    <xf numFmtId="164" fontId="48" fillId="0" borderId="31" xfId="1" applyNumberFormat="1" applyFont="1" applyFill="1" applyBorder="1" applyAlignment="1" applyProtection="1">
      <alignment horizontal="right" vertical="center" wrapText="1"/>
    </xf>
    <xf numFmtId="0" fontId="44" fillId="0" borderId="16" xfId="1" applyFont="1" applyFill="1" applyBorder="1" applyAlignment="1" applyProtection="1">
      <alignment horizontal="right" vertical="center" wrapText="1"/>
    </xf>
    <xf numFmtId="0" fontId="48" fillId="0" borderId="16" xfId="1" applyFont="1" applyFill="1" applyBorder="1" applyAlignment="1" applyProtection="1">
      <alignment horizontal="right" vertical="center" wrapText="1"/>
    </xf>
    <xf numFmtId="164" fontId="48" fillId="0" borderId="20" xfId="1" applyNumberFormat="1" applyFont="1" applyFill="1" applyBorder="1" applyAlignment="1" applyProtection="1">
      <alignment horizontal="right" vertical="center" wrapText="1"/>
    </xf>
    <xf numFmtId="0" fontId="27" fillId="0" borderId="15" xfId="1" applyFont="1" applyFill="1" applyBorder="1" applyAlignment="1">
      <alignment horizontal="right"/>
    </xf>
    <xf numFmtId="0" fontId="28" fillId="0" borderId="95" xfId="0" applyFont="1" applyBorder="1"/>
    <xf numFmtId="0" fontId="28" fillId="0" borderId="15" xfId="0" applyFont="1" applyBorder="1" applyAlignment="1">
      <alignment horizontal="center"/>
    </xf>
    <xf numFmtId="0" fontId="31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9" fillId="0" borderId="86" xfId="0" applyFont="1" applyBorder="1" applyAlignment="1">
      <alignment horizontal="center"/>
    </xf>
    <xf numFmtId="0" fontId="29" fillId="0" borderId="89" xfId="0" applyFont="1" applyBorder="1" applyAlignment="1">
      <alignment horizontal="center"/>
    </xf>
    <xf numFmtId="0" fontId="31" fillId="0" borderId="25" xfId="0" applyFont="1" applyBorder="1"/>
    <xf numFmtId="0" fontId="31" fillId="0" borderId="28" xfId="0" applyFont="1" applyBorder="1" applyAlignment="1">
      <alignment horizontal="center"/>
    </xf>
    <xf numFmtId="167" fontId="28" fillId="0" borderId="88" xfId="0" applyNumberFormat="1" applyFont="1" applyBorder="1" applyAlignment="1">
      <alignment horizontal="right"/>
    </xf>
    <xf numFmtId="167" fontId="29" fillId="0" borderId="88" xfId="0" applyNumberFormat="1" applyFont="1" applyBorder="1" applyAlignment="1">
      <alignment horizontal="right"/>
    </xf>
    <xf numFmtId="0" fontId="28" fillId="0" borderId="90" xfId="0" applyFont="1" applyBorder="1"/>
    <xf numFmtId="167" fontId="29" fillId="0" borderId="91" xfId="0" applyNumberFormat="1" applyFont="1" applyBorder="1"/>
    <xf numFmtId="0" fontId="0" fillId="0" borderId="0" xfId="0" applyAlignment="1">
      <alignment horizontal="right"/>
    </xf>
    <xf numFmtId="3" fontId="40" fillId="0" borderId="9" xfId="0" applyNumberFormat="1" applyFont="1" applyBorder="1" applyAlignment="1" applyProtection="1">
      <alignment horizontal="right" vertical="center"/>
      <protection locked="0"/>
    </xf>
    <xf numFmtId="3" fontId="40" fillId="0" borderId="31" xfId="0" applyNumberFormat="1" applyFont="1" applyBorder="1" applyAlignment="1" applyProtection="1">
      <alignment horizontal="right" vertical="center"/>
      <protection locked="0"/>
    </xf>
    <xf numFmtId="2" fontId="40" fillId="0" borderId="59" xfId="0" applyNumberFormat="1" applyFont="1" applyBorder="1" applyAlignment="1">
      <alignment horizontal="right" vertical="center"/>
    </xf>
    <xf numFmtId="2" fontId="40" fillId="0" borderId="54" xfId="0" applyNumberFormat="1" applyFont="1" applyBorder="1" applyAlignment="1">
      <alignment horizontal="right" vertical="center"/>
    </xf>
    <xf numFmtId="0" fontId="40" fillId="0" borderId="54" xfId="0" applyFont="1" applyBorder="1" applyAlignment="1">
      <alignment horizontal="right" vertical="center"/>
    </xf>
    <xf numFmtId="3" fontId="40" fillId="0" borderId="9" xfId="0" applyNumberFormat="1" applyFont="1" applyFill="1" applyBorder="1" applyAlignment="1" applyProtection="1">
      <alignment horizontal="right" vertical="center"/>
      <protection locked="0"/>
    </xf>
    <xf numFmtId="3" fontId="40" fillId="0" borderId="29" xfId="0" applyNumberFormat="1" applyFont="1" applyFill="1" applyBorder="1" applyAlignment="1" applyProtection="1">
      <alignment horizontal="right" vertical="center"/>
      <protection locked="0"/>
    </xf>
    <xf numFmtId="0" fontId="40" fillId="0" borderId="66" xfId="0" applyFont="1" applyBorder="1" applyAlignment="1">
      <alignment horizontal="right" vertical="center"/>
    </xf>
    <xf numFmtId="3" fontId="46" fillId="0" borderId="110" xfId="0" applyNumberFormat="1" applyFont="1" applyFill="1" applyBorder="1" applyAlignment="1" applyProtection="1">
      <alignment horizontal="right" vertical="center"/>
    </xf>
    <xf numFmtId="2" fontId="34" fillId="0" borderId="45" xfId="0" applyNumberFormat="1" applyFont="1" applyBorder="1" applyAlignment="1">
      <alignment horizontal="right" vertical="center"/>
    </xf>
    <xf numFmtId="0" fontId="29" fillId="0" borderId="85" xfId="0" applyFont="1" applyBorder="1" applyAlignment="1">
      <alignment horizontal="center" vertical="top" wrapText="1"/>
    </xf>
    <xf numFmtId="0" fontId="33" fillId="0" borderId="85" xfId="0" applyFont="1" applyBorder="1" applyAlignment="1">
      <alignment horizontal="center" vertical="top" wrapText="1"/>
    </xf>
    <xf numFmtId="0" fontId="32" fillId="0" borderId="85" xfId="0" applyFont="1" applyBorder="1" applyAlignment="1">
      <alignment horizontal="justify" vertical="center" wrapText="1"/>
    </xf>
    <xf numFmtId="0" fontId="33" fillId="0" borderId="85" xfId="0" applyFont="1" applyBorder="1" applyAlignment="1">
      <alignment horizontal="justify" vertical="center" wrapText="1"/>
    </xf>
    <xf numFmtId="0" fontId="31" fillId="0" borderId="85" xfId="0" applyFont="1" applyBorder="1" applyAlignment="1">
      <alignment horizontal="justify" vertical="center" wrapText="1"/>
    </xf>
    <xf numFmtId="0" fontId="29" fillId="0" borderId="85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167" fontId="37" fillId="0" borderId="22" xfId="0" applyNumberFormat="1" applyFont="1" applyBorder="1" applyAlignment="1">
      <alignment horizontal="right"/>
    </xf>
    <xf numFmtId="0" fontId="34" fillId="0" borderId="121" xfId="0" applyFont="1" applyBorder="1" applyAlignment="1">
      <alignment horizontal="left" wrapText="1"/>
    </xf>
    <xf numFmtId="0" fontId="32" fillId="0" borderId="90" xfId="0" applyFont="1" applyBorder="1"/>
    <xf numFmtId="167" fontId="33" fillId="0" borderId="130" xfId="0" applyNumberFormat="1" applyFont="1" applyBorder="1" applyAlignment="1">
      <alignment vertical="justify"/>
    </xf>
    <xf numFmtId="167" fontId="33" fillId="0" borderId="131" xfId="0" applyNumberFormat="1" applyFont="1" applyBorder="1" applyAlignment="1">
      <alignment vertical="justify"/>
    </xf>
    <xf numFmtId="0" fontId="30" fillId="0" borderId="129" xfId="0" applyFont="1" applyBorder="1"/>
    <xf numFmtId="0" fontId="30" fillId="0" borderId="130" xfId="0" applyFont="1" applyBorder="1"/>
    <xf numFmtId="0" fontId="44" fillId="0" borderId="82" xfId="0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46" fillId="0" borderId="82" xfId="0" applyFont="1" applyFill="1" applyBorder="1" applyAlignment="1" applyProtection="1">
      <alignment vertical="center" wrapText="1"/>
    </xf>
    <xf numFmtId="0" fontId="34" fillId="0" borderId="81" xfId="0" applyFont="1" applyBorder="1" applyAlignment="1">
      <alignment vertical="center"/>
    </xf>
    <xf numFmtId="0" fontId="46" fillId="0" borderId="82" xfId="0" applyFont="1" applyFill="1" applyBorder="1" applyAlignment="1" applyProtection="1">
      <alignment horizontal="center" vertical="center" wrapText="1"/>
    </xf>
    <xf numFmtId="0" fontId="46" fillId="0" borderId="81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>
      <alignment horizontal="right" vertical="center" wrapText="1"/>
    </xf>
    <xf numFmtId="0" fontId="44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>
      <alignment vertical="center"/>
    </xf>
    <xf numFmtId="0" fontId="0" fillId="0" borderId="78" xfId="0" applyBorder="1" applyAlignment="1">
      <alignment vertical="center"/>
    </xf>
    <xf numFmtId="0" fontId="44" fillId="0" borderId="49" xfId="0" applyFont="1" applyFill="1" applyBorder="1" applyAlignment="1" applyProtection="1">
      <alignment horizontal="center" vertical="center" wrapText="1"/>
    </xf>
    <xf numFmtId="0" fontId="46" fillId="0" borderId="63" xfId="45" applyFont="1" applyFill="1" applyBorder="1" applyAlignment="1" applyProtection="1">
      <alignment vertical="center" wrapText="1"/>
    </xf>
    <xf numFmtId="0" fontId="40" fillId="0" borderId="80" xfId="45" applyFont="1" applyBorder="1" applyAlignment="1">
      <alignment vertical="center" wrapText="1"/>
    </xf>
    <xf numFmtId="0" fontId="46" fillId="0" borderId="53" xfId="45" applyFont="1" applyFill="1" applyBorder="1" applyAlignment="1" applyProtection="1">
      <alignment horizontal="center" vertical="center" wrapText="1"/>
    </xf>
    <xf numFmtId="0" fontId="46" fillId="0" borderId="15" xfId="45" applyFont="1" applyFill="1" applyBorder="1" applyAlignment="1" applyProtection="1">
      <alignment horizontal="center" vertical="center" wrapText="1"/>
    </xf>
    <xf numFmtId="0" fontId="46" fillId="0" borderId="79" xfId="45" applyFont="1" applyFill="1" applyBorder="1" applyAlignment="1" applyProtection="1">
      <alignment vertical="center"/>
    </xf>
    <xf numFmtId="0" fontId="40" fillId="0" borderId="49" xfId="45" applyFont="1" applyBorder="1" applyAlignment="1"/>
    <xf numFmtId="0" fontId="40" fillId="0" borderId="78" xfId="45" applyFont="1" applyBorder="1" applyAlignment="1"/>
    <xf numFmtId="0" fontId="40" fillId="0" borderId="120" xfId="45" applyFont="1" applyFill="1" applyBorder="1" applyAlignment="1">
      <alignment horizontal="right" vertical="center" wrapText="1"/>
    </xf>
    <xf numFmtId="0" fontId="26" fillId="0" borderId="120" xfId="45" applyFont="1" applyFill="1" applyBorder="1" applyAlignment="1">
      <alignment horizontal="right" vertical="center" wrapText="1"/>
    </xf>
    <xf numFmtId="0" fontId="28" fillId="0" borderId="96" xfId="0" applyFont="1" applyBorder="1" applyAlignment="1"/>
    <xf numFmtId="0" fontId="28" fillId="0" borderId="97" xfId="0" applyFont="1" applyBorder="1" applyAlignment="1"/>
    <xf numFmtId="0" fontId="28" fillId="0" borderId="98" xfId="0" applyFont="1" applyBorder="1" applyAlignment="1"/>
    <xf numFmtId="0" fontId="37" fillId="0" borderId="82" xfId="0" applyFont="1" applyBorder="1" applyAlignment="1">
      <alignment horizontal="center"/>
    </xf>
    <xf numFmtId="0" fontId="37" fillId="0" borderId="49" xfId="0" applyFont="1" applyBorder="1" applyAlignment="1">
      <alignment horizontal="center"/>
    </xf>
    <xf numFmtId="0" fontId="37" fillId="0" borderId="78" xfId="0" applyFont="1" applyBorder="1" applyAlignment="1">
      <alignment horizontal="center"/>
    </xf>
    <xf numFmtId="0" fontId="28" fillId="0" borderId="82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8" fillId="0" borderId="78" xfId="0" applyFont="1" applyBorder="1" applyAlignment="1">
      <alignment horizontal="center"/>
    </xf>
    <xf numFmtId="0" fontId="31" fillId="0" borderId="93" xfId="0" applyFont="1" applyBorder="1" applyAlignment="1">
      <alignment horizontal="center"/>
    </xf>
    <xf numFmtId="0" fontId="31" fillId="0" borderId="92" xfId="0" applyFont="1" applyBorder="1" applyAlignment="1">
      <alignment horizontal="center"/>
    </xf>
    <xf numFmtId="0" fontId="31" fillId="0" borderId="94" xfId="0" applyFont="1" applyBorder="1" applyAlignment="1">
      <alignment horizontal="center"/>
    </xf>
    <xf numFmtId="0" fontId="29" fillId="0" borderId="96" xfId="0" applyFont="1" applyBorder="1" applyAlignment="1"/>
    <xf numFmtId="0" fontId="29" fillId="0" borderId="97" xfId="0" applyFont="1" applyBorder="1" applyAlignment="1"/>
    <xf numFmtId="0" fontId="29" fillId="0" borderId="98" xfId="0" applyFont="1" applyBorder="1" applyAlignment="1"/>
    <xf numFmtId="0" fontId="29" fillId="0" borderId="99" xfId="0" applyFont="1" applyBorder="1" applyAlignment="1"/>
    <xf numFmtId="0" fontId="29" fillId="0" borderId="100" xfId="0" applyFont="1" applyBorder="1" applyAlignment="1"/>
    <xf numFmtId="0" fontId="29" fillId="0" borderId="101" xfId="0" applyFont="1" applyBorder="1" applyAlignment="1"/>
    <xf numFmtId="0" fontId="28" fillId="0" borderId="92" xfId="0" applyFont="1" applyBorder="1" applyAlignment="1"/>
    <xf numFmtId="0" fontId="28" fillId="0" borderId="83" xfId="0" applyFont="1" applyBorder="1" applyAlignment="1"/>
    <xf numFmtId="3" fontId="28" fillId="0" borderId="102" xfId="0" applyNumberFormat="1" applyFont="1" applyBorder="1" applyAlignment="1"/>
    <xf numFmtId="0" fontId="28" fillId="0" borderId="103" xfId="0" applyFont="1" applyBorder="1" applyAlignment="1"/>
    <xf numFmtId="0" fontId="28" fillId="0" borderId="104" xfId="0" applyFont="1" applyBorder="1" applyAlignment="1"/>
    <xf numFmtId="3" fontId="29" fillId="0" borderId="102" xfId="0" applyNumberFormat="1" applyFont="1" applyBorder="1" applyAlignment="1"/>
    <xf numFmtId="0" fontId="29" fillId="0" borderId="103" xfId="0" applyFont="1" applyBorder="1" applyAlignment="1"/>
    <xf numFmtId="0" fontId="29" fillId="0" borderId="104" xfId="0" applyFont="1" applyBorder="1" applyAlignment="1"/>
    <xf numFmtId="0" fontId="28" fillId="0" borderId="102" xfId="0" applyFont="1" applyBorder="1" applyAlignment="1"/>
    <xf numFmtId="0" fontId="29" fillId="0" borderId="102" xfId="0" applyFont="1" applyBorder="1" applyAlignment="1"/>
    <xf numFmtId="0" fontId="29" fillId="0" borderId="105" xfId="0" applyFont="1" applyBorder="1" applyAlignment="1"/>
    <xf numFmtId="0" fontId="29" fillId="0" borderId="106" xfId="0" applyFont="1" applyBorder="1" applyAlignment="1"/>
    <xf numFmtId="0" fontId="29" fillId="0" borderId="107" xfId="0" applyFont="1" applyBorder="1" applyAlignment="1"/>
    <xf numFmtId="167" fontId="28" fillId="0" borderId="102" xfId="0" applyNumberFormat="1" applyFont="1" applyBorder="1" applyAlignment="1">
      <alignment vertical="justify"/>
    </xf>
    <xf numFmtId="0" fontId="28" fillId="0" borderId="103" xfId="0" applyFont="1" applyBorder="1" applyAlignment="1">
      <alignment vertical="justify"/>
    </xf>
    <xf numFmtId="0" fontId="28" fillId="0" borderId="104" xfId="0" applyFont="1" applyBorder="1" applyAlignment="1">
      <alignment vertical="justify"/>
    </xf>
    <xf numFmtId="167" fontId="29" fillId="0" borderId="102" xfId="0" applyNumberFormat="1" applyFont="1" applyBorder="1" applyAlignment="1">
      <alignment vertical="justify"/>
    </xf>
    <xf numFmtId="167" fontId="29" fillId="0" borderId="105" xfId="0" applyNumberFormat="1" applyFont="1" applyBorder="1" applyAlignment="1">
      <alignment vertical="justify"/>
    </xf>
    <xf numFmtId="0" fontId="28" fillId="0" borderId="106" xfId="0" applyFont="1" applyBorder="1" applyAlignment="1">
      <alignment vertical="justify"/>
    </xf>
    <xf numFmtId="0" fontId="28" fillId="0" borderId="107" xfId="0" applyFont="1" applyBorder="1" applyAlignment="1">
      <alignment vertical="justify"/>
    </xf>
    <xf numFmtId="0" fontId="44" fillId="0" borderId="109" xfId="0" applyFont="1" applyBorder="1" applyAlignment="1" applyProtection="1">
      <alignment horizontal="left" vertical="center" indent="2"/>
    </xf>
    <xf numFmtId="0" fontId="44" fillId="0" borderId="110" xfId="0" applyFont="1" applyBorder="1" applyAlignment="1" applyProtection="1">
      <alignment horizontal="left" vertical="center" indent="2"/>
    </xf>
    <xf numFmtId="0" fontId="37" fillId="0" borderId="0" xfId="0" applyFont="1" applyAlignment="1">
      <alignment horizontal="center"/>
    </xf>
    <xf numFmtId="0" fontId="29" fillId="0" borderId="87" xfId="0" applyFont="1" applyBorder="1" applyAlignment="1"/>
    <xf numFmtId="0" fontId="28" fillId="0" borderId="87" xfId="0" applyFont="1" applyBorder="1" applyAlignment="1"/>
    <xf numFmtId="0" fontId="30" fillId="0" borderId="87" xfId="0" applyFont="1" applyBorder="1" applyAlignment="1">
      <alignment wrapText="1"/>
    </xf>
    <xf numFmtId="0" fontId="30" fillId="0" borderId="116" xfId="0" applyFont="1" applyBorder="1" applyAlignment="1">
      <alignment wrapText="1"/>
    </xf>
    <xf numFmtId="0" fontId="34" fillId="0" borderId="19" xfId="0" applyFont="1" applyBorder="1" applyAlignment="1">
      <alignment horizontal="right"/>
    </xf>
    <xf numFmtId="0" fontId="37" fillId="0" borderId="102" xfId="0" applyFont="1" applyBorder="1" applyAlignment="1">
      <alignment horizontal="center"/>
    </xf>
    <xf numFmtId="0" fontId="43" fillId="0" borderId="103" xfId="0" applyFont="1" applyBorder="1" applyAlignment="1">
      <alignment horizontal="center"/>
    </xf>
    <xf numFmtId="0" fontId="43" fillId="0" borderId="104" xfId="0" applyFont="1" applyBorder="1" applyAlignment="1">
      <alignment horizontal="center"/>
    </xf>
    <xf numFmtId="0" fontId="52" fillId="0" borderId="82" xfId="0" applyFont="1" applyBorder="1" applyAlignment="1">
      <alignment horizontal="center" vertical="top" wrapText="1"/>
    </xf>
    <xf numFmtId="0" fontId="52" fillId="0" borderId="49" xfId="0" applyFont="1" applyBorder="1" applyAlignment="1">
      <alignment horizontal="center" vertical="top" wrapText="1"/>
    </xf>
    <xf numFmtId="0" fontId="52" fillId="0" borderId="78" xfId="0" applyFont="1" applyBorder="1" applyAlignment="1">
      <alignment horizontal="center" vertical="top" wrapText="1"/>
    </xf>
    <xf numFmtId="0" fontId="52" fillId="20" borderId="102" xfId="0" applyFont="1" applyFill="1" applyBorder="1" applyAlignment="1">
      <alignment horizontal="center"/>
    </xf>
    <xf numFmtId="0" fontId="53" fillId="20" borderId="103" xfId="0" applyFont="1" applyFill="1" applyBorder="1" applyAlignment="1">
      <alignment horizontal="center"/>
    </xf>
    <xf numFmtId="0" fontId="53" fillId="20" borderId="98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0" fillId="0" borderId="0" xfId="0" applyAlignment="1"/>
    <xf numFmtId="0" fontId="34" fillId="0" borderId="102" xfId="0" applyFont="1" applyBorder="1" applyAlignment="1"/>
    <xf numFmtId="0" fontId="65" fillId="0" borderId="104" xfId="0" applyFont="1" applyBorder="1" applyAlignment="1"/>
    <xf numFmtId="3" fontId="33" fillId="0" borderId="102" xfId="0" applyNumberFormat="1" applyFont="1" applyBorder="1" applyAlignment="1"/>
    <xf numFmtId="3" fontId="34" fillId="0" borderId="102" xfId="0" applyNumberFormat="1" applyFont="1" applyBorder="1" applyAlignment="1"/>
    <xf numFmtId="0" fontId="35" fillId="0" borderId="82" xfId="0" applyFont="1" applyBorder="1" applyAlignment="1">
      <alignment horizontal="center" vertical="top" wrapText="1"/>
    </xf>
    <xf numFmtId="0" fontId="35" fillId="0" borderId="49" xfId="0" applyFont="1" applyBorder="1" applyAlignment="1">
      <alignment horizontal="center" vertical="top" wrapText="1"/>
    </xf>
    <xf numFmtId="0" fontId="35" fillId="0" borderId="78" xfId="0" applyFont="1" applyBorder="1" applyAlignment="1">
      <alignment horizontal="center" vertical="top" wrapText="1"/>
    </xf>
    <xf numFmtId="0" fontId="33" fillId="0" borderId="122" xfId="0" applyFont="1" applyBorder="1" applyAlignment="1">
      <alignment horizontal="center"/>
    </xf>
    <xf numFmtId="0" fontId="33" fillId="0" borderId="94" xfId="0" applyFont="1" applyBorder="1" applyAlignment="1">
      <alignment horizontal="center"/>
    </xf>
    <xf numFmtId="0" fontId="33" fillId="0" borderId="93" xfId="0" applyFont="1" applyBorder="1" applyAlignment="1">
      <alignment horizontal="center"/>
    </xf>
    <xf numFmtId="0" fontId="64" fillId="0" borderId="83" xfId="0" applyFont="1" applyBorder="1" applyAlignment="1">
      <alignment horizontal="center"/>
    </xf>
    <xf numFmtId="0" fontId="31" fillId="0" borderId="19" xfId="0" applyFont="1" applyBorder="1" applyAlignment="1">
      <alignment horizontal="right"/>
    </xf>
    <xf numFmtId="0" fontId="0" fillId="0" borderId="104" xfId="0" applyBorder="1" applyAlignment="1"/>
    <xf numFmtId="0" fontId="64" fillId="0" borderId="104" xfId="0" applyFont="1" applyBorder="1" applyAlignment="1"/>
    <xf numFmtId="3" fontId="33" fillId="0" borderId="105" xfId="0" applyNumberFormat="1" applyFont="1" applyBorder="1" applyAlignment="1"/>
    <xf numFmtId="0" fontId="64" fillId="0" borderId="107" xfId="0" applyFont="1" applyBorder="1" applyAlignment="1"/>
    <xf numFmtId="0" fontId="32" fillId="0" borderId="0" xfId="0" applyFont="1" applyBorder="1" applyAlignment="1">
      <alignment horizontal="center" vertical="top" wrapText="1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02" xfId="0" applyFont="1" applyBorder="1" applyAlignment="1"/>
    <xf numFmtId="0" fontId="29" fillId="0" borderId="122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29" fillId="0" borderId="93" xfId="0" applyFont="1" applyBorder="1" applyAlignment="1">
      <alignment horizontal="center"/>
    </xf>
    <xf numFmtId="0" fontId="25" fillId="0" borderId="83" xfId="0" applyFont="1" applyBorder="1" applyAlignment="1">
      <alignment horizontal="center"/>
    </xf>
    <xf numFmtId="3" fontId="29" fillId="2" borderId="102" xfId="0" applyNumberFormat="1" applyFont="1" applyFill="1" applyBorder="1" applyAlignment="1"/>
    <xf numFmtId="0" fontId="25" fillId="2" borderId="104" xfId="0" applyFont="1" applyFill="1" applyBorder="1" applyAlignment="1"/>
    <xf numFmtId="3" fontId="29" fillId="2" borderId="105" xfId="0" applyNumberFormat="1" applyFont="1" applyFill="1" applyBorder="1" applyAlignment="1"/>
    <xf numFmtId="0" fontId="25" fillId="2" borderId="107" xfId="0" applyFont="1" applyFill="1" applyBorder="1" applyAlignment="1"/>
    <xf numFmtId="0" fontId="0" fillId="0" borderId="104" xfId="0" applyFont="1" applyBorder="1" applyAlignment="1"/>
    <xf numFmtId="0" fontId="25" fillId="0" borderId="104" xfId="0" applyFont="1" applyBorder="1" applyAlignment="1"/>
    <xf numFmtId="0" fontId="52" fillId="0" borderId="0" xfId="0" applyFont="1" applyAlignment="1">
      <alignment horizontal="center"/>
    </xf>
    <xf numFmtId="0" fontId="34" fillId="0" borderId="120" xfId="0" applyFont="1" applyBorder="1" applyAlignment="1">
      <alignment horizontal="right"/>
    </xf>
    <xf numFmtId="0" fontId="31" fillId="0" borderId="120" xfId="0" applyFont="1" applyBorder="1" applyAlignment="1">
      <alignment horizontal="right"/>
    </xf>
  </cellXfs>
  <cellStyles count="4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iperhivatkozás" xfId="35"/>
    <cellStyle name="Input" xfId="36"/>
    <cellStyle name="Linked Cell" xfId="37"/>
    <cellStyle name="Már látott hiperhivatkozás" xfId="38"/>
    <cellStyle name="Neutral" xfId="39"/>
    <cellStyle name="Normál" xfId="0" builtinId="0"/>
    <cellStyle name="Normál 2" xfId="45"/>
    <cellStyle name="Normál_KVRENMUNKA" xfId="1"/>
    <cellStyle name="Note" xfId="40"/>
    <cellStyle name="Output" xfId="41"/>
    <cellStyle name="Title" xfId="42"/>
    <cellStyle name="Total" xfId="43"/>
    <cellStyle name="Warning Text" xfId="44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L127"/>
  <sheetViews>
    <sheetView topLeftCell="A108" zoomScale="140" zoomScaleNormal="140" zoomScaleSheetLayoutView="130" workbookViewId="0">
      <selection activeCell="D136" sqref="D136"/>
    </sheetView>
  </sheetViews>
  <sheetFormatPr defaultRowHeight="15.75"/>
  <cols>
    <col min="1" max="1" width="4.28515625" style="136" customWidth="1"/>
    <col min="2" max="2" width="64.85546875" style="136" customWidth="1"/>
    <col min="3" max="3" width="12.85546875" style="136" customWidth="1"/>
    <col min="4" max="5" width="13" style="136" customWidth="1"/>
    <col min="6" max="6" width="12.28515625" style="136" customWidth="1"/>
    <col min="7" max="8" width="9.140625" style="136"/>
    <col min="9" max="9" width="8.7109375" style="136" bestFit="1" customWidth="1"/>
    <col min="10" max="10" width="9.140625" style="136"/>
    <col min="11" max="11" width="8.7109375" style="136" bestFit="1" customWidth="1"/>
    <col min="12" max="16384" width="9.140625" style="136"/>
  </cols>
  <sheetData>
    <row r="1" spans="1:6" ht="38.1" customHeight="1" thickBot="1">
      <c r="A1" s="133" t="s">
        <v>214</v>
      </c>
      <c r="B1" s="134" t="s">
        <v>213</v>
      </c>
      <c r="C1" s="135" t="s">
        <v>99</v>
      </c>
      <c r="D1" s="135" t="s">
        <v>98</v>
      </c>
      <c r="E1" s="135" t="s">
        <v>212</v>
      </c>
      <c r="F1" s="135" t="s">
        <v>97</v>
      </c>
    </row>
    <row r="2" spans="1:6" s="140" customFormat="1" ht="12" customHeight="1" thickBot="1">
      <c r="A2" s="137">
        <v>1</v>
      </c>
      <c r="B2" s="138">
        <v>2</v>
      </c>
      <c r="C2" s="139">
        <v>3</v>
      </c>
      <c r="D2" s="139">
        <v>4</v>
      </c>
      <c r="E2" s="139">
        <v>5</v>
      </c>
      <c r="F2" s="139">
        <v>6</v>
      </c>
    </row>
    <row r="3" spans="1:6" s="144" customFormat="1" ht="12" customHeight="1" thickBot="1">
      <c r="A3" s="141" t="s">
        <v>2</v>
      </c>
      <c r="B3" s="142" t="s">
        <v>211</v>
      </c>
      <c r="C3" s="143">
        <f>+C4+C10+C21</f>
        <v>129047</v>
      </c>
      <c r="D3" s="143">
        <f>+D4+D10+D21</f>
        <v>79411</v>
      </c>
      <c r="E3" s="143">
        <f>+E4+E10+E21</f>
        <v>77047</v>
      </c>
      <c r="F3" s="519">
        <f>SUM(E3/D3*100)</f>
        <v>97.023082444497604</v>
      </c>
    </row>
    <row r="4" spans="1:6" s="144" customFormat="1" ht="12" customHeight="1" thickBot="1">
      <c r="A4" s="145" t="s">
        <v>70</v>
      </c>
      <c r="B4" s="146" t="s">
        <v>568</v>
      </c>
      <c r="C4" s="147">
        <f>SUM(C5:C9)</f>
        <v>36971</v>
      </c>
      <c r="D4" s="147">
        <f>SUM(D5:D9)</f>
        <v>42709</v>
      </c>
      <c r="E4" s="147">
        <f>SUM(E5:E9)</f>
        <v>42709</v>
      </c>
      <c r="F4" s="519">
        <f>SUM(E4/D4*100)</f>
        <v>100</v>
      </c>
    </row>
    <row r="5" spans="1:6" s="144" customFormat="1" ht="12" customHeight="1">
      <c r="A5" s="148" t="s">
        <v>69</v>
      </c>
      <c r="B5" s="149" t="s">
        <v>210</v>
      </c>
      <c r="C5" s="150">
        <v>31916</v>
      </c>
      <c r="D5" s="150">
        <v>37698</v>
      </c>
      <c r="E5" s="150">
        <v>37698</v>
      </c>
      <c r="F5" s="520">
        <f>SUM(E5/D5*100)</f>
        <v>100</v>
      </c>
    </row>
    <row r="6" spans="1:6" s="144" customFormat="1" ht="12" customHeight="1">
      <c r="A6" s="148" t="s">
        <v>67</v>
      </c>
      <c r="B6" s="149" t="s">
        <v>209</v>
      </c>
      <c r="C6" s="150">
        <v>5055</v>
      </c>
      <c r="D6" s="150">
        <v>5011</v>
      </c>
      <c r="E6" s="150">
        <v>5011</v>
      </c>
      <c r="F6" s="521">
        <f>SUM(E6/D6*100)</f>
        <v>100</v>
      </c>
    </row>
    <row r="7" spans="1:6" s="144" customFormat="1" ht="12" customHeight="1">
      <c r="A7" s="148" t="s">
        <v>65</v>
      </c>
      <c r="B7" s="149" t="s">
        <v>208</v>
      </c>
      <c r="C7" s="150"/>
      <c r="D7" s="150"/>
      <c r="E7" s="150"/>
      <c r="F7" s="521"/>
    </row>
    <row r="8" spans="1:6" s="144" customFormat="1" ht="12" customHeight="1">
      <c r="A8" s="148" t="s">
        <v>63</v>
      </c>
      <c r="B8" s="149" t="s">
        <v>207</v>
      </c>
      <c r="C8" s="150"/>
      <c r="D8" s="150"/>
      <c r="E8" s="150"/>
      <c r="F8" s="522"/>
    </row>
    <row r="9" spans="1:6" s="144" customFormat="1" ht="12" customHeight="1" thickBot="1">
      <c r="A9" s="148" t="s">
        <v>61</v>
      </c>
      <c r="B9" s="149" t="s">
        <v>206</v>
      </c>
      <c r="C9" s="150"/>
      <c r="D9" s="150"/>
      <c r="E9" s="150"/>
      <c r="F9" s="523"/>
    </row>
    <row r="10" spans="1:6" s="144" customFormat="1" ht="12" customHeight="1" thickBot="1">
      <c r="A10" s="145" t="s">
        <v>47</v>
      </c>
      <c r="B10" s="146" t="s">
        <v>205</v>
      </c>
      <c r="C10" s="151">
        <f>SUM(C11:C20)</f>
        <v>91926</v>
      </c>
      <c r="D10" s="151">
        <f>SUM(D11:D20)</f>
        <v>35428</v>
      </c>
      <c r="E10" s="151">
        <f>SUM(E11:E20)</f>
        <v>33064</v>
      </c>
      <c r="F10" s="519">
        <f t="shared" ref="F10:F33" si="0">SUM(E10/D10*100)</f>
        <v>93.327311730834367</v>
      </c>
    </row>
    <row r="11" spans="1:6" s="144" customFormat="1" ht="12" customHeight="1">
      <c r="A11" s="152" t="s">
        <v>204</v>
      </c>
      <c r="B11" s="153" t="s">
        <v>203</v>
      </c>
      <c r="C11" s="154"/>
      <c r="D11" s="154">
        <v>3532</v>
      </c>
      <c r="E11" s="154">
        <v>3532</v>
      </c>
      <c r="F11" s="520">
        <f t="shared" si="0"/>
        <v>100</v>
      </c>
    </row>
    <row r="12" spans="1:6" s="144" customFormat="1" ht="12" customHeight="1">
      <c r="A12" s="148" t="s">
        <v>202</v>
      </c>
      <c r="B12" s="149" t="s">
        <v>201</v>
      </c>
      <c r="C12" s="150">
        <v>2983</v>
      </c>
      <c r="D12" s="150">
        <v>7057</v>
      </c>
      <c r="E12" s="150">
        <v>8768</v>
      </c>
      <c r="F12" s="521">
        <f t="shared" si="0"/>
        <v>124.2454300694346</v>
      </c>
    </row>
    <row r="13" spans="1:6" s="144" customFormat="1" ht="12" customHeight="1">
      <c r="A13" s="148" t="s">
        <v>200</v>
      </c>
      <c r="B13" s="149" t="s">
        <v>199</v>
      </c>
      <c r="C13" s="150">
        <v>1142</v>
      </c>
      <c r="D13" s="150">
        <v>968</v>
      </c>
      <c r="E13" s="150">
        <v>968</v>
      </c>
      <c r="F13" s="521">
        <f t="shared" si="0"/>
        <v>100</v>
      </c>
    </row>
    <row r="14" spans="1:6" s="144" customFormat="1" ht="12" customHeight="1">
      <c r="A14" s="148" t="s">
        <v>198</v>
      </c>
      <c r="B14" s="149" t="s">
        <v>197</v>
      </c>
      <c r="C14" s="150">
        <v>7268</v>
      </c>
      <c r="D14" s="150">
        <v>6373</v>
      </c>
      <c r="E14" s="150">
        <v>6373</v>
      </c>
      <c r="F14" s="521">
        <f t="shared" si="0"/>
        <v>100</v>
      </c>
    </row>
    <row r="15" spans="1:6" s="144" customFormat="1" ht="12" customHeight="1">
      <c r="A15" s="148" t="s">
        <v>196</v>
      </c>
      <c r="B15" s="149" t="s">
        <v>195</v>
      </c>
      <c r="C15" s="150">
        <v>560</v>
      </c>
      <c r="D15" s="150">
        <v>1733</v>
      </c>
      <c r="E15" s="150">
        <v>1733</v>
      </c>
      <c r="F15" s="521">
        <f t="shared" si="0"/>
        <v>100</v>
      </c>
    </row>
    <row r="16" spans="1:6" s="144" customFormat="1" ht="12" customHeight="1">
      <c r="A16" s="148" t="s">
        <v>194</v>
      </c>
      <c r="B16" s="149" t="s">
        <v>193</v>
      </c>
      <c r="C16" s="150">
        <v>3037</v>
      </c>
      <c r="D16" s="150">
        <v>4819</v>
      </c>
      <c r="E16" s="150">
        <v>4819</v>
      </c>
      <c r="F16" s="521">
        <f t="shared" si="0"/>
        <v>100</v>
      </c>
    </row>
    <row r="17" spans="1:6" s="144" customFormat="1" ht="12" customHeight="1">
      <c r="A17" s="148" t="s">
        <v>192</v>
      </c>
      <c r="B17" s="149" t="s">
        <v>191</v>
      </c>
      <c r="C17" s="150">
        <v>76936</v>
      </c>
      <c r="D17" s="150">
        <v>4075</v>
      </c>
      <c r="E17" s="150"/>
      <c r="F17" s="521">
        <f t="shared" si="0"/>
        <v>0</v>
      </c>
    </row>
    <row r="18" spans="1:6" s="144" customFormat="1" ht="12" customHeight="1">
      <c r="A18" s="148" t="s">
        <v>190</v>
      </c>
      <c r="B18" s="149" t="s">
        <v>189</v>
      </c>
      <c r="C18" s="150"/>
      <c r="D18" s="150">
        <v>4369</v>
      </c>
      <c r="E18" s="150">
        <v>4369</v>
      </c>
      <c r="F18" s="521">
        <f t="shared" si="0"/>
        <v>100</v>
      </c>
    </row>
    <row r="19" spans="1:6" s="144" customFormat="1" ht="12" customHeight="1">
      <c r="A19" s="148" t="s">
        <v>188</v>
      </c>
      <c r="B19" s="149" t="s">
        <v>187</v>
      </c>
      <c r="C19" s="150"/>
      <c r="D19" s="150">
        <v>87</v>
      </c>
      <c r="E19" s="150">
        <v>87</v>
      </c>
      <c r="F19" s="521">
        <f t="shared" si="0"/>
        <v>100</v>
      </c>
    </row>
    <row r="20" spans="1:6" s="144" customFormat="1" ht="12" customHeight="1" thickBot="1">
      <c r="A20" s="155" t="s">
        <v>186</v>
      </c>
      <c r="B20" s="156" t="s">
        <v>185</v>
      </c>
      <c r="C20" s="157"/>
      <c r="D20" s="157">
        <v>2415</v>
      </c>
      <c r="E20" s="157">
        <v>2415</v>
      </c>
      <c r="F20" s="524">
        <f t="shared" si="0"/>
        <v>100</v>
      </c>
    </row>
    <row r="21" spans="1:6" s="144" customFormat="1" ht="12" customHeight="1" thickBot="1">
      <c r="A21" s="145" t="s">
        <v>184</v>
      </c>
      <c r="B21" s="146" t="s">
        <v>183</v>
      </c>
      <c r="C21" s="158">
        <v>150</v>
      </c>
      <c r="D21" s="158">
        <v>1274</v>
      </c>
      <c r="E21" s="158">
        <v>1274</v>
      </c>
      <c r="F21" s="519">
        <f t="shared" si="0"/>
        <v>100</v>
      </c>
    </row>
    <row r="22" spans="1:6" s="144" customFormat="1" ht="12" customHeight="1" thickBot="1">
      <c r="A22" s="145" t="s">
        <v>40</v>
      </c>
      <c r="B22" s="146" t="s">
        <v>569</v>
      </c>
      <c r="C22" s="151">
        <f>SUM(C23:C28)</f>
        <v>245189</v>
      </c>
      <c r="D22" s="151">
        <f>SUM(D23:D28)</f>
        <v>209609</v>
      </c>
      <c r="E22" s="151">
        <f>SUM(E23:E28)</f>
        <v>209609</v>
      </c>
      <c r="F22" s="519">
        <f t="shared" si="0"/>
        <v>100</v>
      </c>
    </row>
    <row r="23" spans="1:6" s="144" customFormat="1" ht="12" customHeight="1">
      <c r="A23" s="159" t="s">
        <v>182</v>
      </c>
      <c r="B23" s="160" t="s">
        <v>181</v>
      </c>
      <c r="C23" s="161">
        <v>113195</v>
      </c>
      <c r="D23" s="161">
        <v>113195</v>
      </c>
      <c r="E23" s="161">
        <v>113195</v>
      </c>
      <c r="F23" s="520">
        <f t="shared" si="0"/>
        <v>100</v>
      </c>
    </row>
    <row r="24" spans="1:6" s="144" customFormat="1" ht="12" customHeight="1">
      <c r="A24" s="148" t="s">
        <v>180</v>
      </c>
      <c r="B24" s="149" t="s">
        <v>179</v>
      </c>
      <c r="C24" s="150">
        <v>17177</v>
      </c>
      <c r="D24" s="150">
        <v>17993</v>
      </c>
      <c r="E24" s="150">
        <v>17993</v>
      </c>
      <c r="F24" s="521">
        <f t="shared" si="0"/>
        <v>100</v>
      </c>
    </row>
    <row r="25" spans="1:6" s="144" customFormat="1" ht="12" customHeight="1">
      <c r="A25" s="148" t="s">
        <v>178</v>
      </c>
      <c r="B25" s="149" t="s">
        <v>177</v>
      </c>
      <c r="C25" s="150">
        <v>72059</v>
      </c>
      <c r="D25" s="150">
        <v>53156</v>
      </c>
      <c r="E25" s="150">
        <v>53156</v>
      </c>
      <c r="F25" s="521">
        <f t="shared" si="0"/>
        <v>100</v>
      </c>
    </row>
    <row r="26" spans="1:6" s="144" customFormat="1" ht="12" customHeight="1">
      <c r="A26" s="148" t="s">
        <v>176</v>
      </c>
      <c r="B26" s="149" t="s">
        <v>175</v>
      </c>
      <c r="C26" s="150">
        <v>4406</v>
      </c>
      <c r="D26" s="150">
        <v>4406</v>
      </c>
      <c r="E26" s="150">
        <v>4406</v>
      </c>
      <c r="F26" s="521">
        <f t="shared" si="0"/>
        <v>100</v>
      </c>
    </row>
    <row r="27" spans="1:6" s="144" customFormat="1" ht="12" customHeight="1">
      <c r="A27" s="162" t="s">
        <v>174</v>
      </c>
      <c r="B27" s="149" t="s">
        <v>173</v>
      </c>
      <c r="C27" s="163">
        <v>1851</v>
      </c>
      <c r="D27" s="163">
        <v>5822</v>
      </c>
      <c r="E27" s="163">
        <v>5822</v>
      </c>
      <c r="F27" s="521">
        <f t="shared" si="0"/>
        <v>100</v>
      </c>
    </row>
    <row r="28" spans="1:6" s="144" customFormat="1" ht="12" customHeight="1" thickBot="1">
      <c r="A28" s="148" t="s">
        <v>172</v>
      </c>
      <c r="B28" s="149" t="s">
        <v>171</v>
      </c>
      <c r="C28" s="150">
        <v>36501</v>
      </c>
      <c r="D28" s="150">
        <v>15037</v>
      </c>
      <c r="E28" s="150">
        <v>15037</v>
      </c>
      <c r="F28" s="523">
        <f t="shared" si="0"/>
        <v>100</v>
      </c>
    </row>
    <row r="29" spans="1:6" s="144" customFormat="1" ht="12" customHeight="1" thickBot="1">
      <c r="A29" s="145" t="s">
        <v>38</v>
      </c>
      <c r="B29" s="146" t="s">
        <v>570</v>
      </c>
      <c r="C29" s="164">
        <f>+C30+C37</f>
        <v>255140</v>
      </c>
      <c r="D29" s="164">
        <f>+D30+D37</f>
        <v>479313</v>
      </c>
      <c r="E29" s="164">
        <f>+E30+E37</f>
        <v>479313</v>
      </c>
      <c r="F29" s="519">
        <f t="shared" si="0"/>
        <v>100</v>
      </c>
    </row>
    <row r="30" spans="1:6" s="144" customFormat="1" ht="12" customHeight="1" thickBot="1">
      <c r="A30" s="152" t="s">
        <v>36</v>
      </c>
      <c r="B30" s="165" t="s">
        <v>170</v>
      </c>
      <c r="C30" s="166">
        <v>53386</v>
      </c>
      <c r="D30" s="166">
        <f>SUM(D31:D36)</f>
        <v>319849</v>
      </c>
      <c r="E30" s="166">
        <f>SUM(E31:E36)</f>
        <v>319849</v>
      </c>
      <c r="F30" s="520">
        <f t="shared" si="0"/>
        <v>100</v>
      </c>
    </row>
    <row r="31" spans="1:6" s="144" customFormat="1" ht="12" customHeight="1">
      <c r="A31" s="159" t="s">
        <v>169</v>
      </c>
      <c r="B31" s="167" t="s">
        <v>571</v>
      </c>
      <c r="C31" s="168"/>
      <c r="D31" s="168">
        <v>431</v>
      </c>
      <c r="E31" s="168">
        <v>431</v>
      </c>
      <c r="F31" s="520">
        <f t="shared" si="0"/>
        <v>100</v>
      </c>
    </row>
    <row r="32" spans="1:6" s="144" customFormat="1" ht="12" customHeight="1">
      <c r="A32" s="148" t="s">
        <v>34</v>
      </c>
      <c r="B32" s="169" t="s">
        <v>168</v>
      </c>
      <c r="C32" s="150"/>
      <c r="D32" s="150">
        <v>7181</v>
      </c>
      <c r="E32" s="150">
        <v>7181</v>
      </c>
      <c r="F32" s="521">
        <f t="shared" si="0"/>
        <v>100</v>
      </c>
    </row>
    <row r="33" spans="1:6" s="144" customFormat="1" ht="12" customHeight="1">
      <c r="A33" s="148" t="s">
        <v>33</v>
      </c>
      <c r="B33" s="169" t="s">
        <v>167</v>
      </c>
      <c r="C33" s="150"/>
      <c r="D33" s="150">
        <v>310572</v>
      </c>
      <c r="E33" s="150">
        <v>310572</v>
      </c>
      <c r="F33" s="521">
        <f t="shared" si="0"/>
        <v>100</v>
      </c>
    </row>
    <row r="34" spans="1:6" s="144" customFormat="1" ht="12" customHeight="1">
      <c r="A34" s="148" t="s">
        <v>31</v>
      </c>
      <c r="B34" s="169" t="s">
        <v>166</v>
      </c>
      <c r="C34" s="150"/>
      <c r="D34" s="150"/>
      <c r="E34" s="150"/>
      <c r="F34" s="521"/>
    </row>
    <row r="35" spans="1:6" s="144" customFormat="1" ht="12" customHeight="1">
      <c r="A35" s="148" t="s">
        <v>29</v>
      </c>
      <c r="B35" s="169" t="s">
        <v>165</v>
      </c>
      <c r="C35" s="150"/>
      <c r="D35" s="150">
        <v>1665</v>
      </c>
      <c r="E35" s="150">
        <v>1665</v>
      </c>
      <c r="F35" s="521">
        <f>SUM(E35/D35*100)</f>
        <v>100</v>
      </c>
    </row>
    <row r="36" spans="1:6" s="144" customFormat="1" ht="12" customHeight="1">
      <c r="A36" s="148" t="s">
        <v>28</v>
      </c>
      <c r="B36" s="169" t="s">
        <v>164</v>
      </c>
      <c r="C36" s="150"/>
      <c r="D36" s="150"/>
      <c r="E36" s="150"/>
      <c r="F36" s="521"/>
    </row>
    <row r="37" spans="1:6" s="144" customFormat="1" ht="12" customHeight="1">
      <c r="A37" s="148" t="s">
        <v>22</v>
      </c>
      <c r="B37" s="167" t="s">
        <v>163</v>
      </c>
      <c r="C37" s="170">
        <v>201754</v>
      </c>
      <c r="D37" s="170">
        <f>SUM(D38:D44)</f>
        <v>159464</v>
      </c>
      <c r="E37" s="170">
        <f>SUM(E38:E44)</f>
        <v>159464</v>
      </c>
      <c r="F37" s="521">
        <f>SUM(E37/D37*100)</f>
        <v>100</v>
      </c>
    </row>
    <row r="38" spans="1:6" s="144" customFormat="1" ht="12" customHeight="1">
      <c r="A38" s="148" t="s">
        <v>158</v>
      </c>
      <c r="B38" s="160" t="s">
        <v>162</v>
      </c>
      <c r="C38" s="171"/>
      <c r="D38" s="171">
        <v>29054</v>
      </c>
      <c r="E38" s="171">
        <v>29054</v>
      </c>
      <c r="F38" s="521">
        <f>SUM(E38/D38*100)</f>
        <v>100</v>
      </c>
    </row>
    <row r="39" spans="1:6" s="144" customFormat="1" ht="12" customHeight="1">
      <c r="A39" s="148" t="s">
        <v>20</v>
      </c>
      <c r="B39" s="169" t="s">
        <v>161</v>
      </c>
      <c r="C39" s="150"/>
      <c r="D39" s="150"/>
      <c r="E39" s="150"/>
      <c r="F39" s="521"/>
    </row>
    <row r="40" spans="1:6" s="144" customFormat="1" ht="12" customHeight="1">
      <c r="A40" s="148" t="s">
        <v>18</v>
      </c>
      <c r="B40" s="169" t="s">
        <v>160</v>
      </c>
      <c r="C40" s="150"/>
      <c r="D40" s="150"/>
      <c r="E40" s="150"/>
      <c r="F40" s="521"/>
    </row>
    <row r="41" spans="1:6" s="144" customFormat="1" ht="12" customHeight="1">
      <c r="A41" s="148" t="s">
        <v>16</v>
      </c>
      <c r="B41" s="169" t="s">
        <v>159</v>
      </c>
      <c r="C41" s="150"/>
      <c r="D41" s="150">
        <v>19716</v>
      </c>
      <c r="E41" s="150">
        <v>19716</v>
      </c>
      <c r="F41" s="521">
        <f>SUM(E41/D41*100)</f>
        <v>100</v>
      </c>
    </row>
    <row r="42" spans="1:6" s="144" customFormat="1" ht="12" customHeight="1">
      <c r="A42" s="148" t="s">
        <v>158</v>
      </c>
      <c r="B42" s="169" t="s">
        <v>157</v>
      </c>
      <c r="C42" s="150"/>
      <c r="D42" s="150">
        <v>35969</v>
      </c>
      <c r="E42" s="150">
        <v>35969</v>
      </c>
      <c r="F42" s="521">
        <f>SUM(E42/D42*100)</f>
        <v>100</v>
      </c>
    </row>
    <row r="43" spans="1:6" s="144" customFormat="1" ht="12" customHeight="1">
      <c r="A43" s="148" t="s">
        <v>14</v>
      </c>
      <c r="B43" s="169" t="s">
        <v>156</v>
      </c>
      <c r="C43" s="150"/>
      <c r="D43" s="150">
        <v>72555</v>
      </c>
      <c r="E43" s="150">
        <v>72555</v>
      </c>
      <c r="F43" s="521">
        <f>SUM(E43/D43*100)</f>
        <v>100</v>
      </c>
    </row>
    <row r="44" spans="1:6" s="144" customFormat="1" ht="12" customHeight="1" thickBot="1">
      <c r="A44" s="172" t="s">
        <v>12</v>
      </c>
      <c r="B44" s="173" t="s">
        <v>155</v>
      </c>
      <c r="C44" s="157"/>
      <c r="D44" s="157">
        <v>2170</v>
      </c>
      <c r="E44" s="157">
        <v>2170</v>
      </c>
      <c r="F44" s="521">
        <f>SUM(E44/D44*100)</f>
        <v>100</v>
      </c>
    </row>
    <row r="45" spans="1:6" s="144" customFormat="1" ht="12" customHeight="1" thickBot="1">
      <c r="A45" s="145" t="s">
        <v>154</v>
      </c>
      <c r="B45" s="146" t="s">
        <v>572</v>
      </c>
      <c r="C45" s="164">
        <f>SUM(C46:C48)</f>
        <v>0</v>
      </c>
      <c r="D45" s="164">
        <f>SUM(D46:D48)</f>
        <v>0</v>
      </c>
      <c r="E45" s="164">
        <f>SUM(E46:E48)</f>
        <v>0</v>
      </c>
      <c r="F45" s="519"/>
    </row>
    <row r="46" spans="1:6" s="144" customFormat="1" ht="12" customHeight="1">
      <c r="A46" s="159" t="s">
        <v>153</v>
      </c>
      <c r="B46" s="160" t="s">
        <v>152</v>
      </c>
      <c r="C46" s="161"/>
      <c r="D46" s="161"/>
      <c r="E46" s="161"/>
      <c r="F46" s="520"/>
    </row>
    <row r="47" spans="1:6" s="144" customFormat="1" ht="12" customHeight="1">
      <c r="A47" s="174" t="s">
        <v>151</v>
      </c>
      <c r="B47" s="149" t="s">
        <v>150</v>
      </c>
      <c r="C47" s="175"/>
      <c r="D47" s="175"/>
      <c r="E47" s="175"/>
      <c r="F47" s="521"/>
    </row>
    <row r="48" spans="1:6" s="144" customFormat="1" ht="12" customHeight="1" thickBot="1">
      <c r="A48" s="162" t="s">
        <v>149</v>
      </c>
      <c r="B48" s="149" t="s">
        <v>148</v>
      </c>
      <c r="C48" s="163"/>
      <c r="D48" s="163"/>
      <c r="E48" s="163"/>
      <c r="F48" s="524"/>
    </row>
    <row r="49" spans="1:6" s="144" customFormat="1" ht="12" customHeight="1" thickBot="1">
      <c r="A49" s="145" t="s">
        <v>147</v>
      </c>
      <c r="B49" s="146" t="s">
        <v>573</v>
      </c>
      <c r="C49" s="164">
        <f>+C50+C51</f>
        <v>31667</v>
      </c>
      <c r="D49" s="164">
        <f>+D50+D51</f>
        <v>49466</v>
      </c>
      <c r="E49" s="164">
        <f>+E50+E51</f>
        <v>49466</v>
      </c>
      <c r="F49" s="519">
        <f>SUM(E49/D49*100)</f>
        <v>100</v>
      </c>
    </row>
    <row r="50" spans="1:6" s="144" customFormat="1" ht="12" customHeight="1">
      <c r="A50" s="159" t="s">
        <v>146</v>
      </c>
      <c r="B50" s="149" t="s">
        <v>145</v>
      </c>
      <c r="C50" s="161">
        <v>0</v>
      </c>
      <c r="D50" s="161">
        <v>1003</v>
      </c>
      <c r="E50" s="161">
        <v>1003</v>
      </c>
      <c r="F50" s="520">
        <f>SUM(E50/D50*100)</f>
        <v>100</v>
      </c>
    </row>
    <row r="51" spans="1:6" s="144" customFormat="1" ht="12" customHeight="1" thickBot="1">
      <c r="A51" s="174" t="s">
        <v>144</v>
      </c>
      <c r="B51" s="149" t="s">
        <v>143</v>
      </c>
      <c r="C51" s="175">
        <v>31667</v>
      </c>
      <c r="D51" s="175">
        <v>48463</v>
      </c>
      <c r="E51" s="175">
        <v>48463</v>
      </c>
      <c r="F51" s="524">
        <f>SUM(E51/D51*100)</f>
        <v>100</v>
      </c>
    </row>
    <row r="52" spans="1:6" s="144" customFormat="1" ht="17.25" customHeight="1" thickBot="1">
      <c r="A52" s="145" t="s">
        <v>142</v>
      </c>
      <c r="B52" s="146" t="s">
        <v>141</v>
      </c>
      <c r="C52" s="176"/>
      <c r="D52" s="176"/>
      <c r="E52" s="176"/>
      <c r="F52" s="176"/>
    </row>
    <row r="53" spans="1:6" s="144" customFormat="1" ht="12" customHeight="1" thickBot="1">
      <c r="A53" s="145" t="s">
        <v>140</v>
      </c>
      <c r="B53" s="177" t="s">
        <v>139</v>
      </c>
      <c r="C53" s="178">
        <f>+C3+C22+C29+C45+C49+C52</f>
        <v>661043</v>
      </c>
      <c r="D53" s="178">
        <f>+D3+D22+D29+D45+D49+D52</f>
        <v>817799</v>
      </c>
      <c r="E53" s="178">
        <f>+E3+E22+E29+E45+E49+E52</f>
        <v>815435</v>
      </c>
      <c r="F53" s="519">
        <f>SUM(E53/D53*100)</f>
        <v>99.710931414687479</v>
      </c>
    </row>
    <row r="54" spans="1:6" s="144" customFormat="1" ht="12" customHeight="1" thickBot="1">
      <c r="A54" s="179" t="s">
        <v>138</v>
      </c>
      <c r="B54" s="146" t="s">
        <v>137</v>
      </c>
      <c r="C54" s="164">
        <f>SUM(C55:C56)</f>
        <v>139159</v>
      </c>
      <c r="D54" s="164">
        <f>SUM(D55:D56)</f>
        <v>147429</v>
      </c>
      <c r="E54" s="164">
        <f>SUM(E55:E56)</f>
        <v>138334</v>
      </c>
      <c r="F54" s="519">
        <f>SUM(E54/D54*100)</f>
        <v>93.830928786059729</v>
      </c>
    </row>
    <row r="55" spans="1:6" s="144" customFormat="1" ht="12" customHeight="1" thickBot="1">
      <c r="A55" s="152" t="s">
        <v>136</v>
      </c>
      <c r="B55" s="153" t="s">
        <v>135</v>
      </c>
      <c r="C55" s="154">
        <v>139159</v>
      </c>
      <c r="D55" s="154">
        <v>147429</v>
      </c>
      <c r="E55" s="154">
        <v>138334</v>
      </c>
      <c r="F55" s="525">
        <f>SUM(E55/D55*100)</f>
        <v>93.830928786059729</v>
      </c>
    </row>
    <row r="56" spans="1:6" s="144" customFormat="1" ht="12" customHeight="1" thickBot="1">
      <c r="A56" s="180" t="s">
        <v>134</v>
      </c>
      <c r="B56" s="181" t="s">
        <v>133</v>
      </c>
      <c r="C56" s="182"/>
      <c r="D56" s="182"/>
      <c r="E56" s="182"/>
      <c r="F56" s="519"/>
    </row>
    <row r="57" spans="1:6" s="144" customFormat="1" ht="12" customHeight="1" thickBot="1">
      <c r="A57" s="179" t="s">
        <v>132</v>
      </c>
      <c r="B57" s="146" t="s">
        <v>131</v>
      </c>
      <c r="C57" s="164">
        <f>SUM(C58,C65)</f>
        <v>0</v>
      </c>
      <c r="D57" s="164">
        <f>SUM(D58,D65)</f>
        <v>115873</v>
      </c>
      <c r="E57" s="164">
        <f>SUM(E58,E65)</f>
        <v>115873</v>
      </c>
      <c r="F57" s="519">
        <f>SUM(E57/D57*100)</f>
        <v>100</v>
      </c>
    </row>
    <row r="58" spans="1:6" s="144" customFormat="1" ht="12" customHeight="1">
      <c r="A58" s="152" t="s">
        <v>130</v>
      </c>
      <c r="B58" s="167" t="s">
        <v>129</v>
      </c>
      <c r="C58" s="183">
        <f>SUM(C59:C64)</f>
        <v>0</v>
      </c>
      <c r="D58" s="183">
        <f>SUM(D59:D64)</f>
        <v>0</v>
      </c>
      <c r="E58" s="183">
        <f>SUM(E59:E64)</f>
        <v>0</v>
      </c>
      <c r="F58" s="526"/>
    </row>
    <row r="59" spans="1:6" s="144" customFormat="1" ht="12" customHeight="1">
      <c r="A59" s="159" t="s">
        <v>128</v>
      </c>
      <c r="B59" s="184" t="s">
        <v>116</v>
      </c>
      <c r="C59" s="150"/>
      <c r="D59" s="150"/>
      <c r="E59" s="150"/>
      <c r="F59" s="522"/>
    </row>
    <row r="60" spans="1:6" s="144" customFormat="1" ht="12" customHeight="1">
      <c r="A60" s="159" t="s">
        <v>127</v>
      </c>
      <c r="B60" s="184" t="s">
        <v>126</v>
      </c>
      <c r="C60" s="150"/>
      <c r="D60" s="150"/>
      <c r="E60" s="150"/>
      <c r="F60" s="522"/>
    </row>
    <row r="61" spans="1:6" s="144" customFormat="1" ht="12" customHeight="1">
      <c r="A61" s="159" t="s">
        <v>125</v>
      </c>
      <c r="B61" s="184" t="s">
        <v>110</v>
      </c>
      <c r="C61" s="175"/>
      <c r="D61" s="175"/>
      <c r="E61" s="175"/>
      <c r="F61" s="522"/>
    </row>
    <row r="62" spans="1:6" s="144" customFormat="1" ht="12" customHeight="1">
      <c r="A62" s="159" t="s">
        <v>124</v>
      </c>
      <c r="B62" s="184" t="s">
        <v>123</v>
      </c>
      <c r="C62" s="163"/>
      <c r="D62" s="163"/>
      <c r="E62" s="163"/>
      <c r="F62" s="522"/>
    </row>
    <row r="63" spans="1:6" s="144" customFormat="1" ht="12" customHeight="1">
      <c r="A63" s="159" t="s">
        <v>122</v>
      </c>
      <c r="B63" s="184" t="s">
        <v>106</v>
      </c>
      <c r="C63" s="163"/>
      <c r="D63" s="163"/>
      <c r="E63" s="163"/>
      <c r="F63" s="522"/>
    </row>
    <row r="64" spans="1:6" s="144" customFormat="1" ht="12" customHeight="1">
      <c r="A64" s="159" t="s">
        <v>121</v>
      </c>
      <c r="B64" s="184" t="s">
        <v>120</v>
      </c>
      <c r="C64" s="163"/>
      <c r="D64" s="163"/>
      <c r="E64" s="163"/>
      <c r="F64" s="522"/>
    </row>
    <row r="65" spans="1:12" s="144" customFormat="1" ht="12" customHeight="1">
      <c r="A65" s="159" t="s">
        <v>119</v>
      </c>
      <c r="B65" s="167" t="s">
        <v>118</v>
      </c>
      <c r="C65" s="185"/>
      <c r="D65" s="185">
        <f>SUM(D66:D72)</f>
        <v>115873</v>
      </c>
      <c r="E65" s="185">
        <f>SUM(E66:E72)</f>
        <v>115873</v>
      </c>
      <c r="F65" s="521">
        <f>SUM(E65/D65*100)</f>
        <v>100</v>
      </c>
    </row>
    <row r="66" spans="1:12" s="144" customFormat="1" ht="12" customHeight="1">
      <c r="A66" s="159" t="s">
        <v>117</v>
      </c>
      <c r="B66" s="184" t="s">
        <v>116</v>
      </c>
      <c r="C66" s="150"/>
      <c r="D66" s="150"/>
      <c r="E66" s="150"/>
      <c r="F66" s="522"/>
    </row>
    <row r="67" spans="1:12" s="144" customFormat="1" ht="12" customHeight="1">
      <c r="A67" s="159" t="s">
        <v>115</v>
      </c>
      <c r="B67" s="184" t="s">
        <v>114</v>
      </c>
      <c r="C67" s="150"/>
      <c r="D67" s="150">
        <v>109691</v>
      </c>
      <c r="E67" s="150">
        <v>109691</v>
      </c>
      <c r="F67" s="521">
        <f>SUM(E67/D67*100)</f>
        <v>100</v>
      </c>
    </row>
    <row r="68" spans="1:12" s="144" customFormat="1" ht="12" customHeight="1">
      <c r="A68" s="159" t="s">
        <v>113</v>
      </c>
      <c r="B68" s="184" t="s">
        <v>112</v>
      </c>
      <c r="C68" s="175"/>
      <c r="D68" s="175"/>
      <c r="E68" s="175"/>
      <c r="F68" s="522"/>
    </row>
    <row r="69" spans="1:12" s="144" customFormat="1" ht="12" customHeight="1">
      <c r="A69" s="159" t="s">
        <v>111</v>
      </c>
      <c r="B69" s="184" t="s">
        <v>110</v>
      </c>
      <c r="C69" s="150"/>
      <c r="D69" s="150"/>
      <c r="E69" s="150"/>
      <c r="F69" s="521"/>
    </row>
    <row r="70" spans="1:12" s="144" customFormat="1" ht="12" customHeight="1">
      <c r="A70" s="174" t="s">
        <v>109</v>
      </c>
      <c r="B70" s="186" t="s">
        <v>108</v>
      </c>
      <c r="C70" s="175"/>
      <c r="D70" s="175"/>
      <c r="E70" s="175"/>
      <c r="F70" s="522"/>
    </row>
    <row r="71" spans="1:12" s="144" customFormat="1" ht="12" customHeight="1">
      <c r="A71" s="148" t="s">
        <v>107</v>
      </c>
      <c r="B71" s="186" t="s">
        <v>106</v>
      </c>
      <c r="C71" s="150"/>
      <c r="D71" s="150"/>
      <c r="E71" s="150"/>
      <c r="F71" s="522"/>
    </row>
    <row r="72" spans="1:12" s="144" customFormat="1" ht="12" customHeight="1" thickBot="1">
      <c r="A72" s="172" t="s">
        <v>105</v>
      </c>
      <c r="B72" s="173" t="s">
        <v>104</v>
      </c>
      <c r="C72" s="157"/>
      <c r="D72" s="157">
        <v>6182</v>
      </c>
      <c r="E72" s="157">
        <v>6182</v>
      </c>
      <c r="F72" s="521">
        <f>SUM(E72/D72*100)</f>
        <v>100</v>
      </c>
    </row>
    <row r="73" spans="1:12" s="144" customFormat="1" ht="15" customHeight="1" thickBot="1">
      <c r="A73" s="145" t="s">
        <v>103</v>
      </c>
      <c r="B73" s="187" t="s">
        <v>102</v>
      </c>
      <c r="C73" s="151">
        <f>+C53+C54+C57</f>
        <v>800202</v>
      </c>
      <c r="D73" s="151">
        <f>+D53+D54+D57</f>
        <v>1081101</v>
      </c>
      <c r="E73" s="151">
        <f>+E53+E54+E57</f>
        <v>1069642</v>
      </c>
      <c r="F73" s="519">
        <f>SUM(E73/D73*100)</f>
        <v>98.940062029357108</v>
      </c>
      <c r="H73" s="144">
        <v>850446</v>
      </c>
      <c r="I73" s="144">
        <v>856049</v>
      </c>
      <c r="J73" s="144">
        <f>SUM(H73-I73)</f>
        <v>-5603</v>
      </c>
      <c r="K73" s="144">
        <v>5603</v>
      </c>
      <c r="L73" s="144">
        <f>SUM(J73:K73)</f>
        <v>0</v>
      </c>
    </row>
    <row r="74" spans="1:12" ht="38.1" customHeight="1" thickBot="1">
      <c r="A74" s="133" t="s">
        <v>101</v>
      </c>
      <c r="B74" s="134" t="s">
        <v>100</v>
      </c>
      <c r="C74" s="135" t="s">
        <v>99</v>
      </c>
      <c r="D74" s="135" t="s">
        <v>98</v>
      </c>
      <c r="E74" s="135" t="s">
        <v>212</v>
      </c>
      <c r="F74" s="527" t="s">
        <v>97</v>
      </c>
    </row>
    <row r="75" spans="1:12" s="140" customFormat="1" ht="12" customHeight="1" thickBot="1">
      <c r="A75" s="137">
        <v>1</v>
      </c>
      <c r="B75" s="138">
        <v>2</v>
      </c>
      <c r="C75" s="139">
        <v>3</v>
      </c>
      <c r="D75" s="139">
        <v>4</v>
      </c>
      <c r="E75" s="139">
        <v>4</v>
      </c>
      <c r="F75" s="528">
        <v>4</v>
      </c>
    </row>
    <row r="76" spans="1:12" ht="12" customHeight="1" thickBot="1">
      <c r="A76" s="141" t="s">
        <v>2</v>
      </c>
      <c r="B76" s="188" t="s">
        <v>574</v>
      </c>
      <c r="C76" s="189">
        <f>SUM(C77:C81)</f>
        <v>209386</v>
      </c>
      <c r="D76" s="189">
        <f>SUM(D77:D81)</f>
        <v>472448</v>
      </c>
      <c r="E76" s="189">
        <f>SUM(E77:E81)</f>
        <v>472448</v>
      </c>
      <c r="F76" s="519">
        <f t="shared" ref="F76:F81" si="1">SUM(E76/D76*100)</f>
        <v>100</v>
      </c>
    </row>
    <row r="77" spans="1:12" ht="12" customHeight="1">
      <c r="A77" s="152" t="s">
        <v>1</v>
      </c>
      <c r="B77" s="153" t="s">
        <v>96</v>
      </c>
      <c r="C77" s="190">
        <v>95578</v>
      </c>
      <c r="D77" s="190">
        <v>270770</v>
      </c>
      <c r="E77" s="190">
        <v>270770</v>
      </c>
      <c r="F77" s="520">
        <f t="shared" si="1"/>
        <v>100</v>
      </c>
    </row>
    <row r="78" spans="1:12" ht="12" customHeight="1">
      <c r="A78" s="148" t="s">
        <v>0</v>
      </c>
      <c r="B78" s="149" t="s">
        <v>95</v>
      </c>
      <c r="C78" s="191">
        <v>16043</v>
      </c>
      <c r="D78" s="191">
        <v>41070</v>
      </c>
      <c r="E78" s="191">
        <v>41070</v>
      </c>
      <c r="F78" s="521">
        <f t="shared" si="1"/>
        <v>100</v>
      </c>
    </row>
    <row r="79" spans="1:12" ht="12" customHeight="1">
      <c r="A79" s="148" t="s">
        <v>94</v>
      </c>
      <c r="B79" s="149" t="s">
        <v>93</v>
      </c>
      <c r="C79" s="191">
        <v>84298</v>
      </c>
      <c r="D79" s="191">
        <v>141351</v>
      </c>
      <c r="E79" s="191">
        <v>141351</v>
      </c>
      <c r="F79" s="521">
        <f t="shared" si="1"/>
        <v>100</v>
      </c>
    </row>
    <row r="80" spans="1:12" ht="12" customHeight="1">
      <c r="A80" s="148" t="s">
        <v>92</v>
      </c>
      <c r="B80" s="192" t="s">
        <v>91</v>
      </c>
      <c r="C80" s="191">
        <v>4100</v>
      </c>
      <c r="D80" s="191">
        <v>7994</v>
      </c>
      <c r="E80" s="191">
        <v>7994</v>
      </c>
      <c r="F80" s="521">
        <f t="shared" si="1"/>
        <v>100</v>
      </c>
    </row>
    <row r="81" spans="1:10" ht="12" customHeight="1">
      <c r="A81" s="148" t="s">
        <v>90</v>
      </c>
      <c r="B81" s="193" t="s">
        <v>89</v>
      </c>
      <c r="C81" s="194">
        <f>SUM(C82:C90)</f>
        <v>9367</v>
      </c>
      <c r="D81" s="194">
        <f>SUM(D82:D90)</f>
        <v>11263</v>
      </c>
      <c r="E81" s="194">
        <f>SUM(E82:E90)</f>
        <v>11263</v>
      </c>
      <c r="F81" s="522">
        <f t="shared" si="1"/>
        <v>100</v>
      </c>
    </row>
    <row r="82" spans="1:10" ht="12" customHeight="1">
      <c r="A82" s="148" t="s">
        <v>88</v>
      </c>
      <c r="B82" s="149" t="s">
        <v>87</v>
      </c>
      <c r="C82" s="191"/>
      <c r="D82" s="191"/>
      <c r="E82" s="191"/>
      <c r="F82" s="521"/>
      <c r="H82" s="136">
        <v>7392</v>
      </c>
    </row>
    <row r="83" spans="1:10" ht="12" customHeight="1">
      <c r="A83" s="148" t="s">
        <v>86</v>
      </c>
      <c r="B83" s="149" t="s">
        <v>85</v>
      </c>
      <c r="C83" s="191"/>
      <c r="D83" s="191">
        <v>1708</v>
      </c>
      <c r="E83" s="191">
        <v>1708</v>
      </c>
      <c r="F83" s="521"/>
    </row>
    <row r="84" spans="1:10" ht="12" customHeight="1">
      <c r="A84" s="148" t="s">
        <v>84</v>
      </c>
      <c r="B84" s="195" t="s">
        <v>83</v>
      </c>
      <c r="C84" s="191"/>
      <c r="D84" s="191"/>
      <c r="E84" s="191"/>
      <c r="F84" s="521"/>
      <c r="H84" s="136">
        <v>72497</v>
      </c>
    </row>
    <row r="85" spans="1:10" ht="12" customHeight="1">
      <c r="A85" s="148" t="s">
        <v>82</v>
      </c>
      <c r="B85" s="195" t="s">
        <v>81</v>
      </c>
      <c r="C85" s="191"/>
      <c r="D85" s="191"/>
      <c r="E85" s="191"/>
      <c r="F85" s="521"/>
      <c r="H85" s="136">
        <f>SUM(H82:H84)</f>
        <v>79889</v>
      </c>
      <c r="I85" s="136">
        <v>-79889</v>
      </c>
      <c r="J85" s="136">
        <f>SUM(H85:I85)</f>
        <v>0</v>
      </c>
    </row>
    <row r="86" spans="1:10" ht="12" customHeight="1">
      <c r="A86" s="196" t="s">
        <v>80</v>
      </c>
      <c r="B86" s="197" t="s">
        <v>79</v>
      </c>
      <c r="C86" s="191">
        <v>1200</v>
      </c>
      <c r="D86" s="191">
        <v>6015</v>
      </c>
      <c r="E86" s="191">
        <v>6015</v>
      </c>
      <c r="F86" s="521">
        <f>SUM(E86/D86*100)</f>
        <v>100</v>
      </c>
    </row>
    <row r="87" spans="1:10" ht="12" customHeight="1">
      <c r="A87" s="196" t="s">
        <v>78</v>
      </c>
      <c r="B87" s="197" t="s">
        <v>77</v>
      </c>
      <c r="C87" s="191">
        <v>8167</v>
      </c>
      <c r="D87" s="191">
        <v>3540</v>
      </c>
      <c r="E87" s="191">
        <v>3540</v>
      </c>
      <c r="F87" s="521">
        <f>SUM(E87/D87*100)</f>
        <v>100</v>
      </c>
    </row>
    <row r="88" spans="1:10" ht="12" customHeight="1">
      <c r="A88" s="198" t="s">
        <v>76</v>
      </c>
      <c r="B88" s="199" t="s">
        <v>75</v>
      </c>
      <c r="C88" s="191"/>
      <c r="D88" s="191"/>
      <c r="E88" s="191"/>
      <c r="F88" s="521"/>
    </row>
    <row r="89" spans="1:10" ht="12" customHeight="1">
      <c r="A89" s="196" t="s">
        <v>74</v>
      </c>
      <c r="B89" s="199" t="s">
        <v>73</v>
      </c>
      <c r="C89" s="191"/>
      <c r="D89" s="191"/>
      <c r="E89" s="191"/>
      <c r="F89" s="521"/>
    </row>
    <row r="90" spans="1:10" ht="12" customHeight="1" thickBot="1">
      <c r="A90" s="155" t="s">
        <v>72</v>
      </c>
      <c r="B90" s="200" t="s">
        <v>71</v>
      </c>
      <c r="C90" s="201"/>
      <c r="D90" s="201"/>
      <c r="E90" s="201"/>
      <c r="F90" s="524"/>
    </row>
    <row r="91" spans="1:10" ht="12" customHeight="1" thickBot="1">
      <c r="A91" s="145" t="s">
        <v>70</v>
      </c>
      <c r="B91" s="202" t="s">
        <v>575</v>
      </c>
      <c r="C91" s="203">
        <f>SUM(C92:C98)</f>
        <v>398061</v>
      </c>
      <c r="D91" s="203">
        <f>SUM(D92:D98)</f>
        <v>340091</v>
      </c>
      <c r="E91" s="203">
        <f>SUM(E92:E98)</f>
        <v>340091</v>
      </c>
      <c r="F91" s="519">
        <f>SUM(E91/D91*100)</f>
        <v>100</v>
      </c>
    </row>
    <row r="92" spans="1:10" ht="12" customHeight="1">
      <c r="A92" s="159" t="s">
        <v>69</v>
      </c>
      <c r="B92" s="149" t="s">
        <v>68</v>
      </c>
      <c r="C92" s="204"/>
      <c r="D92" s="204"/>
      <c r="E92" s="204"/>
      <c r="F92" s="521"/>
    </row>
    <row r="93" spans="1:10" ht="12" customHeight="1">
      <c r="A93" s="159" t="s">
        <v>67</v>
      </c>
      <c r="B93" s="149" t="s">
        <v>66</v>
      </c>
      <c r="C93" s="191">
        <v>1142</v>
      </c>
      <c r="D93" s="191"/>
      <c r="E93" s="191"/>
      <c r="F93" s="521"/>
    </row>
    <row r="94" spans="1:10" ht="12" customHeight="1">
      <c r="A94" s="159" t="s">
        <v>65</v>
      </c>
      <c r="B94" s="149" t="s">
        <v>64</v>
      </c>
      <c r="C94" s="191"/>
      <c r="D94" s="191"/>
      <c r="E94" s="191"/>
      <c r="F94" s="150"/>
    </row>
    <row r="95" spans="1:10" ht="12" customHeight="1">
      <c r="A95" s="159" t="s">
        <v>63</v>
      </c>
      <c r="B95" s="149" t="s">
        <v>62</v>
      </c>
      <c r="C95" s="191"/>
      <c r="D95" s="191"/>
      <c r="E95" s="191"/>
      <c r="F95" s="150"/>
    </row>
    <row r="96" spans="1:10" ht="12" customHeight="1">
      <c r="A96" s="159" t="s">
        <v>61</v>
      </c>
      <c r="B96" s="149" t="s">
        <v>60</v>
      </c>
      <c r="C96" s="191">
        <v>396919</v>
      </c>
      <c r="D96" s="191">
        <v>340091</v>
      </c>
      <c r="E96" s="191">
        <v>340091</v>
      </c>
      <c r="F96" s="521">
        <f>SUM(E96/D96*100)</f>
        <v>100</v>
      </c>
    </row>
    <row r="97" spans="1:6" ht="24" customHeight="1">
      <c r="A97" s="159" t="s">
        <v>59</v>
      </c>
      <c r="B97" s="149" t="s">
        <v>58</v>
      </c>
      <c r="C97" s="191"/>
      <c r="D97" s="191"/>
      <c r="E97" s="191"/>
      <c r="F97" s="150"/>
    </row>
    <row r="98" spans="1:6" ht="12" customHeight="1">
      <c r="A98" s="159" t="s">
        <v>57</v>
      </c>
      <c r="B98" s="149" t="s">
        <v>56</v>
      </c>
      <c r="C98" s="191"/>
      <c r="D98" s="191"/>
      <c r="E98" s="191"/>
      <c r="F98" s="521"/>
    </row>
    <row r="99" spans="1:6" ht="12" customHeight="1">
      <c r="A99" s="159" t="s">
        <v>55</v>
      </c>
      <c r="B99" s="149" t="s">
        <v>54</v>
      </c>
      <c r="C99" s="191"/>
      <c r="D99" s="191"/>
      <c r="E99" s="191"/>
      <c r="F99" s="521"/>
    </row>
    <row r="100" spans="1:6" ht="12" customHeight="1">
      <c r="A100" s="159" t="s">
        <v>53</v>
      </c>
      <c r="B100" s="195" t="s">
        <v>52</v>
      </c>
      <c r="C100" s="191"/>
      <c r="D100" s="191"/>
      <c r="E100" s="191"/>
      <c r="F100" s="150"/>
    </row>
    <row r="101" spans="1:6" ht="12" customHeight="1">
      <c r="A101" s="174" t="s">
        <v>51</v>
      </c>
      <c r="B101" s="195" t="s">
        <v>50</v>
      </c>
      <c r="C101" s="205"/>
      <c r="D101" s="205"/>
      <c r="E101" s="205"/>
      <c r="F101" s="163"/>
    </row>
    <row r="102" spans="1:6" ht="12" customHeight="1" thickBot="1">
      <c r="A102" s="162" t="s">
        <v>49</v>
      </c>
      <c r="B102" s="195" t="s">
        <v>48</v>
      </c>
      <c r="C102" s="205"/>
      <c r="D102" s="205"/>
      <c r="E102" s="205"/>
      <c r="F102" s="163"/>
    </row>
    <row r="103" spans="1:6" ht="12" customHeight="1" thickBot="1">
      <c r="A103" s="145" t="s">
        <v>47</v>
      </c>
      <c r="B103" s="202" t="s">
        <v>46</v>
      </c>
      <c r="C103" s="206"/>
      <c r="D103" s="206"/>
      <c r="E103" s="206"/>
      <c r="F103" s="176"/>
    </row>
    <row r="104" spans="1:6" ht="12" customHeight="1" thickBot="1">
      <c r="A104" s="145" t="s">
        <v>45</v>
      </c>
      <c r="B104" s="202" t="s">
        <v>576</v>
      </c>
      <c r="C104" s="203">
        <f>SUM(C105:C106)</f>
        <v>0</v>
      </c>
      <c r="D104" s="203">
        <f>SUM(D105:D106)</f>
        <v>0</v>
      </c>
      <c r="E104" s="203">
        <f>SUM(E105:E106)</f>
        <v>0</v>
      </c>
      <c r="F104" s="164">
        <f>SUM(F105:F106)</f>
        <v>0</v>
      </c>
    </row>
    <row r="105" spans="1:6" ht="12" customHeight="1">
      <c r="A105" s="159" t="s">
        <v>44</v>
      </c>
      <c r="B105" s="160" t="s">
        <v>43</v>
      </c>
      <c r="C105" s="204"/>
      <c r="D105" s="204"/>
      <c r="E105" s="204"/>
      <c r="F105" s="161"/>
    </row>
    <row r="106" spans="1:6" ht="12" customHeight="1" thickBot="1">
      <c r="A106" s="148" t="s">
        <v>42</v>
      </c>
      <c r="B106" s="149" t="s">
        <v>41</v>
      </c>
      <c r="C106" s="191"/>
      <c r="D106" s="191"/>
      <c r="E106" s="191"/>
      <c r="F106" s="150"/>
    </row>
    <row r="107" spans="1:6" ht="12" customHeight="1" thickBot="1">
      <c r="A107" s="145" t="s">
        <v>40</v>
      </c>
      <c r="B107" s="177" t="s">
        <v>39</v>
      </c>
      <c r="C107" s="207">
        <f>+C76+C91+C103+C104</f>
        <v>607447</v>
      </c>
      <c r="D107" s="207">
        <f>+D76+D91+D103+D104</f>
        <v>812539</v>
      </c>
      <c r="E107" s="207">
        <f>+E76+E91+E103+E104</f>
        <v>812539</v>
      </c>
      <c r="F107" s="519">
        <f>SUM(E107/D107*100)</f>
        <v>100</v>
      </c>
    </row>
    <row r="108" spans="1:6" ht="12" customHeight="1" thickBot="1">
      <c r="A108" s="145" t="s">
        <v>38</v>
      </c>
      <c r="B108" s="202" t="s">
        <v>37</v>
      </c>
      <c r="C108" s="203">
        <f>SUM(C109,C118)</f>
        <v>192755</v>
      </c>
      <c r="D108" s="203">
        <f>SUM(D109,D118)</f>
        <v>268562</v>
      </c>
      <c r="E108" s="203">
        <f>SUM(E109,E118)</f>
        <v>167567</v>
      </c>
      <c r="F108" s="519">
        <f>SUM(E108/D108*100)</f>
        <v>62.394158518330968</v>
      </c>
    </row>
    <row r="109" spans="1:6" ht="12" customHeight="1">
      <c r="A109" s="159" t="s">
        <v>36</v>
      </c>
      <c r="B109" s="167" t="s">
        <v>35</v>
      </c>
      <c r="C109" s="208">
        <f>SUM(C110:C117)</f>
        <v>192755</v>
      </c>
      <c r="D109" s="208">
        <f>SUM(D110:D117)</f>
        <v>268562</v>
      </c>
      <c r="E109" s="208">
        <f>SUM(E110:E117)</f>
        <v>167567</v>
      </c>
      <c r="F109" s="521">
        <f>SUM(E109/D109*100)</f>
        <v>62.394158518330968</v>
      </c>
    </row>
    <row r="110" spans="1:6" ht="12" customHeight="1">
      <c r="A110" s="159" t="s">
        <v>34</v>
      </c>
      <c r="B110" s="184" t="s">
        <v>19</v>
      </c>
      <c r="C110" s="191"/>
      <c r="D110" s="191"/>
      <c r="E110" s="191"/>
      <c r="F110" s="150"/>
    </row>
    <row r="111" spans="1:6" ht="12" customHeight="1">
      <c r="A111" s="159" t="s">
        <v>33</v>
      </c>
      <c r="B111" s="184" t="s">
        <v>32</v>
      </c>
      <c r="C111" s="191"/>
      <c r="D111" s="191"/>
      <c r="E111" s="191"/>
      <c r="F111" s="150"/>
    </row>
    <row r="112" spans="1:6" ht="12" customHeight="1">
      <c r="A112" s="159" t="s">
        <v>31</v>
      </c>
      <c r="B112" s="184" t="s">
        <v>30</v>
      </c>
      <c r="C112" s="191">
        <v>8773</v>
      </c>
      <c r="D112" s="191">
        <v>118464</v>
      </c>
      <c r="E112" s="191">
        <v>18254</v>
      </c>
      <c r="F112" s="521">
        <f>SUM(E112/D112*100)</f>
        <v>15.408900594273367</v>
      </c>
    </row>
    <row r="113" spans="1:10" ht="12" customHeight="1">
      <c r="A113" s="159" t="s">
        <v>29</v>
      </c>
      <c r="B113" s="184" t="s">
        <v>13</v>
      </c>
      <c r="C113" s="191"/>
      <c r="D113" s="191"/>
      <c r="E113" s="191"/>
      <c r="F113" s="150"/>
    </row>
    <row r="114" spans="1:10" ht="12" customHeight="1">
      <c r="A114" s="159" t="s">
        <v>28</v>
      </c>
      <c r="B114" s="184" t="s">
        <v>11</v>
      </c>
      <c r="C114" s="191"/>
      <c r="D114" s="191"/>
      <c r="E114" s="191"/>
      <c r="F114" s="150"/>
    </row>
    <row r="115" spans="1:10" ht="12" customHeight="1">
      <c r="A115" s="159" t="s">
        <v>27</v>
      </c>
      <c r="B115" s="184" t="s">
        <v>26</v>
      </c>
      <c r="C115" s="191"/>
      <c r="D115" s="191"/>
      <c r="E115" s="191"/>
      <c r="F115" s="150"/>
    </row>
    <row r="116" spans="1:10" ht="12" customHeight="1">
      <c r="A116" s="159" t="s">
        <v>25</v>
      </c>
      <c r="B116" s="184" t="s">
        <v>7</v>
      </c>
      <c r="C116" s="191"/>
      <c r="D116" s="191"/>
      <c r="E116" s="191"/>
      <c r="F116" s="150"/>
    </row>
    <row r="117" spans="1:10" ht="12" customHeight="1">
      <c r="A117" s="159" t="s">
        <v>24</v>
      </c>
      <c r="B117" s="184" t="s">
        <v>23</v>
      </c>
      <c r="C117" s="191">
        <v>183982</v>
      </c>
      <c r="D117" s="191">
        <v>150098</v>
      </c>
      <c r="E117" s="191">
        <v>149313</v>
      </c>
      <c r="F117" s="521">
        <f>SUM(E117/D117*100)</f>
        <v>99.477008354541695</v>
      </c>
    </row>
    <row r="118" spans="1:10" ht="12" customHeight="1">
      <c r="A118" s="159" t="s">
        <v>22</v>
      </c>
      <c r="B118" s="167" t="s">
        <v>21</v>
      </c>
      <c r="C118" s="208">
        <f>SUM(C119:C126)</f>
        <v>0</v>
      </c>
      <c r="D118" s="208">
        <f>SUM(D119:D126)</f>
        <v>0</v>
      </c>
      <c r="E118" s="208">
        <f>SUM(E119:E126)</f>
        <v>0</v>
      </c>
      <c r="F118" s="171">
        <f>SUM(F119:F126)</f>
        <v>0</v>
      </c>
    </row>
    <row r="119" spans="1:10" ht="12" customHeight="1">
      <c r="A119" s="159" t="s">
        <v>20</v>
      </c>
      <c r="B119" s="184" t="s">
        <v>19</v>
      </c>
      <c r="C119" s="191"/>
      <c r="D119" s="191"/>
      <c r="E119" s="191"/>
      <c r="F119" s="150"/>
    </row>
    <row r="120" spans="1:10" ht="12" customHeight="1">
      <c r="A120" s="159" t="s">
        <v>18</v>
      </c>
      <c r="B120" s="184" t="s">
        <v>17</v>
      </c>
      <c r="C120" s="191"/>
      <c r="D120" s="191"/>
      <c r="E120" s="191"/>
      <c r="F120" s="150"/>
    </row>
    <row r="121" spans="1:10" ht="12" customHeight="1">
      <c r="A121" s="159" t="s">
        <v>16</v>
      </c>
      <c r="B121" s="184" t="s">
        <v>15</v>
      </c>
      <c r="C121" s="191"/>
      <c r="D121" s="191"/>
      <c r="E121" s="191"/>
      <c r="F121" s="150"/>
    </row>
    <row r="122" spans="1:10" ht="12" customHeight="1">
      <c r="A122" s="159" t="s">
        <v>14</v>
      </c>
      <c r="B122" s="184" t="s">
        <v>13</v>
      </c>
      <c r="C122" s="209"/>
      <c r="D122" s="209"/>
      <c r="E122" s="209"/>
      <c r="F122" s="175"/>
    </row>
    <row r="123" spans="1:10" ht="12" customHeight="1">
      <c r="A123" s="159" t="s">
        <v>12</v>
      </c>
      <c r="B123" s="184" t="s">
        <v>11</v>
      </c>
      <c r="C123" s="191"/>
      <c r="D123" s="191"/>
      <c r="E123" s="191"/>
      <c r="F123" s="150"/>
    </row>
    <row r="124" spans="1:10" ht="12" customHeight="1">
      <c r="A124" s="159" t="s">
        <v>10</v>
      </c>
      <c r="B124" s="184" t="s">
        <v>9</v>
      </c>
      <c r="C124" s="205"/>
      <c r="D124" s="205"/>
      <c r="E124" s="205"/>
      <c r="F124" s="163"/>
    </row>
    <row r="125" spans="1:10" ht="12" customHeight="1">
      <c r="A125" s="159" t="s">
        <v>8</v>
      </c>
      <c r="B125" s="184" t="s">
        <v>7</v>
      </c>
      <c r="C125" s="205"/>
      <c r="D125" s="205"/>
      <c r="E125" s="205"/>
      <c r="F125" s="163"/>
    </row>
    <row r="126" spans="1:10" ht="12" customHeight="1" thickBot="1">
      <c r="A126" s="180" t="s">
        <v>6</v>
      </c>
      <c r="B126" s="210" t="s">
        <v>5</v>
      </c>
      <c r="C126" s="157"/>
      <c r="D126" s="157"/>
      <c r="E126" s="157"/>
      <c r="F126" s="157"/>
    </row>
    <row r="127" spans="1:10" ht="15" customHeight="1" thickBot="1">
      <c r="A127" s="145" t="s">
        <v>4</v>
      </c>
      <c r="B127" s="211" t="s">
        <v>3</v>
      </c>
      <c r="C127" s="207">
        <f>SUM(C107,C108)</f>
        <v>800202</v>
      </c>
      <c r="D127" s="207">
        <f>SUM(D107,D108)</f>
        <v>1081101</v>
      </c>
      <c r="E127" s="207">
        <f>SUM(E107,E108)</f>
        <v>980106</v>
      </c>
      <c r="F127" s="529">
        <f>SUM(E127/D127*100)</f>
        <v>90.658134623869557</v>
      </c>
      <c r="G127" s="212"/>
      <c r="H127" s="136">
        <v>710675</v>
      </c>
      <c r="I127" s="136">
        <v>-856049</v>
      </c>
      <c r="J127" s="136">
        <f>SUM(H127:I127)</f>
        <v>-145374</v>
      </c>
    </row>
  </sheetData>
  <printOptions horizontalCentered="1" verticalCentered="1" headings="1" gridLines="1"/>
  <pageMargins left="0" right="0" top="0.19685039370078741" bottom="0.19685039370078741" header="0.43307086614173229" footer="0.23622047244094491"/>
  <pageSetup paperSize="9" scale="78" fitToWidth="3" fitToHeight="2" orientation="portrait" r:id="rId1"/>
  <headerFooter alignWithMargins="0">
    <oddHeader>&amp;C&amp;"Times New Roman CE,Félkövér"&amp;12
 Önkormányzat
2014. évi költségvetés összevont mérlegének előirányzata és teljesítése&amp;10
&amp;R&amp;"Times New Roman CE,Félkövér dőlt" 1. melléklet a 12/2015. (IV.24.) önkormányzati rendelethez, 
adatok ezer Ft-ban</oddHeader>
  </headerFooter>
  <rowBreaks count="1" manualBreakCount="1">
    <brk id="7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I22"/>
  <sheetViews>
    <sheetView workbookViewId="0">
      <selection activeCell="C18" sqref="C18"/>
    </sheetView>
  </sheetViews>
  <sheetFormatPr defaultRowHeight="15"/>
  <cols>
    <col min="1" max="1" width="4.28515625" customWidth="1"/>
    <col min="2" max="2" width="24.42578125" customWidth="1"/>
    <col min="3" max="3" width="16.7109375" customWidth="1"/>
    <col min="4" max="4" width="10.28515625" customWidth="1"/>
  </cols>
  <sheetData>
    <row r="2" spans="1:9" ht="15.75">
      <c r="A2" s="629" t="s">
        <v>553</v>
      </c>
      <c r="B2" s="629"/>
      <c r="C2" s="629"/>
      <c r="D2" s="629"/>
      <c r="E2" s="629"/>
      <c r="F2" s="629"/>
      <c r="G2" s="629"/>
    </row>
    <row r="3" spans="1:9" ht="15.75" thickBot="1">
      <c r="A3" s="11"/>
      <c r="B3" s="11"/>
      <c r="C3" s="11"/>
      <c r="D3" s="11"/>
      <c r="E3" s="11"/>
      <c r="F3" s="11"/>
      <c r="G3" s="11"/>
      <c r="H3" s="11"/>
      <c r="I3" s="11"/>
    </row>
    <row r="4" spans="1:9" ht="49.5" thickTop="1" thickBot="1">
      <c r="A4" s="108" t="s">
        <v>214</v>
      </c>
      <c r="B4" s="109" t="s">
        <v>328</v>
      </c>
      <c r="C4" s="109" t="s">
        <v>329</v>
      </c>
      <c r="D4" s="110" t="s">
        <v>767</v>
      </c>
      <c r="E4" s="110" t="s">
        <v>768</v>
      </c>
      <c r="F4" s="110" t="s">
        <v>769</v>
      </c>
      <c r="G4" s="111" t="s">
        <v>770</v>
      </c>
      <c r="H4" s="11"/>
      <c r="I4" s="11"/>
    </row>
    <row r="5" spans="1:9" ht="30">
      <c r="A5" s="112" t="s">
        <v>2</v>
      </c>
      <c r="B5" s="3" t="s">
        <v>330</v>
      </c>
      <c r="C5" s="4" t="s">
        <v>552</v>
      </c>
      <c r="D5" s="545">
        <v>200</v>
      </c>
      <c r="E5" s="545">
        <v>5</v>
      </c>
      <c r="F5" s="545">
        <v>5</v>
      </c>
      <c r="G5" s="546">
        <f t="shared" ref="G5:G11" si="0">SUM(F5/E5)*100</f>
        <v>100</v>
      </c>
      <c r="H5" s="11"/>
      <c r="I5" s="11"/>
    </row>
    <row r="6" spans="1:9" ht="30">
      <c r="A6" s="113" t="s">
        <v>70</v>
      </c>
      <c r="B6" s="5" t="s">
        <v>331</v>
      </c>
      <c r="C6" s="6" t="s">
        <v>552</v>
      </c>
      <c r="D6" s="544">
        <v>200</v>
      </c>
      <c r="E6" s="544">
        <v>200</v>
      </c>
      <c r="F6" s="544">
        <v>200</v>
      </c>
      <c r="G6" s="547">
        <f t="shared" si="0"/>
        <v>100</v>
      </c>
      <c r="H6" s="11"/>
      <c r="I6" s="11"/>
    </row>
    <row r="7" spans="1:9" ht="45">
      <c r="A7" s="113" t="s">
        <v>47</v>
      </c>
      <c r="B7" s="5" t="s">
        <v>332</v>
      </c>
      <c r="C7" s="6" t="s">
        <v>333</v>
      </c>
      <c r="D7" s="544">
        <v>5351</v>
      </c>
      <c r="E7" s="544">
        <v>2168</v>
      </c>
      <c r="F7" s="544">
        <v>2167</v>
      </c>
      <c r="G7" s="547">
        <f t="shared" si="0"/>
        <v>99.953874538745396</v>
      </c>
      <c r="H7" s="11"/>
      <c r="I7" s="11"/>
    </row>
    <row r="8" spans="1:9" ht="30">
      <c r="A8" s="113" t="s">
        <v>45</v>
      </c>
      <c r="B8" s="5" t="s">
        <v>334</v>
      </c>
      <c r="C8" s="6" t="s">
        <v>335</v>
      </c>
      <c r="D8" s="544">
        <v>200</v>
      </c>
      <c r="E8" s="544">
        <v>130</v>
      </c>
      <c r="F8" s="544">
        <v>130</v>
      </c>
      <c r="G8" s="547">
        <f t="shared" si="0"/>
        <v>100</v>
      </c>
      <c r="H8" s="11"/>
      <c r="I8" s="11"/>
    </row>
    <row r="9" spans="1:9" ht="30">
      <c r="A9" s="113" t="s">
        <v>40</v>
      </c>
      <c r="B9" s="7" t="s">
        <v>336</v>
      </c>
      <c r="C9" s="6" t="s">
        <v>337</v>
      </c>
      <c r="D9" s="544"/>
      <c r="E9" s="544">
        <v>219</v>
      </c>
      <c r="F9" s="544">
        <v>220</v>
      </c>
      <c r="G9" s="547">
        <f t="shared" si="0"/>
        <v>100.4566210045662</v>
      </c>
      <c r="H9" s="11"/>
      <c r="I9" s="11"/>
    </row>
    <row r="10" spans="1:9">
      <c r="A10" s="113" t="s">
        <v>38</v>
      </c>
      <c r="B10" s="5" t="s">
        <v>338</v>
      </c>
      <c r="C10" s="6"/>
      <c r="D10" s="544"/>
      <c r="E10" s="544">
        <v>22</v>
      </c>
      <c r="F10" s="544">
        <v>22</v>
      </c>
      <c r="G10" s="547">
        <f t="shared" si="0"/>
        <v>100</v>
      </c>
      <c r="H10" s="11"/>
      <c r="I10" s="11"/>
    </row>
    <row r="11" spans="1:9">
      <c r="A11" s="113" t="s">
        <v>4</v>
      </c>
      <c r="B11" s="5" t="s">
        <v>338</v>
      </c>
      <c r="C11" s="6" t="s">
        <v>339</v>
      </c>
      <c r="D11" s="544"/>
      <c r="E11" s="544">
        <v>50</v>
      </c>
      <c r="F11" s="544">
        <v>50</v>
      </c>
      <c r="G11" s="547">
        <f t="shared" si="0"/>
        <v>100</v>
      </c>
      <c r="H11" s="11"/>
      <c r="I11" s="11"/>
    </row>
    <row r="12" spans="1:9">
      <c r="A12" s="113" t="s">
        <v>147</v>
      </c>
      <c r="B12" s="5" t="s">
        <v>340</v>
      </c>
      <c r="C12" s="5"/>
      <c r="D12" s="544">
        <v>238</v>
      </c>
      <c r="E12" s="544"/>
      <c r="F12" s="544"/>
      <c r="G12" s="547"/>
      <c r="H12" s="11"/>
      <c r="I12" s="11"/>
    </row>
    <row r="13" spans="1:9" ht="30">
      <c r="A13" s="113" t="s">
        <v>341</v>
      </c>
      <c r="B13" s="5" t="s">
        <v>342</v>
      </c>
      <c r="C13" s="5"/>
      <c r="D13" s="544"/>
      <c r="E13" s="544">
        <v>444</v>
      </c>
      <c r="F13" s="544">
        <v>444</v>
      </c>
      <c r="G13" s="547">
        <f>SUM(F13/E13)*100</f>
        <v>100</v>
      </c>
      <c r="H13" s="11"/>
      <c r="I13" s="11"/>
    </row>
    <row r="14" spans="1:9">
      <c r="A14" s="113" t="s">
        <v>140</v>
      </c>
      <c r="B14" s="5" t="s">
        <v>771</v>
      </c>
      <c r="C14" s="6"/>
      <c r="D14" s="544"/>
      <c r="E14" s="544">
        <v>504</v>
      </c>
      <c r="F14" s="544">
        <v>504</v>
      </c>
      <c r="G14" s="547">
        <f>SUM(F14/E14)*100</f>
        <v>100</v>
      </c>
      <c r="H14" s="11"/>
      <c r="I14" s="11"/>
    </row>
    <row r="15" spans="1:9">
      <c r="A15" s="113" t="s">
        <v>138</v>
      </c>
      <c r="B15" s="5"/>
      <c r="C15" s="6"/>
      <c r="D15" s="544"/>
      <c r="E15" s="544"/>
      <c r="F15" s="544"/>
      <c r="G15" s="547"/>
      <c r="H15" s="11"/>
      <c r="I15" s="11"/>
    </row>
    <row r="16" spans="1:9" ht="15.75">
      <c r="A16" s="113" t="s">
        <v>354</v>
      </c>
      <c r="B16" s="8"/>
      <c r="C16" s="9"/>
      <c r="D16" s="544"/>
      <c r="E16" s="544"/>
      <c r="F16" s="544"/>
      <c r="G16" s="548"/>
      <c r="H16" s="11"/>
      <c r="I16" s="11"/>
    </row>
    <row r="17" spans="1:9" ht="15.75">
      <c r="A17" s="113" t="s">
        <v>355</v>
      </c>
      <c r="B17" s="8"/>
      <c r="C17" s="9"/>
      <c r="D17" s="549"/>
      <c r="E17" s="549"/>
      <c r="F17" s="549"/>
      <c r="G17" s="548"/>
      <c r="H17" s="11"/>
      <c r="I17" s="11"/>
    </row>
    <row r="18" spans="1:9" ht="15.75">
      <c r="A18" s="113" t="s">
        <v>356</v>
      </c>
      <c r="B18" s="8"/>
      <c r="C18" s="9"/>
      <c r="D18" s="549"/>
      <c r="E18" s="549"/>
      <c r="F18" s="549"/>
      <c r="G18" s="548"/>
      <c r="H18" s="11"/>
      <c r="I18" s="11"/>
    </row>
    <row r="19" spans="1:9" ht="15.75">
      <c r="A19" s="113" t="s">
        <v>357</v>
      </c>
      <c r="B19" s="9"/>
      <c r="C19" s="9"/>
      <c r="D19" s="549"/>
      <c r="E19" s="549"/>
      <c r="F19" s="549"/>
      <c r="G19" s="548"/>
      <c r="H19" s="11"/>
      <c r="I19" s="11"/>
    </row>
    <row r="20" spans="1:9" ht="16.5" thickBot="1">
      <c r="A20" s="114" t="s">
        <v>358</v>
      </c>
      <c r="B20" s="10"/>
      <c r="C20" s="10"/>
      <c r="D20" s="550"/>
      <c r="E20" s="550"/>
      <c r="F20" s="550"/>
      <c r="G20" s="551"/>
      <c r="H20" s="11"/>
      <c r="I20" s="11"/>
    </row>
    <row r="21" spans="1:9" ht="15.75" thickBot="1">
      <c r="A21" s="627" t="s">
        <v>359</v>
      </c>
      <c r="B21" s="628"/>
      <c r="C21" s="115"/>
      <c r="D21" s="552">
        <f>SUM(D5:D20)</f>
        <v>6189</v>
      </c>
      <c r="E21" s="552">
        <f>SUM(E5:E20)</f>
        <v>3742</v>
      </c>
      <c r="F21" s="552">
        <f>SUM(F5:F20)</f>
        <v>3742</v>
      </c>
      <c r="G21" s="553">
        <f>SUM(F21/E21)*100</f>
        <v>100</v>
      </c>
      <c r="H21" s="11"/>
      <c r="I21" s="11"/>
    </row>
    <row r="22" spans="1:9" ht="15.75" thickTop="1">
      <c r="H22" s="543"/>
    </row>
  </sheetData>
  <mergeCells count="2">
    <mergeCell ref="A21:B21"/>
    <mergeCell ref="A2:G2"/>
  </mergeCells>
  <conditionalFormatting sqref="D21">
    <cfRule type="cellIs" dxfId="2" priority="3" stopIfTrue="1" operator="equal">
      <formula>0</formula>
    </cfRule>
  </conditionalFormatting>
  <conditionalFormatting sqref="E21">
    <cfRule type="cellIs" dxfId="1" priority="2" stopIfTrue="1" operator="equal">
      <formula>0</formula>
    </cfRule>
  </conditionalFormatting>
  <conditionalFormatting sqref="F21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 10. melléklet a 12/2015. (IV.24.) önkormányzati rendelethez, 
adatok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G35"/>
  <sheetViews>
    <sheetView workbookViewId="0">
      <selection activeCell="J15" sqref="J15"/>
    </sheetView>
  </sheetViews>
  <sheetFormatPr defaultRowHeight="15"/>
  <cols>
    <col min="1" max="1" width="4" customWidth="1"/>
    <col min="2" max="2" width="5.85546875" customWidth="1"/>
    <col min="4" max="4" width="45.42578125" customWidth="1"/>
    <col min="5" max="5" width="15.42578125" customWidth="1"/>
  </cols>
  <sheetData>
    <row r="2" spans="1:7" ht="15.75">
      <c r="A2" s="11"/>
      <c r="B2" s="11"/>
      <c r="C2" s="11"/>
      <c r="D2" s="105" t="s">
        <v>567</v>
      </c>
      <c r="E2" s="11"/>
      <c r="F2" s="11"/>
      <c r="G2" s="11"/>
    </row>
    <row r="3" spans="1:7" ht="27" customHeight="1" thickBot="1">
      <c r="A3" s="11"/>
      <c r="B3" s="11"/>
      <c r="C3" s="11"/>
      <c r="D3" s="11"/>
      <c r="E3" s="56"/>
      <c r="F3" s="11"/>
      <c r="G3" s="11"/>
    </row>
    <row r="4" spans="1:7" s="77" customFormat="1" ht="15.75" thickTop="1">
      <c r="A4" s="125"/>
      <c r="B4" s="126"/>
      <c r="C4" s="126" t="s">
        <v>361</v>
      </c>
      <c r="D4" s="126" t="s">
        <v>362</v>
      </c>
      <c r="E4" s="127" t="s">
        <v>363</v>
      </c>
      <c r="F4" s="94"/>
      <c r="G4" s="94"/>
    </row>
    <row r="5" spans="1:7">
      <c r="A5" s="47" t="s">
        <v>2</v>
      </c>
      <c r="B5" s="16" t="s">
        <v>554</v>
      </c>
      <c r="C5" s="630" t="s">
        <v>555</v>
      </c>
      <c r="D5" s="631"/>
      <c r="E5" s="128"/>
      <c r="F5" s="11"/>
      <c r="G5" s="11"/>
    </row>
    <row r="6" spans="1:7">
      <c r="A6" s="47" t="s">
        <v>70</v>
      </c>
      <c r="B6" s="15"/>
      <c r="C6" s="129" t="s">
        <v>556</v>
      </c>
      <c r="D6" s="15"/>
      <c r="E6" s="48"/>
      <c r="F6" s="11"/>
      <c r="G6" s="11"/>
    </row>
    <row r="7" spans="1:7">
      <c r="A7" s="47" t="s">
        <v>47</v>
      </c>
      <c r="B7" s="15"/>
      <c r="C7" s="15"/>
      <c r="D7" s="15" t="s">
        <v>557</v>
      </c>
      <c r="E7" s="57">
        <v>0</v>
      </c>
      <c r="F7" s="11"/>
      <c r="G7" s="11"/>
    </row>
    <row r="8" spans="1:7">
      <c r="A8" s="47" t="s">
        <v>45</v>
      </c>
      <c r="B8" s="15"/>
      <c r="C8" s="15"/>
      <c r="D8" s="15" t="s">
        <v>558</v>
      </c>
      <c r="E8" s="57">
        <v>0</v>
      </c>
      <c r="F8" s="11"/>
      <c r="G8" s="11"/>
    </row>
    <row r="9" spans="1:7">
      <c r="A9" s="47" t="s">
        <v>40</v>
      </c>
      <c r="B9" s="15"/>
      <c r="C9" s="15"/>
      <c r="D9" s="15" t="s">
        <v>559</v>
      </c>
      <c r="E9" s="57">
        <v>0</v>
      </c>
      <c r="F9" s="11"/>
      <c r="G9" s="11"/>
    </row>
    <row r="10" spans="1:7">
      <c r="A10" s="47" t="s">
        <v>38</v>
      </c>
      <c r="B10" s="15"/>
      <c r="C10" s="15"/>
      <c r="D10" s="15" t="s">
        <v>560</v>
      </c>
      <c r="E10" s="57">
        <v>0</v>
      </c>
      <c r="F10" s="11"/>
      <c r="G10" s="11"/>
    </row>
    <row r="11" spans="1:7">
      <c r="A11" s="47" t="s">
        <v>4</v>
      </c>
      <c r="B11" s="15"/>
      <c r="C11" s="15"/>
      <c r="D11" s="15" t="s">
        <v>561</v>
      </c>
      <c r="E11" s="57">
        <v>1177</v>
      </c>
      <c r="F11" s="11"/>
      <c r="G11" s="11"/>
    </row>
    <row r="12" spans="1:7">
      <c r="A12" s="47" t="s">
        <v>147</v>
      </c>
      <c r="B12" s="15"/>
      <c r="C12" s="15"/>
      <c r="D12" s="15" t="s">
        <v>562</v>
      </c>
      <c r="E12" s="57">
        <v>0</v>
      </c>
      <c r="F12" s="11"/>
      <c r="G12" s="11"/>
    </row>
    <row r="13" spans="1:7">
      <c r="A13" s="47" t="s">
        <v>341</v>
      </c>
      <c r="B13" s="16" t="s">
        <v>563</v>
      </c>
      <c r="C13" s="16" t="s">
        <v>564</v>
      </c>
      <c r="D13" s="16"/>
      <c r="E13" s="48"/>
      <c r="F13" s="11"/>
      <c r="G13" s="11"/>
    </row>
    <row r="14" spans="1:7" ht="36.75" customHeight="1">
      <c r="A14" s="47" t="s">
        <v>140</v>
      </c>
      <c r="B14" s="15"/>
      <c r="C14" s="15"/>
      <c r="D14" s="632" t="s">
        <v>565</v>
      </c>
      <c r="E14" s="633"/>
      <c r="F14" s="130"/>
      <c r="G14" s="11"/>
    </row>
    <row r="15" spans="1:7">
      <c r="A15" s="47" t="s">
        <v>138</v>
      </c>
      <c r="B15" s="15"/>
      <c r="C15" s="129" t="s">
        <v>556</v>
      </c>
      <c r="D15" s="15"/>
      <c r="E15" s="48"/>
      <c r="F15" s="11"/>
      <c r="G15" s="11"/>
    </row>
    <row r="16" spans="1:7">
      <c r="A16" s="47"/>
      <c r="B16" s="15"/>
      <c r="C16" s="129"/>
      <c r="D16" s="15" t="s">
        <v>560</v>
      </c>
      <c r="E16" s="57">
        <v>0</v>
      </c>
      <c r="F16" s="11"/>
      <c r="G16" s="11"/>
    </row>
    <row r="17" spans="1:7">
      <c r="A17" s="47" t="s">
        <v>132</v>
      </c>
      <c r="B17" s="15"/>
      <c r="C17" s="15"/>
      <c r="D17" s="15" t="s">
        <v>566</v>
      </c>
      <c r="E17" s="57">
        <v>80</v>
      </c>
      <c r="F17" s="11"/>
      <c r="G17" s="11"/>
    </row>
    <row r="18" spans="1:7">
      <c r="A18" s="47" t="s">
        <v>103</v>
      </c>
      <c r="B18" s="15"/>
      <c r="C18" s="15"/>
      <c r="D18" s="15" t="s">
        <v>557</v>
      </c>
      <c r="E18" s="57">
        <v>0</v>
      </c>
      <c r="F18" s="11"/>
      <c r="G18" s="11"/>
    </row>
    <row r="19" spans="1:7" ht="20.100000000000001" customHeight="1">
      <c r="A19" s="47" t="s">
        <v>343</v>
      </c>
      <c r="B19" s="15"/>
      <c r="C19" s="15"/>
      <c r="D19" s="15" t="s">
        <v>559</v>
      </c>
      <c r="E19" s="57">
        <v>0</v>
      </c>
      <c r="F19" s="11"/>
      <c r="G19" s="11"/>
    </row>
    <row r="20" spans="1:7" ht="42.75" customHeight="1">
      <c r="A20" s="47"/>
      <c r="B20" s="15"/>
      <c r="C20" s="15"/>
      <c r="D20" s="15"/>
      <c r="E20" s="57"/>
      <c r="F20" s="11"/>
      <c r="G20" s="11"/>
    </row>
    <row r="21" spans="1:7" ht="20.100000000000001" customHeight="1" thickBot="1">
      <c r="A21" s="49"/>
      <c r="B21" s="50"/>
      <c r="C21" s="131" t="s">
        <v>359</v>
      </c>
      <c r="D21" s="131"/>
      <c r="E21" s="132">
        <f>SUM(E7:E12,E16:E19)</f>
        <v>1257</v>
      </c>
      <c r="F21" s="11"/>
      <c r="G21" s="11"/>
    </row>
    <row r="22" spans="1:7" ht="20.100000000000001" customHeight="1" thickTop="1">
      <c r="A22" s="11"/>
      <c r="B22" s="11"/>
      <c r="C22" s="11"/>
      <c r="D22" s="11"/>
      <c r="E22" s="11"/>
      <c r="F22" s="11"/>
      <c r="G22" s="11"/>
    </row>
    <row r="23" spans="1:7" ht="20.100000000000001" customHeight="1">
      <c r="A23" s="11"/>
      <c r="B23" s="11"/>
      <c r="C23" s="11"/>
      <c r="D23" s="11"/>
      <c r="E23" s="11"/>
      <c r="F23" s="11"/>
      <c r="G23" s="11"/>
    </row>
    <row r="24" spans="1:7" ht="20.100000000000001" customHeight="1">
      <c r="A24" s="11"/>
      <c r="B24" s="11"/>
      <c r="C24" s="11"/>
      <c r="D24" s="11"/>
      <c r="E24" s="11"/>
      <c r="F24" s="11"/>
      <c r="G24" s="11"/>
    </row>
    <row r="25" spans="1:7" ht="20.100000000000001" customHeight="1">
      <c r="A25" s="11"/>
      <c r="B25" s="11"/>
      <c r="C25" s="11"/>
      <c r="D25" s="11"/>
      <c r="E25" s="11"/>
      <c r="F25" s="11"/>
      <c r="G25" s="11"/>
    </row>
    <row r="26" spans="1:7" ht="20.100000000000001" customHeight="1">
      <c r="A26" s="11"/>
      <c r="B26" s="11"/>
      <c r="C26" s="11"/>
      <c r="D26" s="11"/>
      <c r="E26" s="11"/>
      <c r="F26" s="11"/>
      <c r="G26" s="11"/>
    </row>
    <row r="27" spans="1:7" ht="20.100000000000001" customHeight="1">
      <c r="A27" s="11"/>
      <c r="B27" s="11"/>
      <c r="C27" s="11"/>
      <c r="D27" s="11"/>
      <c r="E27" s="11"/>
      <c r="F27" s="11"/>
      <c r="G27" s="11"/>
    </row>
    <row r="28" spans="1:7" ht="20.100000000000001" customHeight="1">
      <c r="A28" s="11"/>
      <c r="B28" s="11"/>
      <c r="C28" s="11"/>
      <c r="D28" s="11"/>
      <c r="E28" s="11"/>
      <c r="F28" s="11"/>
      <c r="G28" s="11"/>
    </row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  <row r="34" ht="20.100000000000001" customHeight="1"/>
    <row r="35" ht="20.100000000000001" customHeight="1"/>
  </sheetData>
  <mergeCells count="2">
    <mergeCell ref="C5:D5"/>
    <mergeCell ref="D14:E1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 &amp;R 11. melléklet a 12/2015. (IV.24.) önkormányzati rendelethez, 
adatok ezer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J13"/>
  <sheetViews>
    <sheetView topLeftCell="B1" zoomScale="118" zoomScaleNormal="118" workbookViewId="0">
      <selection activeCell="E8" sqref="E8"/>
    </sheetView>
  </sheetViews>
  <sheetFormatPr defaultRowHeight="15"/>
  <cols>
    <col min="1" max="1" width="3.42578125" hidden="1" customWidth="1"/>
    <col min="2" max="2" width="4" customWidth="1"/>
    <col min="3" max="3" width="3.42578125" customWidth="1"/>
    <col min="4" max="4" width="39.140625" customWidth="1"/>
    <col min="5" max="5" width="11.85546875" customWidth="1"/>
    <col min="6" max="6" width="11.28515625" customWidth="1"/>
    <col min="7" max="7" width="9.85546875" customWidth="1"/>
    <col min="8" max="8" width="11.5703125" customWidth="1"/>
    <col min="9" max="9" width="12.42578125" customWidth="1"/>
  </cols>
  <sheetData>
    <row r="2" spans="1:10" ht="15.75">
      <c r="A2" s="11"/>
      <c r="B2" s="11"/>
      <c r="C2" s="11"/>
      <c r="D2" s="629" t="s">
        <v>551</v>
      </c>
      <c r="E2" s="629"/>
      <c r="F2" s="629"/>
      <c r="G2" s="629"/>
      <c r="H2" s="629"/>
      <c r="I2" s="629"/>
      <c r="J2" s="11"/>
    </row>
    <row r="3" spans="1:10" ht="15.75" thickBot="1">
      <c r="A3" s="11"/>
      <c r="B3" s="11"/>
      <c r="C3" s="11"/>
      <c r="D3" s="11"/>
      <c r="E3" s="11"/>
      <c r="F3" s="11"/>
      <c r="G3" s="11"/>
      <c r="H3" s="634"/>
      <c r="I3" s="634"/>
      <c r="J3" s="11"/>
    </row>
    <row r="4" spans="1:10">
      <c r="A4" s="11"/>
      <c r="B4" s="12"/>
      <c r="C4" s="13" t="s">
        <v>361</v>
      </c>
      <c r="D4" s="13" t="s">
        <v>362</v>
      </c>
      <c r="E4" s="13" t="s">
        <v>363</v>
      </c>
      <c r="F4" s="13" t="s">
        <v>364</v>
      </c>
      <c r="G4" s="13" t="s">
        <v>365</v>
      </c>
      <c r="H4" s="13" t="s">
        <v>366</v>
      </c>
      <c r="I4" s="14" t="s">
        <v>367</v>
      </c>
      <c r="J4" s="11"/>
    </row>
    <row r="5" spans="1:10" ht="15.75">
      <c r="A5" s="11"/>
      <c r="B5" s="22" t="s">
        <v>2</v>
      </c>
      <c r="C5" s="20"/>
      <c r="D5" s="635" t="s">
        <v>373</v>
      </c>
      <c r="E5" s="636"/>
      <c r="F5" s="636"/>
      <c r="G5" s="636"/>
      <c r="H5" s="636"/>
      <c r="I5" s="637"/>
      <c r="J5" s="11"/>
    </row>
    <row r="6" spans="1:10" ht="44.25" customHeight="1">
      <c r="A6" s="11"/>
      <c r="B6" s="23" t="s">
        <v>70</v>
      </c>
      <c r="C6" s="15"/>
      <c r="D6" s="26" t="s">
        <v>368</v>
      </c>
      <c r="E6" s="21" t="s">
        <v>369</v>
      </c>
      <c r="F6" s="21" t="s">
        <v>370</v>
      </c>
      <c r="G6" s="26" t="s">
        <v>371</v>
      </c>
      <c r="H6" s="21" t="s">
        <v>374</v>
      </c>
      <c r="I6" s="25" t="s">
        <v>376</v>
      </c>
      <c r="J6" s="11"/>
    </row>
    <row r="7" spans="1:10">
      <c r="A7" s="11"/>
      <c r="B7" s="23" t="s">
        <v>47</v>
      </c>
      <c r="C7" s="18" t="s">
        <v>2</v>
      </c>
      <c r="D7" s="18" t="s">
        <v>70</v>
      </c>
      <c r="E7" s="18" t="s">
        <v>47</v>
      </c>
      <c r="F7" s="18" t="s">
        <v>45</v>
      </c>
      <c r="G7" s="18" t="s">
        <v>40</v>
      </c>
      <c r="H7" s="18" t="s">
        <v>38</v>
      </c>
      <c r="I7" s="19" t="s">
        <v>4</v>
      </c>
      <c r="J7" s="11"/>
    </row>
    <row r="8" spans="1:10">
      <c r="A8" s="11"/>
      <c r="B8" s="23" t="s">
        <v>45</v>
      </c>
      <c r="C8" s="18" t="s">
        <v>2</v>
      </c>
      <c r="D8" s="15" t="s">
        <v>372</v>
      </c>
      <c r="E8" s="24">
        <v>154248</v>
      </c>
      <c r="F8" s="24">
        <v>120069</v>
      </c>
      <c r="G8" s="24">
        <v>120069</v>
      </c>
      <c r="H8" s="24">
        <f>F8-G8</f>
        <v>0</v>
      </c>
      <c r="I8" s="27">
        <f>G8/F8</f>
        <v>1</v>
      </c>
      <c r="J8" s="11"/>
    </row>
    <row r="9" spans="1:10">
      <c r="A9" s="11"/>
      <c r="B9" s="23" t="s">
        <v>40</v>
      </c>
      <c r="C9" s="18" t="s">
        <v>70</v>
      </c>
      <c r="D9" s="15" t="s">
        <v>327</v>
      </c>
      <c r="E9" s="24">
        <v>10711</v>
      </c>
      <c r="F9" s="24">
        <v>10766</v>
      </c>
      <c r="G9" s="24">
        <v>10766</v>
      </c>
      <c r="H9" s="24">
        <f t="shared" ref="H9:H10" si="0">F9-G9</f>
        <v>0</v>
      </c>
      <c r="I9" s="27">
        <f t="shared" ref="I9:I11" si="1">G9/F9</f>
        <v>1</v>
      </c>
      <c r="J9" s="11"/>
    </row>
    <row r="10" spans="1:10">
      <c r="A10" s="11"/>
      <c r="B10" s="23" t="s">
        <v>38</v>
      </c>
      <c r="C10" s="18" t="s">
        <v>47</v>
      </c>
      <c r="D10" s="15" t="s">
        <v>375</v>
      </c>
      <c r="E10" s="24">
        <v>19023</v>
      </c>
      <c r="F10" s="24">
        <v>19023</v>
      </c>
      <c r="G10" s="24">
        <v>18478</v>
      </c>
      <c r="H10" s="24">
        <f t="shared" si="0"/>
        <v>545</v>
      </c>
      <c r="I10" s="27">
        <f t="shared" si="1"/>
        <v>0.97135047048309942</v>
      </c>
      <c r="J10" s="11"/>
    </row>
    <row r="11" spans="1:10" ht="15.75" thickBot="1">
      <c r="A11" s="11"/>
      <c r="B11" s="107" t="s">
        <v>4</v>
      </c>
      <c r="C11" s="30" t="s">
        <v>45</v>
      </c>
      <c r="D11" s="28" t="s">
        <v>377</v>
      </c>
      <c r="E11" s="29">
        <f>SUM(E8:E10)</f>
        <v>183982</v>
      </c>
      <c r="F11" s="29">
        <f t="shared" ref="F11:H11" si="2">SUM(F8:F10)</f>
        <v>149858</v>
      </c>
      <c r="G11" s="29">
        <f t="shared" si="2"/>
        <v>149313</v>
      </c>
      <c r="H11" s="29">
        <f t="shared" si="2"/>
        <v>545</v>
      </c>
      <c r="I11" s="31">
        <f t="shared" si="1"/>
        <v>0.99636322385191312</v>
      </c>
      <c r="J11" s="11"/>
    </row>
    <row r="12" spans="1:10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>
      <c r="A13" s="11"/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3">
    <mergeCell ref="H3:I3"/>
    <mergeCell ref="D5:I5"/>
    <mergeCell ref="D2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12. melléklet a 12/2015. (IV.24.) önkormányzati rendelethez, 
adatok ezer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D114"/>
  <sheetViews>
    <sheetView topLeftCell="A88" workbookViewId="0">
      <selection sqref="A1:XFD1"/>
    </sheetView>
  </sheetViews>
  <sheetFormatPr defaultRowHeight="15"/>
  <cols>
    <col min="1" max="1" width="6.28515625" customWidth="1"/>
    <col min="2" max="2" width="52.7109375" customWidth="1"/>
    <col min="3" max="3" width="12.28515625" customWidth="1"/>
    <col min="4" max="4" width="13" customWidth="1"/>
  </cols>
  <sheetData>
    <row r="1" spans="1:4" ht="18.95" customHeight="1" thickBot="1">
      <c r="A1" s="638" t="s">
        <v>378</v>
      </c>
      <c r="B1" s="639"/>
      <c r="C1" s="639"/>
      <c r="D1" s="640"/>
    </row>
    <row r="2" spans="1:4" ht="18.95" customHeight="1" thickBot="1">
      <c r="A2" s="33"/>
      <c r="B2" s="554" t="s">
        <v>379</v>
      </c>
      <c r="C2" s="555" t="s">
        <v>380</v>
      </c>
      <c r="D2" s="555" t="s">
        <v>381</v>
      </c>
    </row>
    <row r="3" spans="1:4" ht="18.95" customHeight="1" thickBot="1">
      <c r="A3" s="33"/>
      <c r="B3" s="557" t="s">
        <v>382</v>
      </c>
      <c r="C3" s="34"/>
      <c r="D3" s="34"/>
    </row>
    <row r="4" spans="1:4" ht="18" customHeight="1" thickBot="1">
      <c r="A4" s="39">
        <v>1</v>
      </c>
      <c r="B4" s="558" t="s">
        <v>383</v>
      </c>
      <c r="C4" s="35">
        <v>20</v>
      </c>
      <c r="D4" s="35">
        <v>0</v>
      </c>
    </row>
    <row r="5" spans="1:4" ht="18" customHeight="1" thickBot="1">
      <c r="A5" s="39">
        <v>2</v>
      </c>
      <c r="B5" s="558" t="s">
        <v>384</v>
      </c>
      <c r="C5" s="36">
        <v>13415</v>
      </c>
      <c r="D5" s="36">
        <v>11456</v>
      </c>
    </row>
    <row r="6" spans="1:4" ht="18" customHeight="1" thickBot="1">
      <c r="A6" s="39">
        <v>3</v>
      </c>
      <c r="B6" s="558" t="s">
        <v>385</v>
      </c>
      <c r="C6" s="35">
        <v>0</v>
      </c>
      <c r="D6" s="35">
        <v>0</v>
      </c>
    </row>
    <row r="7" spans="1:4" ht="18.95" customHeight="1" thickBot="1">
      <c r="A7" s="40">
        <v>4</v>
      </c>
      <c r="B7" s="556" t="s">
        <v>386</v>
      </c>
      <c r="C7" s="37">
        <v>13435</v>
      </c>
      <c r="D7" s="37">
        <v>11456</v>
      </c>
    </row>
    <row r="8" spans="1:4" ht="18" customHeight="1" thickBot="1">
      <c r="A8" s="39">
        <v>5</v>
      </c>
      <c r="B8" s="558" t="s">
        <v>387</v>
      </c>
      <c r="C8" s="35" t="s">
        <v>388</v>
      </c>
      <c r="D8" s="36">
        <v>1460469</v>
      </c>
    </row>
    <row r="9" spans="1:4" ht="18" customHeight="1" thickBot="1">
      <c r="A9" s="39">
        <v>6</v>
      </c>
      <c r="B9" s="558" t="s">
        <v>389</v>
      </c>
      <c r="C9" s="36">
        <v>33785</v>
      </c>
      <c r="D9" s="36">
        <v>35748</v>
      </c>
    </row>
    <row r="10" spans="1:4" ht="18" customHeight="1" thickBot="1">
      <c r="A10" s="39">
        <v>7</v>
      </c>
      <c r="B10" s="558" t="s">
        <v>390</v>
      </c>
      <c r="C10" s="35">
        <v>0</v>
      </c>
      <c r="D10" s="35">
        <v>0</v>
      </c>
    </row>
    <row r="11" spans="1:4" ht="18" customHeight="1" thickBot="1">
      <c r="A11" s="39">
        <v>8</v>
      </c>
      <c r="B11" s="558" t="s">
        <v>391</v>
      </c>
      <c r="C11" s="36">
        <v>5000</v>
      </c>
      <c r="D11" s="36">
        <v>325115</v>
      </c>
    </row>
    <row r="12" spans="1:4" ht="18" customHeight="1" thickBot="1">
      <c r="A12" s="39">
        <v>9</v>
      </c>
      <c r="B12" s="558" t="s">
        <v>392</v>
      </c>
      <c r="C12" s="35">
        <v>0</v>
      </c>
      <c r="D12" s="35">
        <v>0</v>
      </c>
    </row>
    <row r="13" spans="1:4" ht="21" customHeight="1" thickBot="1">
      <c r="A13" s="40">
        <v>10</v>
      </c>
      <c r="B13" s="556" t="s">
        <v>393</v>
      </c>
      <c r="C13" s="38" t="s">
        <v>394</v>
      </c>
      <c r="D13" s="38" t="s">
        <v>395</v>
      </c>
    </row>
    <row r="14" spans="1:4" ht="18" customHeight="1" thickBot="1">
      <c r="A14" s="39">
        <v>11</v>
      </c>
      <c r="B14" s="558" t="s">
        <v>396</v>
      </c>
      <c r="C14" s="36">
        <v>23048</v>
      </c>
      <c r="D14" s="36">
        <v>23048</v>
      </c>
    </row>
    <row r="15" spans="1:4" ht="18" customHeight="1" thickBot="1">
      <c r="A15" s="39">
        <v>12</v>
      </c>
      <c r="B15" s="558" t="s">
        <v>397</v>
      </c>
      <c r="C15" s="35">
        <v>0</v>
      </c>
      <c r="D15" s="35">
        <v>0</v>
      </c>
    </row>
    <row r="16" spans="1:4" ht="18" customHeight="1" thickBot="1">
      <c r="A16" s="39">
        <v>13</v>
      </c>
      <c r="B16" s="558" t="s">
        <v>398</v>
      </c>
      <c r="C16" s="35">
        <v>0</v>
      </c>
      <c r="D16" s="35">
        <v>0</v>
      </c>
    </row>
    <row r="17" spans="1:4" ht="18" customHeight="1" thickBot="1">
      <c r="A17" s="40">
        <v>14</v>
      </c>
      <c r="B17" s="556" t="s">
        <v>399</v>
      </c>
      <c r="C17" s="37">
        <v>23048</v>
      </c>
      <c r="D17" s="37">
        <v>23048</v>
      </c>
    </row>
    <row r="18" spans="1:4" ht="18" customHeight="1" thickBot="1">
      <c r="A18" s="39">
        <v>15</v>
      </c>
      <c r="B18" s="558" t="s">
        <v>400</v>
      </c>
      <c r="C18" s="35">
        <v>0</v>
      </c>
      <c r="D18" s="35">
        <v>0</v>
      </c>
    </row>
    <row r="19" spans="1:4" ht="18" customHeight="1" thickBot="1">
      <c r="A19" s="39">
        <v>16</v>
      </c>
      <c r="B19" s="558" t="s">
        <v>401</v>
      </c>
      <c r="C19" s="35">
        <v>0</v>
      </c>
      <c r="D19" s="35">
        <v>0</v>
      </c>
    </row>
    <row r="20" spans="1:4" ht="21" customHeight="1" thickBot="1">
      <c r="A20" s="40">
        <v>17</v>
      </c>
      <c r="B20" s="556" t="s">
        <v>402</v>
      </c>
      <c r="C20" s="38">
        <v>0</v>
      </c>
      <c r="D20" s="38">
        <v>0</v>
      </c>
    </row>
    <row r="21" spans="1:4" ht="24.75" customHeight="1" thickBot="1">
      <c r="A21" s="40">
        <v>18</v>
      </c>
      <c r="B21" s="556" t="s">
        <v>493</v>
      </c>
      <c r="C21" s="38" t="s">
        <v>403</v>
      </c>
      <c r="D21" s="38" t="s">
        <v>404</v>
      </c>
    </row>
    <row r="22" spans="1:4" ht="18" customHeight="1" thickBot="1">
      <c r="A22" s="39">
        <v>19</v>
      </c>
      <c r="B22" s="558" t="s">
        <v>405</v>
      </c>
      <c r="C22" s="35">
        <v>0</v>
      </c>
      <c r="D22" s="35">
        <v>0</v>
      </c>
    </row>
    <row r="23" spans="1:4" ht="18" customHeight="1" thickBot="1">
      <c r="A23" s="39">
        <v>20</v>
      </c>
      <c r="B23" s="558" t="s">
        <v>406</v>
      </c>
      <c r="C23" s="35">
        <v>0</v>
      </c>
      <c r="D23" s="35">
        <v>0</v>
      </c>
    </row>
    <row r="24" spans="1:4" ht="18" customHeight="1" thickBot="1">
      <c r="A24" s="39">
        <v>21</v>
      </c>
      <c r="B24" s="558" t="s">
        <v>407</v>
      </c>
      <c r="C24" s="35">
        <v>0</v>
      </c>
      <c r="D24" s="35">
        <v>0</v>
      </c>
    </row>
    <row r="25" spans="1:4" ht="18" customHeight="1" thickBot="1">
      <c r="A25" s="39">
        <v>22</v>
      </c>
      <c r="B25" s="558" t="s">
        <v>408</v>
      </c>
      <c r="C25" s="35">
        <v>0</v>
      </c>
      <c r="D25" s="35">
        <v>0</v>
      </c>
    </row>
    <row r="26" spans="1:4" ht="18" customHeight="1" thickBot="1">
      <c r="A26" s="39">
        <v>23</v>
      </c>
      <c r="B26" s="558" t="s">
        <v>409</v>
      </c>
      <c r="C26" s="35">
        <v>0</v>
      </c>
      <c r="D26" s="35">
        <v>0</v>
      </c>
    </row>
    <row r="27" spans="1:4" ht="21" customHeight="1" thickBot="1">
      <c r="A27" s="40">
        <v>24</v>
      </c>
      <c r="B27" s="556" t="s">
        <v>410</v>
      </c>
      <c r="C27" s="38">
        <v>0</v>
      </c>
      <c r="D27" s="38">
        <v>0</v>
      </c>
    </row>
    <row r="28" spans="1:4" ht="18" customHeight="1" thickBot="1">
      <c r="A28" s="39">
        <v>25</v>
      </c>
      <c r="B28" s="558" t="s">
        <v>411</v>
      </c>
      <c r="C28" s="35">
        <v>0</v>
      </c>
      <c r="D28" s="35">
        <v>0</v>
      </c>
    </row>
    <row r="29" spans="1:4" ht="18" customHeight="1" thickBot="1">
      <c r="A29" s="39">
        <v>26</v>
      </c>
      <c r="B29" s="558" t="s">
        <v>412</v>
      </c>
      <c r="C29" s="35">
        <v>0</v>
      </c>
      <c r="D29" s="35">
        <v>0</v>
      </c>
    </row>
    <row r="30" spans="1:4" ht="21" customHeight="1" thickBot="1">
      <c r="A30" s="40">
        <v>27</v>
      </c>
      <c r="B30" s="556" t="s">
        <v>413</v>
      </c>
      <c r="C30" s="38">
        <v>0</v>
      </c>
      <c r="D30" s="38">
        <v>0</v>
      </c>
    </row>
    <row r="31" spans="1:4" ht="21" customHeight="1" thickBot="1">
      <c r="A31" s="40">
        <v>28</v>
      </c>
      <c r="B31" s="556" t="s">
        <v>494</v>
      </c>
      <c r="C31" s="38">
        <v>0</v>
      </c>
      <c r="D31" s="38">
        <v>0</v>
      </c>
    </row>
    <row r="32" spans="1:4" ht="18" customHeight="1" thickBot="1">
      <c r="A32" s="39">
        <v>29</v>
      </c>
      <c r="B32" s="558" t="s">
        <v>414</v>
      </c>
      <c r="C32" s="35">
        <v>0</v>
      </c>
      <c r="D32" s="35">
        <v>0</v>
      </c>
    </row>
    <row r="33" spans="1:4" ht="18" customHeight="1" thickBot="1">
      <c r="A33" s="39">
        <v>30</v>
      </c>
      <c r="B33" s="558" t="s">
        <v>415</v>
      </c>
      <c r="C33" s="35">
        <v>689</v>
      </c>
      <c r="D33" s="35">
        <v>330</v>
      </c>
    </row>
    <row r="34" spans="1:4" ht="18" customHeight="1" thickBot="1">
      <c r="A34" s="39">
        <v>31</v>
      </c>
      <c r="B34" s="558" t="s">
        <v>416</v>
      </c>
      <c r="C34" s="36">
        <v>48066</v>
      </c>
      <c r="D34" s="36">
        <v>92753</v>
      </c>
    </row>
    <row r="35" spans="1:4" ht="18" customHeight="1" thickBot="1">
      <c r="A35" s="39">
        <v>32</v>
      </c>
      <c r="B35" s="558" t="s">
        <v>417</v>
      </c>
      <c r="C35" s="36">
        <v>90429</v>
      </c>
      <c r="D35" s="36">
        <v>5251</v>
      </c>
    </row>
    <row r="36" spans="1:4" ht="18" customHeight="1" thickBot="1">
      <c r="A36" s="39">
        <v>33</v>
      </c>
      <c r="B36" s="558" t="s">
        <v>418</v>
      </c>
      <c r="C36" s="35">
        <v>0</v>
      </c>
      <c r="D36" s="35">
        <v>0</v>
      </c>
    </row>
    <row r="37" spans="1:4" ht="21" customHeight="1" thickBot="1">
      <c r="A37" s="40">
        <v>34</v>
      </c>
      <c r="B37" s="556" t="s">
        <v>495</v>
      </c>
      <c r="C37" s="37">
        <v>139184</v>
      </c>
      <c r="D37" s="37">
        <v>98334</v>
      </c>
    </row>
    <row r="38" spans="1:4" ht="18" customHeight="1" thickBot="1">
      <c r="A38" s="39">
        <v>35</v>
      </c>
      <c r="B38" s="558" t="s">
        <v>419</v>
      </c>
      <c r="C38" s="35">
        <v>0</v>
      </c>
      <c r="D38" s="35">
        <v>0</v>
      </c>
    </row>
    <row r="39" spans="1:4" ht="18" customHeight="1" thickBot="1">
      <c r="A39" s="39">
        <v>36</v>
      </c>
      <c r="B39" s="558" t="s">
        <v>420</v>
      </c>
      <c r="C39" s="35">
        <v>0</v>
      </c>
      <c r="D39" s="35">
        <v>0</v>
      </c>
    </row>
    <row r="40" spans="1:4" ht="18" customHeight="1" thickBot="1">
      <c r="A40" s="39">
        <v>37</v>
      </c>
      <c r="B40" s="558" t="s">
        <v>421</v>
      </c>
      <c r="C40" s="36">
        <v>13180</v>
      </c>
      <c r="D40" s="36">
        <v>20010</v>
      </c>
    </row>
    <row r="41" spans="1:4" ht="18" customHeight="1" thickBot="1">
      <c r="A41" s="39">
        <v>38</v>
      </c>
      <c r="B41" s="558" t="s">
        <v>422</v>
      </c>
      <c r="C41" s="36">
        <v>13363</v>
      </c>
      <c r="D41" s="36">
        <v>14406</v>
      </c>
    </row>
    <row r="42" spans="1:4" ht="18" customHeight="1" thickBot="1">
      <c r="A42" s="39">
        <v>39</v>
      </c>
      <c r="B42" s="558" t="s">
        <v>423</v>
      </c>
      <c r="C42" s="35">
        <v>0</v>
      </c>
      <c r="D42" s="35">
        <v>0</v>
      </c>
    </row>
    <row r="43" spans="1:4" ht="18" customHeight="1" thickBot="1">
      <c r="A43" s="39">
        <v>40</v>
      </c>
      <c r="B43" s="558" t="s">
        <v>424</v>
      </c>
      <c r="C43" s="35">
        <v>0</v>
      </c>
      <c r="D43" s="35">
        <v>0</v>
      </c>
    </row>
    <row r="44" spans="1:4" ht="18" customHeight="1" thickBot="1">
      <c r="A44" s="39">
        <v>41</v>
      </c>
      <c r="B44" s="558" t="s">
        <v>425</v>
      </c>
      <c r="C44" s="35">
        <v>500</v>
      </c>
      <c r="D44" s="35">
        <v>500</v>
      </c>
    </row>
    <row r="45" spans="1:4" ht="18" customHeight="1" thickBot="1">
      <c r="A45" s="39">
        <v>42</v>
      </c>
      <c r="B45" s="558" t="s">
        <v>426</v>
      </c>
      <c r="C45" s="35">
        <v>0</v>
      </c>
      <c r="D45" s="35">
        <v>0</v>
      </c>
    </row>
    <row r="46" spans="1:4" ht="21" customHeight="1" thickBot="1">
      <c r="A46" s="40">
        <v>43</v>
      </c>
      <c r="B46" s="556" t="s">
        <v>427</v>
      </c>
      <c r="C46" s="37">
        <v>27043</v>
      </c>
      <c r="D46" s="37">
        <v>34916</v>
      </c>
    </row>
    <row r="47" spans="1:4" ht="18" customHeight="1" thickBot="1">
      <c r="A47" s="39">
        <v>44</v>
      </c>
      <c r="B47" s="558" t="s">
        <v>428</v>
      </c>
      <c r="C47" s="35">
        <v>0</v>
      </c>
      <c r="D47" s="35">
        <v>0</v>
      </c>
    </row>
    <row r="48" spans="1:4" ht="18" customHeight="1" thickBot="1">
      <c r="A48" s="39">
        <v>45</v>
      </c>
      <c r="B48" s="558" t="s">
        <v>429</v>
      </c>
      <c r="C48" s="35">
        <v>0</v>
      </c>
      <c r="D48" s="35">
        <v>0</v>
      </c>
    </row>
    <row r="49" spans="1:4" ht="18" customHeight="1" thickBot="1">
      <c r="A49" s="39">
        <v>46</v>
      </c>
      <c r="B49" s="558" t="s">
        <v>430</v>
      </c>
      <c r="C49" s="35">
        <v>0</v>
      </c>
      <c r="D49" s="35">
        <v>0</v>
      </c>
    </row>
    <row r="50" spans="1:4" ht="18" customHeight="1" thickBot="1">
      <c r="A50" s="39">
        <v>47</v>
      </c>
      <c r="B50" s="558" t="s">
        <v>431</v>
      </c>
      <c r="C50" s="35">
        <v>0</v>
      </c>
      <c r="D50" s="35">
        <v>0</v>
      </c>
    </row>
    <row r="51" spans="1:4" ht="18" customHeight="1" thickBot="1">
      <c r="A51" s="39">
        <v>48</v>
      </c>
      <c r="B51" s="558" t="s">
        <v>432</v>
      </c>
      <c r="C51" s="35">
        <v>0</v>
      </c>
      <c r="D51" s="35">
        <v>0</v>
      </c>
    </row>
    <row r="52" spans="1:4" ht="18" customHeight="1" thickBot="1">
      <c r="A52" s="39">
        <v>49</v>
      </c>
      <c r="B52" s="558" t="s">
        <v>433</v>
      </c>
      <c r="C52" s="35">
        <v>0</v>
      </c>
      <c r="D52" s="35">
        <v>0</v>
      </c>
    </row>
    <row r="53" spans="1:4" ht="18" customHeight="1" thickBot="1">
      <c r="A53" s="39">
        <v>50</v>
      </c>
      <c r="B53" s="558" t="s">
        <v>434</v>
      </c>
      <c r="C53" s="36">
        <v>3349</v>
      </c>
      <c r="D53" s="36">
        <v>3349</v>
      </c>
    </row>
    <row r="54" spans="1:4" ht="21" customHeight="1" thickBot="1">
      <c r="A54" s="40">
        <v>51</v>
      </c>
      <c r="B54" s="556" t="s">
        <v>435</v>
      </c>
      <c r="C54" s="37">
        <v>3349</v>
      </c>
      <c r="D54" s="37">
        <v>3349</v>
      </c>
    </row>
    <row r="55" spans="1:4" ht="18" customHeight="1" thickBot="1">
      <c r="A55" s="39">
        <v>52</v>
      </c>
      <c r="B55" s="558" t="s">
        <v>436</v>
      </c>
      <c r="C55" s="36">
        <v>5126</v>
      </c>
      <c r="D55" s="35">
        <v>113</v>
      </c>
    </row>
    <row r="56" spans="1:4" ht="18" customHeight="1" thickBot="1">
      <c r="A56" s="39">
        <v>53</v>
      </c>
      <c r="B56" s="558" t="s">
        <v>437</v>
      </c>
      <c r="C56" s="35">
        <v>0</v>
      </c>
      <c r="D56" s="35">
        <v>0</v>
      </c>
    </row>
    <row r="57" spans="1:4" ht="18" customHeight="1" thickBot="1">
      <c r="A57" s="39">
        <v>54</v>
      </c>
      <c r="B57" s="558" t="s">
        <v>438</v>
      </c>
      <c r="C57" s="35">
        <v>0</v>
      </c>
      <c r="D57" s="35">
        <v>0</v>
      </c>
    </row>
    <row r="58" spans="1:4" ht="18" customHeight="1" thickBot="1">
      <c r="A58" s="39">
        <v>55</v>
      </c>
      <c r="B58" s="558" t="s">
        <v>439</v>
      </c>
      <c r="C58" s="35">
        <v>0</v>
      </c>
      <c r="D58" s="35">
        <v>642</v>
      </c>
    </row>
    <row r="59" spans="1:4" ht="18" customHeight="1" thickBot="1">
      <c r="A59" s="39">
        <v>56</v>
      </c>
      <c r="B59" s="558" t="s">
        <v>440</v>
      </c>
      <c r="C59" s="35">
        <v>0</v>
      </c>
      <c r="D59" s="35">
        <v>0</v>
      </c>
    </row>
    <row r="60" spans="1:4" ht="18" customHeight="1" thickBot="1">
      <c r="A60" s="39">
        <v>57</v>
      </c>
      <c r="B60" s="558" t="s">
        <v>441</v>
      </c>
      <c r="C60" s="35">
        <v>0</v>
      </c>
      <c r="D60" s="35">
        <v>0</v>
      </c>
    </row>
    <row r="61" spans="1:4" ht="18" customHeight="1" thickBot="1">
      <c r="A61" s="39">
        <v>58</v>
      </c>
      <c r="B61" s="558" t="s">
        <v>442</v>
      </c>
      <c r="C61" s="35">
        <v>0</v>
      </c>
      <c r="D61" s="35">
        <v>0</v>
      </c>
    </row>
    <row r="62" spans="1:4" ht="21" customHeight="1" thickBot="1">
      <c r="A62" s="40">
        <v>59</v>
      </c>
      <c r="B62" s="556" t="s">
        <v>443</v>
      </c>
      <c r="C62" s="37">
        <v>5126</v>
      </c>
      <c r="D62" s="38">
        <v>755</v>
      </c>
    </row>
    <row r="63" spans="1:4" ht="21" customHeight="1" thickBot="1">
      <c r="A63" s="40">
        <v>60</v>
      </c>
      <c r="B63" s="556" t="s">
        <v>496</v>
      </c>
      <c r="C63" s="37">
        <v>35518</v>
      </c>
      <c r="D63" s="37">
        <v>39020</v>
      </c>
    </row>
    <row r="64" spans="1:4" ht="21" customHeight="1" thickBot="1">
      <c r="A64" s="40">
        <v>61</v>
      </c>
      <c r="B64" s="556" t="s">
        <v>497</v>
      </c>
      <c r="C64" s="37">
        <v>12557</v>
      </c>
      <c r="D64" s="37">
        <v>11614</v>
      </c>
    </row>
    <row r="65" spans="1:4" ht="18" customHeight="1" thickBot="1">
      <c r="A65" s="39">
        <v>62</v>
      </c>
      <c r="B65" s="558" t="s">
        <v>444</v>
      </c>
      <c r="C65" s="35">
        <v>0</v>
      </c>
      <c r="D65" s="35">
        <v>0</v>
      </c>
    </row>
    <row r="66" spans="1:4" ht="18" customHeight="1" thickBot="1">
      <c r="A66" s="39">
        <v>63</v>
      </c>
      <c r="B66" s="558" t="s">
        <v>445</v>
      </c>
      <c r="C66" s="35">
        <v>0</v>
      </c>
      <c r="D66" s="35">
        <v>0</v>
      </c>
    </row>
    <row r="67" spans="1:4" ht="18" customHeight="1" thickBot="1">
      <c r="A67" s="39">
        <v>64</v>
      </c>
      <c r="B67" s="558" t="s">
        <v>446</v>
      </c>
      <c r="C67" s="35">
        <v>0</v>
      </c>
      <c r="D67" s="35">
        <v>0</v>
      </c>
    </row>
    <row r="68" spans="1:4" ht="21" customHeight="1" thickBot="1">
      <c r="A68" s="40">
        <v>65</v>
      </c>
      <c r="B68" s="556" t="s">
        <v>498</v>
      </c>
      <c r="C68" s="38">
        <v>0</v>
      </c>
      <c r="D68" s="38">
        <v>0</v>
      </c>
    </row>
    <row r="69" spans="1:4" ht="21" customHeight="1" thickBot="1">
      <c r="A69" s="40">
        <v>66</v>
      </c>
      <c r="B69" s="556" t="s">
        <v>447</v>
      </c>
      <c r="C69" s="38" t="s">
        <v>448</v>
      </c>
      <c r="D69" s="38" t="s">
        <v>449</v>
      </c>
    </row>
    <row r="70" spans="1:4" ht="21" customHeight="1" thickBot="1">
      <c r="A70" s="40">
        <v>67</v>
      </c>
      <c r="B70" s="559" t="s">
        <v>450</v>
      </c>
      <c r="C70" s="38"/>
      <c r="D70" s="38"/>
    </row>
    <row r="71" spans="1:4" ht="18" customHeight="1" thickBot="1">
      <c r="A71" s="39">
        <v>68</v>
      </c>
      <c r="B71" s="558" t="s">
        <v>451</v>
      </c>
      <c r="C71" s="35" t="s">
        <v>452</v>
      </c>
      <c r="D71" s="35" t="s">
        <v>452</v>
      </c>
    </row>
    <row r="72" spans="1:4" ht="18" customHeight="1" thickBot="1">
      <c r="A72" s="39">
        <v>69</v>
      </c>
      <c r="B72" s="558" t="s">
        <v>453</v>
      </c>
      <c r="C72" s="35">
        <v>0</v>
      </c>
      <c r="D72" s="35">
        <v>0</v>
      </c>
    </row>
    <row r="73" spans="1:4" ht="18" customHeight="1" thickBot="1">
      <c r="A73" s="39">
        <v>70</v>
      </c>
      <c r="B73" s="558" t="s">
        <v>454</v>
      </c>
      <c r="C73" s="36">
        <v>139184</v>
      </c>
      <c r="D73" s="36">
        <v>139184</v>
      </c>
    </row>
    <row r="74" spans="1:4" ht="18" customHeight="1" thickBot="1">
      <c r="A74" s="39">
        <v>71</v>
      </c>
      <c r="B74" s="558" t="s">
        <v>455</v>
      </c>
      <c r="C74" s="36">
        <v>-376752</v>
      </c>
      <c r="D74" s="36">
        <v>-376752</v>
      </c>
    </row>
    <row r="75" spans="1:4" ht="18" customHeight="1" thickBot="1">
      <c r="A75" s="39">
        <v>72</v>
      </c>
      <c r="B75" s="558" t="s">
        <v>456</v>
      </c>
      <c r="C75" s="35">
        <v>0</v>
      </c>
      <c r="D75" s="35">
        <v>0</v>
      </c>
    </row>
    <row r="76" spans="1:4" ht="18" customHeight="1" thickBot="1">
      <c r="A76" s="39">
        <v>73</v>
      </c>
      <c r="B76" s="558" t="s">
        <v>457</v>
      </c>
      <c r="C76" s="35">
        <v>0</v>
      </c>
      <c r="D76" s="36">
        <v>184360</v>
      </c>
    </row>
    <row r="77" spans="1:4" ht="21" customHeight="1" thickBot="1">
      <c r="A77" s="40">
        <v>74</v>
      </c>
      <c r="B77" s="556" t="s">
        <v>499</v>
      </c>
      <c r="C77" s="38" t="s">
        <v>458</v>
      </c>
      <c r="D77" s="38" t="s">
        <v>459</v>
      </c>
    </row>
    <row r="78" spans="1:4" ht="18" customHeight="1" thickBot="1">
      <c r="A78" s="39">
        <v>75</v>
      </c>
      <c r="B78" s="558" t="s">
        <v>460</v>
      </c>
      <c r="C78" s="35">
        <v>0</v>
      </c>
      <c r="D78" s="35">
        <v>0</v>
      </c>
    </row>
    <row r="79" spans="1:4" ht="18" customHeight="1" thickBot="1">
      <c r="A79" s="39">
        <v>76</v>
      </c>
      <c r="B79" s="558" t="s">
        <v>461</v>
      </c>
      <c r="C79" s="35">
        <v>0</v>
      </c>
      <c r="D79" s="35">
        <v>0</v>
      </c>
    </row>
    <row r="80" spans="1:4" ht="18" customHeight="1" thickBot="1">
      <c r="A80" s="39">
        <v>77</v>
      </c>
      <c r="B80" s="558" t="s">
        <v>462</v>
      </c>
      <c r="C80" s="35">
        <v>541</v>
      </c>
      <c r="D80" s="35">
        <v>0</v>
      </c>
    </row>
    <row r="81" spans="1:4" ht="18" customHeight="1" thickBot="1">
      <c r="A81" s="39">
        <v>78</v>
      </c>
      <c r="B81" s="558" t="s">
        <v>463</v>
      </c>
      <c r="C81" s="35">
        <v>0</v>
      </c>
      <c r="D81" s="35">
        <v>0</v>
      </c>
    </row>
    <row r="82" spans="1:4" ht="18" customHeight="1" thickBot="1">
      <c r="A82" s="39">
        <v>79</v>
      </c>
      <c r="B82" s="558" t="s">
        <v>464</v>
      </c>
      <c r="C82" s="35">
        <v>0</v>
      </c>
      <c r="D82" s="35">
        <v>0</v>
      </c>
    </row>
    <row r="83" spans="1:4" ht="18" customHeight="1" thickBot="1">
      <c r="A83" s="39">
        <v>80</v>
      </c>
      <c r="B83" s="558" t="s">
        <v>465</v>
      </c>
      <c r="C83" s="35">
        <v>0</v>
      </c>
      <c r="D83" s="35">
        <v>0</v>
      </c>
    </row>
    <row r="84" spans="1:4" ht="18" customHeight="1" thickBot="1">
      <c r="A84" s="39">
        <v>81</v>
      </c>
      <c r="B84" s="558" t="s">
        <v>466</v>
      </c>
      <c r="C84" s="35">
        <v>0</v>
      </c>
      <c r="D84" s="35">
        <v>0</v>
      </c>
    </row>
    <row r="85" spans="1:4" ht="18" customHeight="1" thickBot="1">
      <c r="A85" s="39">
        <v>82</v>
      </c>
      <c r="B85" s="558" t="s">
        <v>467</v>
      </c>
      <c r="C85" s="35">
        <v>0</v>
      </c>
      <c r="D85" s="35">
        <v>0</v>
      </c>
    </row>
    <row r="86" spans="1:4" ht="18" customHeight="1" thickBot="1">
      <c r="A86" s="39">
        <v>83</v>
      </c>
      <c r="B86" s="558" t="s">
        <v>468</v>
      </c>
      <c r="C86" s="35">
        <v>0</v>
      </c>
      <c r="D86" s="35">
        <v>0</v>
      </c>
    </row>
    <row r="87" spans="1:4" ht="21" customHeight="1" thickBot="1">
      <c r="A87" s="40">
        <v>84</v>
      </c>
      <c r="B87" s="556" t="s">
        <v>469</v>
      </c>
      <c r="C87" s="37">
        <v>9314</v>
      </c>
      <c r="D87" s="38">
        <v>0</v>
      </c>
    </row>
    <row r="88" spans="1:4" ht="18" customHeight="1" thickBot="1">
      <c r="A88" s="39">
        <v>85</v>
      </c>
      <c r="B88" s="558" t="s">
        <v>470</v>
      </c>
      <c r="C88" s="35">
        <v>0</v>
      </c>
      <c r="D88" s="35">
        <v>0</v>
      </c>
    </row>
    <row r="89" spans="1:4" ht="18" customHeight="1" thickBot="1">
      <c r="A89" s="39">
        <v>86</v>
      </c>
      <c r="B89" s="558" t="s">
        <v>471</v>
      </c>
      <c r="C89" s="35">
        <v>0</v>
      </c>
      <c r="D89" s="35">
        <v>0</v>
      </c>
    </row>
    <row r="90" spans="1:4" ht="18" customHeight="1" thickBot="1">
      <c r="A90" s="39">
        <v>87</v>
      </c>
      <c r="B90" s="558" t="s">
        <v>472</v>
      </c>
      <c r="C90" s="35">
        <v>11</v>
      </c>
      <c r="D90" s="36">
        <v>3317</v>
      </c>
    </row>
    <row r="91" spans="1:4" ht="18" customHeight="1" thickBot="1">
      <c r="A91" s="39">
        <v>88</v>
      </c>
      <c r="B91" s="558" t="s">
        <v>473</v>
      </c>
      <c r="C91" s="35">
        <v>0</v>
      </c>
      <c r="D91" s="35">
        <v>0</v>
      </c>
    </row>
    <row r="92" spans="1:4" ht="18" customHeight="1" thickBot="1">
      <c r="A92" s="39">
        <v>89</v>
      </c>
      <c r="B92" s="558" t="s">
        <v>474</v>
      </c>
      <c r="C92" s="35">
        <v>0</v>
      </c>
      <c r="D92" s="35">
        <v>0</v>
      </c>
    </row>
    <row r="93" spans="1:4" ht="18" customHeight="1" thickBot="1">
      <c r="A93" s="39">
        <v>90</v>
      </c>
      <c r="B93" s="558" t="s">
        <v>475</v>
      </c>
      <c r="C93" s="35">
        <v>0</v>
      </c>
      <c r="D93" s="36">
        <v>5109</v>
      </c>
    </row>
    <row r="94" spans="1:4" ht="18" customHeight="1" thickBot="1">
      <c r="A94" s="39">
        <v>91</v>
      </c>
      <c r="B94" s="558" t="s">
        <v>476</v>
      </c>
      <c r="C94" s="35">
        <v>0</v>
      </c>
      <c r="D94" s="35">
        <v>0</v>
      </c>
    </row>
    <row r="95" spans="1:4" ht="18" customHeight="1" thickBot="1">
      <c r="A95" s="39">
        <v>92</v>
      </c>
      <c r="B95" s="558" t="s">
        <v>477</v>
      </c>
      <c r="C95" s="35">
        <v>0</v>
      </c>
      <c r="D95" s="35">
        <v>0</v>
      </c>
    </row>
    <row r="96" spans="1:4" ht="18" customHeight="1" thickBot="1">
      <c r="A96" s="39">
        <v>93</v>
      </c>
      <c r="B96" s="558" t="s">
        <v>478</v>
      </c>
      <c r="C96" s="35">
        <v>0</v>
      </c>
      <c r="D96" s="36">
        <v>6182</v>
      </c>
    </row>
    <row r="97" spans="1:4" ht="21" customHeight="1" thickBot="1">
      <c r="A97" s="40">
        <v>94</v>
      </c>
      <c r="B97" s="556" t="s">
        <v>479</v>
      </c>
      <c r="C97" s="38">
        <v>11</v>
      </c>
      <c r="D97" s="37">
        <v>14608</v>
      </c>
    </row>
    <row r="98" spans="1:4" ht="18" customHeight="1" thickBot="1">
      <c r="A98" s="39">
        <v>95</v>
      </c>
      <c r="B98" s="558" t="s">
        <v>480</v>
      </c>
      <c r="C98" s="36">
        <v>12330</v>
      </c>
      <c r="D98" s="36">
        <v>46931</v>
      </c>
    </row>
    <row r="99" spans="1:4" ht="18" customHeight="1" thickBot="1">
      <c r="A99" s="39">
        <v>96</v>
      </c>
      <c r="B99" s="558" t="s">
        <v>481</v>
      </c>
      <c r="C99" s="35">
        <v>0</v>
      </c>
      <c r="D99" s="35">
        <v>0</v>
      </c>
    </row>
    <row r="100" spans="1:4" ht="18" customHeight="1" thickBot="1">
      <c r="A100" s="39">
        <v>97</v>
      </c>
      <c r="B100" s="558" t="s">
        <v>482</v>
      </c>
      <c r="C100" s="35">
        <v>0</v>
      </c>
      <c r="D100" s="35">
        <v>0</v>
      </c>
    </row>
    <row r="101" spans="1:4" ht="18" customHeight="1" thickBot="1">
      <c r="A101" s="39">
        <v>98</v>
      </c>
      <c r="B101" s="558" t="s">
        <v>483</v>
      </c>
      <c r="C101" s="35">
        <v>0</v>
      </c>
      <c r="D101" s="35">
        <v>0</v>
      </c>
    </row>
    <row r="102" spans="1:4" ht="18" customHeight="1" thickBot="1">
      <c r="A102" s="39">
        <v>99</v>
      </c>
      <c r="B102" s="558" t="s">
        <v>484</v>
      </c>
      <c r="C102" s="35">
        <v>0</v>
      </c>
      <c r="D102" s="35">
        <v>0</v>
      </c>
    </row>
    <row r="103" spans="1:4" ht="18" customHeight="1" thickBot="1">
      <c r="A103" s="39">
        <v>100</v>
      </c>
      <c r="B103" s="558" t="s">
        <v>485</v>
      </c>
      <c r="C103" s="35">
        <v>0</v>
      </c>
      <c r="D103" s="35">
        <v>0</v>
      </c>
    </row>
    <row r="104" spans="1:4" ht="18" customHeight="1" thickBot="1">
      <c r="A104" s="39">
        <v>101</v>
      </c>
      <c r="B104" s="558" t="s">
        <v>486</v>
      </c>
      <c r="C104" s="35">
        <v>0</v>
      </c>
      <c r="D104" s="35">
        <v>0</v>
      </c>
    </row>
    <row r="105" spans="1:4" ht="21" customHeight="1" thickBot="1">
      <c r="A105" s="40">
        <v>102</v>
      </c>
      <c r="B105" s="556" t="s">
        <v>487</v>
      </c>
      <c r="C105" s="37">
        <v>12330</v>
      </c>
      <c r="D105" s="37">
        <v>46931</v>
      </c>
    </row>
    <row r="106" spans="1:4" ht="21" customHeight="1" thickBot="1">
      <c r="A106" s="40">
        <v>103</v>
      </c>
      <c r="B106" s="556" t="s">
        <v>500</v>
      </c>
      <c r="C106" s="37">
        <v>21655</v>
      </c>
      <c r="D106" s="37">
        <v>61539</v>
      </c>
    </row>
    <row r="107" spans="1:4" ht="21" customHeight="1" thickBot="1">
      <c r="A107" s="40">
        <v>104</v>
      </c>
      <c r="B107" s="556" t="s">
        <v>501</v>
      </c>
      <c r="C107" s="38">
        <v>0</v>
      </c>
      <c r="D107" s="38">
        <v>0</v>
      </c>
    </row>
    <row r="108" spans="1:4" ht="27" customHeight="1" thickBot="1">
      <c r="A108" s="40">
        <v>105</v>
      </c>
      <c r="B108" s="556" t="s">
        <v>502</v>
      </c>
      <c r="C108" s="38">
        <v>0</v>
      </c>
      <c r="D108" s="38">
        <v>0</v>
      </c>
    </row>
    <row r="109" spans="1:4" ht="18" customHeight="1" thickBot="1">
      <c r="A109" s="39">
        <v>106</v>
      </c>
      <c r="B109" s="558" t="s">
        <v>488</v>
      </c>
      <c r="C109" s="35">
        <v>0</v>
      </c>
      <c r="D109" s="35">
        <v>0</v>
      </c>
    </row>
    <row r="110" spans="1:4" ht="18" customHeight="1" thickBot="1">
      <c r="A110" s="39">
        <v>107</v>
      </c>
      <c r="B110" s="558" t="s">
        <v>489</v>
      </c>
      <c r="C110" s="35">
        <v>0</v>
      </c>
      <c r="D110" s="35">
        <v>0</v>
      </c>
    </row>
    <row r="111" spans="1:4" ht="18" customHeight="1" thickBot="1">
      <c r="A111" s="39">
        <v>108</v>
      </c>
      <c r="B111" s="558" t="s">
        <v>490</v>
      </c>
      <c r="C111" s="35">
        <v>0</v>
      </c>
      <c r="D111" s="35">
        <v>0</v>
      </c>
    </row>
    <row r="112" spans="1:4" ht="21" customHeight="1" thickBot="1">
      <c r="A112" s="40">
        <v>109</v>
      </c>
      <c r="B112" s="556" t="s">
        <v>503</v>
      </c>
      <c r="C112" s="38">
        <v>0</v>
      </c>
      <c r="D112" s="38">
        <v>0</v>
      </c>
    </row>
    <row r="113" spans="1:4" ht="21" customHeight="1" thickBot="1">
      <c r="A113" s="40">
        <v>110</v>
      </c>
      <c r="B113" s="556" t="s">
        <v>491</v>
      </c>
      <c r="C113" s="38" t="s">
        <v>492</v>
      </c>
      <c r="D113" s="38" t="s">
        <v>449</v>
      </c>
    </row>
    <row r="114" spans="1:4" ht="21" customHeight="1">
      <c r="B114" s="560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&amp;R 13. melléklet a 12/2015. (IV.24.) önkormányzati rendelethez, 
adatok ezer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4:G20"/>
  <sheetViews>
    <sheetView topLeftCell="A7" zoomScale="120" zoomScaleNormal="120" workbookViewId="0">
      <selection activeCell="D27" sqref="D27"/>
    </sheetView>
  </sheetViews>
  <sheetFormatPr defaultRowHeight="15"/>
  <cols>
    <col min="1" max="1" width="6.28515625" customWidth="1"/>
    <col min="2" max="2" width="3.85546875" customWidth="1"/>
    <col min="4" max="4" width="46.7109375" customWidth="1"/>
    <col min="5" max="5" width="11.42578125" customWidth="1"/>
  </cols>
  <sheetData>
    <row r="4" spans="1:7" ht="15.75">
      <c r="A4" s="11"/>
      <c r="B4" s="11"/>
      <c r="C4" s="11"/>
      <c r="D4" s="106" t="s">
        <v>772</v>
      </c>
      <c r="E4" s="11"/>
      <c r="F4" s="11"/>
      <c r="G4" s="11"/>
    </row>
    <row r="5" spans="1:7" ht="15.75" thickBot="1">
      <c r="A5" s="11"/>
      <c r="B5" s="11"/>
      <c r="C5" s="11"/>
      <c r="D5" s="11"/>
      <c r="E5" s="41"/>
      <c r="F5" s="11"/>
      <c r="G5" s="11"/>
    </row>
    <row r="6" spans="1:7" ht="15.75" thickTop="1">
      <c r="A6" s="11"/>
      <c r="B6" s="44"/>
      <c r="C6" s="45" t="s">
        <v>360</v>
      </c>
      <c r="D6" s="45" t="s">
        <v>504</v>
      </c>
      <c r="E6" s="46" t="s">
        <v>505</v>
      </c>
      <c r="F6" s="11"/>
      <c r="G6" s="11"/>
    </row>
    <row r="7" spans="1:7" ht="18.75" customHeight="1">
      <c r="A7" s="11"/>
      <c r="B7" s="53" t="s">
        <v>2</v>
      </c>
      <c r="C7" s="16" t="s">
        <v>506</v>
      </c>
      <c r="D7" s="51" t="s">
        <v>379</v>
      </c>
      <c r="E7" s="52" t="s">
        <v>303</v>
      </c>
      <c r="F7" s="11"/>
      <c r="G7" s="11"/>
    </row>
    <row r="8" spans="1:7">
      <c r="A8" s="11"/>
      <c r="B8" s="53" t="s">
        <v>70</v>
      </c>
      <c r="C8" s="54" t="s">
        <v>2</v>
      </c>
      <c r="D8" s="54" t="s">
        <v>70</v>
      </c>
      <c r="E8" s="55" t="s">
        <v>47</v>
      </c>
      <c r="F8" s="11"/>
      <c r="G8" s="11"/>
    </row>
    <row r="9" spans="1:7" ht="20.25" customHeight="1">
      <c r="A9" s="11"/>
      <c r="B9" s="53" t="s">
        <v>47</v>
      </c>
      <c r="C9" s="15"/>
      <c r="D9" s="16" t="s">
        <v>508</v>
      </c>
      <c r="E9" s="48"/>
      <c r="F9" s="11"/>
      <c r="G9" s="11"/>
    </row>
    <row r="10" spans="1:7" ht="29.25" customHeight="1">
      <c r="A10" s="11"/>
      <c r="B10" s="53" t="s">
        <v>45</v>
      </c>
      <c r="C10" s="60">
        <v>1</v>
      </c>
      <c r="D10" s="58" t="s">
        <v>509</v>
      </c>
      <c r="E10" s="57">
        <v>48066</v>
      </c>
      <c r="F10" s="11"/>
      <c r="G10" s="11"/>
    </row>
    <row r="11" spans="1:7">
      <c r="A11" s="11"/>
      <c r="B11" s="53" t="s">
        <v>40</v>
      </c>
      <c r="C11" s="60">
        <v>2</v>
      </c>
      <c r="D11" s="15" t="s">
        <v>510</v>
      </c>
      <c r="E11" s="57">
        <v>90429</v>
      </c>
      <c r="F11" s="11"/>
      <c r="G11" s="11"/>
    </row>
    <row r="12" spans="1:7">
      <c r="A12" s="11"/>
      <c r="B12" s="53" t="s">
        <v>38</v>
      </c>
      <c r="C12" s="60">
        <v>3</v>
      </c>
      <c r="D12" s="15" t="s">
        <v>511</v>
      </c>
      <c r="E12" s="48">
        <v>689</v>
      </c>
      <c r="F12" s="11"/>
      <c r="G12" s="11"/>
    </row>
    <row r="13" spans="1:7">
      <c r="A13" s="11"/>
      <c r="B13" s="53" t="s">
        <v>4</v>
      </c>
      <c r="C13" s="61">
        <v>4</v>
      </c>
      <c r="D13" s="16" t="s">
        <v>512</v>
      </c>
      <c r="E13" s="59">
        <f>SUM(E10:E12)</f>
        <v>139184</v>
      </c>
      <c r="F13" s="11"/>
      <c r="G13" s="11"/>
    </row>
    <row r="14" spans="1:7" ht="19.5" customHeight="1">
      <c r="A14" s="11"/>
      <c r="B14" s="53" t="s">
        <v>147</v>
      </c>
      <c r="C14" s="17"/>
      <c r="D14" s="16" t="s">
        <v>513</v>
      </c>
      <c r="E14" s="48"/>
      <c r="F14" s="11"/>
      <c r="G14" s="11"/>
    </row>
    <row r="15" spans="1:7" ht="26.25">
      <c r="A15" s="11"/>
      <c r="B15" s="53" t="s">
        <v>341</v>
      </c>
      <c r="C15" s="60">
        <v>5</v>
      </c>
      <c r="D15" s="58" t="s">
        <v>509</v>
      </c>
      <c r="E15" s="57">
        <v>92753</v>
      </c>
      <c r="F15" s="11"/>
      <c r="G15" s="11"/>
    </row>
    <row r="16" spans="1:7">
      <c r="A16" s="11"/>
      <c r="B16" s="53" t="s">
        <v>140</v>
      </c>
      <c r="C16" s="60">
        <v>6</v>
      </c>
      <c r="D16" s="15" t="s">
        <v>510</v>
      </c>
      <c r="E16" s="57">
        <v>5251</v>
      </c>
      <c r="F16" s="11"/>
      <c r="G16" s="11"/>
    </row>
    <row r="17" spans="1:7">
      <c r="A17" s="11"/>
      <c r="B17" s="53" t="s">
        <v>138</v>
      </c>
      <c r="C17" s="60">
        <v>7</v>
      </c>
      <c r="D17" s="15" t="s">
        <v>511</v>
      </c>
      <c r="E17" s="48">
        <v>330</v>
      </c>
      <c r="F17" s="11"/>
      <c r="G17" s="11"/>
    </row>
    <row r="18" spans="1:7" ht="15.75" thickBot="1">
      <c r="A18" s="11"/>
      <c r="B18" s="62" t="s">
        <v>132</v>
      </c>
      <c r="C18" s="63">
        <v>8</v>
      </c>
      <c r="D18" s="64" t="s">
        <v>514</v>
      </c>
      <c r="E18" s="65">
        <f>SUM(E15:E17)</f>
        <v>98334</v>
      </c>
      <c r="F18" s="11"/>
      <c r="G18" s="11"/>
    </row>
    <row r="19" spans="1:7" ht="15.75" thickTop="1">
      <c r="A19" s="11"/>
      <c r="B19" s="11"/>
      <c r="C19" s="11"/>
      <c r="D19" s="11"/>
      <c r="E19" s="11"/>
      <c r="F19" s="11"/>
      <c r="G19" s="11"/>
    </row>
    <row r="20" spans="1:7">
      <c r="A20" s="11"/>
      <c r="B20" s="11"/>
      <c r="C20" s="11"/>
      <c r="D20" s="11"/>
      <c r="E20" s="11"/>
      <c r="F20" s="11"/>
      <c r="G20" s="1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 14. melléklet a 12/2015. (IV.24.) önkormányzati rendelethez, 
adatok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I14"/>
  <sheetViews>
    <sheetView zoomScale="110" zoomScaleNormal="110" workbookViewId="0">
      <selection activeCell="C24" sqref="C24"/>
    </sheetView>
  </sheetViews>
  <sheetFormatPr defaultRowHeight="9"/>
  <cols>
    <col min="1" max="1" width="2.7109375" style="220" customWidth="1"/>
    <col min="2" max="2" width="53.140625" style="220" customWidth="1"/>
    <col min="3" max="3" width="12.140625" style="220" customWidth="1"/>
    <col min="4" max="4" width="9.5703125" style="220" customWidth="1"/>
    <col min="5" max="5" width="8" style="220" customWidth="1"/>
    <col min="6" max="6" width="8.85546875" style="220" customWidth="1"/>
    <col min="7" max="7" width="10.140625" style="220" customWidth="1"/>
    <col min="8" max="8" width="12" style="220" customWidth="1"/>
    <col min="9" max="9" width="10.85546875" style="220" customWidth="1"/>
    <col min="10" max="16384" width="9.140625" style="220"/>
  </cols>
  <sheetData>
    <row r="2" spans="1:9">
      <c r="B2" s="227"/>
    </row>
    <row r="4" spans="1:9" s="217" customFormat="1" ht="18.75">
      <c r="A4" s="641" t="s">
        <v>578</v>
      </c>
      <c r="B4" s="642"/>
      <c r="C4" s="642"/>
      <c r="D4" s="642"/>
      <c r="E4" s="642"/>
      <c r="F4" s="642"/>
      <c r="G4" s="642"/>
      <c r="H4" s="642"/>
      <c r="I4" s="643"/>
    </row>
    <row r="5" spans="1:9" ht="45.75" customHeight="1">
      <c r="A5" s="218" t="s">
        <v>579</v>
      </c>
      <c r="B5" s="218" t="s">
        <v>379</v>
      </c>
      <c r="C5" s="219" t="s">
        <v>580</v>
      </c>
      <c r="D5" s="219" t="s">
        <v>581</v>
      </c>
      <c r="E5" s="219" t="s">
        <v>582</v>
      </c>
      <c r="F5" s="219" t="s">
        <v>583</v>
      </c>
      <c r="G5" s="219" t="s">
        <v>584</v>
      </c>
      <c r="H5" s="219" t="s">
        <v>585</v>
      </c>
      <c r="I5" s="219" t="s">
        <v>586</v>
      </c>
    </row>
    <row r="6" spans="1:9" s="222" customFormat="1" ht="27.75" customHeight="1">
      <c r="A6" s="218">
        <v>1</v>
      </c>
      <c r="B6" s="221">
        <v>2</v>
      </c>
      <c r="C6" s="218">
        <v>3</v>
      </c>
      <c r="D6" s="218">
        <v>4</v>
      </c>
      <c r="E6" s="218">
        <v>5</v>
      </c>
      <c r="F6" s="218">
        <v>6</v>
      </c>
      <c r="G6" s="218">
        <v>7</v>
      </c>
      <c r="H6" s="218">
        <v>8</v>
      </c>
      <c r="I6" s="218">
        <v>9</v>
      </c>
    </row>
    <row r="7" spans="1:9" ht="18" customHeight="1">
      <c r="A7" s="223" t="s">
        <v>301</v>
      </c>
      <c r="B7" s="224" t="s">
        <v>587</v>
      </c>
      <c r="C7" s="225">
        <v>113195200</v>
      </c>
      <c r="D7" s="225">
        <v>0</v>
      </c>
      <c r="E7" s="225">
        <v>0</v>
      </c>
      <c r="F7" s="225">
        <v>113195200</v>
      </c>
      <c r="G7" s="225">
        <v>0</v>
      </c>
      <c r="H7" s="225">
        <v>113195200</v>
      </c>
      <c r="I7" s="225">
        <v>0</v>
      </c>
    </row>
    <row r="8" spans="1:9" ht="18.75" customHeight="1">
      <c r="A8" s="223" t="s">
        <v>285</v>
      </c>
      <c r="B8" s="224" t="s">
        <v>588</v>
      </c>
      <c r="C8" s="225">
        <v>0</v>
      </c>
      <c r="D8" s="225">
        <v>0</v>
      </c>
      <c r="E8" s="225">
        <v>0</v>
      </c>
      <c r="F8" s="225">
        <v>0</v>
      </c>
      <c r="G8" s="225">
        <v>0</v>
      </c>
      <c r="H8" s="225">
        <v>0</v>
      </c>
      <c r="I8" s="225">
        <v>0</v>
      </c>
    </row>
    <row r="9" spans="1:9" ht="15" customHeight="1">
      <c r="A9" s="223" t="s">
        <v>589</v>
      </c>
      <c r="B9" s="224" t="s">
        <v>590</v>
      </c>
      <c r="C9" s="225">
        <v>0</v>
      </c>
      <c r="D9" s="225">
        <v>0</v>
      </c>
      <c r="E9" s="225">
        <v>0</v>
      </c>
      <c r="F9" s="225">
        <v>0</v>
      </c>
      <c r="G9" s="225">
        <v>0</v>
      </c>
      <c r="H9" s="225">
        <v>0</v>
      </c>
      <c r="I9" s="225">
        <v>0</v>
      </c>
    </row>
    <row r="10" spans="1:9" ht="15.75" customHeight="1">
      <c r="A10" s="223" t="s">
        <v>591</v>
      </c>
      <c r="B10" s="224" t="s">
        <v>592</v>
      </c>
      <c r="C10" s="225">
        <v>17176906</v>
      </c>
      <c r="D10" s="225">
        <v>0</v>
      </c>
      <c r="E10" s="225">
        <v>816534</v>
      </c>
      <c r="F10" s="225">
        <v>17993440</v>
      </c>
      <c r="G10" s="225">
        <v>0</v>
      </c>
      <c r="H10" s="225">
        <v>17993440</v>
      </c>
      <c r="I10" s="225">
        <v>0</v>
      </c>
    </row>
    <row r="11" spans="1:9" ht="20.25" customHeight="1">
      <c r="A11" s="223" t="s">
        <v>593</v>
      </c>
      <c r="B11" s="224" t="s">
        <v>594</v>
      </c>
      <c r="C11" s="225">
        <v>3598400</v>
      </c>
      <c r="D11" s="225">
        <v>-553600</v>
      </c>
      <c r="E11" s="225">
        <v>0</v>
      </c>
      <c r="F11" s="225">
        <v>3155520</v>
      </c>
      <c r="G11" s="225">
        <v>110720</v>
      </c>
      <c r="H11" s="225">
        <v>3155520</v>
      </c>
      <c r="I11" s="225">
        <v>110720</v>
      </c>
    </row>
    <row r="12" spans="1:9" ht="27">
      <c r="A12" s="223" t="s">
        <v>595</v>
      </c>
      <c r="B12" s="224" t="s">
        <v>596</v>
      </c>
      <c r="C12" s="225">
        <v>0</v>
      </c>
      <c r="D12" s="225">
        <v>0</v>
      </c>
      <c r="E12" s="225">
        <v>0</v>
      </c>
      <c r="F12" s="225">
        <v>0</v>
      </c>
      <c r="G12" s="225">
        <v>0</v>
      </c>
      <c r="H12" s="225">
        <v>0</v>
      </c>
      <c r="I12" s="225">
        <v>0</v>
      </c>
    </row>
    <row r="13" spans="1:9" ht="17.25" customHeight="1">
      <c r="A13" s="223" t="s">
        <v>597</v>
      </c>
      <c r="B13" s="224" t="s">
        <v>598</v>
      </c>
      <c r="C13" s="225">
        <v>15068571</v>
      </c>
      <c r="D13" s="225">
        <v>0</v>
      </c>
      <c r="E13" s="225">
        <v>326400</v>
      </c>
      <c r="F13" s="225">
        <v>15231771</v>
      </c>
      <c r="G13" s="225">
        <v>-163200</v>
      </c>
      <c r="H13" s="225">
        <v>15231771</v>
      </c>
      <c r="I13" s="225">
        <v>-163200</v>
      </c>
    </row>
    <row r="14" spans="1:9" ht="19.5" customHeight="1">
      <c r="A14" s="226" t="s">
        <v>599</v>
      </c>
      <c r="B14" s="224" t="s">
        <v>600</v>
      </c>
      <c r="C14" s="225">
        <v>149039077</v>
      </c>
      <c r="D14" s="225">
        <v>-553600</v>
      </c>
      <c r="E14" s="225">
        <v>1142934</v>
      </c>
      <c r="F14" s="225">
        <v>149575931</v>
      </c>
      <c r="G14" s="225">
        <v>-52480</v>
      </c>
      <c r="H14" s="225">
        <v>149575931</v>
      </c>
      <c r="I14" s="225">
        <v>-52480</v>
      </c>
    </row>
  </sheetData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15. melléklet a 12/2015. (IV.24.) önkormányzati rendelethez, 
adatok ezer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K19"/>
  <sheetViews>
    <sheetView zoomScale="120" zoomScaleNormal="120" workbookViewId="0">
      <selection activeCell="B15" sqref="B15"/>
    </sheetView>
  </sheetViews>
  <sheetFormatPr defaultRowHeight="15"/>
  <cols>
    <col min="2" max="2" width="25.140625" customWidth="1"/>
    <col min="3" max="3" width="13" customWidth="1"/>
    <col min="4" max="4" width="14.7109375" customWidth="1"/>
    <col min="5" max="5" width="10.85546875" customWidth="1"/>
    <col min="6" max="6" width="12.28515625" customWidth="1"/>
    <col min="8" max="8" width="11.28515625" customWidth="1"/>
  </cols>
  <sheetData>
    <row r="1" spans="1:1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>
      <c r="A2" s="11"/>
      <c r="B2" s="644" t="s">
        <v>523</v>
      </c>
      <c r="C2" s="645"/>
      <c r="D2" s="645"/>
      <c r="E2" s="646"/>
      <c r="F2" s="646"/>
      <c r="G2" s="647"/>
      <c r="H2" s="647"/>
      <c r="I2" s="11"/>
      <c r="J2" s="11"/>
      <c r="K2" s="11"/>
    </row>
    <row r="3" spans="1:11">
      <c r="A3" s="11"/>
      <c r="B3" s="646"/>
      <c r="C3" s="646"/>
      <c r="D3" s="646"/>
      <c r="E3" s="646"/>
      <c r="F3" s="646"/>
      <c r="G3" s="647"/>
      <c r="H3" s="647"/>
      <c r="I3" s="11"/>
      <c r="J3" s="11"/>
      <c r="K3" s="11"/>
    </row>
    <row r="4" spans="1:11" ht="15.75" thickBot="1">
      <c r="A4" s="11"/>
      <c r="B4" s="11"/>
      <c r="C4" s="11"/>
      <c r="D4" s="11"/>
      <c r="E4" s="11"/>
      <c r="F4" s="11"/>
      <c r="G4" s="11"/>
      <c r="H4" s="41"/>
      <c r="I4" s="11"/>
      <c r="J4" s="11"/>
      <c r="K4" s="32" t="s">
        <v>515</v>
      </c>
    </row>
    <row r="5" spans="1:11" ht="21.75" customHeight="1" thickBot="1">
      <c r="A5" s="11"/>
      <c r="B5" s="66" t="s">
        <v>379</v>
      </c>
      <c r="C5" s="67">
        <v>2014</v>
      </c>
      <c r="D5" s="67">
        <v>2015</v>
      </c>
      <c r="E5" s="67">
        <v>2016</v>
      </c>
      <c r="F5" s="67">
        <v>2017</v>
      </c>
      <c r="G5" s="67">
        <v>2018</v>
      </c>
      <c r="H5" s="67">
        <v>2019</v>
      </c>
      <c r="I5" s="11"/>
      <c r="J5" s="11"/>
      <c r="K5" s="11"/>
    </row>
    <row r="6" spans="1:11" ht="26.1" customHeight="1" thickBot="1">
      <c r="A6" s="11"/>
      <c r="B6" s="562" t="s">
        <v>516</v>
      </c>
      <c r="C6" s="69"/>
      <c r="D6" s="70">
        <v>35504</v>
      </c>
      <c r="E6" s="102"/>
      <c r="F6" s="78"/>
      <c r="G6" s="78"/>
      <c r="H6" s="79"/>
      <c r="I6" s="11"/>
      <c r="J6" s="11"/>
      <c r="K6" s="11"/>
    </row>
    <row r="7" spans="1:11" ht="26.1" customHeight="1" thickBot="1">
      <c r="A7" s="11"/>
      <c r="B7" s="562" t="s">
        <v>517</v>
      </c>
      <c r="C7" s="71"/>
      <c r="D7" s="72">
        <v>27129</v>
      </c>
      <c r="E7" s="103"/>
      <c r="F7" s="80"/>
      <c r="G7" s="80"/>
      <c r="H7" s="81"/>
      <c r="I7" s="11"/>
      <c r="J7" s="11"/>
      <c r="K7" s="11"/>
    </row>
    <row r="8" spans="1:11" ht="26.1" customHeight="1" thickBot="1">
      <c r="A8" s="11"/>
      <c r="B8" s="562" t="s">
        <v>518</v>
      </c>
      <c r="C8" s="71">
        <v>98</v>
      </c>
      <c r="D8" s="73"/>
      <c r="E8" s="103"/>
      <c r="F8" s="80"/>
      <c r="G8" s="80"/>
      <c r="H8" s="81"/>
      <c r="I8" s="11"/>
      <c r="J8" s="11"/>
      <c r="K8" s="11"/>
    </row>
    <row r="9" spans="1:11" ht="26.1" customHeight="1" thickBot="1">
      <c r="A9" s="11"/>
      <c r="B9" s="562" t="s">
        <v>516</v>
      </c>
      <c r="C9" s="74">
        <v>2730</v>
      </c>
      <c r="D9" s="72"/>
      <c r="E9" s="103"/>
      <c r="F9" s="80"/>
      <c r="G9" s="80"/>
      <c r="H9" s="81"/>
      <c r="I9" s="11"/>
      <c r="J9" s="11"/>
      <c r="K9" s="11"/>
    </row>
    <row r="10" spans="1:11" ht="26.1" customHeight="1" thickBot="1">
      <c r="A10" s="11"/>
      <c r="B10" s="562" t="s">
        <v>519</v>
      </c>
      <c r="C10" s="74">
        <v>364717</v>
      </c>
      <c r="D10" s="72"/>
      <c r="E10" s="103"/>
      <c r="F10" s="80"/>
      <c r="G10" s="80"/>
      <c r="H10" s="81"/>
      <c r="I10" s="11"/>
      <c r="J10" s="11"/>
      <c r="K10" s="11"/>
    </row>
    <row r="11" spans="1:11" ht="26.1" customHeight="1" thickBot="1">
      <c r="A11" s="11"/>
      <c r="B11" s="562" t="s">
        <v>517</v>
      </c>
      <c r="C11" s="74">
        <v>14648</v>
      </c>
      <c r="D11" s="72"/>
      <c r="E11" s="103"/>
      <c r="F11" s="80"/>
      <c r="G11" s="80"/>
      <c r="H11" s="81"/>
      <c r="I11" s="11"/>
      <c r="J11" s="11"/>
      <c r="K11" s="11"/>
    </row>
    <row r="12" spans="1:11" ht="26.1" customHeight="1" thickBot="1">
      <c r="A12" s="11"/>
      <c r="B12" s="562" t="s">
        <v>520</v>
      </c>
      <c r="C12" s="74">
        <v>8773</v>
      </c>
      <c r="D12" s="72"/>
      <c r="E12" s="103"/>
      <c r="F12" s="80"/>
      <c r="G12" s="80"/>
      <c r="H12" s="81"/>
      <c r="I12" s="11"/>
      <c r="J12" s="11"/>
      <c r="K12" s="11"/>
    </row>
    <row r="13" spans="1:11" ht="26.1" customHeight="1" thickBot="1">
      <c r="A13" s="11"/>
      <c r="B13" s="562" t="s">
        <v>521</v>
      </c>
      <c r="C13" s="74">
        <v>15052</v>
      </c>
      <c r="D13" s="72"/>
      <c r="E13" s="103"/>
      <c r="F13" s="80"/>
      <c r="G13" s="80"/>
      <c r="H13" s="81"/>
      <c r="I13" s="11"/>
      <c r="J13" s="11"/>
      <c r="K13" s="11"/>
    </row>
    <row r="14" spans="1:11" ht="26.1" customHeight="1" thickBot="1">
      <c r="A14" s="11"/>
      <c r="B14" s="562" t="s">
        <v>524</v>
      </c>
      <c r="C14" s="75"/>
      <c r="D14" s="76">
        <v>200</v>
      </c>
      <c r="E14" s="104">
        <v>200</v>
      </c>
      <c r="F14" s="82">
        <v>200</v>
      </c>
      <c r="G14" s="82">
        <v>200</v>
      </c>
      <c r="H14" s="83">
        <v>11065</v>
      </c>
      <c r="I14" s="11"/>
      <c r="J14" s="11"/>
      <c r="K14" s="11"/>
    </row>
    <row r="15" spans="1:11" ht="26.1" customHeight="1" thickBot="1">
      <c r="A15" s="11"/>
      <c r="B15" s="68" t="s">
        <v>522</v>
      </c>
      <c r="C15" s="561">
        <f>SUM(C6:C14)</f>
        <v>406018</v>
      </c>
      <c r="D15" s="561">
        <f t="shared" ref="D15:H15" si="0">SUM(D6:D14)</f>
        <v>62833</v>
      </c>
      <c r="E15" s="561">
        <f t="shared" si="0"/>
        <v>200</v>
      </c>
      <c r="F15" s="561">
        <f t="shared" si="0"/>
        <v>200</v>
      </c>
      <c r="G15" s="561">
        <f t="shared" si="0"/>
        <v>200</v>
      </c>
      <c r="H15" s="561">
        <f t="shared" si="0"/>
        <v>11065</v>
      </c>
      <c r="I15" s="11"/>
      <c r="J15" s="11"/>
      <c r="K15" s="11"/>
    </row>
    <row r="16" spans="1:1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9" spans="10:10">
      <c r="J19" s="77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16. melléklet a 12/2015. (IV.24.)  önkormányzati rendelethez, 
adatok ezer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G155"/>
  <sheetViews>
    <sheetView topLeftCell="A121" zoomScale="110" zoomScaleNormal="110" workbookViewId="0">
      <selection activeCell="G158" sqref="G158"/>
    </sheetView>
  </sheetViews>
  <sheetFormatPr defaultRowHeight="15"/>
  <cols>
    <col min="1" max="1" width="3.5703125" customWidth="1"/>
    <col min="2" max="2" width="47.28515625" customWidth="1"/>
    <col min="3" max="3" width="11.5703125" customWidth="1"/>
    <col min="4" max="4" width="12.28515625" customWidth="1"/>
  </cols>
  <sheetData>
    <row r="1" spans="1:7" ht="17.25" thickBot="1">
      <c r="A1" s="652" t="s">
        <v>525</v>
      </c>
      <c r="B1" s="653"/>
      <c r="C1" s="653"/>
      <c r="D1" s="654"/>
      <c r="E1" s="11"/>
      <c r="F1" s="11"/>
      <c r="G1" s="11"/>
    </row>
    <row r="2" spans="1:7" ht="18" customHeight="1" thickBot="1">
      <c r="A2" s="33"/>
      <c r="B2" s="554" t="s">
        <v>379</v>
      </c>
      <c r="C2" s="555" t="s">
        <v>380</v>
      </c>
      <c r="D2" s="555" t="s">
        <v>381</v>
      </c>
      <c r="E2" s="11"/>
      <c r="F2" s="11"/>
      <c r="G2" s="11"/>
    </row>
    <row r="3" spans="1:7" ht="15.75" customHeight="1" thickBot="1">
      <c r="A3" s="98"/>
      <c r="B3" s="99" t="s">
        <v>382</v>
      </c>
      <c r="C3" s="100"/>
      <c r="D3" s="100"/>
      <c r="E3" s="11"/>
      <c r="F3" s="11"/>
      <c r="G3" s="11"/>
    </row>
    <row r="4" spans="1:7" ht="17.100000000000001" customHeight="1" thickBot="1">
      <c r="A4" s="39">
        <v>1</v>
      </c>
      <c r="B4" s="42" t="s">
        <v>383</v>
      </c>
      <c r="C4" s="35">
        <v>20</v>
      </c>
      <c r="D4" s="35">
        <v>0</v>
      </c>
      <c r="E4" s="11"/>
      <c r="F4" s="11"/>
      <c r="G4" s="11"/>
    </row>
    <row r="5" spans="1:7" ht="17.100000000000001" customHeight="1" thickBot="1">
      <c r="A5" s="39">
        <v>2</v>
      </c>
      <c r="B5" s="42" t="s">
        <v>384</v>
      </c>
      <c r="C5" s="36">
        <v>13415</v>
      </c>
      <c r="D5" s="36">
        <v>11456</v>
      </c>
      <c r="E5" s="11"/>
      <c r="F5" s="11"/>
      <c r="G5" s="11"/>
    </row>
    <row r="6" spans="1:7" ht="17.100000000000001" customHeight="1" thickBot="1">
      <c r="A6" s="39">
        <v>3</v>
      </c>
      <c r="B6" s="42" t="s">
        <v>385</v>
      </c>
      <c r="C6" s="35">
        <v>0</v>
      </c>
      <c r="D6" s="35">
        <v>0</v>
      </c>
      <c r="E6" s="11"/>
      <c r="F6" s="11"/>
      <c r="G6" s="11"/>
    </row>
    <row r="7" spans="1:7" ht="15.75" customHeight="1" thickBot="1">
      <c r="A7" s="40">
        <v>4</v>
      </c>
      <c r="B7" s="43" t="s">
        <v>386</v>
      </c>
      <c r="C7" s="37">
        <v>13435</v>
      </c>
      <c r="D7" s="37">
        <v>11456</v>
      </c>
      <c r="E7" s="11"/>
      <c r="F7" s="11"/>
      <c r="G7" s="11"/>
    </row>
    <row r="8" spans="1:7" ht="17.100000000000001" customHeight="1" thickBot="1">
      <c r="A8" s="39">
        <v>5</v>
      </c>
      <c r="B8" s="42" t="s">
        <v>387</v>
      </c>
      <c r="C8" s="35" t="s">
        <v>388</v>
      </c>
      <c r="D8" s="36">
        <v>1460469</v>
      </c>
      <c r="E8" s="11"/>
      <c r="F8" s="11"/>
      <c r="G8" s="11"/>
    </row>
    <row r="9" spans="1:7" ht="17.100000000000001" customHeight="1" thickBot="1">
      <c r="A9" s="39">
        <v>6</v>
      </c>
      <c r="B9" s="42" t="s">
        <v>389</v>
      </c>
      <c r="C9" s="36">
        <v>33785</v>
      </c>
      <c r="D9" s="36">
        <v>35748</v>
      </c>
      <c r="E9" s="11"/>
      <c r="F9" s="11"/>
      <c r="G9" s="11"/>
    </row>
    <row r="10" spans="1:7" ht="17.100000000000001" customHeight="1" thickBot="1">
      <c r="A10" s="39">
        <v>7</v>
      </c>
      <c r="B10" s="42" t="s">
        <v>390</v>
      </c>
      <c r="C10" s="35">
        <v>0</v>
      </c>
      <c r="D10" s="35">
        <v>0</v>
      </c>
      <c r="E10" s="11"/>
      <c r="F10" s="11"/>
      <c r="G10" s="11"/>
    </row>
    <row r="11" spans="1:7" ht="17.100000000000001" customHeight="1" thickBot="1">
      <c r="A11" s="39">
        <v>8</v>
      </c>
      <c r="B11" s="42" t="s">
        <v>391</v>
      </c>
      <c r="C11" s="36">
        <v>5000</v>
      </c>
      <c r="D11" s="36">
        <v>325115</v>
      </c>
      <c r="E11" s="11"/>
      <c r="F11" s="11"/>
      <c r="G11" s="11"/>
    </row>
    <row r="12" spans="1:7" ht="17.100000000000001" customHeight="1" thickBot="1">
      <c r="A12" s="39">
        <v>9</v>
      </c>
      <c r="B12" s="42" t="s">
        <v>392</v>
      </c>
      <c r="C12" s="35">
        <v>0</v>
      </c>
      <c r="D12" s="35">
        <v>0</v>
      </c>
      <c r="E12" s="11"/>
      <c r="F12" s="11"/>
      <c r="G12" s="11"/>
    </row>
    <row r="13" spans="1:7" ht="15" customHeight="1" thickBot="1">
      <c r="A13" s="40">
        <v>10</v>
      </c>
      <c r="B13" s="43" t="s">
        <v>393</v>
      </c>
      <c r="C13" s="38" t="s">
        <v>394</v>
      </c>
      <c r="D13" s="38" t="s">
        <v>395</v>
      </c>
      <c r="E13" s="11"/>
      <c r="F13" s="11"/>
      <c r="G13" s="11"/>
    </row>
    <row r="14" spans="1:7" ht="17.100000000000001" customHeight="1" thickBot="1">
      <c r="A14" s="39">
        <v>11</v>
      </c>
      <c r="B14" s="42" t="s">
        <v>396</v>
      </c>
      <c r="C14" s="36">
        <v>23048</v>
      </c>
      <c r="D14" s="36">
        <v>23048</v>
      </c>
      <c r="E14" s="11"/>
      <c r="F14" s="11"/>
      <c r="G14" s="11"/>
    </row>
    <row r="15" spans="1:7" ht="17.100000000000001" customHeight="1" thickBot="1">
      <c r="A15" s="39">
        <v>12</v>
      </c>
      <c r="B15" s="42" t="s">
        <v>397</v>
      </c>
      <c r="C15" s="35">
        <v>0</v>
      </c>
      <c r="D15" s="35">
        <v>0</v>
      </c>
      <c r="E15" s="11"/>
      <c r="F15" s="11"/>
      <c r="G15" s="11"/>
    </row>
    <row r="16" spans="1:7" ht="17.100000000000001" customHeight="1" thickBot="1">
      <c r="A16" s="39">
        <v>13</v>
      </c>
      <c r="B16" s="42" t="s">
        <v>398</v>
      </c>
      <c r="C16" s="35">
        <v>0</v>
      </c>
      <c r="D16" s="35">
        <v>0</v>
      </c>
      <c r="E16" s="11"/>
      <c r="F16" s="11"/>
      <c r="G16" s="11"/>
    </row>
    <row r="17" spans="1:7" ht="17.100000000000001" customHeight="1" thickBot="1">
      <c r="A17" s="40">
        <v>14</v>
      </c>
      <c r="B17" s="43" t="s">
        <v>399</v>
      </c>
      <c r="C17" s="37">
        <v>23048</v>
      </c>
      <c r="D17" s="37">
        <v>23048</v>
      </c>
      <c r="E17" s="11"/>
      <c r="F17" s="11"/>
      <c r="G17" s="11"/>
    </row>
    <row r="18" spans="1:7" ht="17.100000000000001" customHeight="1" thickBot="1">
      <c r="A18" s="39">
        <v>15</v>
      </c>
      <c r="B18" s="42" t="s">
        <v>400</v>
      </c>
      <c r="C18" s="35">
        <v>0</v>
      </c>
      <c r="D18" s="35">
        <v>0</v>
      </c>
      <c r="E18" s="11"/>
      <c r="F18" s="11"/>
      <c r="G18" s="11"/>
    </row>
    <row r="19" spans="1:7" ht="17.100000000000001" customHeight="1" thickBot="1">
      <c r="A19" s="39">
        <v>16</v>
      </c>
      <c r="B19" s="42" t="s">
        <v>401</v>
      </c>
      <c r="C19" s="35">
        <v>0</v>
      </c>
      <c r="D19" s="35">
        <v>0</v>
      </c>
      <c r="E19" s="11"/>
      <c r="F19" s="11"/>
      <c r="G19" s="11"/>
    </row>
    <row r="20" spans="1:7" ht="15.75" customHeight="1" thickBot="1">
      <c r="A20" s="40">
        <v>17</v>
      </c>
      <c r="B20" s="43" t="s">
        <v>402</v>
      </c>
      <c r="C20" s="38">
        <v>0</v>
      </c>
      <c r="D20" s="38">
        <v>0</v>
      </c>
      <c r="E20" s="11"/>
      <c r="F20" s="11"/>
      <c r="G20" s="11"/>
    </row>
    <row r="21" spans="1:7" ht="24.95" customHeight="1" thickBot="1">
      <c r="A21" s="40">
        <v>18</v>
      </c>
      <c r="B21" s="43" t="s">
        <v>493</v>
      </c>
      <c r="C21" s="38" t="s">
        <v>403</v>
      </c>
      <c r="D21" s="38" t="s">
        <v>404</v>
      </c>
      <c r="E21" s="11"/>
      <c r="F21" s="11"/>
      <c r="G21" s="11"/>
    </row>
    <row r="22" spans="1:7" ht="17.100000000000001" customHeight="1" thickBot="1">
      <c r="A22" s="39">
        <v>19</v>
      </c>
      <c r="B22" s="42" t="s">
        <v>405</v>
      </c>
      <c r="C22" s="35">
        <v>0</v>
      </c>
      <c r="D22" s="35">
        <v>0</v>
      </c>
      <c r="E22" s="11"/>
      <c r="F22" s="11"/>
      <c r="G22" s="11"/>
    </row>
    <row r="23" spans="1:7" ht="17.100000000000001" customHeight="1" thickBot="1">
      <c r="A23" s="39">
        <v>20</v>
      </c>
      <c r="B23" s="42" t="s">
        <v>406</v>
      </c>
      <c r="C23" s="35">
        <v>0</v>
      </c>
      <c r="D23" s="35">
        <v>0</v>
      </c>
      <c r="E23" s="11"/>
      <c r="F23" s="11"/>
      <c r="G23" s="11"/>
    </row>
    <row r="24" spans="1:7" ht="17.100000000000001" customHeight="1" thickBot="1">
      <c r="A24" s="39">
        <v>21</v>
      </c>
      <c r="B24" s="42" t="s">
        <v>407</v>
      </c>
      <c r="C24" s="35">
        <v>0</v>
      </c>
      <c r="D24" s="35">
        <v>0</v>
      </c>
      <c r="E24" s="11"/>
      <c r="F24" s="11"/>
      <c r="G24" s="11"/>
    </row>
    <row r="25" spans="1:7" ht="17.100000000000001" customHeight="1" thickBot="1">
      <c r="A25" s="39">
        <v>22</v>
      </c>
      <c r="B25" s="42" t="s">
        <v>408</v>
      </c>
      <c r="C25" s="35">
        <v>0</v>
      </c>
      <c r="D25" s="35">
        <v>0</v>
      </c>
      <c r="E25" s="11"/>
      <c r="F25" s="11"/>
      <c r="G25" s="11"/>
    </row>
    <row r="26" spans="1:7" ht="17.100000000000001" customHeight="1" thickBot="1">
      <c r="A26" s="39">
        <v>23</v>
      </c>
      <c r="B26" s="42" t="s">
        <v>409</v>
      </c>
      <c r="C26" s="35">
        <v>0</v>
      </c>
      <c r="D26" s="35">
        <v>0</v>
      </c>
      <c r="E26" s="11"/>
      <c r="F26" s="11"/>
      <c r="G26" s="11"/>
    </row>
    <row r="27" spans="1:7" ht="21" customHeight="1" thickBot="1">
      <c r="A27" s="40">
        <v>24</v>
      </c>
      <c r="B27" s="43" t="s">
        <v>410</v>
      </c>
      <c r="C27" s="38">
        <v>0</v>
      </c>
      <c r="D27" s="38">
        <v>0</v>
      </c>
      <c r="E27" s="11"/>
      <c r="F27" s="11"/>
      <c r="G27" s="11"/>
    </row>
    <row r="28" spans="1:7" ht="17.100000000000001" customHeight="1" thickBot="1">
      <c r="A28" s="39">
        <v>25</v>
      </c>
      <c r="B28" s="42" t="s">
        <v>411</v>
      </c>
      <c r="C28" s="35">
        <v>0</v>
      </c>
      <c r="D28" s="35">
        <v>0</v>
      </c>
      <c r="E28" s="11"/>
      <c r="F28" s="11"/>
      <c r="G28" s="11"/>
    </row>
    <row r="29" spans="1:7" ht="17.100000000000001" customHeight="1" thickBot="1">
      <c r="A29" s="39">
        <v>26</v>
      </c>
      <c r="B29" s="42" t="s">
        <v>412</v>
      </c>
      <c r="C29" s="35">
        <v>0</v>
      </c>
      <c r="D29" s="35">
        <v>0</v>
      </c>
      <c r="E29" s="11"/>
      <c r="F29" s="11"/>
      <c r="G29" s="11"/>
    </row>
    <row r="30" spans="1:7" ht="18" customHeight="1" thickBot="1">
      <c r="A30" s="40">
        <v>27</v>
      </c>
      <c r="B30" s="43" t="s">
        <v>413</v>
      </c>
      <c r="C30" s="38">
        <v>0</v>
      </c>
      <c r="D30" s="38">
        <v>0</v>
      </c>
      <c r="E30" s="11"/>
      <c r="F30" s="11"/>
      <c r="G30" s="11"/>
    </row>
    <row r="31" spans="1:7" ht="17.25" customHeight="1" thickBot="1">
      <c r="A31" s="40">
        <v>28</v>
      </c>
      <c r="B31" s="43" t="s">
        <v>494</v>
      </c>
      <c r="C31" s="38">
        <v>0</v>
      </c>
      <c r="D31" s="38">
        <v>0</v>
      </c>
      <c r="E31" s="11"/>
      <c r="F31" s="11"/>
      <c r="G31" s="11"/>
    </row>
    <row r="32" spans="1:7" ht="17.100000000000001" customHeight="1" thickBot="1">
      <c r="A32" s="39">
        <v>29</v>
      </c>
      <c r="B32" s="42" t="s">
        <v>414</v>
      </c>
      <c r="C32" s="35">
        <v>0</v>
      </c>
      <c r="D32" s="35">
        <v>0</v>
      </c>
      <c r="E32" s="11"/>
      <c r="F32" s="11"/>
      <c r="G32" s="11"/>
    </row>
    <row r="33" spans="1:7" ht="17.100000000000001" customHeight="1" thickBot="1">
      <c r="A33" s="39">
        <v>30</v>
      </c>
      <c r="B33" s="42" t="s">
        <v>415</v>
      </c>
      <c r="C33" s="35">
        <v>689</v>
      </c>
      <c r="D33" s="35">
        <v>330</v>
      </c>
      <c r="E33" s="11"/>
      <c r="F33" s="11"/>
      <c r="G33" s="11"/>
    </row>
    <row r="34" spans="1:7" ht="17.100000000000001" customHeight="1" thickBot="1">
      <c r="A34" s="39">
        <v>31</v>
      </c>
      <c r="B34" s="42" t="s">
        <v>416</v>
      </c>
      <c r="C34" s="36">
        <v>48066</v>
      </c>
      <c r="D34" s="36">
        <v>92753</v>
      </c>
      <c r="E34" s="11"/>
      <c r="F34" s="11"/>
      <c r="G34" s="11"/>
    </row>
    <row r="35" spans="1:7" ht="17.100000000000001" customHeight="1" thickBot="1">
      <c r="A35" s="39">
        <v>32</v>
      </c>
      <c r="B35" s="42" t="s">
        <v>417</v>
      </c>
      <c r="C35" s="36">
        <v>90429</v>
      </c>
      <c r="D35" s="36">
        <v>5251</v>
      </c>
      <c r="E35" s="11"/>
      <c r="F35" s="11"/>
      <c r="G35" s="11"/>
    </row>
    <row r="36" spans="1:7" ht="17.100000000000001" customHeight="1" thickBot="1">
      <c r="A36" s="39">
        <v>33</v>
      </c>
      <c r="B36" s="42" t="s">
        <v>418</v>
      </c>
      <c r="C36" s="35">
        <v>0</v>
      </c>
      <c r="D36" s="35">
        <v>0</v>
      </c>
      <c r="E36" s="11"/>
      <c r="F36" s="11"/>
      <c r="G36" s="11"/>
    </row>
    <row r="37" spans="1:7" ht="17.25" customHeight="1" thickBot="1">
      <c r="A37" s="40">
        <v>34</v>
      </c>
      <c r="B37" s="43" t="s">
        <v>495</v>
      </c>
      <c r="C37" s="37">
        <v>139184</v>
      </c>
      <c r="D37" s="37">
        <v>98334</v>
      </c>
      <c r="E37" s="11"/>
      <c r="F37" s="11"/>
      <c r="G37" s="11"/>
    </row>
    <row r="38" spans="1:7" ht="17.100000000000001" customHeight="1" thickBot="1">
      <c r="A38" s="39">
        <v>35</v>
      </c>
      <c r="B38" s="42" t="s">
        <v>419</v>
      </c>
      <c r="C38" s="35">
        <v>0</v>
      </c>
      <c r="D38" s="35">
        <v>0</v>
      </c>
      <c r="E38" s="11"/>
      <c r="F38" s="11"/>
      <c r="G38" s="11"/>
    </row>
    <row r="39" spans="1:7" ht="17.100000000000001" customHeight="1" thickBot="1">
      <c r="A39" s="39">
        <v>36</v>
      </c>
      <c r="B39" s="42" t="s">
        <v>420</v>
      </c>
      <c r="C39" s="35">
        <v>0</v>
      </c>
      <c r="D39" s="35">
        <v>0</v>
      </c>
      <c r="E39" s="11"/>
      <c r="F39" s="11"/>
      <c r="G39" s="11"/>
    </row>
    <row r="40" spans="1:7" ht="17.100000000000001" customHeight="1" thickBot="1">
      <c r="A40" s="39">
        <v>37</v>
      </c>
      <c r="B40" s="42" t="s">
        <v>421</v>
      </c>
      <c r="C40" s="36">
        <v>13180</v>
      </c>
      <c r="D40" s="36">
        <v>20010</v>
      </c>
      <c r="E40" s="11"/>
      <c r="F40" s="11"/>
      <c r="G40" s="11"/>
    </row>
    <row r="41" spans="1:7" ht="17.100000000000001" customHeight="1" thickBot="1">
      <c r="A41" s="39">
        <v>38</v>
      </c>
      <c r="B41" s="42" t="s">
        <v>422</v>
      </c>
      <c r="C41" s="36">
        <v>13363</v>
      </c>
      <c r="D41" s="36">
        <v>14406</v>
      </c>
      <c r="E41" s="11"/>
      <c r="F41" s="11"/>
      <c r="G41" s="11"/>
    </row>
    <row r="42" spans="1:7" ht="17.100000000000001" customHeight="1" thickBot="1">
      <c r="A42" s="39">
        <v>39</v>
      </c>
      <c r="B42" s="42" t="s">
        <v>423</v>
      </c>
      <c r="C42" s="35">
        <v>0</v>
      </c>
      <c r="D42" s="35">
        <v>0</v>
      </c>
      <c r="E42" s="11"/>
      <c r="F42" s="11"/>
      <c r="G42" s="11"/>
    </row>
    <row r="43" spans="1:7" ht="17.100000000000001" customHeight="1" thickBot="1">
      <c r="A43" s="39">
        <v>40</v>
      </c>
      <c r="B43" s="42" t="s">
        <v>424</v>
      </c>
      <c r="C43" s="35">
        <v>0</v>
      </c>
      <c r="D43" s="35">
        <v>0</v>
      </c>
      <c r="E43" s="11"/>
      <c r="F43" s="11"/>
      <c r="G43" s="11"/>
    </row>
    <row r="44" spans="1:7" ht="17.100000000000001" customHeight="1" thickBot="1">
      <c r="A44" s="39">
        <v>41</v>
      </c>
      <c r="B44" s="42" t="s">
        <v>425</v>
      </c>
      <c r="C44" s="35">
        <v>500</v>
      </c>
      <c r="D44" s="35">
        <v>500</v>
      </c>
      <c r="E44" s="11"/>
      <c r="F44" s="11"/>
      <c r="G44" s="11"/>
    </row>
    <row r="45" spans="1:7" ht="17.100000000000001" customHeight="1" thickBot="1">
      <c r="A45" s="39">
        <v>42</v>
      </c>
      <c r="B45" s="42" t="s">
        <v>426</v>
      </c>
      <c r="C45" s="35">
        <v>0</v>
      </c>
      <c r="D45" s="35">
        <v>0</v>
      </c>
      <c r="E45" s="11"/>
      <c r="F45" s="11"/>
      <c r="G45" s="11"/>
    </row>
    <row r="46" spans="1:7" ht="17.25" customHeight="1" thickBot="1">
      <c r="A46" s="40">
        <v>43</v>
      </c>
      <c r="B46" s="43" t="s">
        <v>427</v>
      </c>
      <c r="C46" s="37">
        <v>27043</v>
      </c>
      <c r="D46" s="37">
        <v>34916</v>
      </c>
      <c r="E46" s="11"/>
      <c r="F46" s="11"/>
      <c r="G46" s="11"/>
    </row>
    <row r="47" spans="1:7" ht="17.100000000000001" customHeight="1" thickBot="1">
      <c r="A47" s="39">
        <v>44</v>
      </c>
      <c r="B47" s="42" t="s">
        <v>428</v>
      </c>
      <c r="C47" s="35">
        <v>0</v>
      </c>
      <c r="D47" s="35">
        <v>0</v>
      </c>
      <c r="E47" s="11"/>
      <c r="F47" s="11"/>
      <c r="G47" s="11"/>
    </row>
    <row r="48" spans="1:7" ht="17.100000000000001" customHeight="1" thickBot="1">
      <c r="A48" s="39">
        <v>45</v>
      </c>
      <c r="B48" s="42" t="s">
        <v>429</v>
      </c>
      <c r="C48" s="35">
        <v>0</v>
      </c>
      <c r="D48" s="35">
        <v>0</v>
      </c>
      <c r="E48" s="11"/>
      <c r="F48" s="11"/>
      <c r="G48" s="11"/>
    </row>
    <row r="49" spans="1:7" ht="17.100000000000001" customHeight="1" thickBot="1">
      <c r="A49" s="39">
        <v>46</v>
      </c>
      <c r="B49" s="42" t="s">
        <v>430</v>
      </c>
      <c r="C49" s="35">
        <v>0</v>
      </c>
      <c r="D49" s="35">
        <v>0</v>
      </c>
      <c r="E49" s="11"/>
      <c r="F49" s="11"/>
      <c r="G49" s="11"/>
    </row>
    <row r="50" spans="1:7" ht="17.100000000000001" customHeight="1" thickBot="1">
      <c r="A50" s="39">
        <v>47</v>
      </c>
      <c r="B50" s="42" t="s">
        <v>431</v>
      </c>
      <c r="C50" s="35">
        <v>0</v>
      </c>
      <c r="D50" s="35">
        <v>0</v>
      </c>
      <c r="E50" s="11"/>
      <c r="F50" s="11"/>
      <c r="G50" s="11"/>
    </row>
    <row r="51" spans="1:7" ht="17.100000000000001" customHeight="1" thickBot="1">
      <c r="A51" s="39">
        <v>48</v>
      </c>
      <c r="B51" s="42" t="s">
        <v>432</v>
      </c>
      <c r="C51" s="35">
        <v>0</v>
      </c>
      <c r="D51" s="35">
        <v>0</v>
      </c>
      <c r="E51" s="11"/>
      <c r="F51" s="11"/>
      <c r="G51" s="11"/>
    </row>
    <row r="52" spans="1:7" ht="17.100000000000001" customHeight="1" thickBot="1">
      <c r="A52" s="39">
        <v>49</v>
      </c>
      <c r="B52" s="42" t="s">
        <v>433</v>
      </c>
      <c r="C52" s="35">
        <v>0</v>
      </c>
      <c r="D52" s="35">
        <v>0</v>
      </c>
      <c r="E52" s="11"/>
      <c r="F52" s="11"/>
      <c r="G52" s="11"/>
    </row>
    <row r="53" spans="1:7" ht="17.100000000000001" customHeight="1" thickBot="1">
      <c r="A53" s="39">
        <v>50</v>
      </c>
      <c r="B53" s="42" t="s">
        <v>434</v>
      </c>
      <c r="C53" s="36">
        <v>3349</v>
      </c>
      <c r="D53" s="36">
        <v>3349</v>
      </c>
      <c r="E53" s="11"/>
      <c r="F53" s="11"/>
      <c r="G53" s="11"/>
    </row>
    <row r="54" spans="1:7" ht="17.25" customHeight="1" thickBot="1">
      <c r="A54" s="40">
        <v>51</v>
      </c>
      <c r="B54" s="43" t="s">
        <v>435</v>
      </c>
      <c r="C54" s="37">
        <v>3349</v>
      </c>
      <c r="D54" s="37">
        <v>3349</v>
      </c>
      <c r="E54" s="11"/>
      <c r="F54" s="11"/>
      <c r="G54" s="11"/>
    </row>
    <row r="55" spans="1:7" ht="17.100000000000001" customHeight="1" thickBot="1">
      <c r="A55" s="39">
        <v>52</v>
      </c>
      <c r="B55" s="42" t="s">
        <v>436</v>
      </c>
      <c r="C55" s="36">
        <v>5126</v>
      </c>
      <c r="D55" s="35">
        <v>113</v>
      </c>
      <c r="E55" s="11"/>
      <c r="F55" s="11"/>
      <c r="G55" s="11"/>
    </row>
    <row r="56" spans="1:7" ht="17.100000000000001" customHeight="1" thickBot="1">
      <c r="A56" s="39">
        <v>53</v>
      </c>
      <c r="B56" s="42" t="s">
        <v>437</v>
      </c>
      <c r="C56" s="35">
        <v>0</v>
      </c>
      <c r="D56" s="35">
        <v>0</v>
      </c>
      <c r="E56" s="11"/>
      <c r="F56" s="11"/>
      <c r="G56" s="11"/>
    </row>
    <row r="57" spans="1:7" ht="17.100000000000001" customHeight="1" thickBot="1">
      <c r="A57" s="39">
        <v>54</v>
      </c>
      <c r="B57" s="42" t="s">
        <v>438</v>
      </c>
      <c r="C57" s="35">
        <v>0</v>
      </c>
      <c r="D57" s="35">
        <v>0</v>
      </c>
      <c r="E57" s="11"/>
      <c r="F57" s="11"/>
      <c r="G57" s="11"/>
    </row>
    <row r="58" spans="1:7" ht="17.100000000000001" customHeight="1" thickBot="1">
      <c r="A58" s="39">
        <v>55</v>
      </c>
      <c r="B58" s="42" t="s">
        <v>439</v>
      </c>
      <c r="C58" s="35">
        <v>0</v>
      </c>
      <c r="D58" s="35">
        <v>642</v>
      </c>
      <c r="E58" s="11"/>
      <c r="F58" s="11"/>
      <c r="G58" s="11"/>
    </row>
    <row r="59" spans="1:7" ht="17.100000000000001" customHeight="1" thickBot="1">
      <c r="A59" s="39">
        <v>56</v>
      </c>
      <c r="B59" s="42" t="s">
        <v>440</v>
      </c>
      <c r="C59" s="35">
        <v>0</v>
      </c>
      <c r="D59" s="35">
        <v>0</v>
      </c>
      <c r="E59" s="11"/>
      <c r="F59" s="11"/>
      <c r="G59" s="11"/>
    </row>
    <row r="60" spans="1:7" ht="17.100000000000001" customHeight="1" thickBot="1">
      <c r="A60" s="39">
        <v>57</v>
      </c>
      <c r="B60" s="42" t="s">
        <v>441</v>
      </c>
      <c r="C60" s="35">
        <v>0</v>
      </c>
      <c r="D60" s="35">
        <v>0</v>
      </c>
      <c r="E60" s="11"/>
      <c r="F60" s="11"/>
      <c r="G60" s="11"/>
    </row>
    <row r="61" spans="1:7" ht="17.100000000000001" customHeight="1" thickBot="1">
      <c r="A61" s="39">
        <v>58</v>
      </c>
      <c r="B61" s="42" t="s">
        <v>442</v>
      </c>
      <c r="C61" s="35">
        <v>0</v>
      </c>
      <c r="D61" s="35">
        <v>0</v>
      </c>
      <c r="E61" s="11"/>
      <c r="F61" s="11"/>
      <c r="G61" s="11"/>
    </row>
    <row r="62" spans="1:7" ht="21" customHeight="1" thickBot="1">
      <c r="A62" s="40">
        <v>59</v>
      </c>
      <c r="B62" s="43" t="s">
        <v>443</v>
      </c>
      <c r="C62" s="37">
        <v>5126</v>
      </c>
      <c r="D62" s="38">
        <v>755</v>
      </c>
      <c r="E62" s="11"/>
      <c r="F62" s="11"/>
      <c r="G62" s="11"/>
    </row>
    <row r="63" spans="1:7" ht="16.5" customHeight="1" thickBot="1">
      <c r="A63" s="40">
        <v>60</v>
      </c>
      <c r="B63" s="43" t="s">
        <v>496</v>
      </c>
      <c r="C63" s="37">
        <v>35518</v>
      </c>
      <c r="D63" s="37">
        <v>39020</v>
      </c>
      <c r="E63" s="11"/>
      <c r="F63" s="11"/>
      <c r="G63" s="11"/>
    </row>
    <row r="64" spans="1:7" ht="17.25" customHeight="1" thickBot="1">
      <c r="A64" s="40">
        <v>61</v>
      </c>
      <c r="B64" s="43" t="s">
        <v>497</v>
      </c>
      <c r="C64" s="37">
        <v>12557</v>
      </c>
      <c r="D64" s="37">
        <v>11614</v>
      </c>
      <c r="E64" s="11"/>
      <c r="F64" s="11"/>
      <c r="G64" s="11"/>
    </row>
    <row r="65" spans="1:7" ht="17.100000000000001" customHeight="1" thickBot="1">
      <c r="A65" s="39">
        <v>62</v>
      </c>
      <c r="B65" s="42" t="s">
        <v>444</v>
      </c>
      <c r="C65" s="35">
        <v>0</v>
      </c>
      <c r="D65" s="35">
        <v>0</v>
      </c>
      <c r="E65" s="11"/>
      <c r="F65" s="11"/>
      <c r="G65" s="11"/>
    </row>
    <row r="66" spans="1:7" ht="17.100000000000001" customHeight="1" thickBot="1">
      <c r="A66" s="39">
        <v>63</v>
      </c>
      <c r="B66" s="42" t="s">
        <v>445</v>
      </c>
      <c r="C66" s="35">
        <v>0</v>
      </c>
      <c r="D66" s="35">
        <v>0</v>
      </c>
      <c r="E66" s="11"/>
      <c r="F66" s="11"/>
      <c r="G66" s="11"/>
    </row>
    <row r="67" spans="1:7" ht="17.100000000000001" customHeight="1" thickBot="1">
      <c r="A67" s="39">
        <v>64</v>
      </c>
      <c r="B67" s="42" t="s">
        <v>446</v>
      </c>
      <c r="C67" s="35">
        <v>0</v>
      </c>
      <c r="D67" s="35">
        <v>0</v>
      </c>
      <c r="E67" s="11"/>
      <c r="F67" s="11"/>
      <c r="G67" s="11"/>
    </row>
    <row r="68" spans="1:7" ht="15.75" customHeight="1" thickBot="1">
      <c r="A68" s="40">
        <v>65</v>
      </c>
      <c r="B68" s="43" t="s">
        <v>498</v>
      </c>
      <c r="C68" s="38">
        <v>0</v>
      </c>
      <c r="D68" s="38">
        <v>0</v>
      </c>
      <c r="E68" s="11"/>
      <c r="F68" s="11"/>
      <c r="G68" s="11"/>
    </row>
    <row r="69" spans="1:7" ht="17.25" customHeight="1" thickBot="1">
      <c r="A69" s="95">
        <v>66</v>
      </c>
      <c r="B69" s="101" t="s">
        <v>447</v>
      </c>
      <c r="C69" s="97" t="s">
        <v>448</v>
      </c>
      <c r="D69" s="97" t="s">
        <v>449</v>
      </c>
      <c r="E69" s="11"/>
      <c r="F69" s="11"/>
      <c r="G69" s="11"/>
    </row>
    <row r="70" spans="1:7" ht="15.75" customHeight="1" thickBot="1">
      <c r="A70" s="95">
        <v>67</v>
      </c>
      <c r="B70" s="96" t="s">
        <v>450</v>
      </c>
      <c r="C70" s="97"/>
      <c r="D70" s="97"/>
      <c r="E70" s="11"/>
      <c r="F70" s="11"/>
      <c r="G70" s="11"/>
    </row>
    <row r="71" spans="1:7" ht="17.100000000000001" customHeight="1" thickBot="1">
      <c r="A71" s="39">
        <v>68</v>
      </c>
      <c r="B71" s="42" t="s">
        <v>451</v>
      </c>
      <c r="C71" s="35" t="s">
        <v>452</v>
      </c>
      <c r="D71" s="35" t="s">
        <v>452</v>
      </c>
      <c r="E71" s="11"/>
      <c r="F71" s="11"/>
      <c r="G71" s="11"/>
    </row>
    <row r="72" spans="1:7" ht="17.100000000000001" customHeight="1" thickBot="1">
      <c r="A72" s="39">
        <v>69</v>
      </c>
      <c r="B72" s="42" t="s">
        <v>453</v>
      </c>
      <c r="C72" s="35">
        <v>0</v>
      </c>
      <c r="D72" s="35">
        <v>0</v>
      </c>
      <c r="E72" s="11"/>
      <c r="F72" s="11"/>
      <c r="G72" s="11"/>
    </row>
    <row r="73" spans="1:7" ht="17.100000000000001" customHeight="1" thickBot="1">
      <c r="A73" s="39">
        <v>70</v>
      </c>
      <c r="B73" s="42" t="s">
        <v>454</v>
      </c>
      <c r="C73" s="36">
        <v>139184</v>
      </c>
      <c r="D73" s="36">
        <v>139184</v>
      </c>
      <c r="E73" s="11"/>
      <c r="F73" s="11"/>
      <c r="G73" s="11"/>
    </row>
    <row r="74" spans="1:7" ht="17.100000000000001" customHeight="1" thickBot="1">
      <c r="A74" s="39">
        <v>71</v>
      </c>
      <c r="B74" s="42" t="s">
        <v>455</v>
      </c>
      <c r="C74" s="36">
        <v>-376752</v>
      </c>
      <c r="D74" s="36">
        <v>-376752</v>
      </c>
      <c r="E74" s="11"/>
      <c r="F74" s="11"/>
      <c r="G74" s="11"/>
    </row>
    <row r="75" spans="1:7" ht="17.100000000000001" customHeight="1" thickBot="1">
      <c r="A75" s="39">
        <v>72</v>
      </c>
      <c r="B75" s="42" t="s">
        <v>456</v>
      </c>
      <c r="C75" s="35">
        <v>0</v>
      </c>
      <c r="D75" s="35">
        <v>0</v>
      </c>
      <c r="E75" s="11"/>
      <c r="F75" s="11"/>
      <c r="G75" s="11"/>
    </row>
    <row r="76" spans="1:7" ht="17.100000000000001" customHeight="1" thickBot="1">
      <c r="A76" s="39">
        <v>73</v>
      </c>
      <c r="B76" s="42" t="s">
        <v>457</v>
      </c>
      <c r="C76" s="35">
        <v>0</v>
      </c>
      <c r="D76" s="36">
        <v>184360</v>
      </c>
      <c r="E76" s="11"/>
      <c r="F76" s="11"/>
      <c r="G76" s="11"/>
    </row>
    <row r="77" spans="1:7" ht="15" customHeight="1" thickBot="1">
      <c r="A77" s="40">
        <v>74</v>
      </c>
      <c r="B77" s="43" t="s">
        <v>499</v>
      </c>
      <c r="C77" s="38" t="s">
        <v>458</v>
      </c>
      <c r="D77" s="38" t="s">
        <v>459</v>
      </c>
      <c r="E77" s="11"/>
      <c r="F77" s="11"/>
      <c r="G77" s="11"/>
    </row>
    <row r="78" spans="1:7" ht="17.100000000000001" customHeight="1" thickBot="1">
      <c r="A78" s="39">
        <v>75</v>
      </c>
      <c r="B78" s="42" t="s">
        <v>460</v>
      </c>
      <c r="C78" s="35">
        <v>0</v>
      </c>
      <c r="D78" s="35">
        <v>0</v>
      </c>
      <c r="E78" s="11"/>
      <c r="F78" s="11"/>
      <c r="G78" s="11"/>
    </row>
    <row r="79" spans="1:7" ht="17.100000000000001" customHeight="1" thickBot="1">
      <c r="A79" s="39">
        <v>76</v>
      </c>
      <c r="B79" s="42" t="s">
        <v>461</v>
      </c>
      <c r="C79" s="35">
        <v>0</v>
      </c>
      <c r="D79" s="35">
        <v>0</v>
      </c>
      <c r="E79" s="11"/>
      <c r="F79" s="11"/>
      <c r="G79" s="11"/>
    </row>
    <row r="80" spans="1:7" ht="17.100000000000001" customHeight="1" thickBot="1">
      <c r="A80" s="39">
        <v>77</v>
      </c>
      <c r="B80" s="42" t="s">
        <v>462</v>
      </c>
      <c r="C80" s="35">
        <v>541</v>
      </c>
      <c r="D80" s="35">
        <v>0</v>
      </c>
      <c r="E80" s="11"/>
      <c r="F80" s="11"/>
      <c r="G80" s="11"/>
    </row>
    <row r="81" spans="1:7" ht="17.100000000000001" customHeight="1" thickBot="1">
      <c r="A81" s="39">
        <v>78</v>
      </c>
      <c r="B81" s="42" t="s">
        <v>463</v>
      </c>
      <c r="C81" s="35">
        <v>0</v>
      </c>
      <c r="D81" s="35">
        <v>0</v>
      </c>
      <c r="E81" s="11"/>
      <c r="F81" s="11"/>
      <c r="G81" s="11"/>
    </row>
    <row r="82" spans="1:7" ht="17.100000000000001" customHeight="1" thickBot="1">
      <c r="A82" s="39">
        <v>79</v>
      </c>
      <c r="B82" s="42" t="s">
        <v>464</v>
      </c>
      <c r="C82" s="35">
        <v>0</v>
      </c>
      <c r="D82" s="35">
        <v>0</v>
      </c>
      <c r="E82" s="11"/>
      <c r="F82" s="11"/>
      <c r="G82" s="11"/>
    </row>
    <row r="83" spans="1:7" ht="17.100000000000001" customHeight="1" thickBot="1">
      <c r="A83" s="39">
        <v>80</v>
      </c>
      <c r="B83" s="42" t="s">
        <v>465</v>
      </c>
      <c r="C83" s="35">
        <v>0</v>
      </c>
      <c r="D83" s="35">
        <v>0</v>
      </c>
      <c r="E83" s="11"/>
      <c r="F83" s="11"/>
      <c r="G83" s="11"/>
    </row>
    <row r="84" spans="1:7" ht="17.100000000000001" customHeight="1" thickBot="1">
      <c r="A84" s="39">
        <v>81</v>
      </c>
      <c r="B84" s="42" t="s">
        <v>466</v>
      </c>
      <c r="C84" s="35">
        <v>0</v>
      </c>
      <c r="D84" s="35">
        <v>0</v>
      </c>
      <c r="E84" s="11"/>
      <c r="F84" s="11"/>
      <c r="G84" s="11"/>
    </row>
    <row r="85" spans="1:7" ht="17.100000000000001" customHeight="1" thickBot="1">
      <c r="A85" s="39">
        <v>82</v>
      </c>
      <c r="B85" s="42" t="s">
        <v>467</v>
      </c>
      <c r="C85" s="35">
        <v>0</v>
      </c>
      <c r="D85" s="35">
        <v>0</v>
      </c>
      <c r="E85" s="11"/>
      <c r="F85" s="11"/>
      <c r="G85" s="11"/>
    </row>
    <row r="86" spans="1:7" ht="17.100000000000001" customHeight="1" thickBot="1">
      <c r="A86" s="39">
        <v>83</v>
      </c>
      <c r="B86" s="42" t="s">
        <v>468</v>
      </c>
      <c r="C86" s="35">
        <v>0</v>
      </c>
      <c r="D86" s="35">
        <v>0</v>
      </c>
      <c r="E86" s="11"/>
      <c r="F86" s="11"/>
      <c r="G86" s="11"/>
    </row>
    <row r="87" spans="1:7" ht="17.25" customHeight="1" thickBot="1">
      <c r="A87" s="40">
        <v>84</v>
      </c>
      <c r="B87" s="43" t="s">
        <v>469</v>
      </c>
      <c r="C87" s="37">
        <v>9314</v>
      </c>
      <c r="D87" s="38">
        <v>0</v>
      </c>
      <c r="E87" s="11"/>
      <c r="F87" s="11"/>
      <c r="G87" s="11"/>
    </row>
    <row r="88" spans="1:7" ht="17.100000000000001" customHeight="1" thickBot="1">
      <c r="A88" s="39">
        <v>85</v>
      </c>
      <c r="B88" s="42" t="s">
        <v>470</v>
      </c>
      <c r="C88" s="35">
        <v>0</v>
      </c>
      <c r="D88" s="35">
        <v>0</v>
      </c>
      <c r="E88" s="11"/>
      <c r="F88" s="11"/>
      <c r="G88" s="11"/>
    </row>
    <row r="89" spans="1:7" ht="17.100000000000001" customHeight="1" thickBot="1">
      <c r="A89" s="39">
        <v>86</v>
      </c>
      <c r="B89" s="42" t="s">
        <v>471</v>
      </c>
      <c r="C89" s="35">
        <v>0</v>
      </c>
      <c r="D89" s="35">
        <v>0</v>
      </c>
      <c r="E89" s="11"/>
      <c r="F89" s="11"/>
      <c r="G89" s="11"/>
    </row>
    <row r="90" spans="1:7" ht="17.100000000000001" customHeight="1" thickBot="1">
      <c r="A90" s="39">
        <v>87</v>
      </c>
      <c r="B90" s="42" t="s">
        <v>472</v>
      </c>
      <c r="C90" s="35">
        <v>11</v>
      </c>
      <c r="D90" s="36">
        <v>3317</v>
      </c>
      <c r="E90" s="11"/>
      <c r="F90" s="11"/>
      <c r="G90" s="11"/>
    </row>
    <row r="91" spans="1:7" ht="17.100000000000001" customHeight="1" thickBot="1">
      <c r="A91" s="39">
        <v>88</v>
      </c>
      <c r="B91" s="42" t="s">
        <v>473</v>
      </c>
      <c r="C91" s="35">
        <v>0</v>
      </c>
      <c r="D91" s="35">
        <v>0</v>
      </c>
      <c r="E91" s="11"/>
      <c r="F91" s="11"/>
      <c r="G91" s="11"/>
    </row>
    <row r="92" spans="1:7" ht="17.100000000000001" customHeight="1" thickBot="1">
      <c r="A92" s="39">
        <v>89</v>
      </c>
      <c r="B92" s="42" t="s">
        <v>474</v>
      </c>
      <c r="C92" s="35">
        <v>0</v>
      </c>
      <c r="D92" s="35">
        <v>0</v>
      </c>
      <c r="E92" s="11"/>
      <c r="F92" s="11"/>
      <c r="G92" s="11"/>
    </row>
    <row r="93" spans="1:7" ht="17.100000000000001" customHeight="1" thickBot="1">
      <c r="A93" s="39">
        <v>90</v>
      </c>
      <c r="B93" s="42" t="s">
        <v>475</v>
      </c>
      <c r="C93" s="35">
        <v>0</v>
      </c>
      <c r="D93" s="36">
        <v>5109</v>
      </c>
      <c r="E93" s="11"/>
      <c r="F93" s="11"/>
      <c r="G93" s="11"/>
    </row>
    <row r="94" spans="1:7" ht="17.100000000000001" customHeight="1" thickBot="1">
      <c r="A94" s="39">
        <v>91</v>
      </c>
      <c r="B94" s="42" t="s">
        <v>476</v>
      </c>
      <c r="C94" s="35">
        <v>0</v>
      </c>
      <c r="D94" s="35">
        <v>0</v>
      </c>
      <c r="E94" s="11"/>
      <c r="F94" s="11"/>
      <c r="G94" s="11"/>
    </row>
    <row r="95" spans="1:7" ht="17.100000000000001" customHeight="1" thickBot="1">
      <c r="A95" s="39">
        <v>92</v>
      </c>
      <c r="B95" s="42" t="s">
        <v>477</v>
      </c>
      <c r="C95" s="35">
        <v>0</v>
      </c>
      <c r="D95" s="35">
        <v>0</v>
      </c>
      <c r="E95" s="11"/>
      <c r="F95" s="11"/>
      <c r="G95" s="11"/>
    </row>
    <row r="96" spans="1:7" ht="17.100000000000001" customHeight="1" thickBot="1">
      <c r="A96" s="39">
        <v>93</v>
      </c>
      <c r="B96" s="42" t="s">
        <v>478</v>
      </c>
      <c r="C96" s="35">
        <v>0</v>
      </c>
      <c r="D96" s="36">
        <v>6182</v>
      </c>
      <c r="E96" s="11"/>
      <c r="F96" s="11"/>
      <c r="G96" s="11"/>
    </row>
    <row r="97" spans="1:7" ht="21" customHeight="1" thickBot="1">
      <c r="A97" s="40">
        <v>94</v>
      </c>
      <c r="B97" s="43" t="s">
        <v>479</v>
      </c>
      <c r="C97" s="38">
        <v>11</v>
      </c>
      <c r="D97" s="37">
        <v>14608</v>
      </c>
      <c r="E97" s="11"/>
      <c r="F97" s="11"/>
      <c r="G97" s="11"/>
    </row>
    <row r="98" spans="1:7" ht="17.100000000000001" customHeight="1" thickBot="1">
      <c r="A98" s="39">
        <v>95</v>
      </c>
      <c r="B98" s="42" t="s">
        <v>480</v>
      </c>
      <c r="C98" s="36">
        <v>12330</v>
      </c>
      <c r="D98" s="36">
        <v>46931</v>
      </c>
      <c r="E98" s="11"/>
      <c r="F98" s="11"/>
      <c r="G98" s="11"/>
    </row>
    <row r="99" spans="1:7" ht="17.100000000000001" customHeight="1" thickBot="1">
      <c r="A99" s="39">
        <v>96</v>
      </c>
      <c r="B99" s="42" t="s">
        <v>481</v>
      </c>
      <c r="C99" s="35">
        <v>0</v>
      </c>
      <c r="D99" s="35">
        <v>0</v>
      </c>
      <c r="E99" s="11"/>
      <c r="F99" s="11"/>
      <c r="G99" s="11"/>
    </row>
    <row r="100" spans="1:7" ht="17.100000000000001" customHeight="1" thickBot="1">
      <c r="A100" s="39">
        <v>97</v>
      </c>
      <c r="B100" s="42" t="s">
        <v>482</v>
      </c>
      <c r="C100" s="35">
        <v>0</v>
      </c>
      <c r="D100" s="35">
        <v>0</v>
      </c>
      <c r="E100" s="11"/>
      <c r="F100" s="11"/>
      <c r="G100" s="11"/>
    </row>
    <row r="101" spans="1:7" ht="17.100000000000001" customHeight="1" thickBot="1">
      <c r="A101" s="39">
        <v>98</v>
      </c>
      <c r="B101" s="42" t="s">
        <v>483</v>
      </c>
      <c r="C101" s="35">
        <v>0</v>
      </c>
      <c r="D101" s="35">
        <v>0</v>
      </c>
      <c r="E101" s="11"/>
      <c r="F101" s="11"/>
      <c r="G101" s="11"/>
    </row>
    <row r="102" spans="1:7" ht="17.100000000000001" customHeight="1" thickBot="1">
      <c r="A102" s="39">
        <v>99</v>
      </c>
      <c r="B102" s="42" t="s">
        <v>484</v>
      </c>
      <c r="C102" s="35">
        <v>0</v>
      </c>
      <c r="D102" s="35">
        <v>0</v>
      </c>
      <c r="E102" s="11"/>
      <c r="F102" s="11"/>
      <c r="G102" s="11"/>
    </row>
    <row r="103" spans="1:7" ht="17.100000000000001" customHeight="1" thickBot="1">
      <c r="A103" s="39">
        <v>100</v>
      </c>
      <c r="B103" s="42" t="s">
        <v>485</v>
      </c>
      <c r="C103" s="35">
        <v>0</v>
      </c>
      <c r="D103" s="35">
        <v>0</v>
      </c>
      <c r="E103" s="11"/>
      <c r="F103" s="11"/>
      <c r="G103" s="11"/>
    </row>
    <row r="104" spans="1:7" ht="17.100000000000001" customHeight="1" thickBot="1">
      <c r="A104" s="39">
        <v>101</v>
      </c>
      <c r="B104" s="42" t="s">
        <v>486</v>
      </c>
      <c r="C104" s="35">
        <v>0</v>
      </c>
      <c r="D104" s="35">
        <v>0</v>
      </c>
      <c r="E104" s="11"/>
      <c r="F104" s="11"/>
      <c r="G104" s="11"/>
    </row>
    <row r="105" spans="1:7" ht="18" customHeight="1" thickBot="1">
      <c r="A105" s="40">
        <v>102</v>
      </c>
      <c r="B105" s="43" t="s">
        <v>487</v>
      </c>
      <c r="C105" s="37">
        <v>12330</v>
      </c>
      <c r="D105" s="37">
        <v>46931</v>
      </c>
      <c r="E105" s="11"/>
      <c r="F105" s="11"/>
      <c r="G105" s="11"/>
    </row>
    <row r="106" spans="1:7" ht="17.25" customHeight="1" thickBot="1">
      <c r="A106" s="40">
        <v>103</v>
      </c>
      <c r="B106" s="43" t="s">
        <v>500</v>
      </c>
      <c r="C106" s="37">
        <v>21655</v>
      </c>
      <c r="D106" s="37">
        <v>61539</v>
      </c>
      <c r="E106" s="11"/>
      <c r="F106" s="11"/>
      <c r="G106" s="11"/>
    </row>
    <row r="107" spans="1:7" ht="18.75" customHeight="1" thickBot="1">
      <c r="A107" s="40">
        <v>104</v>
      </c>
      <c r="B107" s="43" t="s">
        <v>501</v>
      </c>
      <c r="C107" s="38">
        <v>0</v>
      </c>
      <c r="D107" s="38">
        <v>0</v>
      </c>
      <c r="E107" s="11"/>
      <c r="F107" s="11"/>
      <c r="G107" s="11"/>
    </row>
    <row r="108" spans="1:7" ht="24.95" customHeight="1" thickBot="1">
      <c r="A108" s="40">
        <v>105</v>
      </c>
      <c r="B108" s="43" t="s">
        <v>502</v>
      </c>
      <c r="C108" s="38">
        <v>0</v>
      </c>
      <c r="D108" s="38">
        <v>0</v>
      </c>
      <c r="E108" s="11"/>
      <c r="F108" s="11"/>
      <c r="G108" s="11"/>
    </row>
    <row r="109" spans="1:7" ht="17.100000000000001" customHeight="1" thickBot="1">
      <c r="A109" s="39">
        <v>106</v>
      </c>
      <c r="B109" s="42" t="s">
        <v>488</v>
      </c>
      <c r="C109" s="35">
        <v>0</v>
      </c>
      <c r="D109" s="35">
        <v>0</v>
      </c>
      <c r="E109" s="11"/>
      <c r="F109" s="11"/>
      <c r="G109" s="11"/>
    </row>
    <row r="110" spans="1:7" ht="17.100000000000001" customHeight="1" thickBot="1">
      <c r="A110" s="39">
        <v>107</v>
      </c>
      <c r="B110" s="42" t="s">
        <v>489</v>
      </c>
      <c r="C110" s="35">
        <v>0</v>
      </c>
      <c r="D110" s="35">
        <v>0</v>
      </c>
      <c r="E110" s="11"/>
      <c r="F110" s="11"/>
      <c r="G110" s="11"/>
    </row>
    <row r="111" spans="1:7" ht="17.100000000000001" customHeight="1" thickBot="1">
      <c r="A111" s="39">
        <v>108</v>
      </c>
      <c r="B111" s="42" t="s">
        <v>490</v>
      </c>
      <c r="C111" s="35">
        <v>0</v>
      </c>
      <c r="D111" s="35">
        <v>0</v>
      </c>
      <c r="E111" s="11"/>
      <c r="F111" s="11"/>
      <c r="G111" s="11"/>
    </row>
    <row r="112" spans="1:7" ht="17.25" customHeight="1" thickBot="1">
      <c r="A112" s="40">
        <v>109</v>
      </c>
      <c r="B112" s="43" t="s">
        <v>503</v>
      </c>
      <c r="C112" s="38">
        <v>0</v>
      </c>
      <c r="D112" s="38">
        <v>0</v>
      </c>
      <c r="E112" s="11"/>
      <c r="F112" s="11"/>
      <c r="G112" s="11"/>
    </row>
    <row r="113" spans="1:7" ht="17.25" customHeight="1" thickBot="1">
      <c r="A113" s="95">
        <v>110</v>
      </c>
      <c r="B113" s="101" t="s">
        <v>491</v>
      </c>
      <c r="C113" s="97" t="s">
        <v>492</v>
      </c>
      <c r="D113" s="97" t="s">
        <v>449</v>
      </c>
      <c r="E113" s="11"/>
      <c r="F113" s="11"/>
      <c r="G113" s="11"/>
    </row>
    <row r="114" spans="1:7" ht="15.75" customHeight="1">
      <c r="A114" s="84"/>
      <c r="B114" s="85"/>
      <c r="C114" s="86"/>
      <c r="D114" s="86"/>
      <c r="E114" s="11"/>
      <c r="F114" s="11"/>
      <c r="G114" s="11"/>
    </row>
    <row r="115" spans="1:7" ht="15" customHeight="1">
      <c r="A115" s="664" t="s">
        <v>538</v>
      </c>
      <c r="B115" s="665"/>
      <c r="C115" s="665"/>
      <c r="D115" s="665"/>
      <c r="E115" s="11"/>
      <c r="F115" s="11"/>
      <c r="G115" s="11"/>
    </row>
    <row r="116" spans="1:7" ht="16.5" customHeight="1">
      <c r="A116" s="664" t="s">
        <v>539</v>
      </c>
      <c r="B116" s="666"/>
      <c r="C116" s="666"/>
      <c r="D116" s="666"/>
      <c r="E116" s="11"/>
      <c r="F116" s="11"/>
      <c r="G116" s="11"/>
    </row>
    <row r="117" spans="1:7" ht="15.75" thickBot="1">
      <c r="A117" s="11"/>
      <c r="B117" s="11"/>
      <c r="C117" s="659" t="s">
        <v>507</v>
      </c>
      <c r="D117" s="659"/>
      <c r="E117" s="11"/>
    </row>
    <row r="118" spans="1:7">
      <c r="A118" s="655" t="s">
        <v>450</v>
      </c>
      <c r="B118" s="656"/>
      <c r="C118" s="657" t="s">
        <v>526</v>
      </c>
      <c r="D118" s="658"/>
      <c r="E118" s="11"/>
    </row>
    <row r="119" spans="1:7">
      <c r="A119" s="87" t="s">
        <v>2</v>
      </c>
      <c r="B119" s="419" t="s">
        <v>527</v>
      </c>
      <c r="C119" s="651">
        <v>1964907</v>
      </c>
      <c r="D119" s="649"/>
      <c r="E119" s="11"/>
    </row>
    <row r="120" spans="1:7">
      <c r="A120" s="87" t="s">
        <v>70</v>
      </c>
      <c r="B120" s="419" t="s">
        <v>528</v>
      </c>
      <c r="C120" s="648">
        <v>0</v>
      </c>
      <c r="D120" s="649"/>
      <c r="E120" s="11"/>
    </row>
    <row r="121" spans="1:7">
      <c r="A121" s="87" t="s">
        <v>47</v>
      </c>
      <c r="B121" s="419" t="s">
        <v>529</v>
      </c>
      <c r="C121" s="651">
        <v>139184</v>
      </c>
      <c r="D121" s="649"/>
      <c r="E121" s="11"/>
    </row>
    <row r="122" spans="1:7">
      <c r="A122" s="87" t="s">
        <v>45</v>
      </c>
      <c r="B122" s="419" t="s">
        <v>530</v>
      </c>
      <c r="C122" s="651">
        <v>-376752</v>
      </c>
      <c r="D122" s="649"/>
      <c r="E122" s="11"/>
    </row>
    <row r="123" spans="1:7">
      <c r="A123" s="87" t="s">
        <v>40</v>
      </c>
      <c r="B123" s="419" t="s">
        <v>531</v>
      </c>
      <c r="C123" s="648">
        <v>0</v>
      </c>
      <c r="D123" s="649"/>
      <c r="E123" s="11"/>
    </row>
    <row r="124" spans="1:7">
      <c r="A124" s="87" t="s">
        <v>38</v>
      </c>
      <c r="B124" s="419" t="s">
        <v>532</v>
      </c>
      <c r="C124" s="651">
        <v>184360</v>
      </c>
      <c r="D124" s="649"/>
      <c r="E124" s="11"/>
    </row>
    <row r="125" spans="1:7">
      <c r="A125" s="88" t="s">
        <v>4</v>
      </c>
      <c r="B125" s="420" t="s">
        <v>499</v>
      </c>
      <c r="C125" s="650">
        <v>1911699</v>
      </c>
      <c r="D125" s="649"/>
      <c r="E125" s="11"/>
    </row>
    <row r="126" spans="1:7">
      <c r="A126" s="87" t="s">
        <v>147</v>
      </c>
      <c r="B126" s="419" t="s">
        <v>533</v>
      </c>
      <c r="C126" s="648">
        <v>0</v>
      </c>
      <c r="D126" s="649"/>
      <c r="E126" s="11"/>
    </row>
    <row r="127" spans="1:7">
      <c r="A127" s="87" t="s">
        <v>341</v>
      </c>
      <c r="B127" s="419" t="s">
        <v>534</v>
      </c>
      <c r="C127" s="651">
        <v>14608</v>
      </c>
      <c r="D127" s="649"/>
      <c r="E127" s="11"/>
    </row>
    <row r="128" spans="1:7">
      <c r="A128" s="87" t="s">
        <v>140</v>
      </c>
      <c r="B128" s="419" t="s">
        <v>535</v>
      </c>
      <c r="C128" s="651">
        <v>46931</v>
      </c>
      <c r="D128" s="649"/>
      <c r="E128" s="11"/>
    </row>
    <row r="129" spans="1:5">
      <c r="A129" s="88" t="s">
        <v>138</v>
      </c>
      <c r="B129" s="420" t="s">
        <v>500</v>
      </c>
      <c r="C129" s="650">
        <v>61539</v>
      </c>
      <c r="D129" s="661"/>
      <c r="E129" s="11"/>
    </row>
    <row r="130" spans="1:5">
      <c r="A130" s="88" t="s">
        <v>132</v>
      </c>
      <c r="B130" s="420" t="s">
        <v>536</v>
      </c>
      <c r="C130" s="667">
        <v>0</v>
      </c>
      <c r="D130" s="661"/>
      <c r="E130" s="11"/>
    </row>
    <row r="131" spans="1:5">
      <c r="A131" s="88" t="s">
        <v>103</v>
      </c>
      <c r="B131" s="420" t="s">
        <v>537</v>
      </c>
      <c r="C131" s="667">
        <v>0</v>
      </c>
      <c r="D131" s="661"/>
      <c r="E131" s="11"/>
    </row>
    <row r="132" spans="1:5">
      <c r="A132" s="88" t="s">
        <v>343</v>
      </c>
      <c r="B132" s="420" t="s">
        <v>503</v>
      </c>
      <c r="C132" s="650">
        <v>31566</v>
      </c>
      <c r="D132" s="661"/>
      <c r="E132" s="11"/>
    </row>
    <row r="133" spans="1:5" ht="15.75" thickBot="1">
      <c r="A133" s="90" t="s">
        <v>344</v>
      </c>
      <c r="B133" s="563" t="s">
        <v>491</v>
      </c>
      <c r="C133" s="662">
        <v>2004804</v>
      </c>
      <c r="D133" s="663"/>
      <c r="E133" s="11"/>
    </row>
    <row r="134" spans="1:5">
      <c r="A134" s="11"/>
      <c r="B134" s="11"/>
      <c r="C134" s="11"/>
      <c r="D134" s="11"/>
      <c r="E134" s="11"/>
    </row>
    <row r="135" spans="1:5">
      <c r="A135" s="664" t="s">
        <v>538</v>
      </c>
      <c r="B135" s="665"/>
      <c r="C135" s="665"/>
      <c r="D135" s="665"/>
      <c r="E135" s="11"/>
    </row>
    <row r="136" spans="1:5">
      <c r="A136" s="664" t="s">
        <v>540</v>
      </c>
      <c r="B136" s="666"/>
      <c r="C136" s="666"/>
      <c r="D136" s="666"/>
      <c r="E136" s="11"/>
    </row>
    <row r="137" spans="1:5" ht="15.75" thickBot="1">
      <c r="A137" s="11"/>
      <c r="B137" s="11"/>
      <c r="C137" s="659" t="s">
        <v>507</v>
      </c>
      <c r="D137" s="659"/>
      <c r="E137" s="11"/>
    </row>
    <row r="138" spans="1:5" ht="15" customHeight="1">
      <c r="A138" s="668" t="s">
        <v>382</v>
      </c>
      <c r="B138" s="669"/>
      <c r="C138" s="670" t="s">
        <v>542</v>
      </c>
      <c r="D138" s="671"/>
    </row>
    <row r="139" spans="1:5" ht="15" customHeight="1">
      <c r="A139" s="92" t="s">
        <v>2</v>
      </c>
      <c r="B139" s="424" t="s">
        <v>541</v>
      </c>
      <c r="C139" s="672">
        <v>21211</v>
      </c>
      <c r="D139" s="673"/>
    </row>
    <row r="140" spans="1:5" ht="15" customHeight="1">
      <c r="A140" s="87" t="s">
        <v>70</v>
      </c>
      <c r="B140" s="15" t="s">
        <v>543</v>
      </c>
      <c r="C140" s="609">
        <v>21211</v>
      </c>
      <c r="D140" s="660"/>
    </row>
    <row r="141" spans="1:5" ht="15" customHeight="1">
      <c r="A141" s="87" t="s">
        <v>47</v>
      </c>
      <c r="B141" s="15" t="s">
        <v>547</v>
      </c>
      <c r="C141" s="609"/>
      <c r="D141" s="660"/>
    </row>
    <row r="142" spans="1:5" ht="15" customHeight="1">
      <c r="A142" s="92" t="s">
        <v>45</v>
      </c>
      <c r="B142" s="424" t="s">
        <v>544</v>
      </c>
      <c r="C142" s="672">
        <v>93447</v>
      </c>
      <c r="D142" s="673"/>
    </row>
    <row r="143" spans="1:5" ht="15" customHeight="1">
      <c r="A143" s="88" t="s">
        <v>40</v>
      </c>
      <c r="B143" s="89" t="s">
        <v>545</v>
      </c>
      <c r="C143" s="609">
        <v>5123</v>
      </c>
      <c r="D143" s="676"/>
    </row>
    <row r="144" spans="1:5" ht="15" customHeight="1">
      <c r="A144" s="87" t="s">
        <v>38</v>
      </c>
      <c r="B144" s="15" t="s">
        <v>543</v>
      </c>
      <c r="C144" s="609">
        <v>5123</v>
      </c>
      <c r="D144" s="660"/>
    </row>
    <row r="145" spans="1:4" s="91" customFormat="1" ht="15" customHeight="1">
      <c r="A145" s="87" t="s">
        <v>4</v>
      </c>
      <c r="B145" s="15" t="s">
        <v>547</v>
      </c>
      <c r="C145" s="609"/>
      <c r="D145" s="676"/>
    </row>
    <row r="146" spans="1:4" ht="15" customHeight="1">
      <c r="A146" s="88" t="s">
        <v>147</v>
      </c>
      <c r="B146" s="89" t="s">
        <v>546</v>
      </c>
      <c r="C146" s="609">
        <v>88324</v>
      </c>
      <c r="D146" s="676"/>
    </row>
    <row r="147" spans="1:4" ht="15" customHeight="1">
      <c r="A147" s="87" t="s">
        <v>341</v>
      </c>
      <c r="B147" s="15" t="s">
        <v>543</v>
      </c>
      <c r="C147" s="609">
        <v>88324</v>
      </c>
      <c r="D147" s="660"/>
    </row>
    <row r="148" spans="1:4" ht="15" customHeight="1">
      <c r="A148" s="87" t="s">
        <v>140</v>
      </c>
      <c r="B148" s="15" t="s">
        <v>547</v>
      </c>
      <c r="C148" s="609"/>
      <c r="D148" s="660"/>
    </row>
    <row r="149" spans="1:4" ht="15" customHeight="1">
      <c r="A149" s="88" t="s">
        <v>138</v>
      </c>
      <c r="B149" s="89" t="s">
        <v>548</v>
      </c>
      <c r="C149" s="609">
        <v>0</v>
      </c>
      <c r="D149" s="676"/>
    </row>
    <row r="150" spans="1:4" ht="15" customHeight="1">
      <c r="A150" s="87" t="s">
        <v>132</v>
      </c>
      <c r="B150" s="15" t="s">
        <v>543</v>
      </c>
      <c r="C150" s="616"/>
      <c r="D150" s="677"/>
    </row>
    <row r="151" spans="1:4" ht="15" customHeight="1">
      <c r="A151" s="87" t="s">
        <v>103</v>
      </c>
      <c r="B151" s="15" t="s">
        <v>547</v>
      </c>
      <c r="C151" s="616"/>
      <c r="D151" s="677"/>
    </row>
    <row r="152" spans="1:4" ht="15" customHeight="1">
      <c r="A152" s="92" t="s">
        <v>343</v>
      </c>
      <c r="B152" s="424" t="s">
        <v>549</v>
      </c>
      <c r="C152" s="672">
        <v>0</v>
      </c>
      <c r="D152" s="673"/>
    </row>
    <row r="153" spans="1:4" ht="15" customHeight="1">
      <c r="A153" s="87" t="s">
        <v>344</v>
      </c>
      <c r="B153" s="15" t="s">
        <v>543</v>
      </c>
      <c r="C153" s="612"/>
      <c r="D153" s="660"/>
    </row>
    <row r="154" spans="1:4" ht="15" customHeight="1">
      <c r="A154" s="87" t="s">
        <v>345</v>
      </c>
      <c r="B154" s="15" t="s">
        <v>547</v>
      </c>
      <c r="C154" s="612"/>
      <c r="D154" s="660"/>
    </row>
    <row r="155" spans="1:4" ht="15" customHeight="1" thickBot="1">
      <c r="A155" s="92" t="s">
        <v>346</v>
      </c>
      <c r="B155" s="93" t="s">
        <v>550</v>
      </c>
      <c r="C155" s="674">
        <f>SUM(C139+C142+C152)</f>
        <v>114658</v>
      </c>
      <c r="D155" s="675"/>
    </row>
  </sheetData>
  <mergeCells count="43">
    <mergeCell ref="C155:D155"/>
    <mergeCell ref="C153:D153"/>
    <mergeCell ref="C154:D154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37:D137"/>
    <mergeCell ref="A138:B138"/>
    <mergeCell ref="C138:D138"/>
    <mergeCell ref="C139:D139"/>
    <mergeCell ref="C140:D140"/>
    <mergeCell ref="C141:D141"/>
    <mergeCell ref="C132:D132"/>
    <mergeCell ref="C133:D133"/>
    <mergeCell ref="A115:D115"/>
    <mergeCell ref="A116:D116"/>
    <mergeCell ref="A135:D135"/>
    <mergeCell ref="A136:D136"/>
    <mergeCell ref="C126:D126"/>
    <mergeCell ref="C127:D127"/>
    <mergeCell ref="C128:D128"/>
    <mergeCell ref="C129:D129"/>
    <mergeCell ref="C130:D130"/>
    <mergeCell ref="C131:D131"/>
    <mergeCell ref="C120:D120"/>
    <mergeCell ref="C121:D121"/>
    <mergeCell ref="C122:D122"/>
    <mergeCell ref="C123:D123"/>
    <mergeCell ref="C125:D125"/>
    <mergeCell ref="C124:D124"/>
    <mergeCell ref="A1:D1"/>
    <mergeCell ref="A118:B118"/>
    <mergeCell ref="C118:D118"/>
    <mergeCell ref="C117:D117"/>
    <mergeCell ref="C119:D1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 &amp;R 17. melléklet a 12/2015. (IV.24.)  önkormányzati rendelethez, 
adatok ezer Ft-ban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3:G16"/>
  <sheetViews>
    <sheetView workbookViewId="0">
      <selection activeCell="G32" sqref="G32"/>
    </sheetView>
  </sheetViews>
  <sheetFormatPr defaultRowHeight="15"/>
  <cols>
    <col min="1" max="1" width="5.28515625" style="11" customWidth="1"/>
    <col min="2" max="2" width="61.28515625" style="11" customWidth="1"/>
    <col min="3" max="3" width="15.140625" style="11" customWidth="1"/>
    <col min="4" max="4" width="13.85546875" style="11" customWidth="1"/>
    <col min="5" max="5" width="13.5703125" style="11" customWidth="1"/>
    <col min="6" max="6" width="13.7109375" style="11" customWidth="1"/>
    <col min="7" max="16384" width="9.140625" style="11"/>
  </cols>
  <sheetData>
    <row r="3" spans="1:7" ht="18.75">
      <c r="B3" s="678" t="s">
        <v>773</v>
      </c>
      <c r="C3" s="678"/>
      <c r="D3" s="678"/>
      <c r="E3" s="678"/>
      <c r="F3" s="678"/>
    </row>
    <row r="4" spans="1:7" ht="15.75" thickBot="1">
      <c r="F4" s="228"/>
      <c r="G4" s="228"/>
    </row>
    <row r="5" spans="1:7" ht="16.5" thickBot="1">
      <c r="A5" s="229" t="s">
        <v>601</v>
      </c>
      <c r="B5" s="230" t="s">
        <v>602</v>
      </c>
      <c r="C5" s="230" t="s">
        <v>603</v>
      </c>
      <c r="D5" s="230" t="s">
        <v>604</v>
      </c>
      <c r="E5" s="230" t="s">
        <v>371</v>
      </c>
      <c r="F5" s="230" t="s">
        <v>605</v>
      </c>
    </row>
    <row r="6" spans="1:7" ht="16.5" thickBot="1">
      <c r="A6" s="229"/>
      <c r="B6" s="229" t="s">
        <v>606</v>
      </c>
      <c r="C6" s="229"/>
      <c r="D6" s="229"/>
      <c r="E6" s="229"/>
      <c r="F6" s="229"/>
    </row>
    <row r="7" spans="1:7" ht="15.75">
      <c r="A7" s="231" t="s">
        <v>347</v>
      </c>
      <c r="B7" s="232" t="s">
        <v>607</v>
      </c>
      <c r="C7" s="233"/>
      <c r="D7" s="233"/>
      <c r="E7" s="233"/>
      <c r="F7" s="234"/>
    </row>
    <row r="8" spans="1:7" ht="15.75">
      <c r="A8" s="235" t="s">
        <v>348</v>
      </c>
      <c r="B8" s="236" t="s">
        <v>608</v>
      </c>
      <c r="C8" s="237">
        <v>201754</v>
      </c>
      <c r="D8" s="237">
        <v>159464</v>
      </c>
      <c r="E8" s="237">
        <v>159464</v>
      </c>
      <c r="F8" s="238">
        <v>1</v>
      </c>
    </row>
    <row r="9" spans="1:7" ht="16.5" thickBot="1">
      <c r="A9" s="239" t="s">
        <v>349</v>
      </c>
      <c r="B9" s="240" t="s">
        <v>609</v>
      </c>
      <c r="C9" s="241">
        <v>31167</v>
      </c>
      <c r="D9" s="242"/>
      <c r="E9" s="242"/>
      <c r="F9" s="243"/>
    </row>
    <row r="10" spans="1:7" ht="16.5" thickBot="1">
      <c r="A10" s="229" t="s">
        <v>350</v>
      </c>
      <c r="B10" s="229" t="s">
        <v>610</v>
      </c>
      <c r="C10" s="244">
        <f>SUM(C7+C8+C9)</f>
        <v>232921</v>
      </c>
      <c r="D10" s="244">
        <f t="shared" ref="D10:E10" si="0">SUM(D7+D8+D9)</f>
        <v>159464</v>
      </c>
      <c r="E10" s="244">
        <f t="shared" si="0"/>
        <v>159464</v>
      </c>
      <c r="F10" s="245">
        <v>1</v>
      </c>
    </row>
    <row r="11" spans="1:7" ht="15.75">
      <c r="A11" s="231" t="s">
        <v>351</v>
      </c>
      <c r="B11" s="232" t="s">
        <v>611</v>
      </c>
      <c r="C11" s="246">
        <v>396919</v>
      </c>
      <c r="D11" s="246">
        <v>343301</v>
      </c>
      <c r="E11" s="246">
        <v>343301</v>
      </c>
      <c r="F11" s="234">
        <v>1</v>
      </c>
    </row>
    <row r="12" spans="1:7" ht="15.75">
      <c r="A12" s="235" t="s">
        <v>352</v>
      </c>
      <c r="B12" s="236" t="s">
        <v>612</v>
      </c>
      <c r="C12" s="237">
        <v>1142</v>
      </c>
      <c r="D12" s="247"/>
      <c r="E12" s="247"/>
      <c r="F12" s="238"/>
    </row>
    <row r="13" spans="1:7" ht="15.75">
      <c r="A13" s="235" t="s">
        <v>353</v>
      </c>
      <c r="B13" s="236" t="s">
        <v>613</v>
      </c>
      <c r="C13" s="237">
        <v>1200</v>
      </c>
      <c r="D13" s="237">
        <v>6318</v>
      </c>
      <c r="E13" s="237">
        <v>6318</v>
      </c>
      <c r="F13" s="238">
        <v>1</v>
      </c>
    </row>
    <row r="14" spans="1:7" ht="15.75">
      <c r="A14" s="235" t="s">
        <v>354</v>
      </c>
      <c r="B14" s="236" t="s">
        <v>614</v>
      </c>
      <c r="C14" s="247"/>
      <c r="D14" s="247"/>
      <c r="E14" s="247"/>
      <c r="F14" s="238"/>
    </row>
    <row r="15" spans="1:7" ht="16.5" thickBot="1">
      <c r="A15" s="239" t="s">
        <v>355</v>
      </c>
      <c r="B15" s="240" t="s">
        <v>615</v>
      </c>
      <c r="C15" s="242"/>
      <c r="D15" s="242"/>
      <c r="E15" s="242"/>
      <c r="F15" s="243"/>
    </row>
    <row r="16" spans="1:7" ht="16.5" thickBot="1">
      <c r="A16" s="229" t="s">
        <v>356</v>
      </c>
      <c r="B16" s="229" t="s">
        <v>616</v>
      </c>
      <c r="C16" s="244">
        <f>SUM(C11:C15)</f>
        <v>399261</v>
      </c>
      <c r="D16" s="244">
        <f t="shared" ref="D16:E16" si="1">SUM(D11:D15)</f>
        <v>349619</v>
      </c>
      <c r="E16" s="244">
        <f t="shared" si="1"/>
        <v>349619</v>
      </c>
      <c r="F16" s="245">
        <v>1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&amp;R18. melléklet a 12/2015. (IV.24.) önkormányzati rendelethez, 
adatok ezer Ft-ban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S74"/>
  <sheetViews>
    <sheetView zoomScale="120" zoomScaleNormal="120" workbookViewId="0">
      <selection sqref="A1:XFD1"/>
    </sheetView>
  </sheetViews>
  <sheetFormatPr defaultRowHeight="15"/>
  <cols>
    <col min="1" max="1" width="2.28515625" customWidth="1"/>
    <col min="2" max="3" width="3.140625" customWidth="1"/>
    <col min="4" max="4" width="51" customWidth="1"/>
    <col min="5" max="5" width="12.28515625" customWidth="1"/>
    <col min="6" max="6" width="9.42578125" customWidth="1"/>
    <col min="7" max="7" width="12.42578125" customWidth="1"/>
    <col min="8" max="8" width="11.28515625" customWidth="1"/>
    <col min="9" max="9" width="9.140625" customWidth="1"/>
    <col min="10" max="10" width="12.85546875" customWidth="1"/>
  </cols>
  <sheetData>
    <row r="1" spans="1:19" ht="15.75" thickBot="1">
      <c r="A1" s="11"/>
      <c r="B1" s="11"/>
      <c r="C1" s="11"/>
      <c r="D1" s="11"/>
      <c r="E1" s="11"/>
      <c r="F1" s="11"/>
      <c r="G1" s="11"/>
      <c r="H1" s="11"/>
      <c r="I1" s="679"/>
      <c r="J1" s="679"/>
      <c r="K1" s="11"/>
      <c r="L1" s="11"/>
      <c r="M1" s="11"/>
      <c r="N1" s="11"/>
      <c r="O1" s="11"/>
      <c r="P1" s="11"/>
      <c r="Q1" s="11"/>
      <c r="R1" s="11"/>
      <c r="S1" s="11"/>
    </row>
    <row r="2" spans="1:19" ht="15.75" thickTop="1">
      <c r="A2" s="11"/>
      <c r="B2" s="44"/>
      <c r="C2" s="126" t="s">
        <v>361</v>
      </c>
      <c r="D2" s="126" t="s">
        <v>362</v>
      </c>
      <c r="E2" s="126" t="s">
        <v>363</v>
      </c>
      <c r="F2" s="126" t="s">
        <v>364</v>
      </c>
      <c r="G2" s="126" t="s">
        <v>365</v>
      </c>
      <c r="H2" s="126" t="s">
        <v>366</v>
      </c>
      <c r="I2" s="126" t="s">
        <v>367</v>
      </c>
      <c r="J2" s="127" t="s">
        <v>621</v>
      </c>
      <c r="K2" s="11"/>
      <c r="L2" s="11"/>
      <c r="M2" s="11"/>
      <c r="N2" s="11"/>
      <c r="O2" s="11"/>
      <c r="P2" s="11"/>
      <c r="Q2" s="11"/>
      <c r="R2" s="11"/>
      <c r="S2" s="11"/>
    </row>
    <row r="3" spans="1:19" ht="48" customHeight="1">
      <c r="A3" s="11"/>
      <c r="B3" s="53" t="s">
        <v>2</v>
      </c>
      <c r="C3" s="15"/>
      <c r="D3" s="426" t="s">
        <v>626</v>
      </c>
      <c r="E3" s="427" t="s">
        <v>627</v>
      </c>
      <c r="F3" s="428" t="s">
        <v>628</v>
      </c>
      <c r="G3" s="427" t="s">
        <v>629</v>
      </c>
      <c r="H3" s="427" t="s">
        <v>630</v>
      </c>
      <c r="I3" s="428" t="s">
        <v>628</v>
      </c>
      <c r="J3" s="504" t="s">
        <v>631</v>
      </c>
      <c r="K3" s="11"/>
      <c r="L3" s="11"/>
      <c r="M3" s="11"/>
      <c r="N3" s="11"/>
      <c r="O3" s="11"/>
      <c r="P3" s="11"/>
      <c r="Q3" s="11"/>
      <c r="R3" s="11"/>
      <c r="S3" s="11"/>
    </row>
    <row r="4" spans="1:19" ht="12.95" customHeight="1">
      <c r="A4" s="11"/>
      <c r="B4" s="53" t="s">
        <v>70</v>
      </c>
      <c r="C4" s="18" t="s">
        <v>2</v>
      </c>
      <c r="D4" s="18" t="s">
        <v>70</v>
      </c>
      <c r="E4" s="18" t="s">
        <v>47</v>
      </c>
      <c r="F4" s="18" t="s">
        <v>45</v>
      </c>
      <c r="G4" s="18" t="s">
        <v>40</v>
      </c>
      <c r="H4" s="18" t="s">
        <v>38</v>
      </c>
      <c r="I4" s="18" t="s">
        <v>4</v>
      </c>
      <c r="J4" s="445" t="s">
        <v>147</v>
      </c>
      <c r="K4" s="11"/>
      <c r="L4" s="11"/>
      <c r="M4" s="11"/>
      <c r="N4" s="11"/>
      <c r="O4" s="11"/>
      <c r="P4" s="11"/>
      <c r="Q4" s="11"/>
      <c r="R4" s="11"/>
      <c r="S4" s="11"/>
    </row>
    <row r="5" spans="1:19" ht="12.95" customHeight="1">
      <c r="A5" s="11"/>
      <c r="B5" s="53" t="s">
        <v>47</v>
      </c>
      <c r="C5" s="420" t="s">
        <v>2</v>
      </c>
      <c r="D5" s="420" t="s">
        <v>632</v>
      </c>
      <c r="E5" s="421">
        <f>SUM(E6:E9)</f>
        <v>1565084</v>
      </c>
      <c r="F5" s="420">
        <v>0</v>
      </c>
      <c r="G5" s="421">
        <f>SUM(G6:G9)</f>
        <v>1565084</v>
      </c>
      <c r="H5" s="421">
        <f t="shared" ref="H5:J5" si="0">SUM(H6:H9)</f>
        <v>1855836</v>
      </c>
      <c r="I5" s="421">
        <f t="shared" si="0"/>
        <v>0</v>
      </c>
      <c r="J5" s="482">
        <f t="shared" si="0"/>
        <v>1855836</v>
      </c>
      <c r="K5" s="11"/>
      <c r="L5" s="11"/>
      <c r="M5" s="11"/>
      <c r="N5" s="11"/>
      <c r="O5" s="11"/>
      <c r="P5" s="11"/>
      <c r="Q5" s="11"/>
      <c r="R5" s="11"/>
      <c r="S5" s="11"/>
    </row>
    <row r="6" spans="1:19" ht="12.95" customHeight="1">
      <c r="A6" s="11"/>
      <c r="B6" s="53" t="s">
        <v>45</v>
      </c>
      <c r="C6" s="422" t="s">
        <v>70</v>
      </c>
      <c r="D6" s="422" t="s">
        <v>633</v>
      </c>
      <c r="E6" s="423">
        <v>13435</v>
      </c>
      <c r="F6" s="422"/>
      <c r="G6" s="423">
        <v>13435</v>
      </c>
      <c r="H6" s="423">
        <v>11456</v>
      </c>
      <c r="I6" s="422">
        <v>0</v>
      </c>
      <c r="J6" s="460">
        <v>11456</v>
      </c>
      <c r="K6" s="11"/>
      <c r="L6" s="11"/>
      <c r="M6" s="11"/>
      <c r="N6" s="11"/>
      <c r="O6" s="11"/>
      <c r="P6" s="11"/>
      <c r="Q6" s="11"/>
      <c r="R6" s="11"/>
      <c r="S6" s="11"/>
    </row>
    <row r="7" spans="1:19" ht="12.95" customHeight="1">
      <c r="A7" s="11"/>
      <c r="B7" s="53" t="s">
        <v>40</v>
      </c>
      <c r="C7" s="422" t="s">
        <v>47</v>
      </c>
      <c r="D7" s="422" t="s">
        <v>634</v>
      </c>
      <c r="E7" s="423">
        <v>1114682</v>
      </c>
      <c r="F7" s="422"/>
      <c r="G7" s="423">
        <v>1114682</v>
      </c>
      <c r="H7" s="423">
        <v>1821332</v>
      </c>
      <c r="I7" s="422">
        <v>0</v>
      </c>
      <c r="J7" s="460">
        <v>1821332</v>
      </c>
      <c r="K7" s="11"/>
      <c r="L7" s="11"/>
      <c r="M7" s="11"/>
      <c r="N7" s="11"/>
      <c r="O7" s="11"/>
      <c r="P7" s="11"/>
      <c r="Q7" s="11"/>
      <c r="R7" s="11"/>
      <c r="S7" s="11"/>
    </row>
    <row r="8" spans="1:19" ht="12.95" customHeight="1">
      <c r="A8" s="11"/>
      <c r="B8" s="53" t="s">
        <v>38</v>
      </c>
      <c r="C8" s="422" t="s">
        <v>45</v>
      </c>
      <c r="D8" s="422" t="s">
        <v>635</v>
      </c>
      <c r="E8" s="423">
        <v>26397</v>
      </c>
      <c r="F8" s="422"/>
      <c r="G8" s="423">
        <v>26397</v>
      </c>
      <c r="H8" s="423">
        <v>23048</v>
      </c>
      <c r="I8" s="422">
        <v>0</v>
      </c>
      <c r="J8" s="460">
        <v>23048</v>
      </c>
      <c r="K8" s="11"/>
      <c r="L8" s="11"/>
      <c r="M8" s="11"/>
      <c r="N8" s="11"/>
      <c r="O8" s="11"/>
      <c r="P8" s="11"/>
      <c r="Q8" s="11"/>
      <c r="R8" s="11"/>
      <c r="S8" s="11"/>
    </row>
    <row r="9" spans="1:19" ht="12.95" customHeight="1">
      <c r="A9" s="11"/>
      <c r="B9" s="53" t="s">
        <v>4</v>
      </c>
      <c r="C9" s="422" t="s">
        <v>40</v>
      </c>
      <c r="D9" s="422" t="s">
        <v>636</v>
      </c>
      <c r="E9" s="423">
        <v>410570</v>
      </c>
      <c r="F9" s="422"/>
      <c r="G9" s="423">
        <v>410570</v>
      </c>
      <c r="H9" s="422">
        <v>0</v>
      </c>
      <c r="I9" s="422">
        <v>0</v>
      </c>
      <c r="J9" s="453">
        <v>0</v>
      </c>
      <c r="K9" s="11"/>
      <c r="L9" s="11"/>
      <c r="M9" s="11"/>
      <c r="N9" s="11"/>
      <c r="O9" s="11"/>
      <c r="P9" s="11"/>
      <c r="Q9" s="11"/>
      <c r="R9" s="11"/>
      <c r="S9" s="11"/>
    </row>
    <row r="10" spans="1:19" ht="12.95" customHeight="1">
      <c r="A10" s="11"/>
      <c r="B10" s="53" t="s">
        <v>147</v>
      </c>
      <c r="C10" s="420" t="s">
        <v>38</v>
      </c>
      <c r="D10" s="420" t="s">
        <v>637</v>
      </c>
      <c r="E10" s="420">
        <f>SUM(E11:E12)</f>
        <v>0</v>
      </c>
      <c r="F10" s="420">
        <f t="shared" ref="F10:J10" si="1">SUM(F11:F12)</f>
        <v>0</v>
      </c>
      <c r="G10" s="420">
        <f t="shared" si="1"/>
        <v>0</v>
      </c>
      <c r="H10" s="420">
        <f t="shared" si="1"/>
        <v>0</v>
      </c>
      <c r="I10" s="420">
        <f t="shared" si="1"/>
        <v>0</v>
      </c>
      <c r="J10" s="454">
        <f t="shared" si="1"/>
        <v>0</v>
      </c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2.95" customHeight="1">
      <c r="A11" s="11"/>
      <c r="B11" s="53" t="s">
        <v>341</v>
      </c>
      <c r="C11" s="422" t="s">
        <v>4</v>
      </c>
      <c r="D11" s="422" t="s">
        <v>638</v>
      </c>
      <c r="E11" s="422">
        <v>0</v>
      </c>
      <c r="F11" s="422"/>
      <c r="G11" s="422">
        <v>0</v>
      </c>
      <c r="H11" s="422">
        <v>0</v>
      </c>
      <c r="I11" s="422">
        <v>0</v>
      </c>
      <c r="J11" s="453">
        <v>0</v>
      </c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2.95" customHeight="1">
      <c r="A12" s="11"/>
      <c r="B12" s="53" t="s">
        <v>140</v>
      </c>
      <c r="C12" s="422" t="s">
        <v>147</v>
      </c>
      <c r="D12" s="422" t="s">
        <v>639</v>
      </c>
      <c r="E12" s="422">
        <v>0</v>
      </c>
      <c r="F12" s="422"/>
      <c r="G12" s="422">
        <v>0</v>
      </c>
      <c r="H12" s="422">
        <v>0</v>
      </c>
      <c r="I12" s="422">
        <v>0</v>
      </c>
      <c r="J12" s="453">
        <v>0</v>
      </c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2.95" customHeight="1">
      <c r="A13" s="11"/>
      <c r="B13" s="53" t="s">
        <v>138</v>
      </c>
      <c r="C13" s="422" t="s">
        <v>341</v>
      </c>
      <c r="D13" s="420" t="s">
        <v>640</v>
      </c>
      <c r="E13" s="421">
        <v>139184</v>
      </c>
      <c r="F13" s="420">
        <v>0</v>
      </c>
      <c r="G13" s="421">
        <v>139184</v>
      </c>
      <c r="H13" s="421">
        <v>98334</v>
      </c>
      <c r="I13" s="420">
        <v>0</v>
      </c>
      <c r="J13" s="482">
        <v>98334</v>
      </c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2.95" customHeight="1">
      <c r="A14" s="11"/>
      <c r="B14" s="53" t="s">
        <v>132</v>
      </c>
      <c r="C14" s="420" t="s">
        <v>140</v>
      </c>
      <c r="D14" s="420" t="s">
        <v>641</v>
      </c>
      <c r="E14" s="421">
        <f>SUM(E15:E16)</f>
        <v>22958</v>
      </c>
      <c r="F14" s="421">
        <f t="shared" ref="F14:I14" si="2">SUM(F15:F16)</f>
        <v>0</v>
      </c>
      <c r="G14" s="421">
        <f t="shared" si="2"/>
        <v>22958</v>
      </c>
      <c r="H14" s="421">
        <f>SUM(H15:H17)</f>
        <v>39020</v>
      </c>
      <c r="I14" s="421">
        <f t="shared" si="2"/>
        <v>0</v>
      </c>
      <c r="J14" s="482">
        <f>SUM(J15:J17)</f>
        <v>39020</v>
      </c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2.95" customHeight="1">
      <c r="A15" s="11"/>
      <c r="B15" s="53" t="s">
        <v>103</v>
      </c>
      <c r="C15" s="422" t="s">
        <v>138</v>
      </c>
      <c r="D15" s="422" t="s">
        <v>642</v>
      </c>
      <c r="E15" s="423">
        <v>21124</v>
      </c>
      <c r="F15" s="422">
        <v>0</v>
      </c>
      <c r="G15" s="423">
        <v>21124</v>
      </c>
      <c r="H15" s="423">
        <v>34916</v>
      </c>
      <c r="I15" s="422">
        <v>0</v>
      </c>
      <c r="J15" s="460">
        <v>34916</v>
      </c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2.95" customHeight="1">
      <c r="A16" s="11"/>
      <c r="B16" s="53" t="s">
        <v>343</v>
      </c>
      <c r="C16" s="422" t="s">
        <v>132</v>
      </c>
      <c r="D16" s="422" t="s">
        <v>643</v>
      </c>
      <c r="E16" s="423">
        <v>1834</v>
      </c>
      <c r="F16" s="422">
        <v>0</v>
      </c>
      <c r="G16" s="423">
        <v>1834</v>
      </c>
      <c r="H16" s="423">
        <v>3349</v>
      </c>
      <c r="I16" s="422">
        <v>0</v>
      </c>
      <c r="J16" s="460">
        <v>3349</v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2.95" customHeight="1">
      <c r="A17" s="11"/>
      <c r="B17" s="53" t="s">
        <v>344</v>
      </c>
      <c r="C17" s="422" t="s">
        <v>103</v>
      </c>
      <c r="D17" s="422" t="s">
        <v>644</v>
      </c>
      <c r="E17" s="422">
        <v>0</v>
      </c>
      <c r="F17" s="422">
        <v>0</v>
      </c>
      <c r="G17" s="422">
        <v>0</v>
      </c>
      <c r="H17" s="422">
        <v>755</v>
      </c>
      <c r="I17" s="422">
        <v>0</v>
      </c>
      <c r="J17" s="453">
        <v>755</v>
      </c>
      <c r="K17" s="11"/>
      <c r="L17" s="11"/>
      <c r="M17" s="11"/>
      <c r="N17" s="11"/>
      <c r="O17" s="11"/>
      <c r="P17" s="11"/>
      <c r="Q17" s="11"/>
      <c r="R17" s="11"/>
      <c r="S17" s="11"/>
    </row>
    <row r="18" spans="1:19" ht="12.95" customHeight="1">
      <c r="A18" s="11"/>
      <c r="B18" s="53" t="s">
        <v>345</v>
      </c>
      <c r="C18" s="420" t="s">
        <v>343</v>
      </c>
      <c r="D18" s="420" t="s">
        <v>645</v>
      </c>
      <c r="E18" s="421">
        <v>17683</v>
      </c>
      <c r="F18" s="420">
        <v>0</v>
      </c>
      <c r="G18" s="421">
        <v>17683</v>
      </c>
      <c r="H18" s="421">
        <v>11614</v>
      </c>
      <c r="I18" s="420">
        <v>0</v>
      </c>
      <c r="J18" s="482">
        <v>11614</v>
      </c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2.95" customHeight="1">
      <c r="A19" s="11"/>
      <c r="B19" s="53" t="s">
        <v>346</v>
      </c>
      <c r="C19" s="420" t="s">
        <v>344</v>
      </c>
      <c r="D19" s="420" t="s">
        <v>646</v>
      </c>
      <c r="E19" s="420">
        <v>0</v>
      </c>
      <c r="F19" s="420">
        <v>0</v>
      </c>
      <c r="G19" s="420">
        <v>0</v>
      </c>
      <c r="H19" s="420">
        <v>0</v>
      </c>
      <c r="I19" s="420">
        <v>0</v>
      </c>
      <c r="J19" s="454">
        <v>0</v>
      </c>
      <c r="K19" s="11"/>
      <c r="L19" s="11"/>
      <c r="M19" s="11"/>
      <c r="N19" s="11"/>
      <c r="O19" s="11"/>
      <c r="P19" s="11"/>
      <c r="Q19" s="11"/>
      <c r="R19" s="11"/>
      <c r="S19" s="11"/>
    </row>
    <row r="20" spans="1:19" s="431" customFormat="1" ht="12.75">
      <c r="A20" s="429"/>
      <c r="B20" s="430" t="s">
        <v>622</v>
      </c>
      <c r="C20" s="424" t="s">
        <v>345</v>
      </c>
      <c r="D20" s="424" t="s">
        <v>647</v>
      </c>
      <c r="E20" s="425">
        <f>SUM(E5+E10+E13+E14+E18+E19)</f>
        <v>1744909</v>
      </c>
      <c r="F20" s="425">
        <f t="shared" ref="F20:J20" si="3">SUM(F5+F10+F13+F14+F18+F19)</f>
        <v>0</v>
      </c>
      <c r="G20" s="425">
        <f t="shared" si="3"/>
        <v>1744909</v>
      </c>
      <c r="H20" s="425">
        <f t="shared" si="3"/>
        <v>2004804</v>
      </c>
      <c r="I20" s="425">
        <f t="shared" si="3"/>
        <v>0</v>
      </c>
      <c r="J20" s="505">
        <f t="shared" si="3"/>
        <v>2004804</v>
      </c>
      <c r="K20" s="429"/>
      <c r="L20" s="429"/>
      <c r="M20" s="429"/>
      <c r="N20" s="429"/>
      <c r="O20" s="429"/>
      <c r="P20" s="429"/>
      <c r="Q20" s="429"/>
      <c r="R20" s="429"/>
      <c r="S20" s="429"/>
    </row>
    <row r="21" spans="1:19" ht="45.75" customHeight="1">
      <c r="A21" s="11"/>
      <c r="B21" s="53" t="s">
        <v>623</v>
      </c>
      <c r="C21" s="15"/>
      <c r="D21" s="426" t="s">
        <v>648</v>
      </c>
      <c r="E21" s="427" t="s">
        <v>627</v>
      </c>
      <c r="F21" s="428" t="s">
        <v>628</v>
      </c>
      <c r="G21" s="427" t="s">
        <v>629</v>
      </c>
      <c r="H21" s="427" t="s">
        <v>630</v>
      </c>
      <c r="I21" s="428" t="s">
        <v>628</v>
      </c>
      <c r="J21" s="504" t="s">
        <v>631</v>
      </c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2.95" customHeight="1">
      <c r="A22" s="11"/>
      <c r="B22" s="53" t="s">
        <v>624</v>
      </c>
      <c r="C22" s="18" t="s">
        <v>2</v>
      </c>
      <c r="D22" s="18" t="s">
        <v>70</v>
      </c>
      <c r="E22" s="18" t="s">
        <v>47</v>
      </c>
      <c r="F22" s="18" t="s">
        <v>45</v>
      </c>
      <c r="G22" s="18" t="s">
        <v>40</v>
      </c>
      <c r="H22" s="18" t="s">
        <v>38</v>
      </c>
      <c r="I22" s="18" t="s">
        <v>4</v>
      </c>
      <c r="J22" s="445" t="s">
        <v>147</v>
      </c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2.95" customHeight="1">
      <c r="A23" s="11"/>
      <c r="B23" s="53" t="s">
        <v>625</v>
      </c>
      <c r="C23" s="422" t="s">
        <v>623</v>
      </c>
      <c r="D23" s="420" t="s">
        <v>649</v>
      </c>
      <c r="E23" s="421">
        <v>1572949</v>
      </c>
      <c r="F23" s="420">
        <v>0</v>
      </c>
      <c r="G23" s="421">
        <v>1572949</v>
      </c>
      <c r="H23" s="421">
        <v>1911699</v>
      </c>
      <c r="I23" s="420">
        <v>0</v>
      </c>
      <c r="J23" s="482">
        <v>1911699</v>
      </c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12.95" customHeight="1">
      <c r="A24" s="11"/>
      <c r="B24" s="53" t="s">
        <v>347</v>
      </c>
      <c r="C24" s="422" t="s">
        <v>624</v>
      </c>
      <c r="D24" s="422" t="s">
        <v>650</v>
      </c>
      <c r="E24" s="423">
        <v>21375</v>
      </c>
      <c r="F24" s="422">
        <v>0</v>
      </c>
      <c r="G24" s="423">
        <v>21375</v>
      </c>
      <c r="H24" s="422">
        <v>0</v>
      </c>
      <c r="I24" s="422">
        <v>0</v>
      </c>
      <c r="J24" s="453">
        <v>0</v>
      </c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2.95" customHeight="1">
      <c r="A25" s="11"/>
      <c r="B25" s="53" t="s">
        <v>348</v>
      </c>
      <c r="C25" s="422" t="s">
        <v>625</v>
      </c>
      <c r="D25" s="422" t="s">
        <v>651</v>
      </c>
      <c r="E25" s="422">
        <v>0</v>
      </c>
      <c r="F25" s="422">
        <v>0</v>
      </c>
      <c r="G25" s="422">
        <v>0</v>
      </c>
      <c r="H25" s="423">
        <v>14608</v>
      </c>
      <c r="I25" s="422">
        <v>0</v>
      </c>
      <c r="J25" s="460">
        <v>14608</v>
      </c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12.95" customHeight="1">
      <c r="A26" s="11"/>
      <c r="B26" s="53" t="s">
        <v>349</v>
      </c>
      <c r="C26" s="422" t="s">
        <v>347</v>
      </c>
      <c r="D26" s="422" t="s">
        <v>652</v>
      </c>
      <c r="E26" s="422">
        <v>0</v>
      </c>
      <c r="F26" s="422">
        <v>0</v>
      </c>
      <c r="G26" s="422">
        <v>0</v>
      </c>
      <c r="H26" s="423">
        <v>46931</v>
      </c>
      <c r="I26" s="422">
        <v>0</v>
      </c>
      <c r="J26" s="460">
        <v>46931</v>
      </c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2.95" customHeight="1">
      <c r="A27" s="11"/>
      <c r="B27" s="53" t="s">
        <v>350</v>
      </c>
      <c r="C27" s="420" t="s">
        <v>348</v>
      </c>
      <c r="D27" s="420" t="s">
        <v>653</v>
      </c>
      <c r="E27" s="421">
        <f>SUM(E24:E26)</f>
        <v>21375</v>
      </c>
      <c r="F27" s="421">
        <f t="shared" ref="F27:J27" si="4">SUM(F24:F26)</f>
        <v>0</v>
      </c>
      <c r="G27" s="421">
        <f t="shared" si="4"/>
        <v>21375</v>
      </c>
      <c r="H27" s="421">
        <f>SUM(H24:H26)</f>
        <v>61539</v>
      </c>
      <c r="I27" s="421">
        <f t="shared" si="4"/>
        <v>0</v>
      </c>
      <c r="J27" s="482">
        <f t="shared" si="4"/>
        <v>61539</v>
      </c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2.95" customHeight="1">
      <c r="A28" s="11"/>
      <c r="B28" s="53" t="s">
        <v>351</v>
      </c>
      <c r="C28" s="420" t="s">
        <v>349</v>
      </c>
      <c r="D28" s="420" t="s">
        <v>654</v>
      </c>
      <c r="E28" s="421">
        <v>150585</v>
      </c>
      <c r="F28" s="420">
        <v>0</v>
      </c>
      <c r="G28" s="421">
        <v>150585</v>
      </c>
      <c r="H28" s="420">
        <v>0</v>
      </c>
      <c r="I28" s="420">
        <v>0</v>
      </c>
      <c r="J28" s="454">
        <v>0</v>
      </c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12.95" customHeight="1">
      <c r="A29" s="11"/>
      <c r="B29" s="53" t="s">
        <v>352</v>
      </c>
      <c r="C29" s="420" t="s">
        <v>350</v>
      </c>
      <c r="D29" s="432" t="s">
        <v>655</v>
      </c>
      <c r="E29" s="433">
        <v>0</v>
      </c>
      <c r="F29" s="432">
        <v>0</v>
      </c>
      <c r="G29" s="433">
        <v>0</v>
      </c>
      <c r="H29" s="432">
        <v>0</v>
      </c>
      <c r="I29" s="432">
        <v>0</v>
      </c>
      <c r="J29" s="434">
        <v>0</v>
      </c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2.95" customHeight="1">
      <c r="A30" s="11"/>
      <c r="B30" s="438" t="s">
        <v>353</v>
      </c>
      <c r="C30" s="452" t="s">
        <v>351</v>
      </c>
      <c r="D30" s="432" t="s">
        <v>656</v>
      </c>
      <c r="E30" s="433">
        <v>0</v>
      </c>
      <c r="F30" s="432">
        <v>0</v>
      </c>
      <c r="G30" s="433">
        <v>0</v>
      </c>
      <c r="H30" s="433">
        <v>31566</v>
      </c>
      <c r="I30" s="432">
        <v>0</v>
      </c>
      <c r="J30" s="436">
        <v>31566</v>
      </c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2.95" customHeight="1" thickBot="1">
      <c r="A31" s="11"/>
      <c r="B31" s="500" t="s">
        <v>354</v>
      </c>
      <c r="C31" s="503" t="s">
        <v>352</v>
      </c>
      <c r="D31" s="503" t="s">
        <v>657</v>
      </c>
      <c r="E31" s="435">
        <f>SUM(E23+E27+E28+E29+E30)</f>
        <v>1744909</v>
      </c>
      <c r="F31" s="435">
        <f t="shared" ref="F31:J31" si="5">SUM(F23+F27+F28+F29+F30)</f>
        <v>0</v>
      </c>
      <c r="G31" s="435">
        <f t="shared" si="5"/>
        <v>1744909</v>
      </c>
      <c r="H31" s="435">
        <f t="shared" si="5"/>
        <v>2004804</v>
      </c>
      <c r="I31" s="435">
        <f t="shared" si="5"/>
        <v>0</v>
      </c>
      <c r="J31" s="506">
        <f t="shared" si="5"/>
        <v>2004804</v>
      </c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15.75" thickTop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19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</sheetData>
  <mergeCells count="1">
    <mergeCell ref="I1:J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19. melléklet a 12/2015. (IV.24.) önkormányzati rendelethez, 
adatok 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G128"/>
  <sheetViews>
    <sheetView topLeftCell="A101" zoomScale="130" zoomScaleNormal="130" zoomScaleSheetLayoutView="130" workbookViewId="0">
      <selection activeCell="B121" sqref="B121"/>
    </sheetView>
  </sheetViews>
  <sheetFormatPr defaultRowHeight="15.75"/>
  <cols>
    <col min="1" max="1" width="6.28515625" style="136" customWidth="1"/>
    <col min="2" max="2" width="62.140625" style="136" customWidth="1"/>
    <col min="3" max="3" width="12.85546875" style="136" customWidth="1"/>
    <col min="4" max="6" width="13" style="136" customWidth="1"/>
    <col min="7" max="8" width="9.140625" style="136"/>
    <col min="9" max="9" width="8.7109375" style="136" bestFit="1" customWidth="1"/>
    <col min="10" max="10" width="9.140625" style="136"/>
    <col min="11" max="11" width="8.7109375" style="136" bestFit="1" customWidth="1"/>
    <col min="12" max="16384" width="9.140625" style="136"/>
  </cols>
  <sheetData>
    <row r="1" spans="1:6" ht="38.1" customHeight="1" thickBot="1">
      <c r="A1" s="133" t="s">
        <v>214</v>
      </c>
      <c r="B1" s="134" t="s">
        <v>213</v>
      </c>
      <c r="C1" s="135" t="s">
        <v>99</v>
      </c>
      <c r="D1" s="135" t="s">
        <v>98</v>
      </c>
      <c r="E1" s="135" t="s">
        <v>212</v>
      </c>
      <c r="F1" s="135" t="s">
        <v>97</v>
      </c>
    </row>
    <row r="2" spans="1:6" s="140" customFormat="1" ht="12" customHeight="1" thickBot="1">
      <c r="A2" s="137">
        <v>1</v>
      </c>
      <c r="B2" s="138">
        <v>2</v>
      </c>
      <c r="C2" s="139">
        <v>3</v>
      </c>
      <c r="D2" s="139">
        <v>4</v>
      </c>
      <c r="E2" s="139">
        <v>5</v>
      </c>
      <c r="F2" s="139">
        <v>6</v>
      </c>
    </row>
    <row r="3" spans="1:6" s="144" customFormat="1" ht="12" customHeight="1" thickBot="1">
      <c r="A3" s="141" t="s">
        <v>2</v>
      </c>
      <c r="B3" s="142" t="s">
        <v>211</v>
      </c>
      <c r="C3" s="143">
        <f>+C4+C10+C20</f>
        <v>130110</v>
      </c>
      <c r="D3" s="143">
        <f>+D4+D10+D20</f>
        <v>84810</v>
      </c>
      <c r="E3" s="143">
        <f>+E4+E10+E20</f>
        <v>79322</v>
      </c>
      <c r="F3" s="519">
        <f>SUM(E3/D3*100)</f>
        <v>93.529064968753687</v>
      </c>
    </row>
    <row r="4" spans="1:6" s="144" customFormat="1" ht="12" customHeight="1" thickBot="1">
      <c r="A4" s="145" t="s">
        <v>70</v>
      </c>
      <c r="B4" s="146" t="s">
        <v>568</v>
      </c>
      <c r="C4" s="147">
        <f>SUM(C5:C9)</f>
        <v>36971</v>
      </c>
      <c r="D4" s="147">
        <f>SUM(D5:D9)</f>
        <v>42709</v>
      </c>
      <c r="E4" s="147">
        <f>SUM(E5:E9)</f>
        <v>42709</v>
      </c>
      <c r="F4" s="519">
        <f>SUM(E4/D4*100)</f>
        <v>100</v>
      </c>
    </row>
    <row r="5" spans="1:6" s="144" customFormat="1" ht="12" customHeight="1">
      <c r="A5" s="148" t="s">
        <v>69</v>
      </c>
      <c r="B5" s="149" t="s">
        <v>250</v>
      </c>
      <c r="C5" s="150">
        <v>31916</v>
      </c>
      <c r="D5" s="150">
        <v>37698</v>
      </c>
      <c r="E5" s="150">
        <v>37698</v>
      </c>
      <c r="F5" s="520">
        <f>SUM(E5/D5*100)</f>
        <v>100</v>
      </c>
    </row>
    <row r="6" spans="1:6" s="144" customFormat="1" ht="12" customHeight="1">
      <c r="A6" s="148" t="s">
        <v>67</v>
      </c>
      <c r="B6" s="149" t="s">
        <v>249</v>
      </c>
      <c r="C6" s="150">
        <v>5055</v>
      </c>
      <c r="D6" s="150">
        <v>5011</v>
      </c>
      <c r="E6" s="150">
        <v>5011</v>
      </c>
      <c r="F6" s="521">
        <f>SUM(E6/D6*100)</f>
        <v>100</v>
      </c>
    </row>
    <row r="7" spans="1:6" s="144" customFormat="1" ht="12" customHeight="1">
      <c r="A7" s="148" t="s">
        <v>65</v>
      </c>
      <c r="B7" s="149" t="s">
        <v>208</v>
      </c>
      <c r="C7" s="150"/>
      <c r="D7" s="150"/>
      <c r="E7" s="150"/>
      <c r="F7" s="522"/>
    </row>
    <row r="8" spans="1:6" s="144" customFormat="1" ht="12" customHeight="1">
      <c r="A8" s="148" t="s">
        <v>63</v>
      </c>
      <c r="B8" s="149" t="s">
        <v>207</v>
      </c>
      <c r="C8" s="150"/>
      <c r="D8" s="150"/>
      <c r="E8" s="150"/>
      <c r="F8" s="522"/>
    </row>
    <row r="9" spans="1:6" s="144" customFormat="1" ht="12" customHeight="1" thickBot="1">
      <c r="A9" s="148" t="s">
        <v>61</v>
      </c>
      <c r="B9" s="149" t="s">
        <v>206</v>
      </c>
      <c r="C9" s="150"/>
      <c r="D9" s="150"/>
      <c r="E9" s="150"/>
      <c r="F9" s="523"/>
    </row>
    <row r="10" spans="1:6" s="144" customFormat="1" ht="12" customHeight="1" thickBot="1">
      <c r="A10" s="145" t="s">
        <v>47</v>
      </c>
      <c r="B10" s="146" t="s">
        <v>205</v>
      </c>
      <c r="C10" s="151">
        <f>SUM(C11:C19)</f>
        <v>92989</v>
      </c>
      <c r="D10" s="151">
        <f>SUM(D11:D19)</f>
        <v>40827</v>
      </c>
      <c r="E10" s="151">
        <f>SUM(E11:E19)</f>
        <v>35339</v>
      </c>
      <c r="F10" s="519">
        <f t="shared" ref="F10:F26" si="0">SUM(E10/D10*100)</f>
        <v>86.557915105199996</v>
      </c>
    </row>
    <row r="11" spans="1:6" s="144" customFormat="1" ht="12" customHeight="1">
      <c r="A11" s="152" t="s">
        <v>204</v>
      </c>
      <c r="B11" s="153" t="s">
        <v>203</v>
      </c>
      <c r="C11" s="154"/>
      <c r="D11" s="154">
        <v>3532</v>
      </c>
      <c r="E11" s="154">
        <v>3532</v>
      </c>
      <c r="F11" s="520">
        <f t="shared" si="0"/>
        <v>100</v>
      </c>
    </row>
    <row r="12" spans="1:6" s="144" customFormat="1" ht="12" customHeight="1">
      <c r="A12" s="148" t="s">
        <v>202</v>
      </c>
      <c r="B12" s="149" t="s">
        <v>201</v>
      </c>
      <c r="C12" s="150">
        <v>3820</v>
      </c>
      <c r="D12" s="150">
        <v>9886</v>
      </c>
      <c r="E12" s="150">
        <v>9886</v>
      </c>
      <c r="F12" s="521">
        <f t="shared" si="0"/>
        <v>100</v>
      </c>
    </row>
    <row r="13" spans="1:6" s="144" customFormat="1" ht="12" customHeight="1">
      <c r="A13" s="148" t="s">
        <v>200</v>
      </c>
      <c r="B13" s="149" t="s">
        <v>248</v>
      </c>
      <c r="C13" s="150">
        <v>1142</v>
      </c>
      <c r="D13" s="150">
        <v>968</v>
      </c>
      <c r="E13" s="150">
        <v>968</v>
      </c>
      <c r="F13" s="521">
        <f t="shared" si="0"/>
        <v>100</v>
      </c>
    </row>
    <row r="14" spans="1:6" s="144" customFormat="1" ht="12" customHeight="1">
      <c r="A14" s="148" t="s">
        <v>198</v>
      </c>
      <c r="B14" s="149" t="s">
        <v>197</v>
      </c>
      <c r="C14" s="150">
        <v>7268</v>
      </c>
      <c r="D14" s="150">
        <v>6373</v>
      </c>
      <c r="E14" s="150">
        <v>6373</v>
      </c>
      <c r="F14" s="521">
        <f t="shared" si="0"/>
        <v>100</v>
      </c>
    </row>
    <row r="15" spans="1:6" s="144" customFormat="1" ht="12" customHeight="1">
      <c r="A15" s="148" t="s">
        <v>196</v>
      </c>
      <c r="B15" s="149" t="s">
        <v>247</v>
      </c>
      <c r="C15" s="150">
        <v>560</v>
      </c>
      <c r="D15" s="150">
        <v>2428</v>
      </c>
      <c r="E15" s="150">
        <v>2401</v>
      </c>
      <c r="F15" s="521">
        <f t="shared" si="0"/>
        <v>98.887973640856671</v>
      </c>
    </row>
    <row r="16" spans="1:6" s="144" customFormat="1" ht="12" customHeight="1">
      <c r="A16" s="148" t="s">
        <v>194</v>
      </c>
      <c r="B16" s="149" t="s">
        <v>193</v>
      </c>
      <c r="C16" s="150">
        <v>3263</v>
      </c>
      <c r="D16" s="150">
        <v>5298</v>
      </c>
      <c r="E16" s="150">
        <v>5279</v>
      </c>
      <c r="F16" s="521">
        <f t="shared" si="0"/>
        <v>99.641374103435254</v>
      </c>
    </row>
    <row r="17" spans="1:6" s="144" customFormat="1" ht="12" customHeight="1">
      <c r="A17" s="148" t="s">
        <v>192</v>
      </c>
      <c r="B17" s="149" t="s">
        <v>191</v>
      </c>
      <c r="C17" s="150">
        <v>76936</v>
      </c>
      <c r="D17" s="150">
        <v>4075</v>
      </c>
      <c r="E17" s="150">
        <v>0</v>
      </c>
      <c r="F17" s="521">
        <f t="shared" si="0"/>
        <v>0</v>
      </c>
    </row>
    <row r="18" spans="1:6" s="144" customFormat="1" ht="12" customHeight="1">
      <c r="A18" s="148" t="s">
        <v>190</v>
      </c>
      <c r="B18" s="149" t="s">
        <v>187</v>
      </c>
      <c r="C18" s="150"/>
      <c r="D18" s="150">
        <v>102</v>
      </c>
      <c r="E18" s="150">
        <v>102</v>
      </c>
      <c r="F18" s="521">
        <f t="shared" si="0"/>
        <v>100</v>
      </c>
    </row>
    <row r="19" spans="1:6" s="144" customFormat="1" ht="12" customHeight="1" thickBot="1">
      <c r="A19" s="172" t="s">
        <v>246</v>
      </c>
      <c r="B19" s="156" t="s">
        <v>245</v>
      </c>
      <c r="C19" s="157"/>
      <c r="D19" s="157">
        <v>8165</v>
      </c>
      <c r="E19" s="157">
        <v>6798</v>
      </c>
      <c r="F19" s="524">
        <f t="shared" si="0"/>
        <v>83.25780771586038</v>
      </c>
    </row>
    <row r="20" spans="1:6" s="144" customFormat="1" ht="12" customHeight="1" thickBot="1">
      <c r="A20" s="145" t="s">
        <v>184</v>
      </c>
      <c r="B20" s="146" t="s">
        <v>183</v>
      </c>
      <c r="C20" s="213">
        <v>150</v>
      </c>
      <c r="D20" s="213">
        <v>1274</v>
      </c>
      <c r="E20" s="213">
        <v>1274</v>
      </c>
      <c r="F20" s="519">
        <f t="shared" si="0"/>
        <v>100</v>
      </c>
    </row>
    <row r="21" spans="1:6" s="144" customFormat="1" ht="12" customHeight="1" thickBot="1">
      <c r="A21" s="145" t="s">
        <v>40</v>
      </c>
      <c r="B21" s="146" t="s">
        <v>569</v>
      </c>
      <c r="C21" s="151">
        <f>SUM(C22:C28)</f>
        <v>245189</v>
      </c>
      <c r="D21" s="151">
        <f>SUM(D22:D28)</f>
        <v>209609</v>
      </c>
      <c r="E21" s="151">
        <f>SUM(E22:E28)</f>
        <v>209609</v>
      </c>
      <c r="F21" s="519">
        <f t="shared" si="0"/>
        <v>100</v>
      </c>
    </row>
    <row r="22" spans="1:6" s="144" customFormat="1" ht="12" customHeight="1">
      <c r="A22" s="159" t="s">
        <v>182</v>
      </c>
      <c r="B22" s="160" t="s">
        <v>181</v>
      </c>
      <c r="C22" s="161">
        <v>113195</v>
      </c>
      <c r="D22" s="161">
        <v>113195</v>
      </c>
      <c r="E22" s="161">
        <v>113195</v>
      </c>
      <c r="F22" s="520">
        <f t="shared" si="0"/>
        <v>100</v>
      </c>
    </row>
    <row r="23" spans="1:6" s="144" customFormat="1" ht="12" customHeight="1">
      <c r="A23" s="148" t="s">
        <v>180</v>
      </c>
      <c r="B23" s="149" t="s">
        <v>244</v>
      </c>
      <c r="C23" s="150">
        <v>17177</v>
      </c>
      <c r="D23" s="150">
        <v>17993</v>
      </c>
      <c r="E23" s="150">
        <v>17993</v>
      </c>
      <c r="F23" s="521">
        <f t="shared" si="0"/>
        <v>100</v>
      </c>
    </row>
    <row r="24" spans="1:6" s="144" customFormat="1" ht="12" customHeight="1">
      <c r="A24" s="148" t="s">
        <v>243</v>
      </c>
      <c r="B24" s="149" t="s">
        <v>177</v>
      </c>
      <c r="C24" s="150">
        <v>72059</v>
      </c>
      <c r="D24" s="150">
        <v>53156</v>
      </c>
      <c r="E24" s="150">
        <v>53156</v>
      </c>
      <c r="F24" s="521">
        <f t="shared" si="0"/>
        <v>100</v>
      </c>
    </row>
    <row r="25" spans="1:6" s="144" customFormat="1" ht="12" customHeight="1">
      <c r="A25" s="162" t="s">
        <v>242</v>
      </c>
      <c r="B25" s="149" t="s">
        <v>175</v>
      </c>
      <c r="C25" s="163">
        <v>4406</v>
      </c>
      <c r="D25" s="163">
        <v>4406</v>
      </c>
      <c r="E25" s="163">
        <v>4406</v>
      </c>
      <c r="F25" s="521">
        <f t="shared" si="0"/>
        <v>100</v>
      </c>
    </row>
    <row r="26" spans="1:6" s="144" customFormat="1" ht="12" customHeight="1">
      <c r="A26" s="162" t="s">
        <v>241</v>
      </c>
      <c r="B26" s="149" t="s">
        <v>173</v>
      </c>
      <c r="C26" s="163">
        <v>1851</v>
      </c>
      <c r="D26" s="163">
        <v>5822</v>
      </c>
      <c r="E26" s="163">
        <v>5822</v>
      </c>
      <c r="F26" s="521">
        <f t="shared" si="0"/>
        <v>100</v>
      </c>
    </row>
    <row r="27" spans="1:6" s="144" customFormat="1" ht="12" customHeight="1">
      <c r="A27" s="148" t="s">
        <v>240</v>
      </c>
      <c r="B27" s="149" t="s">
        <v>239</v>
      </c>
      <c r="C27" s="150"/>
      <c r="D27" s="150"/>
      <c r="E27" s="150"/>
      <c r="F27" s="522"/>
    </row>
    <row r="28" spans="1:6" s="144" customFormat="1" ht="12" customHeight="1" thickBot="1">
      <c r="A28" s="148" t="s">
        <v>238</v>
      </c>
      <c r="B28" s="149" t="s">
        <v>171</v>
      </c>
      <c r="C28" s="150">
        <v>36501</v>
      </c>
      <c r="D28" s="150">
        <v>15037</v>
      </c>
      <c r="E28" s="150">
        <v>15037</v>
      </c>
      <c r="F28" s="521">
        <f t="shared" ref="F28:F33" si="1">SUM(E28/D28*100)</f>
        <v>100</v>
      </c>
    </row>
    <row r="29" spans="1:6" s="144" customFormat="1" ht="12" customHeight="1" thickBot="1">
      <c r="A29" s="145" t="s">
        <v>38</v>
      </c>
      <c r="B29" s="146" t="s">
        <v>570</v>
      </c>
      <c r="C29" s="164">
        <f>+C30+C37</f>
        <v>255140</v>
      </c>
      <c r="D29" s="164">
        <f>+D30+D37</f>
        <v>481898</v>
      </c>
      <c r="E29" s="164">
        <f>+E30+E37</f>
        <v>481898</v>
      </c>
      <c r="F29" s="519">
        <f t="shared" si="1"/>
        <v>100</v>
      </c>
    </row>
    <row r="30" spans="1:6" s="144" customFormat="1" ht="12" customHeight="1" thickBot="1">
      <c r="A30" s="152" t="s">
        <v>36</v>
      </c>
      <c r="B30" s="165" t="s">
        <v>170</v>
      </c>
      <c r="C30" s="166">
        <v>53386</v>
      </c>
      <c r="D30" s="166">
        <f>SUM(D31:D36)</f>
        <v>322434</v>
      </c>
      <c r="E30" s="166">
        <f>SUM(E31:E36)</f>
        <v>322434</v>
      </c>
      <c r="F30" s="520">
        <f t="shared" si="1"/>
        <v>100</v>
      </c>
    </row>
    <row r="31" spans="1:6" s="144" customFormat="1" ht="12" customHeight="1">
      <c r="A31" s="159" t="s">
        <v>34</v>
      </c>
      <c r="B31" s="167" t="s">
        <v>577</v>
      </c>
      <c r="C31" s="168"/>
      <c r="D31" s="168">
        <v>431</v>
      </c>
      <c r="E31" s="168">
        <v>431</v>
      </c>
      <c r="F31" s="520">
        <f t="shared" si="1"/>
        <v>100</v>
      </c>
    </row>
    <row r="32" spans="1:6" s="144" customFormat="1" ht="12" customHeight="1">
      <c r="A32" s="148" t="s">
        <v>33</v>
      </c>
      <c r="B32" s="169" t="s">
        <v>168</v>
      </c>
      <c r="C32" s="150"/>
      <c r="D32" s="150">
        <v>7181</v>
      </c>
      <c r="E32" s="150">
        <v>7181</v>
      </c>
      <c r="F32" s="521">
        <f t="shared" si="1"/>
        <v>100</v>
      </c>
    </row>
    <row r="33" spans="1:6" s="144" customFormat="1" ht="12" customHeight="1">
      <c r="A33" s="148" t="s">
        <v>31</v>
      </c>
      <c r="B33" s="169" t="s">
        <v>237</v>
      </c>
      <c r="C33" s="150"/>
      <c r="D33" s="150">
        <v>310572</v>
      </c>
      <c r="E33" s="150">
        <v>310572</v>
      </c>
      <c r="F33" s="521">
        <f t="shared" si="1"/>
        <v>100</v>
      </c>
    </row>
    <row r="34" spans="1:6" s="144" customFormat="1" ht="12" customHeight="1">
      <c r="A34" s="148" t="s">
        <v>29</v>
      </c>
      <c r="B34" s="169" t="s">
        <v>166</v>
      </c>
      <c r="C34" s="150"/>
      <c r="D34" s="150"/>
      <c r="E34" s="150"/>
      <c r="F34" s="521"/>
    </row>
    <row r="35" spans="1:6" s="144" customFormat="1" ht="12" customHeight="1">
      <c r="A35" s="148" t="s">
        <v>28</v>
      </c>
      <c r="B35" s="169" t="s">
        <v>236</v>
      </c>
      <c r="C35" s="150"/>
      <c r="D35" s="150">
        <v>4250</v>
      </c>
      <c r="E35" s="150">
        <v>4250</v>
      </c>
      <c r="F35" s="521">
        <f>SUM(E35/D35*100)</f>
        <v>100</v>
      </c>
    </row>
    <row r="36" spans="1:6" s="144" customFormat="1" ht="12" customHeight="1">
      <c r="A36" s="148" t="s">
        <v>27</v>
      </c>
      <c r="B36" s="169" t="s">
        <v>164</v>
      </c>
      <c r="C36" s="150"/>
      <c r="D36" s="150"/>
      <c r="E36" s="150"/>
      <c r="F36" s="521"/>
    </row>
    <row r="37" spans="1:6" s="144" customFormat="1" ht="12" customHeight="1">
      <c r="A37" s="148" t="s">
        <v>22</v>
      </c>
      <c r="B37" s="167" t="s">
        <v>163</v>
      </c>
      <c r="C37" s="170">
        <v>201754</v>
      </c>
      <c r="D37" s="170">
        <f>SUM(D38:D42)</f>
        <v>159464</v>
      </c>
      <c r="E37" s="170">
        <f>SUM(E38:E42)</f>
        <v>159464</v>
      </c>
      <c r="F37" s="521">
        <f t="shared" ref="F37:F42" si="2">SUM(E37/D37*100)</f>
        <v>100</v>
      </c>
    </row>
    <row r="38" spans="1:6" s="144" customFormat="1" ht="12" customHeight="1">
      <c r="A38" s="148" t="s">
        <v>20</v>
      </c>
      <c r="B38" s="169" t="s">
        <v>235</v>
      </c>
      <c r="C38" s="150"/>
      <c r="D38" s="150">
        <v>29054</v>
      </c>
      <c r="E38" s="150">
        <v>29054</v>
      </c>
      <c r="F38" s="521">
        <f t="shared" si="2"/>
        <v>100</v>
      </c>
    </row>
    <row r="39" spans="1:6" s="144" customFormat="1" ht="12" customHeight="1">
      <c r="A39" s="148" t="s">
        <v>18</v>
      </c>
      <c r="B39" s="169" t="s">
        <v>234</v>
      </c>
      <c r="C39" s="150"/>
      <c r="D39" s="150">
        <v>35969</v>
      </c>
      <c r="E39" s="150">
        <v>35969</v>
      </c>
      <c r="F39" s="521">
        <f t="shared" si="2"/>
        <v>100</v>
      </c>
    </row>
    <row r="40" spans="1:6" s="144" customFormat="1" ht="12" customHeight="1">
      <c r="A40" s="148" t="s">
        <v>16</v>
      </c>
      <c r="B40" s="169" t="s">
        <v>233</v>
      </c>
      <c r="C40" s="150"/>
      <c r="D40" s="150">
        <v>19716</v>
      </c>
      <c r="E40" s="150">
        <v>19716</v>
      </c>
      <c r="F40" s="521">
        <f t="shared" si="2"/>
        <v>100</v>
      </c>
    </row>
    <row r="41" spans="1:6" s="144" customFormat="1" ht="12" customHeight="1">
      <c r="A41" s="148" t="s">
        <v>14</v>
      </c>
      <c r="B41" s="169" t="s">
        <v>156</v>
      </c>
      <c r="C41" s="150"/>
      <c r="D41" s="150">
        <v>72555</v>
      </c>
      <c r="E41" s="150">
        <v>72555</v>
      </c>
      <c r="F41" s="521">
        <f t="shared" si="2"/>
        <v>100</v>
      </c>
    </row>
    <row r="42" spans="1:6" s="144" customFormat="1" ht="12" customHeight="1" thickBot="1">
      <c r="A42" s="172" t="s">
        <v>12</v>
      </c>
      <c r="B42" s="173" t="s">
        <v>232</v>
      </c>
      <c r="C42" s="157"/>
      <c r="D42" s="157">
        <v>2170</v>
      </c>
      <c r="E42" s="157">
        <v>2170</v>
      </c>
      <c r="F42" s="524">
        <f t="shared" si="2"/>
        <v>100</v>
      </c>
    </row>
    <row r="43" spans="1:6" s="144" customFormat="1" ht="12" customHeight="1" thickBot="1">
      <c r="A43" s="145" t="s">
        <v>154</v>
      </c>
      <c r="B43" s="146" t="s">
        <v>572</v>
      </c>
      <c r="C43" s="164"/>
      <c r="D43" s="164">
        <f>SUM(D44:D46)</f>
        <v>0</v>
      </c>
      <c r="E43" s="164">
        <f>SUM(E44:E46)</f>
        <v>0</v>
      </c>
      <c r="F43" s="519"/>
    </row>
    <row r="44" spans="1:6" s="144" customFormat="1" ht="12" customHeight="1">
      <c r="A44" s="159" t="s">
        <v>153</v>
      </c>
      <c r="B44" s="160" t="s">
        <v>152</v>
      </c>
      <c r="C44" s="161"/>
      <c r="D44" s="161"/>
      <c r="E44" s="161"/>
      <c r="F44" s="520"/>
    </row>
    <row r="45" spans="1:6" s="144" customFormat="1" ht="12" customHeight="1">
      <c r="A45" s="174" t="s">
        <v>151</v>
      </c>
      <c r="B45" s="149" t="s">
        <v>231</v>
      </c>
      <c r="C45" s="175"/>
      <c r="D45" s="175"/>
      <c r="E45" s="175"/>
      <c r="F45" s="521"/>
    </row>
    <row r="46" spans="1:6" s="144" customFormat="1" ht="12" customHeight="1" thickBot="1">
      <c r="A46" s="162" t="s">
        <v>149</v>
      </c>
      <c r="B46" s="149" t="s">
        <v>230</v>
      </c>
      <c r="C46" s="163"/>
      <c r="D46" s="163"/>
      <c r="E46" s="163"/>
      <c r="F46" s="524"/>
    </row>
    <row r="47" spans="1:6" s="144" customFormat="1" ht="12" customHeight="1" thickBot="1">
      <c r="A47" s="145" t="s">
        <v>147</v>
      </c>
      <c r="B47" s="146" t="s">
        <v>573</v>
      </c>
      <c r="C47" s="164">
        <f>+C48+C49</f>
        <v>31667</v>
      </c>
      <c r="D47" s="164">
        <f>+D48+D49</f>
        <v>49466</v>
      </c>
      <c r="E47" s="164">
        <f>+E48+E49</f>
        <v>49466</v>
      </c>
      <c r="F47" s="519">
        <f>SUM(E47/D47*100)</f>
        <v>100</v>
      </c>
    </row>
    <row r="48" spans="1:6" s="144" customFormat="1" ht="12" customHeight="1" thickBot="1">
      <c r="A48" s="159" t="s">
        <v>146</v>
      </c>
      <c r="B48" s="149" t="s">
        <v>229</v>
      </c>
      <c r="C48" s="161"/>
      <c r="D48" s="161">
        <v>1003</v>
      </c>
      <c r="E48" s="161">
        <v>1003</v>
      </c>
      <c r="F48" s="525">
        <f>SUM(E48/D48*100)</f>
        <v>100</v>
      </c>
    </row>
    <row r="49" spans="1:6" s="144" customFormat="1" ht="12" customHeight="1" thickBot="1">
      <c r="A49" s="174" t="s">
        <v>144</v>
      </c>
      <c r="B49" s="149" t="s">
        <v>228</v>
      </c>
      <c r="C49" s="175">
        <v>31667</v>
      </c>
      <c r="D49" s="175">
        <v>48463</v>
      </c>
      <c r="E49" s="175">
        <v>48463</v>
      </c>
      <c r="F49" s="525">
        <f>SUM(E49/D49*100)</f>
        <v>100</v>
      </c>
    </row>
    <row r="50" spans="1:6" s="144" customFormat="1" ht="17.25" customHeight="1" thickBot="1">
      <c r="A50" s="145" t="s">
        <v>142</v>
      </c>
      <c r="B50" s="146" t="s">
        <v>141</v>
      </c>
      <c r="C50" s="176"/>
      <c r="D50" s="176"/>
      <c r="E50" s="176"/>
      <c r="F50" s="176"/>
    </row>
    <row r="51" spans="1:6" s="144" customFormat="1" ht="12" customHeight="1" thickBot="1">
      <c r="A51" s="145" t="s">
        <v>140</v>
      </c>
      <c r="B51" s="177" t="s">
        <v>139</v>
      </c>
      <c r="C51" s="178">
        <f>+C3+C21+C29+C43+C47+C50</f>
        <v>662106</v>
      </c>
      <c r="D51" s="178">
        <f>+D3+D21+D29+D43+D47+D50</f>
        <v>825783</v>
      </c>
      <c r="E51" s="178">
        <f>+E3+E21+E29+E43+E47+E50</f>
        <v>820295</v>
      </c>
      <c r="F51" s="519">
        <f>SUM(E51/D51*100)</f>
        <v>99.335418626927421</v>
      </c>
    </row>
    <row r="52" spans="1:6" s="144" customFormat="1" ht="12" customHeight="1" thickBot="1">
      <c r="A52" s="179" t="s">
        <v>138</v>
      </c>
      <c r="B52" s="146" t="s">
        <v>137</v>
      </c>
      <c r="C52" s="164">
        <f>SUM(C53:C54)</f>
        <v>139159</v>
      </c>
      <c r="D52" s="164">
        <f>SUM(D53:D54)</f>
        <v>148280</v>
      </c>
      <c r="E52" s="164">
        <f>SUM(E53:E54)</f>
        <v>139184</v>
      </c>
      <c r="F52" s="519">
        <f>SUM(E52/D52*100)</f>
        <v>93.865659562988938</v>
      </c>
    </row>
    <row r="53" spans="1:6" s="144" customFormat="1" ht="12" customHeight="1">
      <c r="A53" s="152" t="s">
        <v>136</v>
      </c>
      <c r="B53" s="153" t="s">
        <v>135</v>
      </c>
      <c r="C53" s="154">
        <v>139159</v>
      </c>
      <c r="D53" s="154">
        <v>148280</v>
      </c>
      <c r="E53" s="154">
        <v>139184</v>
      </c>
      <c r="F53" s="520">
        <f>SUM(E53/D53*100)</f>
        <v>93.865659562988938</v>
      </c>
    </row>
    <row r="54" spans="1:6" s="144" customFormat="1" ht="12" customHeight="1" thickBot="1">
      <c r="A54" s="180" t="s">
        <v>134</v>
      </c>
      <c r="B54" s="181" t="s">
        <v>133</v>
      </c>
      <c r="C54" s="182"/>
      <c r="D54" s="182"/>
      <c r="E54" s="182"/>
      <c r="F54" s="523"/>
    </row>
    <row r="55" spans="1:6" s="144" customFormat="1" ht="12" customHeight="1" thickBot="1">
      <c r="A55" s="179" t="s">
        <v>132</v>
      </c>
      <c r="B55" s="146" t="s">
        <v>131</v>
      </c>
      <c r="C55" s="164">
        <f>SUM(C56,C64)</f>
        <v>183982</v>
      </c>
      <c r="D55" s="164">
        <f>SUM(D56,D64)</f>
        <v>265938</v>
      </c>
      <c r="E55" s="164">
        <f>SUM(E56,E64)</f>
        <v>265186</v>
      </c>
      <c r="F55" s="519">
        <f>SUM(E55/D55*100)</f>
        <v>99.717227323661902</v>
      </c>
    </row>
    <row r="56" spans="1:6" s="144" customFormat="1" ht="12" customHeight="1">
      <c r="A56" s="152" t="s">
        <v>130</v>
      </c>
      <c r="B56" s="167" t="s">
        <v>129</v>
      </c>
      <c r="C56" s="183">
        <f>SUM(C57:C63)</f>
        <v>183982</v>
      </c>
      <c r="D56" s="183">
        <f>SUM(D57:D63)</f>
        <v>150065</v>
      </c>
      <c r="E56" s="183">
        <f>SUM(E57:E63)</f>
        <v>149313</v>
      </c>
      <c r="F56" s="521">
        <f>SUM(E56/D56*100)</f>
        <v>99.498883817012626</v>
      </c>
    </row>
    <row r="57" spans="1:6" s="144" customFormat="1" ht="12" customHeight="1">
      <c r="A57" s="159" t="s">
        <v>128</v>
      </c>
      <c r="B57" s="184" t="s">
        <v>116</v>
      </c>
      <c r="C57" s="150"/>
      <c r="D57" s="150"/>
      <c r="E57" s="150"/>
      <c r="F57" s="522"/>
    </row>
    <row r="58" spans="1:6" s="144" customFormat="1" ht="12" customHeight="1">
      <c r="A58" s="159" t="s">
        <v>127</v>
      </c>
      <c r="B58" s="184" t="s">
        <v>227</v>
      </c>
      <c r="C58" s="150"/>
      <c r="D58" s="150"/>
      <c r="E58" s="150"/>
      <c r="F58" s="522"/>
    </row>
    <row r="59" spans="1:6" s="144" customFormat="1" ht="12" customHeight="1">
      <c r="A59" s="159" t="s">
        <v>125</v>
      </c>
      <c r="B59" s="184" t="s">
        <v>110</v>
      </c>
      <c r="C59" s="175"/>
      <c r="D59" s="175"/>
      <c r="E59" s="175"/>
      <c r="F59" s="522"/>
    </row>
    <row r="60" spans="1:6" s="144" customFormat="1" ht="12" customHeight="1">
      <c r="A60" s="159" t="s">
        <v>124</v>
      </c>
      <c r="B60" s="184" t="s">
        <v>123</v>
      </c>
      <c r="C60" s="163"/>
      <c r="D60" s="163"/>
      <c r="E60" s="163"/>
      <c r="F60" s="522"/>
    </row>
    <row r="61" spans="1:6" s="144" customFormat="1" ht="12" customHeight="1">
      <c r="A61" s="159" t="s">
        <v>122</v>
      </c>
      <c r="B61" s="184" t="s">
        <v>106</v>
      </c>
      <c r="C61" s="163"/>
      <c r="D61" s="163"/>
      <c r="E61" s="163"/>
      <c r="F61" s="522"/>
    </row>
    <row r="62" spans="1:6" s="144" customFormat="1" ht="12" customHeight="1">
      <c r="A62" s="159" t="s">
        <v>121</v>
      </c>
      <c r="B62" s="184" t="s">
        <v>120</v>
      </c>
      <c r="C62" s="163"/>
      <c r="D62" s="163"/>
      <c r="E62" s="163"/>
      <c r="F62" s="522"/>
    </row>
    <row r="63" spans="1:6" s="144" customFormat="1" ht="12" customHeight="1">
      <c r="A63" s="159" t="s">
        <v>226</v>
      </c>
      <c r="B63" s="184" t="s">
        <v>225</v>
      </c>
      <c r="C63" s="163">
        <v>183982</v>
      </c>
      <c r="D63" s="163">
        <v>150065</v>
      </c>
      <c r="E63" s="163">
        <v>149313</v>
      </c>
      <c r="F63" s="521">
        <f>SUM(E63/D63*100)</f>
        <v>99.498883817012626</v>
      </c>
    </row>
    <row r="64" spans="1:6" s="144" customFormat="1" ht="12" customHeight="1">
      <c r="A64" s="159" t="s">
        <v>119</v>
      </c>
      <c r="B64" s="167" t="s">
        <v>118</v>
      </c>
      <c r="C64" s="185">
        <f>SUM(C65:C71)</f>
        <v>0</v>
      </c>
      <c r="D64" s="185">
        <f>SUM(D65:D71)</f>
        <v>115873</v>
      </c>
      <c r="E64" s="185">
        <f>SUM(E65:E71)</f>
        <v>115873</v>
      </c>
      <c r="F64" s="521">
        <f>SUM(E64/D64*100)</f>
        <v>100</v>
      </c>
    </row>
    <row r="65" spans="1:6" s="144" customFormat="1" ht="12" customHeight="1">
      <c r="A65" s="159" t="s">
        <v>117</v>
      </c>
      <c r="B65" s="184" t="s">
        <v>116</v>
      </c>
      <c r="C65" s="150"/>
      <c r="D65" s="150"/>
      <c r="E65" s="150"/>
      <c r="F65" s="522"/>
    </row>
    <row r="66" spans="1:6" s="144" customFormat="1" ht="12" customHeight="1">
      <c r="A66" s="159" t="s">
        <v>115</v>
      </c>
      <c r="B66" s="184" t="s">
        <v>114</v>
      </c>
      <c r="C66" s="150"/>
      <c r="D66" s="150">
        <v>109691</v>
      </c>
      <c r="E66" s="150">
        <v>109691</v>
      </c>
      <c r="F66" s="521">
        <f>SUM(E66/D66*100)</f>
        <v>100</v>
      </c>
    </row>
    <row r="67" spans="1:6" s="144" customFormat="1" ht="12" customHeight="1">
      <c r="A67" s="159" t="s">
        <v>113</v>
      </c>
      <c r="B67" s="184" t="s">
        <v>112</v>
      </c>
      <c r="C67" s="175"/>
      <c r="D67" s="175"/>
      <c r="E67" s="175"/>
      <c r="F67" s="522"/>
    </row>
    <row r="68" spans="1:6" s="144" customFormat="1" ht="12" customHeight="1">
      <c r="A68" s="159" t="s">
        <v>111</v>
      </c>
      <c r="B68" s="184" t="s">
        <v>110</v>
      </c>
      <c r="C68" s="150"/>
      <c r="D68" s="150"/>
      <c r="E68" s="150"/>
      <c r="F68" s="521"/>
    </row>
    <row r="69" spans="1:6" s="144" customFormat="1" ht="12" customHeight="1">
      <c r="A69" s="174" t="s">
        <v>109</v>
      </c>
      <c r="B69" s="186" t="s">
        <v>108</v>
      </c>
      <c r="C69" s="175"/>
      <c r="D69" s="175"/>
      <c r="E69" s="175"/>
      <c r="F69" s="522"/>
    </row>
    <row r="70" spans="1:6" s="144" customFormat="1" ht="12" customHeight="1">
      <c r="A70" s="148" t="s">
        <v>107</v>
      </c>
      <c r="B70" s="186" t="s">
        <v>224</v>
      </c>
      <c r="C70" s="150"/>
      <c r="D70" s="150">
        <v>6182</v>
      </c>
      <c r="E70" s="150">
        <v>6182</v>
      </c>
      <c r="F70" s="521">
        <f>SUM(E70/D70*100)</f>
        <v>100</v>
      </c>
    </row>
    <row r="71" spans="1:6" s="144" customFormat="1" ht="12" customHeight="1" thickBot="1">
      <c r="A71" s="172" t="s">
        <v>105</v>
      </c>
      <c r="B71" s="173" t="s">
        <v>104</v>
      </c>
      <c r="C71" s="157"/>
      <c r="D71" s="157"/>
      <c r="E71" s="157"/>
      <c r="F71" s="524"/>
    </row>
    <row r="72" spans="1:6" s="144" customFormat="1" ht="15" customHeight="1" thickBot="1">
      <c r="A72" s="145" t="s">
        <v>103</v>
      </c>
      <c r="B72" s="187" t="s">
        <v>102</v>
      </c>
      <c r="C72" s="151">
        <f>+C51+C52+C55</f>
        <v>985247</v>
      </c>
      <c r="D72" s="151">
        <f>+D51+D52+D55</f>
        <v>1240001</v>
      </c>
      <c r="E72" s="151">
        <f>+E51+E52+E55</f>
        <v>1224665</v>
      </c>
      <c r="F72" s="519">
        <f>SUM(E72/D72*100)</f>
        <v>98.763226803849349</v>
      </c>
    </row>
    <row r="73" spans="1:6" ht="38.1" customHeight="1" thickBot="1">
      <c r="A73" s="133" t="s">
        <v>101</v>
      </c>
      <c r="B73" s="134" t="s">
        <v>100</v>
      </c>
      <c r="C73" s="135" t="s">
        <v>99</v>
      </c>
      <c r="D73" s="135" t="s">
        <v>98</v>
      </c>
      <c r="E73" s="135" t="s">
        <v>98</v>
      </c>
      <c r="F73" s="527" t="s">
        <v>97</v>
      </c>
    </row>
    <row r="74" spans="1:6" s="140" customFormat="1" ht="12" customHeight="1" thickBot="1">
      <c r="A74" s="137">
        <v>1</v>
      </c>
      <c r="B74" s="138">
        <v>2</v>
      </c>
      <c r="C74" s="139">
        <v>3</v>
      </c>
      <c r="D74" s="139">
        <v>4</v>
      </c>
      <c r="E74" s="139">
        <v>4</v>
      </c>
      <c r="F74" s="528">
        <v>4</v>
      </c>
    </row>
    <row r="75" spans="1:6" ht="12" customHeight="1" thickBot="1">
      <c r="A75" s="141" t="s">
        <v>2</v>
      </c>
      <c r="B75" s="188" t="s">
        <v>574</v>
      </c>
      <c r="C75" s="189">
        <f>SUM(C76:C80)</f>
        <v>394431</v>
      </c>
      <c r="D75" s="189">
        <f>SUM(D76:D80)</f>
        <v>628138</v>
      </c>
      <c r="E75" s="189">
        <f>SUM(E76:E80)</f>
        <v>623557</v>
      </c>
      <c r="F75" s="519">
        <f>SUM(E75/D75*100)</f>
        <v>99.270701661099949</v>
      </c>
    </row>
    <row r="76" spans="1:6" ht="12" customHeight="1">
      <c r="A76" s="152" t="s">
        <v>1</v>
      </c>
      <c r="B76" s="153" t="s">
        <v>96</v>
      </c>
      <c r="C76" s="190">
        <v>160258</v>
      </c>
      <c r="D76" s="190">
        <v>337721</v>
      </c>
      <c r="E76" s="190">
        <v>337591</v>
      </c>
      <c r="F76" s="520">
        <f>SUM(E76/D76*100)</f>
        <v>99.961506687472806</v>
      </c>
    </row>
    <row r="77" spans="1:6" ht="12" customHeight="1">
      <c r="A77" s="148" t="s">
        <v>0</v>
      </c>
      <c r="B77" s="149" t="s">
        <v>95</v>
      </c>
      <c r="C77" s="191">
        <v>34398</v>
      </c>
      <c r="D77" s="191">
        <v>60061</v>
      </c>
      <c r="E77" s="191">
        <v>59107</v>
      </c>
      <c r="F77" s="521">
        <f>SUM(E77/D77*100)</f>
        <v>98.411614858227466</v>
      </c>
    </row>
    <row r="78" spans="1:6" ht="12" customHeight="1">
      <c r="A78" s="148" t="s">
        <v>94</v>
      </c>
      <c r="B78" s="149" t="s">
        <v>93</v>
      </c>
      <c r="C78" s="191">
        <v>119871</v>
      </c>
      <c r="D78" s="191">
        <v>171283</v>
      </c>
      <c r="E78" s="191">
        <v>168547</v>
      </c>
      <c r="F78" s="521">
        <f>SUM(E78/D78*100)</f>
        <v>98.402643578171805</v>
      </c>
    </row>
    <row r="79" spans="1:6" ht="12" customHeight="1">
      <c r="A79" s="148" t="s">
        <v>92</v>
      </c>
      <c r="B79" s="192" t="s">
        <v>91</v>
      </c>
      <c r="C79" s="191"/>
      <c r="D79" s="191"/>
      <c r="E79" s="191"/>
      <c r="F79" s="521"/>
    </row>
    <row r="80" spans="1:6" ht="12" customHeight="1">
      <c r="A80" s="148" t="s">
        <v>90</v>
      </c>
      <c r="B80" s="193" t="s">
        <v>223</v>
      </c>
      <c r="C80" s="194">
        <f>SUM(C81:C88)</f>
        <v>79904</v>
      </c>
      <c r="D80" s="194">
        <f>SUM(D81:D88)</f>
        <v>59073</v>
      </c>
      <c r="E80" s="194">
        <f>SUM(E81:E88)</f>
        <v>58312</v>
      </c>
      <c r="F80" s="522">
        <f>SUM(E80/D80*100)</f>
        <v>98.71176341137236</v>
      </c>
    </row>
    <row r="81" spans="1:6" ht="12" customHeight="1">
      <c r="A81" s="148" t="s">
        <v>88</v>
      </c>
      <c r="B81" s="149" t="s">
        <v>87</v>
      </c>
      <c r="C81" s="191">
        <v>1350</v>
      </c>
      <c r="D81" s="191">
        <v>526</v>
      </c>
      <c r="E81" s="191">
        <v>526</v>
      </c>
      <c r="F81" s="521">
        <f>SUM(E81/D81*100)</f>
        <v>100</v>
      </c>
    </row>
    <row r="82" spans="1:6" ht="12" customHeight="1">
      <c r="A82" s="148" t="s">
        <v>86</v>
      </c>
      <c r="B82" s="195" t="s">
        <v>83</v>
      </c>
      <c r="C82" s="191">
        <v>66187</v>
      </c>
      <c r="D82" s="191">
        <v>46981</v>
      </c>
      <c r="E82" s="191">
        <v>46220</v>
      </c>
      <c r="F82" s="521">
        <f>SUM(E82/D82*100)</f>
        <v>98.380196249547694</v>
      </c>
    </row>
    <row r="83" spans="1:6" ht="12" customHeight="1">
      <c r="A83" s="148" t="s">
        <v>84</v>
      </c>
      <c r="B83" s="195" t="s">
        <v>81</v>
      </c>
      <c r="C83" s="191"/>
      <c r="D83" s="191"/>
      <c r="E83" s="191"/>
      <c r="F83" s="521"/>
    </row>
    <row r="84" spans="1:6" ht="12" customHeight="1">
      <c r="A84" s="148" t="s">
        <v>82</v>
      </c>
      <c r="B84" s="197" t="s">
        <v>79</v>
      </c>
      <c r="C84" s="191">
        <v>1200</v>
      </c>
      <c r="D84" s="191">
        <v>6318</v>
      </c>
      <c r="E84" s="191">
        <v>6318</v>
      </c>
      <c r="F84" s="521">
        <f>SUM(E84/D84*100)</f>
        <v>100</v>
      </c>
    </row>
    <row r="85" spans="1:6" ht="12" customHeight="1">
      <c r="A85" s="148" t="s">
        <v>80</v>
      </c>
      <c r="B85" s="197" t="s">
        <v>77</v>
      </c>
      <c r="C85" s="191">
        <v>8167</v>
      </c>
      <c r="D85" s="191">
        <v>3540</v>
      </c>
      <c r="E85" s="191">
        <v>3540</v>
      </c>
      <c r="F85" s="521">
        <f>SUM(E85/D85*100)</f>
        <v>100</v>
      </c>
    </row>
    <row r="86" spans="1:6" ht="12" customHeight="1">
      <c r="A86" s="174" t="s">
        <v>78</v>
      </c>
      <c r="B86" s="199" t="s">
        <v>75</v>
      </c>
      <c r="C86" s="191"/>
      <c r="D86" s="191"/>
      <c r="E86" s="191"/>
      <c r="F86" s="521"/>
    </row>
    <row r="87" spans="1:6" ht="12" customHeight="1">
      <c r="A87" s="148" t="s">
        <v>76</v>
      </c>
      <c r="B87" s="199" t="s">
        <v>222</v>
      </c>
      <c r="C87" s="191">
        <v>3000</v>
      </c>
      <c r="D87" s="191">
        <v>1708</v>
      </c>
      <c r="E87" s="191">
        <v>1708</v>
      </c>
      <c r="F87" s="521">
        <f>SUM(E87/D87*100)</f>
        <v>100</v>
      </c>
    </row>
    <row r="88" spans="1:6" ht="12" customHeight="1" thickBot="1">
      <c r="A88" s="172" t="s">
        <v>74</v>
      </c>
      <c r="B88" s="200" t="s">
        <v>71</v>
      </c>
      <c r="C88" s="201"/>
      <c r="D88" s="201"/>
      <c r="E88" s="201"/>
      <c r="F88" s="524"/>
    </row>
    <row r="89" spans="1:6" ht="12" customHeight="1" thickBot="1">
      <c r="A89" s="145" t="s">
        <v>70</v>
      </c>
      <c r="B89" s="202" t="s">
        <v>575</v>
      </c>
      <c r="C89" s="207">
        <f>SUM(C90:C97)</f>
        <v>398061</v>
      </c>
      <c r="D89" s="207">
        <f>SUM(D90:D97)</f>
        <v>343301</v>
      </c>
      <c r="E89" s="207">
        <f>SUM(E90:E97)</f>
        <v>343301</v>
      </c>
      <c r="F89" s="519">
        <f>SUM(E89/D89*100)</f>
        <v>100</v>
      </c>
    </row>
    <row r="90" spans="1:6" ht="12" customHeight="1">
      <c r="A90" s="159" t="s">
        <v>69</v>
      </c>
      <c r="B90" s="149" t="s">
        <v>221</v>
      </c>
      <c r="C90" s="204"/>
      <c r="D90" s="204">
        <v>25565</v>
      </c>
      <c r="E90" s="204">
        <v>25565</v>
      </c>
      <c r="F90" s="521">
        <f>SUM(E90/D90*100)</f>
        <v>100</v>
      </c>
    </row>
    <row r="91" spans="1:6" ht="12" customHeight="1">
      <c r="A91" s="159" t="s">
        <v>67</v>
      </c>
      <c r="B91" s="149" t="s">
        <v>220</v>
      </c>
      <c r="C91" s="191">
        <v>1142</v>
      </c>
      <c r="D91" s="191"/>
      <c r="E91" s="191"/>
      <c r="F91" s="521"/>
    </row>
    <row r="92" spans="1:6" ht="12" customHeight="1">
      <c r="A92" s="159" t="s">
        <v>65</v>
      </c>
      <c r="B92" s="149" t="s">
        <v>64</v>
      </c>
      <c r="C92" s="191"/>
      <c r="D92" s="191"/>
      <c r="E92" s="191"/>
      <c r="F92" s="150"/>
    </row>
    <row r="93" spans="1:6" ht="12" customHeight="1">
      <c r="A93" s="159" t="s">
        <v>63</v>
      </c>
      <c r="B93" s="149" t="s">
        <v>62</v>
      </c>
      <c r="C93" s="191"/>
      <c r="D93" s="191"/>
      <c r="E93" s="191"/>
      <c r="F93" s="150"/>
    </row>
    <row r="94" spans="1:6" ht="12" customHeight="1">
      <c r="A94" s="159" t="s">
        <v>61</v>
      </c>
      <c r="B94" s="149" t="s">
        <v>60</v>
      </c>
      <c r="C94" s="191">
        <v>312535</v>
      </c>
      <c r="D94" s="191">
        <v>304573</v>
      </c>
      <c r="E94" s="191">
        <v>304573</v>
      </c>
      <c r="F94" s="521">
        <f>SUM(E94/D94*100)</f>
        <v>100</v>
      </c>
    </row>
    <row r="95" spans="1:6" ht="24" customHeight="1">
      <c r="A95" s="159" t="s">
        <v>59</v>
      </c>
      <c r="B95" s="149" t="s">
        <v>58</v>
      </c>
      <c r="C95" s="191"/>
      <c r="D95" s="191"/>
      <c r="E95" s="191"/>
      <c r="F95" s="150"/>
    </row>
    <row r="96" spans="1:6" ht="12" customHeight="1">
      <c r="A96" s="159" t="s">
        <v>57</v>
      </c>
      <c r="B96" s="149" t="s">
        <v>219</v>
      </c>
      <c r="C96" s="191">
        <v>84384</v>
      </c>
      <c r="D96" s="191">
        <v>13163</v>
      </c>
      <c r="E96" s="191">
        <v>13163</v>
      </c>
      <c r="F96" s="521">
        <f>SUM(E96/D96*100)</f>
        <v>100</v>
      </c>
    </row>
    <row r="97" spans="1:6" ht="12" customHeight="1">
      <c r="A97" s="159" t="s">
        <v>55</v>
      </c>
      <c r="B97" s="149" t="s">
        <v>56</v>
      </c>
      <c r="C97" s="191"/>
      <c r="D97" s="191"/>
      <c r="E97" s="191"/>
      <c r="F97" s="521"/>
    </row>
    <row r="98" spans="1:6" ht="12" customHeight="1">
      <c r="A98" s="159" t="s">
        <v>53</v>
      </c>
      <c r="B98" s="149" t="s">
        <v>54</v>
      </c>
      <c r="C98" s="191"/>
      <c r="D98" s="191"/>
      <c r="E98" s="191"/>
      <c r="F98" s="521"/>
    </row>
    <row r="99" spans="1:6" ht="12" customHeight="1">
      <c r="A99" s="159" t="s">
        <v>51</v>
      </c>
      <c r="B99" s="195" t="s">
        <v>52</v>
      </c>
      <c r="C99" s="191"/>
      <c r="D99" s="191"/>
      <c r="E99" s="191"/>
      <c r="F99" s="150"/>
    </row>
    <row r="100" spans="1:6" ht="12" customHeight="1">
      <c r="A100" s="174" t="s">
        <v>49</v>
      </c>
      <c r="B100" s="195" t="s">
        <v>50</v>
      </c>
      <c r="C100" s="205"/>
      <c r="D100" s="205"/>
      <c r="E100" s="205"/>
      <c r="F100" s="163"/>
    </row>
    <row r="101" spans="1:6" ht="12" customHeight="1" thickBot="1">
      <c r="A101" s="162" t="s">
        <v>218</v>
      </c>
      <c r="B101" s="195" t="s">
        <v>48</v>
      </c>
      <c r="C101" s="205"/>
      <c r="D101" s="205"/>
      <c r="E101" s="205"/>
      <c r="F101" s="163"/>
    </row>
    <row r="102" spans="1:6" ht="12" customHeight="1" thickBot="1">
      <c r="A102" s="145" t="s">
        <v>47</v>
      </c>
      <c r="B102" s="202" t="s">
        <v>46</v>
      </c>
      <c r="C102" s="206"/>
      <c r="D102" s="206"/>
      <c r="E102" s="206"/>
      <c r="F102" s="176"/>
    </row>
    <row r="103" spans="1:6" ht="12" customHeight="1" thickBot="1">
      <c r="A103" s="145" t="s">
        <v>45</v>
      </c>
      <c r="B103" s="202" t="s">
        <v>576</v>
      </c>
      <c r="C103" s="203">
        <f>SUM(C104:C105)</f>
        <v>0</v>
      </c>
      <c r="D103" s="203">
        <f>SUM(D104:D105)</f>
        <v>0</v>
      </c>
      <c r="E103" s="203">
        <f>SUM(E104:E105)</f>
        <v>0</v>
      </c>
      <c r="F103" s="164">
        <f>SUM(F104:F105)</f>
        <v>0</v>
      </c>
    </row>
    <row r="104" spans="1:6" ht="12" customHeight="1">
      <c r="A104" s="159" t="s">
        <v>44</v>
      </c>
      <c r="B104" s="160" t="s">
        <v>43</v>
      </c>
      <c r="C104" s="204"/>
      <c r="D104" s="204"/>
      <c r="E104" s="204"/>
      <c r="F104" s="161"/>
    </row>
    <row r="105" spans="1:6" ht="12" customHeight="1" thickBot="1">
      <c r="A105" s="148" t="s">
        <v>42</v>
      </c>
      <c r="B105" s="149" t="s">
        <v>41</v>
      </c>
      <c r="C105" s="191"/>
      <c r="D105" s="191"/>
      <c r="E105" s="191"/>
      <c r="F105" s="150"/>
    </row>
    <row r="106" spans="1:6" ht="12" customHeight="1" thickBot="1">
      <c r="A106" s="145" t="s">
        <v>40</v>
      </c>
      <c r="B106" s="177" t="s">
        <v>39</v>
      </c>
      <c r="C106" s="207">
        <f>+C75+C89+C102+C103</f>
        <v>792492</v>
      </c>
      <c r="D106" s="207">
        <f>+D75+D89+D102+D103</f>
        <v>971439</v>
      </c>
      <c r="E106" s="207">
        <f>+E75+E89+E102+E103</f>
        <v>966858</v>
      </c>
      <c r="F106" s="519">
        <f>SUM(E106/D106*100)</f>
        <v>99.528431533014427</v>
      </c>
    </row>
    <row r="107" spans="1:6" ht="12" customHeight="1" thickBot="1">
      <c r="A107" s="145" t="s">
        <v>38</v>
      </c>
      <c r="B107" s="202" t="s">
        <v>37</v>
      </c>
      <c r="C107" s="207">
        <f>SUM(C108,C117)</f>
        <v>192755</v>
      </c>
      <c r="D107" s="207">
        <f>SUM(D108,D117)</f>
        <v>268562</v>
      </c>
      <c r="E107" s="207">
        <f>SUM(E108,E117)</f>
        <v>167567</v>
      </c>
      <c r="F107" s="519">
        <f>SUM(E107/D107*100)</f>
        <v>62.394158518330968</v>
      </c>
    </row>
    <row r="108" spans="1:6" ht="12" customHeight="1" thickBot="1">
      <c r="A108" s="159" t="s">
        <v>36</v>
      </c>
      <c r="B108" s="167" t="s">
        <v>35</v>
      </c>
      <c r="C108" s="208">
        <f>SUM(C109:C116)</f>
        <v>192755</v>
      </c>
      <c r="D108" s="208">
        <f>SUM(D109:D116)</f>
        <v>268562</v>
      </c>
      <c r="E108" s="208">
        <f>SUM(E109:E116)</f>
        <v>167567</v>
      </c>
      <c r="F108" s="519">
        <f>SUM(E108/D108*100)</f>
        <v>62.394158518330968</v>
      </c>
    </row>
    <row r="109" spans="1:6" ht="12" customHeight="1">
      <c r="A109" s="159" t="s">
        <v>34</v>
      </c>
      <c r="B109" s="184" t="s">
        <v>19</v>
      </c>
      <c r="C109" s="191"/>
      <c r="D109" s="191"/>
      <c r="E109" s="191"/>
      <c r="F109" s="150"/>
    </row>
    <row r="110" spans="1:6" ht="12" customHeight="1">
      <c r="A110" s="159" t="s">
        <v>33</v>
      </c>
      <c r="B110" s="184" t="s">
        <v>32</v>
      </c>
      <c r="C110" s="191"/>
      <c r="D110" s="191"/>
      <c r="E110" s="191"/>
      <c r="F110" s="150"/>
    </row>
    <row r="111" spans="1:6" ht="12" customHeight="1">
      <c r="A111" s="159" t="s">
        <v>31</v>
      </c>
      <c r="B111" s="184" t="s">
        <v>30</v>
      </c>
      <c r="C111" s="191">
        <v>8773</v>
      </c>
      <c r="D111" s="191">
        <v>118464</v>
      </c>
      <c r="E111" s="191">
        <v>18254</v>
      </c>
      <c r="F111" s="521">
        <f>SUM(E111/D111*100)</f>
        <v>15.408900594273367</v>
      </c>
    </row>
    <row r="112" spans="1:6" ht="12" customHeight="1">
      <c r="A112" s="159" t="s">
        <v>29</v>
      </c>
      <c r="B112" s="184" t="s">
        <v>13</v>
      </c>
      <c r="C112" s="191"/>
      <c r="D112" s="191"/>
      <c r="E112" s="191"/>
      <c r="F112" s="150"/>
    </row>
    <row r="113" spans="1:7" ht="12" customHeight="1">
      <c r="A113" s="159" t="s">
        <v>28</v>
      </c>
      <c r="B113" s="184" t="s">
        <v>11</v>
      </c>
      <c r="C113" s="191"/>
      <c r="D113" s="191"/>
      <c r="E113" s="191"/>
      <c r="F113" s="150"/>
    </row>
    <row r="114" spans="1:7" ht="12" customHeight="1">
      <c r="A114" s="159" t="s">
        <v>27</v>
      </c>
      <c r="B114" s="184" t="s">
        <v>26</v>
      </c>
      <c r="C114" s="191"/>
      <c r="D114" s="191"/>
      <c r="E114" s="191"/>
      <c r="F114" s="150"/>
    </row>
    <row r="115" spans="1:7" ht="12" customHeight="1">
      <c r="A115" s="159" t="s">
        <v>25</v>
      </c>
      <c r="B115" s="184" t="s">
        <v>7</v>
      </c>
      <c r="C115" s="191"/>
      <c r="D115" s="191"/>
      <c r="E115" s="191"/>
      <c r="F115" s="150"/>
    </row>
    <row r="116" spans="1:7" ht="12" customHeight="1">
      <c r="A116" s="159" t="s">
        <v>24</v>
      </c>
      <c r="B116" s="184" t="s">
        <v>217</v>
      </c>
      <c r="C116" s="191">
        <v>183982</v>
      </c>
      <c r="D116" s="191">
        <v>150098</v>
      </c>
      <c r="E116" s="191">
        <v>149313</v>
      </c>
      <c r="F116" s="521">
        <f>SUM(E116/D116*100)</f>
        <v>99.477008354541695</v>
      </c>
    </row>
    <row r="117" spans="1:7" ht="12" customHeight="1">
      <c r="A117" s="159" t="s">
        <v>22</v>
      </c>
      <c r="B117" s="167" t="s">
        <v>21</v>
      </c>
      <c r="C117" s="208">
        <f>SUM(C118:C125)</f>
        <v>0</v>
      </c>
      <c r="D117" s="208">
        <f>SUM(D118:D125)</f>
        <v>0</v>
      </c>
      <c r="E117" s="208">
        <f>SUM(E118:E125)</f>
        <v>0</v>
      </c>
      <c r="F117" s="171">
        <f>SUM(F118:F125)</f>
        <v>0</v>
      </c>
    </row>
    <row r="118" spans="1:7" ht="12" customHeight="1">
      <c r="A118" s="159" t="s">
        <v>20</v>
      </c>
      <c r="B118" s="184" t="s">
        <v>19</v>
      </c>
      <c r="C118" s="191"/>
      <c r="D118" s="191"/>
      <c r="E118" s="191"/>
      <c r="F118" s="150"/>
    </row>
    <row r="119" spans="1:7" ht="12" customHeight="1">
      <c r="A119" s="159" t="s">
        <v>18</v>
      </c>
      <c r="B119" s="184" t="s">
        <v>17</v>
      </c>
      <c r="C119" s="191"/>
      <c r="D119" s="191"/>
      <c r="E119" s="191"/>
      <c r="F119" s="150"/>
    </row>
    <row r="120" spans="1:7" ht="12" customHeight="1">
      <c r="A120" s="159" t="s">
        <v>16</v>
      </c>
      <c r="B120" s="184" t="s">
        <v>15</v>
      </c>
      <c r="C120" s="191"/>
      <c r="D120" s="191"/>
      <c r="E120" s="191"/>
      <c r="F120" s="150"/>
    </row>
    <row r="121" spans="1:7" ht="12" customHeight="1">
      <c r="A121" s="159" t="s">
        <v>14</v>
      </c>
      <c r="B121" s="184" t="s">
        <v>13</v>
      </c>
      <c r="C121" s="209"/>
      <c r="D121" s="209"/>
      <c r="E121" s="209"/>
      <c r="F121" s="175"/>
    </row>
    <row r="122" spans="1:7" ht="12" customHeight="1">
      <c r="A122" s="159" t="s">
        <v>12</v>
      </c>
      <c r="B122" s="184" t="s">
        <v>11</v>
      </c>
      <c r="C122" s="191"/>
      <c r="D122" s="191"/>
      <c r="E122" s="191"/>
      <c r="F122" s="150"/>
    </row>
    <row r="123" spans="1:7" ht="12" customHeight="1">
      <c r="A123" s="159" t="s">
        <v>10</v>
      </c>
      <c r="B123" s="184" t="s">
        <v>9</v>
      </c>
      <c r="C123" s="205"/>
      <c r="D123" s="205"/>
      <c r="E123" s="205"/>
      <c r="F123" s="163"/>
    </row>
    <row r="124" spans="1:7" ht="12" customHeight="1">
      <c r="A124" s="159" t="s">
        <v>8</v>
      </c>
      <c r="B124" s="184" t="s">
        <v>7</v>
      </c>
      <c r="C124" s="205"/>
      <c r="D124" s="205"/>
      <c r="E124" s="205"/>
      <c r="F124" s="163"/>
    </row>
    <row r="125" spans="1:7" ht="12" customHeight="1" thickBot="1">
      <c r="A125" s="159" t="s">
        <v>6</v>
      </c>
      <c r="B125" s="184" t="s">
        <v>5</v>
      </c>
      <c r="C125" s="157"/>
      <c r="D125" s="157"/>
      <c r="E125" s="157"/>
      <c r="F125" s="157"/>
    </row>
    <row r="126" spans="1:7" ht="15" customHeight="1" thickBot="1">
      <c r="A126" s="145" t="s">
        <v>4</v>
      </c>
      <c r="B126" s="211" t="s">
        <v>3</v>
      </c>
      <c r="C126" s="207">
        <f>SUM(C106,C107)</f>
        <v>985247</v>
      </c>
      <c r="D126" s="207">
        <f>SUM(D106,D107)</f>
        <v>1240001</v>
      </c>
      <c r="E126" s="207">
        <f>SUM(E106,E107)</f>
        <v>1134425</v>
      </c>
      <c r="F126" s="519">
        <f>SUM(E126/D126*100)</f>
        <v>91.485813317892479</v>
      </c>
      <c r="G126" s="212"/>
    </row>
    <row r="127" spans="1:7" ht="16.5" thickBot="1">
      <c r="A127" s="214"/>
      <c r="B127" s="215" t="s">
        <v>216</v>
      </c>
      <c r="C127" s="216"/>
      <c r="D127" s="216">
        <v>303</v>
      </c>
      <c r="E127" s="214"/>
      <c r="F127" s="530"/>
    </row>
    <row r="128" spans="1:7" ht="16.5" thickBot="1">
      <c r="A128" s="214"/>
      <c r="B128" s="215" t="s">
        <v>215</v>
      </c>
      <c r="C128" s="216"/>
      <c r="D128" s="216">
        <v>267</v>
      </c>
      <c r="E128" s="214"/>
      <c r="F128" s="530"/>
    </row>
  </sheetData>
  <printOptions horizontalCentered="1" verticalCentered="1" headings="1" gridLines="1"/>
  <pageMargins left="0.19685039370078741" right="0" top="1.0629921259842521" bottom="0.15748031496062992" header="0.35433070866141736" footer="1.0236220472440944"/>
  <pageSetup paperSize="9" scale="78" fitToWidth="3" fitToHeight="2" orientation="portrait" r:id="rId1"/>
  <headerFooter alignWithMargins="0">
    <oddHeader>&amp;C&amp;"Times New Roman CE,Félkövér"&amp;12
 Önkormányzat
2014. évi összevont költségvetésének előirányzata és teljesítése&amp;10
&amp;R&amp;"Times New Roman CE,Félkövér dőlt" 2. melléklet a 12/2015. (IV.24.) önkormányzati rendelethez, 
adatok ezer Ft-ban</oddHeader>
  </headerFooter>
  <rowBreaks count="1" manualBreakCount="1">
    <brk id="72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43"/>
  <sheetViews>
    <sheetView topLeftCell="A10" zoomScale="120" zoomScaleNormal="120" workbookViewId="0">
      <selection activeCell="E20" sqref="E20:G20"/>
    </sheetView>
  </sheetViews>
  <sheetFormatPr defaultRowHeight="15"/>
  <cols>
    <col min="1" max="1" width="4.28515625" customWidth="1"/>
    <col min="2" max="2" width="2.85546875" customWidth="1"/>
    <col min="3" max="3" width="6.42578125" customWidth="1"/>
    <col min="4" max="4" width="58.140625" customWidth="1"/>
    <col min="5" max="5" width="15.7109375" customWidth="1"/>
    <col min="6" max="6" width="16.85546875" customWidth="1"/>
    <col min="7" max="7" width="16.7109375" customWidth="1"/>
  </cols>
  <sheetData>
    <row r="1" spans="1:10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ht="15.75" thickBot="1">
      <c r="A2" s="11"/>
      <c r="B2" s="11"/>
      <c r="C2" s="11"/>
      <c r="D2" s="11"/>
      <c r="E2" s="11"/>
      <c r="F2" s="11"/>
      <c r="G2" s="449"/>
      <c r="H2" s="11"/>
      <c r="I2" s="11"/>
      <c r="J2" s="11"/>
    </row>
    <row r="3" spans="1:10" ht="15.75" thickTop="1">
      <c r="A3" s="11"/>
      <c r="B3" s="44"/>
      <c r="C3" s="126" t="s">
        <v>361</v>
      </c>
      <c r="D3" s="126" t="s">
        <v>362</v>
      </c>
      <c r="E3" s="126" t="s">
        <v>363</v>
      </c>
      <c r="F3" s="126" t="s">
        <v>364</v>
      </c>
      <c r="G3" s="127" t="s">
        <v>365</v>
      </c>
      <c r="H3" s="11"/>
      <c r="I3" s="11"/>
      <c r="J3" s="11"/>
    </row>
    <row r="4" spans="1:10" ht="12.75" customHeight="1">
      <c r="A4" s="11"/>
      <c r="B4" s="438" t="s">
        <v>2</v>
      </c>
      <c r="C4" s="446" t="s">
        <v>506</v>
      </c>
      <c r="D4" s="446" t="s">
        <v>379</v>
      </c>
      <c r="E4" s="446" t="s">
        <v>369</v>
      </c>
      <c r="F4" s="446" t="s">
        <v>370</v>
      </c>
      <c r="G4" s="447" t="s">
        <v>371</v>
      </c>
      <c r="H4" s="11"/>
      <c r="I4" s="11"/>
      <c r="J4" s="11"/>
    </row>
    <row r="5" spans="1:10" ht="12" customHeight="1">
      <c r="A5" s="11"/>
      <c r="B5" s="438" t="s">
        <v>70</v>
      </c>
      <c r="C5" s="444" t="s">
        <v>2</v>
      </c>
      <c r="D5" s="444" t="s">
        <v>70</v>
      </c>
      <c r="E5" s="444" t="s">
        <v>47</v>
      </c>
      <c r="F5" s="444" t="s">
        <v>45</v>
      </c>
      <c r="G5" s="445" t="s">
        <v>40</v>
      </c>
      <c r="H5" s="11"/>
      <c r="I5" s="11"/>
      <c r="J5" s="11"/>
    </row>
    <row r="6" spans="1:10" ht="12" customHeight="1">
      <c r="A6" s="11"/>
      <c r="B6" s="438" t="s">
        <v>47</v>
      </c>
      <c r="C6" s="450" t="s">
        <v>2</v>
      </c>
      <c r="D6" s="437" t="s">
        <v>658</v>
      </c>
      <c r="E6" s="459">
        <v>160258</v>
      </c>
      <c r="F6" s="459">
        <v>337721</v>
      </c>
      <c r="G6" s="460">
        <v>337591</v>
      </c>
      <c r="H6" s="11"/>
      <c r="I6" s="11"/>
      <c r="J6" s="11"/>
    </row>
    <row r="7" spans="1:10" ht="12" customHeight="1">
      <c r="A7" s="11"/>
      <c r="B7" s="438" t="s">
        <v>45</v>
      </c>
      <c r="C7" s="450" t="s">
        <v>70</v>
      </c>
      <c r="D7" s="437" t="s">
        <v>95</v>
      </c>
      <c r="E7" s="459">
        <v>34398</v>
      </c>
      <c r="F7" s="459">
        <v>60061</v>
      </c>
      <c r="G7" s="460">
        <v>59107</v>
      </c>
      <c r="H7" s="11"/>
      <c r="I7" s="11"/>
      <c r="J7" s="11"/>
    </row>
    <row r="8" spans="1:10" ht="12" customHeight="1">
      <c r="A8" s="11"/>
      <c r="B8" s="438" t="s">
        <v>40</v>
      </c>
      <c r="C8" s="450" t="s">
        <v>47</v>
      </c>
      <c r="D8" s="437" t="s">
        <v>659</v>
      </c>
      <c r="E8" s="459">
        <v>119871</v>
      </c>
      <c r="F8" s="459">
        <v>171283</v>
      </c>
      <c r="G8" s="460">
        <v>168547</v>
      </c>
      <c r="H8" s="11"/>
      <c r="I8" s="11"/>
      <c r="J8" s="11"/>
    </row>
    <row r="9" spans="1:10" ht="12" customHeight="1">
      <c r="A9" s="11"/>
      <c r="B9" s="438" t="s">
        <v>38</v>
      </c>
      <c r="C9" s="450" t="s">
        <v>45</v>
      </c>
      <c r="D9" s="437" t="s">
        <v>660</v>
      </c>
      <c r="E9" s="459">
        <v>67537</v>
      </c>
      <c r="F9" s="459">
        <v>47507</v>
      </c>
      <c r="G9" s="460">
        <v>46746</v>
      </c>
      <c r="H9" s="11"/>
      <c r="I9" s="11"/>
      <c r="J9" s="11"/>
    </row>
    <row r="10" spans="1:10" ht="12" customHeight="1">
      <c r="A10" s="11"/>
      <c r="B10" s="438" t="s">
        <v>4</v>
      </c>
      <c r="C10" s="450" t="s">
        <v>40</v>
      </c>
      <c r="D10" s="437" t="s">
        <v>223</v>
      </c>
      <c r="E10" s="459">
        <v>12367</v>
      </c>
      <c r="F10" s="459">
        <v>11566</v>
      </c>
      <c r="G10" s="460">
        <v>11566</v>
      </c>
      <c r="H10" s="11"/>
      <c r="I10" s="11"/>
      <c r="J10" s="11"/>
    </row>
    <row r="11" spans="1:10" ht="12" customHeight="1">
      <c r="A11" s="11"/>
      <c r="B11" s="438" t="s">
        <v>147</v>
      </c>
      <c r="C11" s="450" t="s">
        <v>38</v>
      </c>
      <c r="D11" s="437" t="s">
        <v>256</v>
      </c>
      <c r="E11" s="459">
        <v>396919</v>
      </c>
      <c r="F11" s="459">
        <v>343301</v>
      </c>
      <c r="G11" s="460">
        <v>343301</v>
      </c>
      <c r="H11" s="11"/>
      <c r="I11" s="11"/>
      <c r="J11" s="11"/>
    </row>
    <row r="12" spans="1:10" ht="12" customHeight="1">
      <c r="A12" s="11"/>
      <c r="B12" s="438" t="s">
        <v>341</v>
      </c>
      <c r="C12" s="450" t="s">
        <v>4</v>
      </c>
      <c r="D12" s="437" t="s">
        <v>220</v>
      </c>
      <c r="E12" s="459">
        <v>1142</v>
      </c>
      <c r="F12" s="437">
        <v>0</v>
      </c>
      <c r="G12" s="453">
        <v>0</v>
      </c>
      <c r="H12" s="11"/>
      <c r="I12" s="11"/>
      <c r="J12" s="11"/>
    </row>
    <row r="13" spans="1:10" ht="12" customHeight="1">
      <c r="A13" s="11"/>
      <c r="B13" s="438" t="s">
        <v>140</v>
      </c>
      <c r="C13" s="450" t="s">
        <v>147</v>
      </c>
      <c r="D13" s="437" t="s">
        <v>661</v>
      </c>
      <c r="E13" s="437">
        <v>0</v>
      </c>
      <c r="F13" s="437">
        <v>0</v>
      </c>
      <c r="G13" s="453">
        <v>0</v>
      </c>
      <c r="H13" s="11"/>
      <c r="I13" s="11"/>
      <c r="J13" s="11"/>
    </row>
    <row r="14" spans="1:10" ht="12" customHeight="1">
      <c r="A14" s="11"/>
      <c r="B14" s="438" t="s">
        <v>138</v>
      </c>
      <c r="C14" s="455" t="s">
        <v>341</v>
      </c>
      <c r="D14" s="452" t="s">
        <v>662</v>
      </c>
      <c r="E14" s="461">
        <f>SUM(E6:E13)</f>
        <v>792492</v>
      </c>
      <c r="F14" s="461">
        <f t="shared" ref="F14:G14" si="0">SUM(F6:F13)</f>
        <v>971439</v>
      </c>
      <c r="G14" s="483">
        <f t="shared" si="0"/>
        <v>966858</v>
      </c>
      <c r="H14" s="11"/>
      <c r="I14" s="11"/>
      <c r="J14" s="11"/>
    </row>
    <row r="15" spans="1:10" ht="12" customHeight="1">
      <c r="A15" s="11"/>
      <c r="B15" s="438" t="s">
        <v>132</v>
      </c>
      <c r="C15" s="450" t="s">
        <v>140</v>
      </c>
      <c r="D15" s="437" t="s">
        <v>663</v>
      </c>
      <c r="E15" s="459">
        <v>8773</v>
      </c>
      <c r="F15" s="459">
        <v>118464</v>
      </c>
      <c r="G15" s="460">
        <v>18254</v>
      </c>
      <c r="H15" s="11"/>
      <c r="I15" s="11"/>
      <c r="J15" s="11"/>
    </row>
    <row r="16" spans="1:10" ht="12" customHeight="1">
      <c r="A16" s="11"/>
      <c r="B16" s="438" t="s">
        <v>103</v>
      </c>
      <c r="C16" s="450" t="s">
        <v>138</v>
      </c>
      <c r="D16" s="437" t="s">
        <v>664</v>
      </c>
      <c r="E16" s="437">
        <v>0</v>
      </c>
      <c r="F16" s="437">
        <v>0</v>
      </c>
      <c r="G16" s="453">
        <v>0</v>
      </c>
      <c r="H16" s="11"/>
      <c r="I16" s="11"/>
      <c r="J16" s="11"/>
    </row>
    <row r="17" spans="1:10" ht="12" customHeight="1">
      <c r="A17" s="11"/>
      <c r="B17" s="438" t="s">
        <v>343</v>
      </c>
      <c r="C17" s="450" t="s">
        <v>132</v>
      </c>
      <c r="D17" s="437" t="s">
        <v>665</v>
      </c>
      <c r="E17" s="459">
        <v>183982</v>
      </c>
      <c r="F17" s="459">
        <v>150098</v>
      </c>
      <c r="G17" s="460">
        <v>149313</v>
      </c>
      <c r="H17" s="11"/>
      <c r="I17" s="11"/>
      <c r="J17" s="11"/>
    </row>
    <row r="18" spans="1:10" ht="12" customHeight="1">
      <c r="A18" s="11"/>
      <c r="B18" s="438" t="s">
        <v>344</v>
      </c>
      <c r="C18" s="450" t="s">
        <v>103</v>
      </c>
      <c r="D18" s="437" t="s">
        <v>666</v>
      </c>
      <c r="E18" s="437">
        <v>0</v>
      </c>
      <c r="F18" s="437">
        <v>0</v>
      </c>
      <c r="G18" s="453">
        <v>0</v>
      </c>
      <c r="H18" s="11"/>
      <c r="I18" s="11"/>
      <c r="J18" s="11"/>
    </row>
    <row r="19" spans="1:10" ht="12" customHeight="1">
      <c r="A19" s="11"/>
      <c r="B19" s="438" t="s">
        <v>345</v>
      </c>
      <c r="C19" s="455" t="s">
        <v>343</v>
      </c>
      <c r="D19" s="452" t="s">
        <v>667</v>
      </c>
      <c r="E19" s="461">
        <f>SUM(E15:E18)</f>
        <v>192755</v>
      </c>
      <c r="F19" s="461">
        <f t="shared" ref="F19:G19" si="1">SUM(F15:F18)</f>
        <v>268562</v>
      </c>
      <c r="G19" s="483">
        <f t="shared" si="1"/>
        <v>167567</v>
      </c>
      <c r="H19" s="11"/>
      <c r="I19" s="11"/>
      <c r="J19" s="11"/>
    </row>
    <row r="20" spans="1:10" ht="12.95" customHeight="1">
      <c r="A20" s="11"/>
      <c r="B20" s="438" t="s">
        <v>346</v>
      </c>
      <c r="C20" s="455" t="s">
        <v>344</v>
      </c>
      <c r="D20" s="441" t="s">
        <v>668</v>
      </c>
      <c r="E20" s="462">
        <f>SUM(E14+E19)</f>
        <v>985247</v>
      </c>
      <c r="F20" s="462">
        <f t="shared" ref="F20:G20" si="2">SUM(F14+F19)</f>
        <v>1240001</v>
      </c>
      <c r="G20" s="501">
        <f t="shared" si="2"/>
        <v>1134425</v>
      </c>
      <c r="H20" s="11"/>
      <c r="I20" s="11"/>
      <c r="J20" s="11"/>
    </row>
    <row r="21" spans="1:10" ht="12" customHeight="1">
      <c r="A21" s="11"/>
      <c r="B21" s="438" t="s">
        <v>622</v>
      </c>
      <c r="C21" s="450" t="s">
        <v>345</v>
      </c>
      <c r="D21" s="437" t="s">
        <v>669</v>
      </c>
      <c r="E21" s="459">
        <v>298575</v>
      </c>
      <c r="F21" s="459">
        <v>532043</v>
      </c>
      <c r="G21" s="460">
        <v>532043</v>
      </c>
      <c r="H21" s="11"/>
      <c r="I21" s="11"/>
      <c r="J21" s="11"/>
    </row>
    <row r="22" spans="1:10" ht="12" customHeight="1">
      <c r="A22" s="11"/>
      <c r="B22" s="438" t="s">
        <v>623</v>
      </c>
      <c r="C22" s="450" t="s">
        <v>346</v>
      </c>
      <c r="D22" s="437" t="s">
        <v>670</v>
      </c>
      <c r="E22" s="459">
        <v>201754</v>
      </c>
      <c r="F22" s="459">
        <v>159464</v>
      </c>
      <c r="G22" s="460">
        <v>159464</v>
      </c>
      <c r="H22" s="11"/>
      <c r="I22" s="11"/>
      <c r="J22" s="11"/>
    </row>
    <row r="23" spans="1:10" ht="12" customHeight="1">
      <c r="A23" s="11"/>
      <c r="B23" s="438" t="s">
        <v>624</v>
      </c>
      <c r="C23" s="450" t="s">
        <v>622</v>
      </c>
      <c r="D23" s="437" t="s">
        <v>671</v>
      </c>
      <c r="E23" s="437">
        <v>0</v>
      </c>
      <c r="F23" s="437">
        <v>0</v>
      </c>
      <c r="G23" s="453">
        <v>0</v>
      </c>
      <c r="H23" s="11"/>
      <c r="I23" s="11"/>
      <c r="J23" s="11"/>
    </row>
    <row r="24" spans="1:10" ht="12" customHeight="1">
      <c r="A24" s="11"/>
      <c r="B24" s="438" t="s">
        <v>625</v>
      </c>
      <c r="C24" s="450" t="s">
        <v>623</v>
      </c>
      <c r="D24" s="456" t="s">
        <v>672</v>
      </c>
      <c r="E24" s="463">
        <v>27628</v>
      </c>
      <c r="F24" s="463">
        <v>33618</v>
      </c>
      <c r="G24" s="464">
        <v>33618</v>
      </c>
      <c r="H24" s="11"/>
      <c r="I24" s="11"/>
      <c r="J24" s="11"/>
    </row>
    <row r="25" spans="1:10" ht="12" customHeight="1">
      <c r="A25" s="11"/>
      <c r="B25" s="438" t="s">
        <v>347</v>
      </c>
      <c r="C25" s="450" t="s">
        <v>624</v>
      </c>
      <c r="D25" s="456" t="s">
        <v>673</v>
      </c>
      <c r="E25" s="463">
        <v>9493</v>
      </c>
      <c r="F25" s="463">
        <v>10365</v>
      </c>
      <c r="G25" s="464">
        <v>10365</v>
      </c>
      <c r="H25" s="11"/>
      <c r="I25" s="11"/>
      <c r="J25" s="11"/>
    </row>
    <row r="26" spans="1:10" ht="12" customHeight="1">
      <c r="A26" s="11"/>
      <c r="B26" s="438" t="s">
        <v>348</v>
      </c>
      <c r="C26" s="450" t="s">
        <v>625</v>
      </c>
      <c r="D26" s="456" t="s">
        <v>674</v>
      </c>
      <c r="E26" s="463">
        <v>92989</v>
      </c>
      <c r="F26" s="463">
        <v>40827</v>
      </c>
      <c r="G26" s="464">
        <v>35339</v>
      </c>
      <c r="H26" s="11"/>
      <c r="I26" s="11"/>
      <c r="J26" s="11"/>
    </row>
    <row r="27" spans="1:10" ht="12" customHeight="1">
      <c r="A27" s="11"/>
      <c r="B27" s="438" t="s">
        <v>349</v>
      </c>
      <c r="C27" s="450" t="s">
        <v>347</v>
      </c>
      <c r="D27" s="456" t="s">
        <v>675</v>
      </c>
      <c r="E27" s="456">
        <v>0</v>
      </c>
      <c r="F27" s="456">
        <v>0</v>
      </c>
      <c r="G27" s="457">
        <v>0</v>
      </c>
      <c r="H27" s="11"/>
      <c r="I27" s="11"/>
      <c r="J27" s="11"/>
    </row>
    <row r="28" spans="1:10" ht="12" customHeight="1">
      <c r="A28" s="11"/>
      <c r="B28" s="438" t="s">
        <v>350</v>
      </c>
      <c r="C28" s="450" t="s">
        <v>348</v>
      </c>
      <c r="D28" s="456" t="s">
        <v>676</v>
      </c>
      <c r="E28" s="456">
        <v>0</v>
      </c>
      <c r="F28" s="463">
        <v>1003</v>
      </c>
      <c r="G28" s="464">
        <v>1003</v>
      </c>
      <c r="H28" s="11"/>
      <c r="I28" s="11"/>
      <c r="J28" s="11"/>
    </row>
    <row r="29" spans="1:10" ht="12" customHeight="1">
      <c r="A29" s="11"/>
      <c r="B29" s="438" t="s">
        <v>351</v>
      </c>
      <c r="C29" s="450" t="s">
        <v>349</v>
      </c>
      <c r="D29" s="456" t="s">
        <v>677</v>
      </c>
      <c r="E29" s="463">
        <v>31667</v>
      </c>
      <c r="F29" s="463">
        <v>48463</v>
      </c>
      <c r="G29" s="464">
        <v>48463</v>
      </c>
      <c r="H29" s="11"/>
      <c r="I29" s="11"/>
      <c r="J29" s="11"/>
    </row>
    <row r="30" spans="1:10" ht="12" customHeight="1">
      <c r="A30" s="11"/>
      <c r="B30" s="438" t="s">
        <v>352</v>
      </c>
      <c r="C30" s="455" t="s">
        <v>350</v>
      </c>
      <c r="D30" s="432" t="s">
        <v>678</v>
      </c>
      <c r="E30" s="433">
        <f>SUM(E21:E29)</f>
        <v>662106</v>
      </c>
      <c r="F30" s="433">
        <f t="shared" ref="F30:G30" si="3">SUM(F21:F29)</f>
        <v>825783</v>
      </c>
      <c r="G30" s="436">
        <f t="shared" si="3"/>
        <v>820295</v>
      </c>
      <c r="H30" s="11"/>
      <c r="I30" s="11"/>
      <c r="J30" s="11"/>
    </row>
    <row r="31" spans="1:10" ht="12" customHeight="1">
      <c r="A31" s="11"/>
      <c r="B31" s="438" t="s">
        <v>353</v>
      </c>
      <c r="C31" s="450" t="s">
        <v>351</v>
      </c>
      <c r="D31" s="456" t="s">
        <v>680</v>
      </c>
      <c r="E31" s="456"/>
      <c r="F31" s="463">
        <v>109691</v>
      </c>
      <c r="G31" s="464">
        <v>109691</v>
      </c>
      <c r="H31" s="11"/>
      <c r="I31" s="11"/>
      <c r="J31" s="11"/>
    </row>
    <row r="32" spans="1:10" ht="12" customHeight="1">
      <c r="A32" s="11"/>
      <c r="B32" s="438" t="s">
        <v>354</v>
      </c>
      <c r="C32" s="450" t="s">
        <v>352</v>
      </c>
      <c r="D32" s="456" t="s">
        <v>681</v>
      </c>
      <c r="E32" s="456">
        <v>0</v>
      </c>
      <c r="F32" s="456">
        <v>0</v>
      </c>
      <c r="G32" s="457">
        <v>0</v>
      </c>
      <c r="H32" s="11"/>
      <c r="I32" s="11"/>
      <c r="J32" s="11"/>
    </row>
    <row r="33" spans="1:10" ht="12" customHeight="1">
      <c r="A33" s="11"/>
      <c r="B33" s="438" t="s">
        <v>355</v>
      </c>
      <c r="C33" s="450" t="s">
        <v>353</v>
      </c>
      <c r="D33" s="456" t="s">
        <v>682</v>
      </c>
      <c r="E33" s="463">
        <v>139159</v>
      </c>
      <c r="F33" s="463">
        <v>148280</v>
      </c>
      <c r="G33" s="464">
        <v>139184</v>
      </c>
      <c r="H33" s="11"/>
      <c r="I33" s="11"/>
      <c r="J33" s="11"/>
    </row>
    <row r="34" spans="1:10" ht="12" customHeight="1">
      <c r="A34" s="11"/>
      <c r="B34" s="438" t="s">
        <v>356</v>
      </c>
      <c r="C34" s="450" t="s">
        <v>354</v>
      </c>
      <c r="D34" s="456" t="s">
        <v>683</v>
      </c>
      <c r="E34" s="463">
        <v>183982</v>
      </c>
      <c r="F34" s="463">
        <v>156247</v>
      </c>
      <c r="G34" s="464">
        <v>155495</v>
      </c>
      <c r="H34" s="11"/>
      <c r="I34" s="11"/>
      <c r="J34" s="11"/>
    </row>
    <row r="35" spans="1:10" ht="12" customHeight="1">
      <c r="A35" s="11"/>
      <c r="B35" s="438" t="s">
        <v>357</v>
      </c>
      <c r="C35" s="450" t="s">
        <v>355</v>
      </c>
      <c r="D35" s="456" t="s">
        <v>684</v>
      </c>
      <c r="E35" s="456">
        <v>0</v>
      </c>
      <c r="F35" s="456">
        <v>0</v>
      </c>
      <c r="G35" s="457">
        <v>0</v>
      </c>
      <c r="H35" s="11"/>
      <c r="I35" s="11"/>
      <c r="J35" s="11"/>
    </row>
    <row r="36" spans="1:10" ht="12" customHeight="1">
      <c r="A36" s="11"/>
      <c r="B36" s="438" t="s">
        <v>358</v>
      </c>
      <c r="C36" s="455" t="s">
        <v>356</v>
      </c>
      <c r="D36" s="432" t="s">
        <v>685</v>
      </c>
      <c r="E36" s="465">
        <f>SUM(E31:E35)</f>
        <v>323141</v>
      </c>
      <c r="F36" s="465">
        <f t="shared" ref="F36:G36" si="4">SUM(F31:F35)</f>
        <v>414218</v>
      </c>
      <c r="G36" s="502">
        <f t="shared" si="4"/>
        <v>404370</v>
      </c>
      <c r="H36" s="11"/>
      <c r="I36" s="11"/>
      <c r="J36" s="11"/>
    </row>
    <row r="37" spans="1:10" ht="12.95" customHeight="1" thickBot="1">
      <c r="A37" s="11"/>
      <c r="B37" s="500" t="s">
        <v>679</v>
      </c>
      <c r="C37" s="499" t="s">
        <v>357</v>
      </c>
      <c r="D37" s="477" t="s">
        <v>686</v>
      </c>
      <c r="E37" s="564">
        <f>SUM(E36+E30)</f>
        <v>985247</v>
      </c>
      <c r="F37" s="564">
        <f t="shared" ref="F37:G37" si="5">SUM(F36+F30)</f>
        <v>1240001</v>
      </c>
      <c r="G37" s="565">
        <f t="shared" si="5"/>
        <v>1224665</v>
      </c>
      <c r="H37" s="11"/>
      <c r="I37" s="11"/>
      <c r="J37" s="11"/>
    </row>
    <row r="38" spans="1:10" ht="15.75" thickTop="1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0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0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0">
      <c r="A41" s="11"/>
      <c r="B41" s="11"/>
      <c r="C41" s="11"/>
      <c r="D41" s="11"/>
      <c r="E41" s="11"/>
      <c r="F41" s="11"/>
      <c r="G41" s="11"/>
      <c r="H41" s="11"/>
      <c r="I41" s="11"/>
      <c r="J41" s="11"/>
    </row>
    <row r="42" spans="1:10">
      <c r="A42" s="11"/>
      <c r="B42" s="11"/>
      <c r="C42" s="11"/>
      <c r="D42" s="11"/>
      <c r="E42" s="11"/>
      <c r="F42" s="11"/>
      <c r="G42" s="11"/>
      <c r="H42" s="11"/>
      <c r="I42" s="11"/>
      <c r="J42" s="11"/>
    </row>
    <row r="43" spans="1:10">
      <c r="A43" s="11"/>
      <c r="B43" s="11"/>
      <c r="C43" s="11"/>
      <c r="D43" s="11"/>
      <c r="E43" s="11"/>
      <c r="F43" s="11"/>
      <c r="G43" s="11"/>
      <c r="H43" s="11"/>
      <c r="I43" s="11"/>
      <c r="J43" s="1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20. melléklet a 12/2015. (IV.24.) önkormányzati rendelethez, 
adatok ezer Ft-ban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N52"/>
  <sheetViews>
    <sheetView topLeftCell="A13" zoomScale="110" zoomScaleNormal="110" workbookViewId="0">
      <selection activeCell="D52" sqref="D52"/>
    </sheetView>
  </sheetViews>
  <sheetFormatPr defaultRowHeight="15"/>
  <cols>
    <col min="1" max="1" width="0.42578125" customWidth="1"/>
    <col min="2" max="2" width="3.28515625" customWidth="1"/>
    <col min="3" max="3" width="2.85546875" customWidth="1"/>
    <col min="4" max="4" width="61.42578125" customWidth="1"/>
  </cols>
  <sheetData>
    <row r="1" spans="1:14" ht="15.75" thickBot="1">
      <c r="A1" s="429"/>
      <c r="B1" s="429"/>
      <c r="C1" s="429"/>
      <c r="D1" s="429"/>
      <c r="E1" s="429"/>
      <c r="F1" s="429"/>
      <c r="G1" s="429"/>
      <c r="H1" s="429"/>
      <c r="I1" s="680"/>
      <c r="J1" s="680"/>
      <c r="K1" s="429"/>
      <c r="L1" s="429"/>
      <c r="M1" s="429"/>
      <c r="N1" s="429"/>
    </row>
    <row r="2" spans="1:14" ht="12" customHeight="1" thickTop="1">
      <c r="A2" s="429"/>
      <c r="B2" s="467"/>
      <c r="C2" s="468"/>
      <c r="D2" s="471" t="s">
        <v>361</v>
      </c>
      <c r="E2" s="471" t="s">
        <v>362</v>
      </c>
      <c r="F2" s="471" t="s">
        <v>363</v>
      </c>
      <c r="G2" s="471" t="s">
        <v>364</v>
      </c>
      <c r="H2" s="471" t="s">
        <v>365</v>
      </c>
      <c r="I2" s="471" t="s">
        <v>366</v>
      </c>
      <c r="J2" s="472" t="s">
        <v>367</v>
      </c>
      <c r="K2" s="429"/>
      <c r="L2" s="429"/>
      <c r="M2" s="429"/>
      <c r="N2" s="429"/>
    </row>
    <row r="3" spans="1:14" ht="21.95" customHeight="1">
      <c r="A3" s="429"/>
      <c r="B3" s="469" t="s">
        <v>2</v>
      </c>
      <c r="C3" s="439"/>
      <c r="D3" s="474" t="s">
        <v>379</v>
      </c>
      <c r="E3" s="473" t="s">
        <v>689</v>
      </c>
      <c r="F3" s="473" t="s">
        <v>690</v>
      </c>
      <c r="G3" s="479" t="s">
        <v>691</v>
      </c>
      <c r="H3" s="473" t="s">
        <v>692</v>
      </c>
      <c r="I3" s="473" t="s">
        <v>690</v>
      </c>
      <c r="J3" s="478" t="s">
        <v>693</v>
      </c>
      <c r="K3" s="429"/>
      <c r="L3" s="429"/>
      <c r="M3" s="429"/>
      <c r="N3" s="429"/>
    </row>
    <row r="4" spans="1:14" ht="12" customHeight="1">
      <c r="A4" s="429"/>
      <c r="B4" s="469" t="s">
        <v>70</v>
      </c>
      <c r="C4" s="442" t="s">
        <v>2</v>
      </c>
      <c r="D4" s="442" t="s">
        <v>70</v>
      </c>
      <c r="E4" s="442" t="s">
        <v>47</v>
      </c>
      <c r="F4" s="442" t="s">
        <v>45</v>
      </c>
      <c r="G4" s="442" t="s">
        <v>40</v>
      </c>
      <c r="H4" s="442" t="s">
        <v>38</v>
      </c>
      <c r="I4" s="442" t="s">
        <v>4</v>
      </c>
      <c r="J4" s="443" t="s">
        <v>147</v>
      </c>
      <c r="K4" s="429"/>
      <c r="L4" s="429"/>
      <c r="M4" s="429"/>
      <c r="N4" s="429"/>
    </row>
    <row r="5" spans="1:14" ht="12" customHeight="1">
      <c r="A5" s="429"/>
      <c r="B5" s="469" t="s">
        <v>47</v>
      </c>
      <c r="C5" s="440" t="s">
        <v>2</v>
      </c>
      <c r="D5" s="439" t="s">
        <v>687</v>
      </c>
      <c r="E5" s="437"/>
      <c r="F5" s="437"/>
      <c r="G5" s="437"/>
      <c r="H5" s="459">
        <v>43983</v>
      </c>
      <c r="I5" s="437">
        <v>0</v>
      </c>
      <c r="J5" s="460">
        <v>43983</v>
      </c>
      <c r="K5" s="429"/>
      <c r="L5" s="429"/>
      <c r="M5" s="429"/>
      <c r="N5" s="429"/>
    </row>
    <row r="6" spans="1:14" ht="12" customHeight="1">
      <c r="A6" s="429"/>
      <c r="B6" s="469" t="s">
        <v>45</v>
      </c>
      <c r="C6" s="440" t="s">
        <v>70</v>
      </c>
      <c r="D6" s="439" t="s">
        <v>688</v>
      </c>
      <c r="E6" s="437"/>
      <c r="F6" s="437"/>
      <c r="G6" s="437"/>
      <c r="H6" s="459">
        <v>117051</v>
      </c>
      <c r="I6" s="437">
        <v>0</v>
      </c>
      <c r="J6" s="459">
        <v>117051</v>
      </c>
      <c r="K6" s="429"/>
      <c r="L6" s="429"/>
      <c r="M6" s="429"/>
      <c r="N6" s="429"/>
    </row>
    <row r="7" spans="1:14" ht="12" customHeight="1">
      <c r="A7" s="429"/>
      <c r="B7" s="469" t="s">
        <v>40</v>
      </c>
      <c r="C7" s="440" t="s">
        <v>47</v>
      </c>
      <c r="D7" s="439" t="s">
        <v>694</v>
      </c>
      <c r="E7" s="437"/>
      <c r="F7" s="437"/>
      <c r="G7" s="437"/>
      <c r="H7" s="437">
        <v>0</v>
      </c>
      <c r="I7" s="437">
        <v>0</v>
      </c>
      <c r="J7" s="453">
        <v>0</v>
      </c>
      <c r="K7" s="429"/>
      <c r="L7" s="429"/>
      <c r="M7" s="429"/>
      <c r="N7" s="429"/>
    </row>
    <row r="8" spans="1:14" ht="12" customHeight="1">
      <c r="A8" s="429"/>
      <c r="B8" s="469" t="s">
        <v>38</v>
      </c>
      <c r="C8" s="441" t="s">
        <v>361</v>
      </c>
      <c r="D8" s="441" t="s">
        <v>695</v>
      </c>
      <c r="E8" s="461">
        <f>SUM(E5:E7)</f>
        <v>0</v>
      </c>
      <c r="F8" s="461">
        <f t="shared" ref="F8:J8" si="0">SUM(F5:F7)</f>
        <v>0</v>
      </c>
      <c r="G8" s="461">
        <f t="shared" si="0"/>
        <v>0</v>
      </c>
      <c r="H8" s="461">
        <f t="shared" si="0"/>
        <v>161034</v>
      </c>
      <c r="I8" s="461">
        <f t="shared" si="0"/>
        <v>0</v>
      </c>
      <c r="J8" s="461">
        <f t="shared" si="0"/>
        <v>161034</v>
      </c>
      <c r="K8" s="429"/>
      <c r="L8" s="429"/>
      <c r="M8" s="429"/>
      <c r="N8" s="429"/>
    </row>
    <row r="9" spans="1:14" ht="12" customHeight="1">
      <c r="A9" s="429"/>
      <c r="B9" s="469" t="s">
        <v>4</v>
      </c>
      <c r="C9" s="439" t="s">
        <v>45</v>
      </c>
      <c r="D9" s="439" t="s">
        <v>696</v>
      </c>
      <c r="E9" s="437"/>
      <c r="F9" s="437"/>
      <c r="G9" s="437"/>
      <c r="H9" s="437">
        <v>0</v>
      </c>
      <c r="I9" s="437">
        <v>0</v>
      </c>
      <c r="J9" s="453">
        <v>0</v>
      </c>
      <c r="K9" s="429"/>
      <c r="L9" s="429"/>
      <c r="M9" s="429"/>
      <c r="N9" s="429"/>
    </row>
    <row r="10" spans="1:14" ht="12" customHeight="1">
      <c r="A10" s="429"/>
      <c r="B10" s="469" t="s">
        <v>147</v>
      </c>
      <c r="C10" s="439" t="s">
        <v>40</v>
      </c>
      <c r="D10" s="439" t="s">
        <v>697</v>
      </c>
      <c r="E10" s="437"/>
      <c r="F10" s="437"/>
      <c r="G10" s="437"/>
      <c r="H10" s="437">
        <v>0</v>
      </c>
      <c r="I10" s="437">
        <v>0</v>
      </c>
      <c r="J10" s="453">
        <v>0</v>
      </c>
      <c r="K10" s="429"/>
      <c r="L10" s="429"/>
      <c r="M10" s="429"/>
      <c r="N10" s="429"/>
    </row>
    <row r="11" spans="1:14" ht="12" customHeight="1">
      <c r="A11" s="429"/>
      <c r="B11" s="469" t="s">
        <v>341</v>
      </c>
      <c r="C11" s="441" t="s">
        <v>362</v>
      </c>
      <c r="D11" s="441" t="s">
        <v>698</v>
      </c>
      <c r="E11" s="452">
        <f>SUM(E9:E10)</f>
        <v>0</v>
      </c>
      <c r="F11" s="452">
        <f t="shared" ref="F11:J11" si="1">SUM(F9:F10)</f>
        <v>0</v>
      </c>
      <c r="G11" s="452">
        <f t="shared" si="1"/>
        <v>0</v>
      </c>
      <c r="H11" s="452">
        <f t="shared" si="1"/>
        <v>0</v>
      </c>
      <c r="I11" s="452">
        <f t="shared" si="1"/>
        <v>0</v>
      </c>
      <c r="J11" s="452">
        <f t="shared" si="1"/>
        <v>0</v>
      </c>
      <c r="K11" s="429"/>
      <c r="L11" s="429"/>
      <c r="M11" s="429"/>
      <c r="N11" s="429"/>
    </row>
    <row r="12" spans="1:14" ht="12" customHeight="1">
      <c r="A12" s="429"/>
      <c r="B12" s="469" t="s">
        <v>140</v>
      </c>
      <c r="C12" s="439" t="s">
        <v>38</v>
      </c>
      <c r="D12" s="439" t="s">
        <v>699</v>
      </c>
      <c r="E12" s="437"/>
      <c r="F12" s="437"/>
      <c r="G12" s="437"/>
      <c r="H12" s="459">
        <v>547968</v>
      </c>
      <c r="I12" s="437">
        <v>0</v>
      </c>
      <c r="J12" s="460">
        <v>547968</v>
      </c>
      <c r="K12" s="429"/>
      <c r="L12" s="429"/>
      <c r="M12" s="429"/>
      <c r="N12" s="429"/>
    </row>
    <row r="13" spans="1:14" ht="12" customHeight="1">
      <c r="A13" s="429"/>
      <c r="B13" s="469" t="s">
        <v>138</v>
      </c>
      <c r="C13" s="439" t="s">
        <v>4</v>
      </c>
      <c r="D13" s="439" t="s">
        <v>700</v>
      </c>
      <c r="E13" s="437"/>
      <c r="F13" s="437"/>
      <c r="G13" s="437"/>
      <c r="H13" s="459">
        <v>93238</v>
      </c>
      <c r="I13" s="437">
        <v>0</v>
      </c>
      <c r="J13" s="460">
        <v>63238</v>
      </c>
      <c r="K13" s="429"/>
      <c r="L13" s="429"/>
      <c r="M13" s="429"/>
      <c r="N13" s="429"/>
    </row>
    <row r="14" spans="1:14" ht="12" customHeight="1">
      <c r="A14" s="429"/>
      <c r="B14" s="469" t="s">
        <v>132</v>
      </c>
      <c r="C14" s="439" t="s">
        <v>147</v>
      </c>
      <c r="D14" s="439" t="s">
        <v>701</v>
      </c>
      <c r="E14" s="437"/>
      <c r="F14" s="437"/>
      <c r="G14" s="437"/>
      <c r="H14" s="437">
        <v>0</v>
      </c>
      <c r="I14" s="437">
        <v>0</v>
      </c>
      <c r="J14" s="453">
        <v>0</v>
      </c>
      <c r="K14" s="429"/>
      <c r="L14" s="429"/>
      <c r="M14" s="429"/>
      <c r="N14" s="429"/>
    </row>
    <row r="15" spans="1:14" ht="12" customHeight="1">
      <c r="A15" s="429"/>
      <c r="B15" s="469" t="s">
        <v>103</v>
      </c>
      <c r="C15" s="441" t="s">
        <v>363</v>
      </c>
      <c r="D15" s="441" t="s">
        <v>702</v>
      </c>
      <c r="E15" s="480">
        <f>SUM(E12:E14)</f>
        <v>0</v>
      </c>
      <c r="F15" s="480">
        <f t="shared" ref="F15:J15" si="2">SUM(F12:F14)</f>
        <v>0</v>
      </c>
      <c r="G15" s="480">
        <f t="shared" si="2"/>
        <v>0</v>
      </c>
      <c r="H15" s="480">
        <f t="shared" si="2"/>
        <v>641206</v>
      </c>
      <c r="I15" s="480">
        <f t="shared" si="2"/>
        <v>0</v>
      </c>
      <c r="J15" s="480">
        <f t="shared" si="2"/>
        <v>611206</v>
      </c>
      <c r="K15" s="429"/>
      <c r="L15" s="429"/>
      <c r="M15" s="429"/>
      <c r="N15" s="429"/>
    </row>
    <row r="16" spans="1:14" ht="12" customHeight="1">
      <c r="A16" s="429"/>
      <c r="B16" s="469" t="s">
        <v>343</v>
      </c>
      <c r="C16" s="439" t="s">
        <v>341</v>
      </c>
      <c r="D16" s="439" t="s">
        <v>703</v>
      </c>
      <c r="E16" s="437"/>
      <c r="F16" s="437"/>
      <c r="G16" s="437"/>
      <c r="H16" s="459">
        <v>44960</v>
      </c>
      <c r="I16" s="437">
        <v>0</v>
      </c>
      <c r="J16" s="460">
        <v>44960</v>
      </c>
      <c r="K16" s="429"/>
      <c r="L16" s="429"/>
      <c r="M16" s="429"/>
      <c r="N16" s="429"/>
    </row>
    <row r="17" spans="1:14" ht="12" customHeight="1">
      <c r="A17" s="429"/>
      <c r="B17" s="469" t="s">
        <v>344</v>
      </c>
      <c r="C17" s="439" t="s">
        <v>140</v>
      </c>
      <c r="D17" s="439" t="s">
        <v>704</v>
      </c>
      <c r="E17" s="437"/>
      <c r="F17" s="437"/>
      <c r="G17" s="437"/>
      <c r="H17" s="459">
        <v>80510</v>
      </c>
      <c r="I17" s="437">
        <v>0</v>
      </c>
      <c r="J17" s="460">
        <v>80510</v>
      </c>
      <c r="K17" s="429"/>
      <c r="L17" s="429"/>
      <c r="M17" s="429"/>
      <c r="N17" s="429"/>
    </row>
    <row r="18" spans="1:14" ht="12" customHeight="1">
      <c r="A18" s="429"/>
      <c r="B18" s="469" t="s">
        <v>345</v>
      </c>
      <c r="C18" s="439" t="s">
        <v>138</v>
      </c>
      <c r="D18" s="439" t="s">
        <v>705</v>
      </c>
      <c r="E18" s="437"/>
      <c r="F18" s="437"/>
      <c r="G18" s="437"/>
      <c r="H18" s="437">
        <v>0</v>
      </c>
      <c r="I18" s="437">
        <v>0</v>
      </c>
      <c r="J18" s="453">
        <v>0</v>
      </c>
      <c r="K18" s="429"/>
      <c r="L18" s="429"/>
      <c r="M18" s="429"/>
      <c r="N18" s="429"/>
    </row>
    <row r="19" spans="1:14" ht="12" customHeight="1">
      <c r="A19" s="429"/>
      <c r="B19" s="469" t="s">
        <v>346</v>
      </c>
      <c r="C19" s="439" t="s">
        <v>132</v>
      </c>
      <c r="D19" s="439" t="s">
        <v>706</v>
      </c>
      <c r="E19" s="437"/>
      <c r="F19" s="437"/>
      <c r="G19" s="437"/>
      <c r="H19" s="437">
        <v>0</v>
      </c>
      <c r="I19" s="437">
        <v>0</v>
      </c>
      <c r="J19" s="453">
        <v>0</v>
      </c>
      <c r="K19" s="429"/>
      <c r="L19" s="429"/>
      <c r="M19" s="429"/>
      <c r="N19" s="429"/>
    </row>
    <row r="20" spans="1:14" ht="12" customHeight="1">
      <c r="A20" s="429"/>
      <c r="B20" s="469" t="s">
        <v>622</v>
      </c>
      <c r="C20" s="441" t="s">
        <v>364</v>
      </c>
      <c r="D20" s="441" t="s">
        <v>710</v>
      </c>
      <c r="E20" s="461">
        <f>SUM(E16:E19)</f>
        <v>0</v>
      </c>
      <c r="F20" s="461">
        <f t="shared" ref="F20:J20" si="3">SUM(F16:F19)</f>
        <v>0</v>
      </c>
      <c r="G20" s="461">
        <f t="shared" si="3"/>
        <v>0</v>
      </c>
      <c r="H20" s="461">
        <f t="shared" si="3"/>
        <v>125470</v>
      </c>
      <c r="I20" s="461">
        <f t="shared" si="3"/>
        <v>0</v>
      </c>
      <c r="J20" s="461">
        <f t="shared" si="3"/>
        <v>125470</v>
      </c>
      <c r="K20" s="429"/>
      <c r="L20" s="429"/>
      <c r="M20" s="429"/>
      <c r="N20" s="429"/>
    </row>
    <row r="21" spans="1:14" ht="12" customHeight="1">
      <c r="A21" s="429"/>
      <c r="B21" s="469" t="s">
        <v>623</v>
      </c>
      <c r="C21" s="439" t="s">
        <v>103</v>
      </c>
      <c r="D21" s="439" t="s">
        <v>707</v>
      </c>
      <c r="E21" s="437"/>
      <c r="F21" s="437"/>
      <c r="G21" s="437"/>
      <c r="H21" s="459">
        <v>328183</v>
      </c>
      <c r="I21" s="437">
        <v>0</v>
      </c>
      <c r="J21" s="460">
        <v>328183</v>
      </c>
      <c r="K21" s="429"/>
      <c r="L21" s="429"/>
      <c r="M21" s="429"/>
      <c r="N21" s="429"/>
    </row>
    <row r="22" spans="1:14" ht="12" customHeight="1">
      <c r="A22" s="429"/>
      <c r="B22" s="469" t="s">
        <v>624</v>
      </c>
      <c r="C22" s="439" t="s">
        <v>343</v>
      </c>
      <c r="D22" s="439" t="s">
        <v>708</v>
      </c>
      <c r="E22" s="437"/>
      <c r="F22" s="437"/>
      <c r="G22" s="437"/>
      <c r="H22" s="459">
        <v>13690</v>
      </c>
      <c r="I22" s="437">
        <v>0</v>
      </c>
      <c r="J22" s="460">
        <v>13690</v>
      </c>
      <c r="K22" s="429"/>
      <c r="L22" s="429"/>
      <c r="M22" s="429"/>
      <c r="N22" s="429"/>
    </row>
    <row r="23" spans="1:14" ht="12" customHeight="1">
      <c r="A23" s="429"/>
      <c r="B23" s="469" t="s">
        <v>625</v>
      </c>
      <c r="C23" s="439" t="s">
        <v>344</v>
      </c>
      <c r="D23" s="439" t="s">
        <v>709</v>
      </c>
      <c r="E23" s="437"/>
      <c r="F23" s="437"/>
      <c r="G23" s="437"/>
      <c r="H23" s="459">
        <v>60047</v>
      </c>
      <c r="I23" s="437">
        <v>0</v>
      </c>
      <c r="J23" s="460">
        <v>60047</v>
      </c>
      <c r="K23" s="429"/>
      <c r="L23" s="429"/>
      <c r="M23" s="429"/>
      <c r="N23" s="429"/>
    </row>
    <row r="24" spans="1:14" ht="12" customHeight="1">
      <c r="A24" s="429"/>
      <c r="B24" s="469" t="s">
        <v>347</v>
      </c>
      <c r="C24" s="441" t="s">
        <v>365</v>
      </c>
      <c r="D24" s="441" t="s">
        <v>711</v>
      </c>
      <c r="E24" s="480">
        <f>SUM(E21:E23)</f>
        <v>0</v>
      </c>
      <c r="F24" s="480">
        <f t="shared" ref="F24:J24" si="4">SUM(F21:F23)</f>
        <v>0</v>
      </c>
      <c r="G24" s="480">
        <f t="shared" si="4"/>
        <v>0</v>
      </c>
      <c r="H24" s="480">
        <f t="shared" si="4"/>
        <v>401920</v>
      </c>
      <c r="I24" s="480">
        <f t="shared" si="4"/>
        <v>0</v>
      </c>
      <c r="J24" s="480">
        <f t="shared" si="4"/>
        <v>401920</v>
      </c>
      <c r="K24" s="429"/>
      <c r="L24" s="429"/>
      <c r="M24" s="429"/>
      <c r="N24" s="429"/>
    </row>
    <row r="25" spans="1:14" ht="12" customHeight="1">
      <c r="A25" s="429"/>
      <c r="B25" s="469" t="s">
        <v>348</v>
      </c>
      <c r="C25" s="441" t="s">
        <v>366</v>
      </c>
      <c r="D25" s="441" t="s">
        <v>712</v>
      </c>
      <c r="E25" s="452"/>
      <c r="F25" s="452"/>
      <c r="G25" s="452"/>
      <c r="H25" s="481">
        <v>35188</v>
      </c>
      <c r="I25" s="452">
        <v>0</v>
      </c>
      <c r="J25" s="482">
        <v>35188</v>
      </c>
      <c r="K25" s="429"/>
      <c r="L25" s="429"/>
      <c r="M25" s="429"/>
      <c r="N25" s="429"/>
    </row>
    <row r="26" spans="1:14" ht="12" customHeight="1">
      <c r="A26" s="429"/>
      <c r="B26" s="469" t="s">
        <v>349</v>
      </c>
      <c r="C26" s="441" t="s">
        <v>367</v>
      </c>
      <c r="D26" s="441" t="s">
        <v>713</v>
      </c>
      <c r="E26" s="452"/>
      <c r="F26" s="452"/>
      <c r="G26" s="452"/>
      <c r="H26" s="481">
        <v>426573</v>
      </c>
      <c r="I26" s="452">
        <v>0</v>
      </c>
      <c r="J26" s="482">
        <v>426573</v>
      </c>
      <c r="K26" s="429"/>
      <c r="L26" s="429"/>
      <c r="M26" s="429"/>
      <c r="N26" s="429"/>
    </row>
    <row r="27" spans="1:14" ht="12" customHeight="1">
      <c r="A27" s="429"/>
      <c r="B27" s="469" t="s">
        <v>350</v>
      </c>
      <c r="C27" s="439"/>
      <c r="D27" s="452" t="s">
        <v>714</v>
      </c>
      <c r="E27" s="480">
        <f t="shared" ref="E27:J27" si="5">SUM(E8+E11+E15-E20-E24-E25-E26)</f>
        <v>0</v>
      </c>
      <c r="F27" s="480">
        <f t="shared" si="5"/>
        <v>0</v>
      </c>
      <c r="G27" s="480">
        <f t="shared" si="5"/>
        <v>0</v>
      </c>
      <c r="H27" s="480">
        <f t="shared" si="5"/>
        <v>-186911</v>
      </c>
      <c r="I27" s="480">
        <f t="shared" si="5"/>
        <v>0</v>
      </c>
      <c r="J27" s="480">
        <f t="shared" si="5"/>
        <v>-216911</v>
      </c>
      <c r="K27" s="429"/>
      <c r="L27" s="429"/>
      <c r="M27" s="429"/>
      <c r="N27" s="429"/>
    </row>
    <row r="28" spans="1:14" ht="12" customHeight="1">
      <c r="A28" s="429"/>
      <c r="B28" s="469" t="s">
        <v>351</v>
      </c>
      <c r="C28" s="439" t="s">
        <v>345</v>
      </c>
      <c r="D28" s="439" t="s">
        <v>715</v>
      </c>
      <c r="E28" s="437"/>
      <c r="F28" s="437"/>
      <c r="G28" s="437"/>
      <c r="H28" s="437">
        <v>0</v>
      </c>
      <c r="I28" s="437">
        <v>0</v>
      </c>
      <c r="J28" s="453">
        <v>0</v>
      </c>
      <c r="K28" s="429"/>
      <c r="L28" s="429"/>
      <c r="M28" s="429"/>
      <c r="N28" s="429"/>
    </row>
    <row r="29" spans="1:14" ht="12" customHeight="1">
      <c r="A29" s="429"/>
      <c r="B29" s="469" t="s">
        <v>352</v>
      </c>
      <c r="C29" s="439" t="s">
        <v>346</v>
      </c>
      <c r="D29" s="439" t="s">
        <v>716</v>
      </c>
      <c r="E29" s="437"/>
      <c r="F29" s="437"/>
      <c r="G29" s="437"/>
      <c r="H29" s="437">
        <v>15</v>
      </c>
      <c r="I29" s="437">
        <v>0</v>
      </c>
      <c r="J29" s="453">
        <v>15</v>
      </c>
      <c r="K29" s="429"/>
      <c r="L29" s="429"/>
      <c r="M29" s="429"/>
      <c r="N29" s="429"/>
    </row>
    <row r="30" spans="1:14" ht="12" customHeight="1">
      <c r="A30" s="429"/>
      <c r="B30" s="469" t="s">
        <v>353</v>
      </c>
      <c r="C30" s="439" t="s">
        <v>622</v>
      </c>
      <c r="D30" s="439" t="s">
        <v>717</v>
      </c>
      <c r="E30" s="437"/>
      <c r="F30" s="437"/>
      <c r="G30" s="437"/>
      <c r="H30" s="459">
        <v>254207</v>
      </c>
      <c r="I30" s="437">
        <v>0</v>
      </c>
      <c r="J30" s="460">
        <v>254207</v>
      </c>
      <c r="K30" s="429"/>
      <c r="L30" s="429"/>
      <c r="M30" s="429"/>
      <c r="N30" s="429"/>
    </row>
    <row r="31" spans="1:14" ht="12" customHeight="1">
      <c r="A31" s="429"/>
      <c r="B31" s="469" t="s">
        <v>354</v>
      </c>
      <c r="C31" s="439" t="s">
        <v>623</v>
      </c>
      <c r="D31" s="439" t="s">
        <v>718</v>
      </c>
      <c r="E31" s="437"/>
      <c r="F31" s="437"/>
      <c r="G31" s="437"/>
      <c r="H31" s="437">
        <v>0</v>
      </c>
      <c r="I31" s="437">
        <v>0</v>
      </c>
      <c r="J31" s="453">
        <v>0</v>
      </c>
      <c r="K31" s="429"/>
      <c r="L31" s="429"/>
      <c r="M31" s="429"/>
      <c r="N31" s="429"/>
    </row>
    <row r="32" spans="1:14" ht="12" customHeight="1">
      <c r="A32" s="429"/>
      <c r="B32" s="469" t="s">
        <v>355</v>
      </c>
      <c r="C32" s="441" t="s">
        <v>719</v>
      </c>
      <c r="D32" s="441" t="s">
        <v>720</v>
      </c>
      <c r="E32" s="480">
        <f>SUM(E28:E30)</f>
        <v>0</v>
      </c>
      <c r="F32" s="480">
        <f t="shared" ref="F32:J32" si="6">SUM(F28:F30)</f>
        <v>0</v>
      </c>
      <c r="G32" s="480">
        <f t="shared" si="6"/>
        <v>0</v>
      </c>
      <c r="H32" s="480">
        <f t="shared" si="6"/>
        <v>254222</v>
      </c>
      <c r="I32" s="480">
        <f t="shared" si="6"/>
        <v>0</v>
      </c>
      <c r="J32" s="480">
        <f t="shared" si="6"/>
        <v>254222</v>
      </c>
      <c r="K32" s="429"/>
      <c r="L32" s="429"/>
      <c r="M32" s="429"/>
      <c r="N32" s="429"/>
    </row>
    <row r="33" spans="1:14" ht="12" customHeight="1">
      <c r="A33" s="429"/>
      <c r="B33" s="469" t="s">
        <v>356</v>
      </c>
      <c r="C33" s="439" t="s">
        <v>624</v>
      </c>
      <c r="D33" s="439" t="s">
        <v>722</v>
      </c>
      <c r="E33" s="437"/>
      <c r="F33" s="437"/>
      <c r="G33" s="437"/>
      <c r="H33" s="437">
        <v>322</v>
      </c>
      <c r="I33" s="437">
        <v>0</v>
      </c>
      <c r="J33" s="453">
        <v>322</v>
      </c>
      <c r="K33" s="429"/>
      <c r="L33" s="429"/>
      <c r="M33" s="429"/>
      <c r="N33" s="429"/>
    </row>
    <row r="34" spans="1:14" ht="12" customHeight="1">
      <c r="A34" s="429"/>
      <c r="B34" s="469" t="s">
        <v>357</v>
      </c>
      <c r="C34" s="439" t="s">
        <v>625</v>
      </c>
      <c r="D34" s="439" t="s">
        <v>723</v>
      </c>
      <c r="E34" s="437"/>
      <c r="F34" s="437"/>
      <c r="G34" s="437"/>
      <c r="H34" s="437">
        <v>0</v>
      </c>
      <c r="I34" s="437">
        <v>0</v>
      </c>
      <c r="J34" s="453">
        <v>0</v>
      </c>
      <c r="K34" s="429"/>
      <c r="L34" s="429"/>
      <c r="M34" s="429"/>
      <c r="N34" s="429"/>
    </row>
    <row r="35" spans="1:14" ht="12" customHeight="1">
      <c r="A35" s="429"/>
      <c r="B35" s="469" t="s">
        <v>358</v>
      </c>
      <c r="C35" s="439" t="s">
        <v>347</v>
      </c>
      <c r="D35" s="439" t="s">
        <v>724</v>
      </c>
      <c r="E35" s="437"/>
      <c r="F35" s="437"/>
      <c r="G35" s="437"/>
      <c r="H35" s="459">
        <v>168631</v>
      </c>
      <c r="I35" s="437">
        <v>0</v>
      </c>
      <c r="J35" s="460">
        <v>168631</v>
      </c>
      <c r="K35" s="429"/>
      <c r="L35" s="429"/>
      <c r="M35" s="429"/>
      <c r="N35" s="429"/>
    </row>
    <row r="36" spans="1:14" ht="12" customHeight="1">
      <c r="A36" s="429"/>
      <c r="B36" s="469" t="s">
        <v>679</v>
      </c>
      <c r="C36" s="439" t="s">
        <v>348</v>
      </c>
      <c r="D36" s="439" t="s">
        <v>725</v>
      </c>
      <c r="E36" s="437"/>
      <c r="F36" s="437"/>
      <c r="G36" s="437"/>
      <c r="H36" s="437">
        <v>0</v>
      </c>
      <c r="I36" s="437">
        <v>0</v>
      </c>
      <c r="J36" s="453">
        <v>0</v>
      </c>
      <c r="K36" s="429"/>
      <c r="L36" s="429"/>
      <c r="M36" s="429"/>
      <c r="N36" s="429"/>
    </row>
    <row r="37" spans="1:14" ht="12" customHeight="1">
      <c r="A37" s="429"/>
      <c r="B37" s="469" t="s">
        <v>721</v>
      </c>
      <c r="C37" s="441" t="s">
        <v>554</v>
      </c>
      <c r="D37" s="441" t="s">
        <v>726</v>
      </c>
      <c r="E37" s="480">
        <f>SUM(E33:E35)</f>
        <v>0</v>
      </c>
      <c r="F37" s="480">
        <f t="shared" ref="F37:J37" si="7">SUM(F33:F35)</f>
        <v>0</v>
      </c>
      <c r="G37" s="480">
        <f t="shared" si="7"/>
        <v>0</v>
      </c>
      <c r="H37" s="480">
        <f t="shared" si="7"/>
        <v>168953</v>
      </c>
      <c r="I37" s="480">
        <f t="shared" si="7"/>
        <v>0</v>
      </c>
      <c r="J37" s="480">
        <f t="shared" si="7"/>
        <v>168953</v>
      </c>
      <c r="K37" s="429"/>
      <c r="L37" s="429"/>
      <c r="M37" s="429"/>
      <c r="N37" s="429"/>
    </row>
    <row r="38" spans="1:14" ht="12" customHeight="1">
      <c r="A38" s="429"/>
      <c r="B38" s="469" t="s">
        <v>727</v>
      </c>
      <c r="C38" s="475"/>
      <c r="D38" s="432" t="s">
        <v>731</v>
      </c>
      <c r="E38" s="465">
        <f>SUM(E32-E37)</f>
        <v>0</v>
      </c>
      <c r="F38" s="465">
        <f t="shared" ref="F38:J38" si="8">SUM(F32-F37)</f>
        <v>0</v>
      </c>
      <c r="G38" s="465">
        <f t="shared" si="8"/>
        <v>0</v>
      </c>
      <c r="H38" s="465">
        <f t="shared" si="8"/>
        <v>85269</v>
      </c>
      <c r="I38" s="465">
        <f t="shared" si="8"/>
        <v>0</v>
      </c>
      <c r="J38" s="465">
        <f t="shared" si="8"/>
        <v>85269</v>
      </c>
      <c r="K38" s="429"/>
      <c r="L38" s="429"/>
      <c r="M38" s="429"/>
      <c r="N38" s="429"/>
    </row>
    <row r="39" spans="1:14" ht="12" customHeight="1">
      <c r="A39" s="429"/>
      <c r="B39" s="469" t="s">
        <v>728</v>
      </c>
      <c r="C39" s="475"/>
      <c r="D39" s="432" t="s">
        <v>732</v>
      </c>
      <c r="E39" s="465">
        <f>SUM(E27+E38)</f>
        <v>0</v>
      </c>
      <c r="F39" s="465">
        <f t="shared" ref="F39:J39" si="9">SUM(F27+F38)</f>
        <v>0</v>
      </c>
      <c r="G39" s="465">
        <f t="shared" si="9"/>
        <v>0</v>
      </c>
      <c r="H39" s="465">
        <f t="shared" si="9"/>
        <v>-101642</v>
      </c>
      <c r="I39" s="465">
        <f t="shared" si="9"/>
        <v>0</v>
      </c>
      <c r="J39" s="465">
        <f t="shared" si="9"/>
        <v>-131642</v>
      </c>
      <c r="K39" s="429"/>
      <c r="L39" s="429"/>
      <c r="M39" s="429"/>
      <c r="N39" s="429"/>
    </row>
    <row r="40" spans="1:14" ht="12" customHeight="1">
      <c r="A40" s="429"/>
      <c r="B40" s="469" t="s">
        <v>729</v>
      </c>
      <c r="C40" s="476" t="s">
        <v>349</v>
      </c>
      <c r="D40" s="476" t="s">
        <v>733</v>
      </c>
      <c r="E40" s="456"/>
      <c r="F40" s="456"/>
      <c r="G40" s="456"/>
      <c r="H40" s="463">
        <v>277036</v>
      </c>
      <c r="I40" s="456">
        <v>0</v>
      </c>
      <c r="J40" s="464">
        <v>277036</v>
      </c>
      <c r="K40" s="429"/>
      <c r="L40" s="429"/>
      <c r="M40" s="429"/>
      <c r="N40" s="429"/>
    </row>
    <row r="41" spans="1:14" ht="12" customHeight="1">
      <c r="A41" s="429"/>
      <c r="B41" s="469" t="s">
        <v>730</v>
      </c>
      <c r="C41" s="476" t="s">
        <v>350</v>
      </c>
      <c r="D41" s="476" t="s">
        <v>734</v>
      </c>
      <c r="E41" s="456"/>
      <c r="F41" s="456"/>
      <c r="G41" s="456"/>
      <c r="H41" s="463">
        <v>8966</v>
      </c>
      <c r="I41" s="456">
        <v>0</v>
      </c>
      <c r="J41" s="464">
        <v>8966</v>
      </c>
      <c r="K41" s="429"/>
      <c r="L41" s="429"/>
      <c r="M41" s="429"/>
      <c r="N41" s="429"/>
    </row>
    <row r="42" spans="1:14" ht="12" customHeight="1">
      <c r="A42" s="429"/>
      <c r="B42" s="469" t="s">
        <v>738</v>
      </c>
      <c r="C42" s="475" t="s">
        <v>736</v>
      </c>
      <c r="D42" s="475" t="s">
        <v>735</v>
      </c>
      <c r="E42" s="465">
        <f>SUM(E40:E41)</f>
        <v>0</v>
      </c>
      <c r="F42" s="465">
        <f t="shared" ref="F42:J42" si="10">SUM(F40:F41)</f>
        <v>0</v>
      </c>
      <c r="G42" s="465">
        <f t="shared" si="10"/>
        <v>0</v>
      </c>
      <c r="H42" s="465">
        <f t="shared" si="10"/>
        <v>286002</v>
      </c>
      <c r="I42" s="465">
        <f t="shared" si="10"/>
        <v>0</v>
      </c>
      <c r="J42" s="465">
        <f t="shared" si="10"/>
        <v>286002</v>
      </c>
      <c r="K42" s="429"/>
      <c r="L42" s="429"/>
      <c r="M42" s="429"/>
      <c r="N42" s="429"/>
    </row>
    <row r="43" spans="1:14" ht="12" customHeight="1">
      <c r="A43" s="429"/>
      <c r="B43" s="469" t="s">
        <v>739</v>
      </c>
      <c r="C43" s="475" t="s">
        <v>741</v>
      </c>
      <c r="D43" s="475" t="s">
        <v>737</v>
      </c>
      <c r="E43" s="432"/>
      <c r="F43" s="432"/>
      <c r="G43" s="432"/>
      <c r="H43" s="432">
        <v>0</v>
      </c>
      <c r="I43" s="432">
        <v>0</v>
      </c>
      <c r="J43" s="434">
        <v>0</v>
      </c>
      <c r="K43" s="429"/>
      <c r="L43" s="429"/>
      <c r="M43" s="429"/>
      <c r="N43" s="429"/>
    </row>
    <row r="44" spans="1:14" ht="12" customHeight="1">
      <c r="A44" s="429"/>
      <c r="B44" s="469" t="s">
        <v>740</v>
      </c>
      <c r="C44" s="476"/>
      <c r="D44" s="432" t="s">
        <v>743</v>
      </c>
      <c r="E44" s="465">
        <f>SUM(E42-E43)</f>
        <v>0</v>
      </c>
      <c r="F44" s="465">
        <f t="shared" ref="F44:J44" si="11">SUM(F42-F43)</f>
        <v>0</v>
      </c>
      <c r="G44" s="465">
        <f t="shared" si="11"/>
        <v>0</v>
      </c>
      <c r="H44" s="465">
        <f t="shared" si="11"/>
        <v>286002</v>
      </c>
      <c r="I44" s="465">
        <f t="shared" si="11"/>
        <v>0</v>
      </c>
      <c r="J44" s="465">
        <f t="shared" si="11"/>
        <v>286002</v>
      </c>
      <c r="K44" s="429"/>
      <c r="L44" s="429"/>
      <c r="M44" s="429"/>
      <c r="N44" s="429"/>
    </row>
    <row r="45" spans="1:14" ht="12" customHeight="1" thickBot="1">
      <c r="A45" s="429"/>
      <c r="B45" s="469" t="s">
        <v>742</v>
      </c>
      <c r="C45" s="451"/>
      <c r="D45" s="458" t="s">
        <v>744</v>
      </c>
      <c r="E45" s="466">
        <f>SUM(E39+E44)</f>
        <v>0</v>
      </c>
      <c r="F45" s="466">
        <f t="shared" ref="F45:J45" si="12">SUM(F39+F44)</f>
        <v>0</v>
      </c>
      <c r="G45" s="466">
        <f t="shared" si="12"/>
        <v>0</v>
      </c>
      <c r="H45" s="466">
        <f t="shared" si="12"/>
        <v>184360</v>
      </c>
      <c r="I45" s="466">
        <f t="shared" si="12"/>
        <v>0</v>
      </c>
      <c r="J45" s="466">
        <f t="shared" si="12"/>
        <v>154360</v>
      </c>
      <c r="K45" s="429"/>
      <c r="L45" s="429"/>
      <c r="M45" s="429"/>
      <c r="N45" s="429"/>
    </row>
    <row r="46" spans="1:14" ht="12" customHeight="1" thickTop="1">
      <c r="A46" s="429"/>
      <c r="B46" s="429"/>
      <c r="C46" s="429"/>
      <c r="D46" s="429"/>
      <c r="E46" s="448"/>
      <c r="F46" s="448"/>
      <c r="G46" s="448"/>
      <c r="H46" s="448"/>
      <c r="I46" s="448"/>
      <c r="J46" s="448"/>
      <c r="K46" s="429"/>
      <c r="L46" s="429"/>
      <c r="M46" s="429"/>
      <c r="N46" s="429"/>
    </row>
    <row r="47" spans="1:14" ht="12" customHeight="1">
      <c r="A47" s="429"/>
      <c r="B47" s="429"/>
      <c r="C47" s="429"/>
      <c r="D47" s="429"/>
      <c r="E47" s="448"/>
      <c r="F47" s="448"/>
      <c r="G47" s="448"/>
      <c r="H47" s="448"/>
      <c r="I47" s="448"/>
      <c r="J47" s="448"/>
      <c r="K47" s="429"/>
      <c r="L47" s="429"/>
      <c r="M47" s="429"/>
      <c r="N47" s="429"/>
    </row>
    <row r="48" spans="1:14" ht="12" customHeight="1">
      <c r="A48" s="429"/>
      <c r="B48" s="429"/>
      <c r="C48" s="429"/>
      <c r="D48" s="429"/>
      <c r="E48" s="429"/>
      <c r="F48" s="429"/>
      <c r="G48" s="429"/>
      <c r="H48" s="429"/>
      <c r="I48" s="429"/>
      <c r="J48" s="429"/>
      <c r="K48" s="429"/>
      <c r="L48" s="429"/>
      <c r="M48" s="429"/>
      <c r="N48" s="429"/>
    </row>
    <row r="49" spans="1:14" ht="12" customHeight="1">
      <c r="A49" s="429"/>
      <c r="B49" s="429"/>
      <c r="C49" s="429"/>
      <c r="D49" s="429"/>
      <c r="E49" s="429"/>
      <c r="F49" s="429"/>
      <c r="G49" s="429"/>
      <c r="H49" s="429"/>
      <c r="I49" s="429"/>
      <c r="J49" s="429"/>
      <c r="K49" s="429"/>
      <c r="L49" s="429"/>
      <c r="M49" s="429"/>
      <c r="N49" s="429"/>
    </row>
    <row r="50" spans="1:14" ht="12" customHeight="1">
      <c r="A50" s="429"/>
      <c r="B50" s="429"/>
      <c r="C50" s="429"/>
      <c r="D50" s="429"/>
      <c r="E50" s="429"/>
      <c r="F50" s="429"/>
      <c r="G50" s="429"/>
      <c r="H50" s="429"/>
      <c r="I50" s="429"/>
      <c r="J50" s="429"/>
      <c r="K50" s="429"/>
      <c r="L50" s="429"/>
      <c r="M50" s="429"/>
      <c r="N50" s="429"/>
    </row>
    <row r="51" spans="1:14" ht="12" customHeight="1">
      <c r="A51" s="429"/>
      <c r="B51" s="429"/>
      <c r="C51" s="429"/>
      <c r="D51" s="429"/>
      <c r="E51" s="429"/>
      <c r="F51" s="429"/>
      <c r="G51" s="429"/>
      <c r="H51" s="429"/>
      <c r="I51" s="429"/>
      <c r="J51" s="429"/>
      <c r="K51" s="429"/>
      <c r="L51" s="429"/>
      <c r="M51" s="429"/>
      <c r="N51" s="429"/>
    </row>
    <row r="52" spans="1:14">
      <c r="A52" s="429"/>
      <c r="B52" s="429"/>
      <c r="C52" s="429"/>
      <c r="D52" s="429"/>
      <c r="E52" s="429"/>
      <c r="F52" s="429"/>
      <c r="G52" s="429"/>
      <c r="H52" s="429"/>
      <c r="I52" s="429"/>
      <c r="J52" s="429"/>
      <c r="K52" s="429"/>
      <c r="L52" s="429"/>
      <c r="M52" s="429"/>
      <c r="N52" s="429"/>
    </row>
  </sheetData>
  <mergeCells count="1">
    <mergeCell ref="I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 21. melléklet a 12/2015. (IV.24.)  önkormányzati rendelethez, 
adatok ezer Ft-ban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K30"/>
  <sheetViews>
    <sheetView zoomScale="110" zoomScaleNormal="110" workbookViewId="0">
      <selection activeCell="D27" sqref="D27"/>
    </sheetView>
  </sheetViews>
  <sheetFormatPr defaultRowHeight="15"/>
  <cols>
    <col min="1" max="1" width="3.42578125" customWidth="1"/>
    <col min="2" max="2" width="2.5703125" customWidth="1"/>
    <col min="3" max="3" width="59.140625" customWidth="1"/>
    <col min="4" max="4" width="14.7109375" customWidth="1"/>
    <col min="5" max="5" width="10.7109375" customWidth="1"/>
    <col min="6" max="6" width="14.140625" customWidth="1"/>
    <col min="7" max="7" width="12" customWidth="1"/>
    <col min="8" max="8" width="9.28515625" customWidth="1"/>
    <col min="9" max="9" width="12.85546875" customWidth="1"/>
    <col min="10" max="11" width="9.140625" customWidth="1"/>
  </cols>
  <sheetData>
    <row r="2" spans="1:11" ht="15.75" thickBot="1">
      <c r="A2" s="11"/>
      <c r="B2" s="11"/>
      <c r="C2" s="11"/>
      <c r="D2" s="11"/>
      <c r="E2" s="11"/>
      <c r="F2" s="11"/>
      <c r="G2" s="11"/>
      <c r="H2" s="680"/>
      <c r="I2" s="680"/>
      <c r="J2" s="11"/>
      <c r="K2" s="11"/>
    </row>
    <row r="3" spans="1:11" ht="15.75" thickTop="1">
      <c r="A3" s="467"/>
      <c r="B3" s="468"/>
      <c r="C3" s="471" t="s">
        <v>361</v>
      </c>
      <c r="D3" s="471" t="s">
        <v>362</v>
      </c>
      <c r="E3" s="471" t="s">
        <v>363</v>
      </c>
      <c r="F3" s="471" t="s">
        <v>364</v>
      </c>
      <c r="G3" s="471" t="s">
        <v>365</v>
      </c>
      <c r="H3" s="471" t="s">
        <v>366</v>
      </c>
      <c r="I3" s="472" t="s">
        <v>367</v>
      </c>
      <c r="J3" s="11"/>
      <c r="K3" s="11"/>
    </row>
    <row r="4" spans="1:11" ht="63.75" customHeight="1">
      <c r="A4" s="469" t="s">
        <v>2</v>
      </c>
      <c r="B4" s="439"/>
      <c r="C4" s="474" t="s">
        <v>379</v>
      </c>
      <c r="D4" s="484" t="s">
        <v>748</v>
      </c>
      <c r="E4" s="484" t="s">
        <v>628</v>
      </c>
      <c r="F4" s="484" t="s">
        <v>629</v>
      </c>
      <c r="G4" s="484" t="s">
        <v>630</v>
      </c>
      <c r="H4" s="484" t="s">
        <v>628</v>
      </c>
      <c r="I4" s="485" t="s">
        <v>749</v>
      </c>
      <c r="J4" s="11"/>
      <c r="K4" s="11"/>
    </row>
    <row r="5" spans="1:11">
      <c r="A5" s="469" t="s">
        <v>70</v>
      </c>
      <c r="B5" s="442" t="s">
        <v>2</v>
      </c>
      <c r="C5" s="442" t="s">
        <v>70</v>
      </c>
      <c r="D5" s="442" t="s">
        <v>47</v>
      </c>
      <c r="E5" s="442" t="s">
        <v>45</v>
      </c>
      <c r="F5" s="442" t="s">
        <v>40</v>
      </c>
      <c r="G5" s="442" t="s">
        <v>38</v>
      </c>
      <c r="H5" s="442" t="s">
        <v>4</v>
      </c>
      <c r="I5" s="443" t="s">
        <v>147</v>
      </c>
      <c r="J5" s="11"/>
      <c r="K5" s="11"/>
    </row>
    <row r="6" spans="1:11">
      <c r="A6" s="469" t="s">
        <v>47</v>
      </c>
      <c r="B6" s="440" t="s">
        <v>2</v>
      </c>
      <c r="C6" s="439" t="s">
        <v>745</v>
      </c>
      <c r="D6" s="459">
        <v>809972</v>
      </c>
      <c r="E6" s="437">
        <v>0</v>
      </c>
      <c r="F6" s="459">
        <v>809972</v>
      </c>
      <c r="G6" s="459">
        <v>820295</v>
      </c>
      <c r="H6" s="437">
        <v>0</v>
      </c>
      <c r="I6" s="460">
        <v>820295</v>
      </c>
      <c r="J6" s="11"/>
      <c r="K6" s="11"/>
    </row>
    <row r="7" spans="1:11">
      <c r="A7" s="469" t="s">
        <v>45</v>
      </c>
      <c r="B7" s="440" t="s">
        <v>70</v>
      </c>
      <c r="C7" s="439" t="s">
        <v>746</v>
      </c>
      <c r="D7" s="459">
        <v>699051</v>
      </c>
      <c r="E7" s="437">
        <v>0</v>
      </c>
      <c r="F7" s="459">
        <v>699051</v>
      </c>
      <c r="G7" s="459">
        <v>966858</v>
      </c>
      <c r="H7" s="437">
        <v>0</v>
      </c>
      <c r="I7" s="460">
        <v>966858</v>
      </c>
      <c r="J7" s="11"/>
      <c r="K7" s="11"/>
    </row>
    <row r="8" spans="1:11">
      <c r="A8" s="469" t="s">
        <v>40</v>
      </c>
      <c r="B8" s="442" t="s">
        <v>47</v>
      </c>
      <c r="C8" s="489" t="s">
        <v>747</v>
      </c>
      <c r="D8" s="493">
        <f>SUM(D6-D7)</f>
        <v>110921</v>
      </c>
      <c r="E8" s="493">
        <f t="shared" ref="E8:I8" si="0">SUM(E6-E7)</f>
        <v>0</v>
      </c>
      <c r="F8" s="493">
        <f t="shared" si="0"/>
        <v>110921</v>
      </c>
      <c r="G8" s="493">
        <f t="shared" si="0"/>
        <v>-146563</v>
      </c>
      <c r="H8" s="493">
        <f t="shared" si="0"/>
        <v>0</v>
      </c>
      <c r="I8" s="495">
        <f t="shared" si="0"/>
        <v>-146563</v>
      </c>
      <c r="J8" s="11"/>
      <c r="K8" s="11"/>
    </row>
    <row r="9" spans="1:11">
      <c r="A9" s="469" t="s">
        <v>38</v>
      </c>
      <c r="B9" s="440" t="s">
        <v>45</v>
      </c>
      <c r="C9" s="439" t="s">
        <v>750</v>
      </c>
      <c r="D9" s="486">
        <v>8773</v>
      </c>
      <c r="E9" s="486">
        <v>0</v>
      </c>
      <c r="F9" s="486">
        <v>8773</v>
      </c>
      <c r="G9" s="486">
        <v>404370</v>
      </c>
      <c r="H9" s="486">
        <v>0</v>
      </c>
      <c r="I9" s="487">
        <v>404370</v>
      </c>
      <c r="J9" s="11"/>
      <c r="K9" s="11"/>
    </row>
    <row r="10" spans="1:11">
      <c r="A10" s="469" t="s">
        <v>4</v>
      </c>
      <c r="B10" s="440" t="s">
        <v>40</v>
      </c>
      <c r="C10" s="439" t="s">
        <v>760</v>
      </c>
      <c r="D10" s="437">
        <v>0</v>
      </c>
      <c r="E10" s="437">
        <v>0</v>
      </c>
      <c r="F10" s="437">
        <v>0</v>
      </c>
      <c r="G10" s="459">
        <v>167567</v>
      </c>
      <c r="H10" s="437">
        <v>0</v>
      </c>
      <c r="I10" s="460">
        <v>167567</v>
      </c>
      <c r="J10" s="11"/>
      <c r="K10" s="11"/>
    </row>
    <row r="11" spans="1:11">
      <c r="A11" s="469" t="s">
        <v>147</v>
      </c>
      <c r="B11" s="440" t="s">
        <v>38</v>
      </c>
      <c r="C11" s="489" t="s">
        <v>757</v>
      </c>
      <c r="D11" s="494">
        <f>SUM(D9-D10)</f>
        <v>8773</v>
      </c>
      <c r="E11" s="494">
        <f t="shared" ref="E11:I11" si="1">SUM(E9-E10)</f>
        <v>0</v>
      </c>
      <c r="F11" s="494">
        <f t="shared" si="1"/>
        <v>8773</v>
      </c>
      <c r="G11" s="494">
        <f t="shared" si="1"/>
        <v>236803</v>
      </c>
      <c r="H11" s="494">
        <f t="shared" si="1"/>
        <v>0</v>
      </c>
      <c r="I11" s="496">
        <f t="shared" si="1"/>
        <v>236803</v>
      </c>
      <c r="J11" s="11"/>
      <c r="K11" s="11"/>
    </row>
    <row r="12" spans="1:11">
      <c r="A12" s="469" t="s">
        <v>341</v>
      </c>
      <c r="B12" s="440" t="s">
        <v>4</v>
      </c>
      <c r="C12" s="488" t="s">
        <v>311</v>
      </c>
      <c r="D12" s="481">
        <f>SUM(D8+D11)</f>
        <v>119694</v>
      </c>
      <c r="E12" s="481">
        <f t="shared" ref="E12:I12" si="2">SUM(E8+E11)</f>
        <v>0</v>
      </c>
      <c r="F12" s="481">
        <f t="shared" si="2"/>
        <v>119694</v>
      </c>
      <c r="G12" s="481">
        <f t="shared" si="2"/>
        <v>90240</v>
      </c>
      <c r="H12" s="481">
        <f t="shared" si="2"/>
        <v>0</v>
      </c>
      <c r="I12" s="482">
        <f t="shared" si="2"/>
        <v>90240</v>
      </c>
      <c r="J12" s="11"/>
      <c r="K12" s="11"/>
    </row>
    <row r="13" spans="1:11">
      <c r="A13" s="469" t="s">
        <v>140</v>
      </c>
      <c r="B13" s="440" t="s">
        <v>147</v>
      </c>
      <c r="C13" s="439" t="s">
        <v>751</v>
      </c>
      <c r="D13" s="437">
        <v>0</v>
      </c>
      <c r="E13" s="437">
        <v>0</v>
      </c>
      <c r="F13" s="437">
        <v>0</v>
      </c>
      <c r="G13" s="437">
        <v>0</v>
      </c>
      <c r="H13" s="437">
        <v>0</v>
      </c>
      <c r="I13" s="453">
        <v>0</v>
      </c>
      <c r="J13" s="11"/>
      <c r="K13" s="11"/>
    </row>
    <row r="14" spans="1:11">
      <c r="A14" s="469" t="s">
        <v>138</v>
      </c>
      <c r="B14" s="440" t="s">
        <v>341</v>
      </c>
      <c r="C14" s="439" t="s">
        <v>752</v>
      </c>
      <c r="D14" s="437">
        <v>0</v>
      </c>
      <c r="E14" s="437">
        <v>0</v>
      </c>
      <c r="F14" s="437">
        <v>0</v>
      </c>
      <c r="G14" s="437">
        <v>0</v>
      </c>
      <c r="H14" s="437">
        <v>0</v>
      </c>
      <c r="I14" s="453">
        <v>0</v>
      </c>
      <c r="J14" s="11"/>
      <c r="K14" s="11"/>
    </row>
    <row r="15" spans="1:11">
      <c r="A15" s="469" t="s">
        <v>132</v>
      </c>
      <c r="B15" s="440" t="s">
        <v>140</v>
      </c>
      <c r="C15" s="489" t="s">
        <v>753</v>
      </c>
      <c r="D15" s="497">
        <v>0</v>
      </c>
      <c r="E15" s="497">
        <v>0</v>
      </c>
      <c r="F15" s="497">
        <v>0</v>
      </c>
      <c r="G15" s="497">
        <v>0</v>
      </c>
      <c r="H15" s="497">
        <v>0</v>
      </c>
      <c r="I15" s="498">
        <v>0</v>
      </c>
      <c r="J15" s="11"/>
      <c r="K15" s="11"/>
    </row>
    <row r="16" spans="1:11">
      <c r="A16" s="469" t="s">
        <v>103</v>
      </c>
      <c r="B16" s="440" t="s">
        <v>138</v>
      </c>
      <c r="C16" s="439" t="s">
        <v>754</v>
      </c>
      <c r="D16" s="437">
        <v>0</v>
      </c>
      <c r="E16" s="437">
        <v>0</v>
      </c>
      <c r="F16" s="437">
        <v>0</v>
      </c>
      <c r="G16" s="437">
        <v>0</v>
      </c>
      <c r="H16" s="437">
        <v>0</v>
      </c>
      <c r="I16" s="453">
        <v>0</v>
      </c>
      <c r="J16" s="11"/>
      <c r="K16" s="11"/>
    </row>
    <row r="17" spans="1:11">
      <c r="A17" s="469" t="s">
        <v>343</v>
      </c>
      <c r="B17" s="440" t="s">
        <v>132</v>
      </c>
      <c r="C17" s="439" t="s">
        <v>755</v>
      </c>
      <c r="D17" s="437">
        <v>0</v>
      </c>
      <c r="E17" s="437">
        <v>0</v>
      </c>
      <c r="F17" s="437">
        <v>0</v>
      </c>
      <c r="G17" s="437">
        <v>0</v>
      </c>
      <c r="H17" s="437">
        <v>0</v>
      </c>
      <c r="I17" s="453">
        <v>0</v>
      </c>
      <c r="J17" s="11"/>
      <c r="K17" s="11"/>
    </row>
    <row r="18" spans="1:11">
      <c r="A18" s="469" t="s">
        <v>344</v>
      </c>
      <c r="B18" s="440" t="s">
        <v>103</v>
      </c>
      <c r="C18" s="489" t="s">
        <v>756</v>
      </c>
      <c r="D18" s="497">
        <v>0</v>
      </c>
      <c r="E18" s="497">
        <v>0</v>
      </c>
      <c r="F18" s="497">
        <v>0</v>
      </c>
      <c r="G18" s="497">
        <v>0</v>
      </c>
      <c r="H18" s="497">
        <v>0</v>
      </c>
      <c r="I18" s="498">
        <v>0</v>
      </c>
      <c r="J18" s="11"/>
      <c r="K18" s="11"/>
    </row>
    <row r="19" spans="1:11">
      <c r="A19" s="469" t="s">
        <v>345</v>
      </c>
      <c r="B19" s="442" t="s">
        <v>343</v>
      </c>
      <c r="C19" s="441" t="s">
        <v>758</v>
      </c>
      <c r="D19" s="452">
        <v>0</v>
      </c>
      <c r="E19" s="452">
        <v>0</v>
      </c>
      <c r="F19" s="452">
        <v>0</v>
      </c>
      <c r="G19" s="481">
        <v>0</v>
      </c>
      <c r="H19" s="452">
        <v>0</v>
      </c>
      <c r="I19" s="482">
        <v>0</v>
      </c>
      <c r="J19" s="11"/>
      <c r="K19" s="11"/>
    </row>
    <row r="20" spans="1:11">
      <c r="A20" s="469" t="s">
        <v>346</v>
      </c>
      <c r="B20" s="442" t="s">
        <v>344</v>
      </c>
      <c r="C20" s="441" t="s">
        <v>319</v>
      </c>
      <c r="D20" s="481">
        <f>SUM(D12+D19)</f>
        <v>119694</v>
      </c>
      <c r="E20" s="481">
        <f t="shared" ref="E20:I20" si="3">SUM(E12+E19)</f>
        <v>0</v>
      </c>
      <c r="F20" s="481">
        <f t="shared" si="3"/>
        <v>119694</v>
      </c>
      <c r="G20" s="481">
        <f t="shared" si="3"/>
        <v>90240</v>
      </c>
      <c r="H20" s="481">
        <f t="shared" si="3"/>
        <v>0</v>
      </c>
      <c r="I20" s="482">
        <f t="shared" si="3"/>
        <v>90240</v>
      </c>
      <c r="J20" s="11"/>
      <c r="K20" s="11"/>
    </row>
    <row r="21" spans="1:11">
      <c r="A21" s="469" t="s">
        <v>622</v>
      </c>
      <c r="B21" s="442" t="s">
        <v>345</v>
      </c>
      <c r="C21" s="441" t="s">
        <v>320</v>
      </c>
      <c r="D21" s="481">
        <v>119694</v>
      </c>
      <c r="E21" s="452"/>
      <c r="F21" s="452">
        <v>119694</v>
      </c>
      <c r="G21" s="481">
        <v>90240</v>
      </c>
      <c r="H21" s="452"/>
      <c r="I21" s="482">
        <v>90240</v>
      </c>
      <c r="J21" s="11"/>
      <c r="K21" s="11"/>
    </row>
    <row r="22" spans="1:11">
      <c r="A22" s="469" t="s">
        <v>623</v>
      </c>
      <c r="B22" s="442" t="s">
        <v>346</v>
      </c>
      <c r="C22" s="441" t="s">
        <v>321</v>
      </c>
      <c r="D22" s="461">
        <f>SUM(D12-D21)</f>
        <v>0</v>
      </c>
      <c r="E22" s="461">
        <f t="shared" ref="E22:I22" si="4">SUM(E12-E21)</f>
        <v>0</v>
      </c>
      <c r="F22" s="461">
        <f t="shared" si="4"/>
        <v>0</v>
      </c>
      <c r="G22" s="461">
        <f t="shared" si="4"/>
        <v>0</v>
      </c>
      <c r="H22" s="461">
        <f t="shared" si="4"/>
        <v>0</v>
      </c>
      <c r="I22" s="483">
        <f t="shared" si="4"/>
        <v>0</v>
      </c>
      <c r="J22" s="11"/>
      <c r="K22" s="11"/>
    </row>
    <row r="23" spans="1:11">
      <c r="A23" s="469" t="s">
        <v>624</v>
      </c>
      <c r="B23" s="442" t="s">
        <v>622</v>
      </c>
      <c r="C23" s="441" t="s">
        <v>759</v>
      </c>
      <c r="D23" s="452">
        <v>0</v>
      </c>
      <c r="E23" s="452">
        <v>0</v>
      </c>
      <c r="F23" s="452">
        <v>0</v>
      </c>
      <c r="G23" s="481">
        <v>0</v>
      </c>
      <c r="H23" s="452">
        <v>0</v>
      </c>
      <c r="I23" s="482">
        <v>0</v>
      </c>
      <c r="J23" s="11"/>
      <c r="K23" s="11"/>
    </row>
    <row r="24" spans="1:11" ht="15.75" thickBot="1">
      <c r="A24" s="470" t="s">
        <v>625</v>
      </c>
      <c r="B24" s="490" t="s">
        <v>623</v>
      </c>
      <c r="C24" s="477" t="s">
        <v>323</v>
      </c>
      <c r="D24" s="458">
        <v>0</v>
      </c>
      <c r="E24" s="458">
        <v>0</v>
      </c>
      <c r="F24" s="458">
        <v>0</v>
      </c>
      <c r="G24" s="491">
        <v>0</v>
      </c>
      <c r="H24" s="458">
        <v>0</v>
      </c>
      <c r="I24" s="492">
        <v>0</v>
      </c>
      <c r="J24" s="11"/>
      <c r="K24" s="11"/>
    </row>
    <row r="25" spans="1:11" ht="15.75" thickTop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</sheetData>
  <mergeCells count="1">
    <mergeCell ref="H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 22. melléklet a 12/2015. (IV.24.) önkormányzati rendelethez, 
adatok ezer Ft-ban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L19"/>
  <sheetViews>
    <sheetView tabSelected="1" workbookViewId="0">
      <selection activeCell="I31" sqref="I31"/>
    </sheetView>
  </sheetViews>
  <sheetFormatPr defaultRowHeight="15"/>
  <cols>
    <col min="1" max="1" width="5.5703125" customWidth="1"/>
    <col min="2" max="3" width="3.5703125" customWidth="1"/>
    <col min="4" max="4" width="26" customWidth="1"/>
    <col min="5" max="5" width="15.28515625" customWidth="1"/>
    <col min="6" max="6" width="14.28515625" customWidth="1"/>
    <col min="7" max="7" width="14.42578125" customWidth="1"/>
  </cols>
  <sheetData>
    <row r="1" spans="1:1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thickTop="1">
      <c r="A3" s="11"/>
      <c r="B3" s="44"/>
      <c r="C3" s="126" t="s">
        <v>361</v>
      </c>
      <c r="D3" s="126" t="s">
        <v>362</v>
      </c>
      <c r="E3" s="126" t="s">
        <v>363</v>
      </c>
      <c r="F3" s="126" t="s">
        <v>364</v>
      </c>
      <c r="G3" s="127" t="s">
        <v>365</v>
      </c>
      <c r="H3" s="11"/>
      <c r="I3" s="11"/>
      <c r="J3" s="11"/>
      <c r="K3" s="11"/>
      <c r="L3" s="11"/>
    </row>
    <row r="4" spans="1:12" ht="38.25">
      <c r="A4" s="11"/>
      <c r="B4" s="511" t="s">
        <v>2</v>
      </c>
      <c r="C4" s="507"/>
      <c r="D4" s="474" t="s">
        <v>379</v>
      </c>
      <c r="E4" s="484" t="s">
        <v>764</v>
      </c>
      <c r="F4" s="484" t="s">
        <v>763</v>
      </c>
      <c r="G4" s="485" t="s">
        <v>765</v>
      </c>
      <c r="H4" s="516"/>
      <c r="I4" s="11"/>
      <c r="J4" s="11"/>
      <c r="K4" s="11"/>
      <c r="L4" s="11"/>
    </row>
    <row r="5" spans="1:12">
      <c r="A5" s="11"/>
      <c r="B5" s="511" t="s">
        <v>70</v>
      </c>
      <c r="C5" s="455" t="s">
        <v>2</v>
      </c>
      <c r="D5" s="455" t="s">
        <v>70</v>
      </c>
      <c r="E5" s="455" t="s">
        <v>47</v>
      </c>
      <c r="F5" s="455" t="s">
        <v>45</v>
      </c>
      <c r="G5" s="512" t="s">
        <v>40</v>
      </c>
      <c r="H5" s="11"/>
      <c r="I5" s="11"/>
      <c r="J5" s="11" t="s">
        <v>762</v>
      </c>
      <c r="K5" s="11"/>
      <c r="L5" s="11"/>
    </row>
    <row r="6" spans="1:12" ht="28.5" customHeight="1">
      <c r="A6" s="11"/>
      <c r="B6" s="511" t="s">
        <v>47</v>
      </c>
      <c r="C6" s="513" t="s">
        <v>2</v>
      </c>
      <c r="D6" s="515" t="s">
        <v>761</v>
      </c>
      <c r="E6" s="514">
        <v>23048</v>
      </c>
      <c r="F6" s="517">
        <v>1.6756E-2</v>
      </c>
      <c r="G6" s="518">
        <v>23048</v>
      </c>
      <c r="H6" s="11"/>
      <c r="I6" s="11"/>
      <c r="J6" s="11"/>
      <c r="K6" s="11"/>
      <c r="L6" s="11"/>
    </row>
    <row r="7" spans="1:12">
      <c r="A7" s="11"/>
      <c r="B7" s="511" t="s">
        <v>45</v>
      </c>
      <c r="C7" s="513" t="s">
        <v>70</v>
      </c>
      <c r="D7" s="507"/>
      <c r="E7" s="507"/>
      <c r="F7" s="507"/>
      <c r="G7" s="508"/>
      <c r="H7" s="11"/>
      <c r="I7" s="11"/>
      <c r="J7" s="11"/>
      <c r="K7" s="11"/>
      <c r="L7" s="11"/>
    </row>
    <row r="8" spans="1:12">
      <c r="A8" s="11"/>
      <c r="B8" s="511" t="s">
        <v>40</v>
      </c>
      <c r="C8" s="513" t="s">
        <v>47</v>
      </c>
      <c r="D8" s="507"/>
      <c r="E8" s="507"/>
      <c r="F8" s="507"/>
      <c r="G8" s="508"/>
      <c r="H8" s="11"/>
      <c r="I8" s="11"/>
      <c r="J8" s="11"/>
      <c r="K8" s="11"/>
      <c r="L8" s="11"/>
    </row>
    <row r="9" spans="1:12">
      <c r="A9" s="11"/>
      <c r="B9" s="511" t="s">
        <v>38</v>
      </c>
      <c r="C9" s="513" t="s">
        <v>45</v>
      </c>
      <c r="D9" s="507"/>
      <c r="E9" s="507"/>
      <c r="F9" s="507"/>
      <c r="G9" s="508"/>
      <c r="H9" s="11"/>
      <c r="I9" s="11"/>
      <c r="J9" s="11"/>
      <c r="K9" s="11"/>
      <c r="L9" s="11"/>
    </row>
    <row r="10" spans="1:12">
      <c r="A10" s="11"/>
      <c r="B10" s="511" t="s">
        <v>4</v>
      </c>
      <c r="C10" s="513" t="s">
        <v>40</v>
      </c>
      <c r="D10" s="507"/>
      <c r="E10" s="507"/>
      <c r="F10" s="507"/>
      <c r="G10" s="508"/>
      <c r="H10" s="11"/>
      <c r="I10" s="11"/>
      <c r="J10" s="11"/>
      <c r="K10" s="11"/>
      <c r="L10" s="11"/>
    </row>
    <row r="11" spans="1:12" ht="15.75" thickBot="1">
      <c r="A11" s="11"/>
      <c r="B11" s="566" t="s">
        <v>147</v>
      </c>
      <c r="C11" s="567" t="s">
        <v>38</v>
      </c>
      <c r="D11" s="509"/>
      <c r="E11" s="509"/>
      <c r="F11" s="509"/>
      <c r="G11" s="510"/>
      <c r="H11" s="11"/>
      <c r="I11" s="11"/>
      <c r="J11" s="11"/>
      <c r="K11" s="11"/>
      <c r="L11" s="11"/>
    </row>
    <row r="12" spans="1:12" ht="15.75" thickTop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 23. melléklet a 12/2015. (IV.24.)  önkormányzati rendelethez, 
adatok 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J52"/>
  <sheetViews>
    <sheetView topLeftCell="A40" workbookViewId="0">
      <selection activeCell="I30" sqref="I30"/>
    </sheetView>
  </sheetViews>
  <sheetFormatPr defaultRowHeight="12.75"/>
  <cols>
    <col min="1" max="1" width="3.28515625" style="303" customWidth="1"/>
    <col min="2" max="2" width="4.42578125" style="251" customWidth="1"/>
    <col min="3" max="3" width="32.28515625" style="251" customWidth="1"/>
    <col min="4" max="4" width="13.140625" style="251" customWidth="1"/>
    <col min="5" max="5" width="11.42578125" style="251" customWidth="1"/>
    <col min="6" max="6" width="10.42578125" style="251" customWidth="1"/>
    <col min="7" max="7" width="10.85546875" style="251" customWidth="1"/>
    <col min="8" max="256" width="9.140625" style="251"/>
    <col min="257" max="257" width="8.28515625" style="251" customWidth="1"/>
    <col min="258" max="258" width="10.5703125" style="251" customWidth="1"/>
    <col min="259" max="259" width="61.7109375" style="251" customWidth="1"/>
    <col min="260" max="263" width="21.42578125" style="251" customWidth="1"/>
    <col min="264" max="512" width="9.140625" style="251"/>
    <col min="513" max="513" width="8.28515625" style="251" customWidth="1"/>
    <col min="514" max="514" width="10.5703125" style="251" customWidth="1"/>
    <col min="515" max="515" width="61.7109375" style="251" customWidth="1"/>
    <col min="516" max="519" width="21.42578125" style="251" customWidth="1"/>
    <col min="520" max="768" width="9.140625" style="251"/>
    <col min="769" max="769" width="8.28515625" style="251" customWidth="1"/>
    <col min="770" max="770" width="10.5703125" style="251" customWidth="1"/>
    <col min="771" max="771" width="61.7109375" style="251" customWidth="1"/>
    <col min="772" max="775" width="21.42578125" style="251" customWidth="1"/>
    <col min="776" max="1024" width="9.140625" style="251"/>
    <col min="1025" max="1025" width="8.28515625" style="251" customWidth="1"/>
    <col min="1026" max="1026" width="10.5703125" style="251" customWidth="1"/>
    <col min="1027" max="1027" width="61.7109375" style="251" customWidth="1"/>
    <col min="1028" max="1031" width="21.42578125" style="251" customWidth="1"/>
    <col min="1032" max="1280" width="9.140625" style="251"/>
    <col min="1281" max="1281" width="8.28515625" style="251" customWidth="1"/>
    <col min="1282" max="1282" width="10.5703125" style="251" customWidth="1"/>
    <col min="1283" max="1283" width="61.7109375" style="251" customWidth="1"/>
    <col min="1284" max="1287" width="21.42578125" style="251" customWidth="1"/>
    <col min="1288" max="1536" width="9.140625" style="251"/>
    <col min="1537" max="1537" width="8.28515625" style="251" customWidth="1"/>
    <col min="1538" max="1538" width="10.5703125" style="251" customWidth="1"/>
    <col min="1539" max="1539" width="61.7109375" style="251" customWidth="1"/>
    <col min="1540" max="1543" width="21.42578125" style="251" customWidth="1"/>
    <col min="1544" max="1792" width="9.140625" style="251"/>
    <col min="1793" max="1793" width="8.28515625" style="251" customWidth="1"/>
    <col min="1794" max="1794" width="10.5703125" style="251" customWidth="1"/>
    <col min="1795" max="1795" width="61.7109375" style="251" customWidth="1"/>
    <col min="1796" max="1799" width="21.42578125" style="251" customWidth="1"/>
    <col min="1800" max="2048" width="9.140625" style="251"/>
    <col min="2049" max="2049" width="8.28515625" style="251" customWidth="1"/>
    <col min="2050" max="2050" width="10.5703125" style="251" customWidth="1"/>
    <col min="2051" max="2051" width="61.7109375" style="251" customWidth="1"/>
    <col min="2052" max="2055" width="21.42578125" style="251" customWidth="1"/>
    <col min="2056" max="2304" width="9.140625" style="251"/>
    <col min="2305" max="2305" width="8.28515625" style="251" customWidth="1"/>
    <col min="2306" max="2306" width="10.5703125" style="251" customWidth="1"/>
    <col min="2307" max="2307" width="61.7109375" style="251" customWidth="1"/>
    <col min="2308" max="2311" width="21.42578125" style="251" customWidth="1"/>
    <col min="2312" max="2560" width="9.140625" style="251"/>
    <col min="2561" max="2561" width="8.28515625" style="251" customWidth="1"/>
    <col min="2562" max="2562" width="10.5703125" style="251" customWidth="1"/>
    <col min="2563" max="2563" width="61.7109375" style="251" customWidth="1"/>
    <col min="2564" max="2567" width="21.42578125" style="251" customWidth="1"/>
    <col min="2568" max="2816" width="9.140625" style="251"/>
    <col min="2817" max="2817" width="8.28515625" style="251" customWidth="1"/>
    <col min="2818" max="2818" width="10.5703125" style="251" customWidth="1"/>
    <col min="2819" max="2819" width="61.7109375" style="251" customWidth="1"/>
    <col min="2820" max="2823" width="21.42578125" style="251" customWidth="1"/>
    <col min="2824" max="3072" width="9.140625" style="251"/>
    <col min="3073" max="3073" width="8.28515625" style="251" customWidth="1"/>
    <col min="3074" max="3074" width="10.5703125" style="251" customWidth="1"/>
    <col min="3075" max="3075" width="61.7109375" style="251" customWidth="1"/>
    <col min="3076" max="3079" width="21.42578125" style="251" customWidth="1"/>
    <col min="3080" max="3328" width="9.140625" style="251"/>
    <col min="3329" max="3329" width="8.28515625" style="251" customWidth="1"/>
    <col min="3330" max="3330" width="10.5703125" style="251" customWidth="1"/>
    <col min="3331" max="3331" width="61.7109375" style="251" customWidth="1"/>
    <col min="3332" max="3335" width="21.42578125" style="251" customWidth="1"/>
    <col min="3336" max="3584" width="9.140625" style="251"/>
    <col min="3585" max="3585" width="8.28515625" style="251" customWidth="1"/>
    <col min="3586" max="3586" width="10.5703125" style="251" customWidth="1"/>
    <col min="3587" max="3587" width="61.7109375" style="251" customWidth="1"/>
    <col min="3588" max="3591" width="21.42578125" style="251" customWidth="1"/>
    <col min="3592" max="3840" width="9.140625" style="251"/>
    <col min="3841" max="3841" width="8.28515625" style="251" customWidth="1"/>
    <col min="3842" max="3842" width="10.5703125" style="251" customWidth="1"/>
    <col min="3843" max="3843" width="61.7109375" style="251" customWidth="1"/>
    <col min="3844" max="3847" width="21.42578125" style="251" customWidth="1"/>
    <col min="3848" max="4096" width="9.140625" style="251"/>
    <col min="4097" max="4097" width="8.28515625" style="251" customWidth="1"/>
    <col min="4098" max="4098" width="10.5703125" style="251" customWidth="1"/>
    <col min="4099" max="4099" width="61.7109375" style="251" customWidth="1"/>
    <col min="4100" max="4103" width="21.42578125" style="251" customWidth="1"/>
    <col min="4104" max="4352" width="9.140625" style="251"/>
    <col min="4353" max="4353" width="8.28515625" style="251" customWidth="1"/>
    <col min="4354" max="4354" width="10.5703125" style="251" customWidth="1"/>
    <col min="4355" max="4355" width="61.7109375" style="251" customWidth="1"/>
    <col min="4356" max="4359" width="21.42578125" style="251" customWidth="1"/>
    <col min="4360" max="4608" width="9.140625" style="251"/>
    <col min="4609" max="4609" width="8.28515625" style="251" customWidth="1"/>
    <col min="4610" max="4610" width="10.5703125" style="251" customWidth="1"/>
    <col min="4611" max="4611" width="61.7109375" style="251" customWidth="1"/>
    <col min="4612" max="4615" width="21.42578125" style="251" customWidth="1"/>
    <col min="4616" max="4864" width="9.140625" style="251"/>
    <col min="4865" max="4865" width="8.28515625" style="251" customWidth="1"/>
    <col min="4866" max="4866" width="10.5703125" style="251" customWidth="1"/>
    <col min="4867" max="4867" width="61.7109375" style="251" customWidth="1"/>
    <col min="4868" max="4871" width="21.42578125" style="251" customWidth="1"/>
    <col min="4872" max="5120" width="9.140625" style="251"/>
    <col min="5121" max="5121" width="8.28515625" style="251" customWidth="1"/>
    <col min="5122" max="5122" width="10.5703125" style="251" customWidth="1"/>
    <col min="5123" max="5123" width="61.7109375" style="251" customWidth="1"/>
    <col min="5124" max="5127" width="21.42578125" style="251" customWidth="1"/>
    <col min="5128" max="5376" width="9.140625" style="251"/>
    <col min="5377" max="5377" width="8.28515625" style="251" customWidth="1"/>
    <col min="5378" max="5378" width="10.5703125" style="251" customWidth="1"/>
    <col min="5379" max="5379" width="61.7109375" style="251" customWidth="1"/>
    <col min="5380" max="5383" width="21.42578125" style="251" customWidth="1"/>
    <col min="5384" max="5632" width="9.140625" style="251"/>
    <col min="5633" max="5633" width="8.28515625" style="251" customWidth="1"/>
    <col min="5634" max="5634" width="10.5703125" style="251" customWidth="1"/>
    <col min="5635" max="5635" width="61.7109375" style="251" customWidth="1"/>
    <col min="5636" max="5639" width="21.42578125" style="251" customWidth="1"/>
    <col min="5640" max="5888" width="9.140625" style="251"/>
    <col min="5889" max="5889" width="8.28515625" style="251" customWidth="1"/>
    <col min="5890" max="5890" width="10.5703125" style="251" customWidth="1"/>
    <col min="5891" max="5891" width="61.7109375" style="251" customWidth="1"/>
    <col min="5892" max="5895" width="21.42578125" style="251" customWidth="1"/>
    <col min="5896" max="6144" width="9.140625" style="251"/>
    <col min="6145" max="6145" width="8.28515625" style="251" customWidth="1"/>
    <col min="6146" max="6146" width="10.5703125" style="251" customWidth="1"/>
    <col min="6147" max="6147" width="61.7109375" style="251" customWidth="1"/>
    <col min="6148" max="6151" width="21.42578125" style="251" customWidth="1"/>
    <col min="6152" max="6400" width="9.140625" style="251"/>
    <col min="6401" max="6401" width="8.28515625" style="251" customWidth="1"/>
    <col min="6402" max="6402" width="10.5703125" style="251" customWidth="1"/>
    <col min="6403" max="6403" width="61.7109375" style="251" customWidth="1"/>
    <col min="6404" max="6407" width="21.42578125" style="251" customWidth="1"/>
    <col min="6408" max="6656" width="9.140625" style="251"/>
    <col min="6657" max="6657" width="8.28515625" style="251" customWidth="1"/>
    <col min="6658" max="6658" width="10.5703125" style="251" customWidth="1"/>
    <col min="6659" max="6659" width="61.7109375" style="251" customWidth="1"/>
    <col min="6660" max="6663" width="21.42578125" style="251" customWidth="1"/>
    <col min="6664" max="6912" width="9.140625" style="251"/>
    <col min="6913" max="6913" width="8.28515625" style="251" customWidth="1"/>
    <col min="6914" max="6914" width="10.5703125" style="251" customWidth="1"/>
    <col min="6915" max="6915" width="61.7109375" style="251" customWidth="1"/>
    <col min="6916" max="6919" width="21.42578125" style="251" customWidth="1"/>
    <col min="6920" max="7168" width="9.140625" style="251"/>
    <col min="7169" max="7169" width="8.28515625" style="251" customWidth="1"/>
    <col min="7170" max="7170" width="10.5703125" style="251" customWidth="1"/>
    <col min="7171" max="7171" width="61.7109375" style="251" customWidth="1"/>
    <col min="7172" max="7175" width="21.42578125" style="251" customWidth="1"/>
    <col min="7176" max="7424" width="9.140625" style="251"/>
    <col min="7425" max="7425" width="8.28515625" style="251" customWidth="1"/>
    <col min="7426" max="7426" width="10.5703125" style="251" customWidth="1"/>
    <col min="7427" max="7427" width="61.7109375" style="251" customWidth="1"/>
    <col min="7428" max="7431" width="21.42578125" style="251" customWidth="1"/>
    <col min="7432" max="7680" width="9.140625" style="251"/>
    <col min="7681" max="7681" width="8.28515625" style="251" customWidth="1"/>
    <col min="7682" max="7682" width="10.5703125" style="251" customWidth="1"/>
    <col min="7683" max="7683" width="61.7109375" style="251" customWidth="1"/>
    <col min="7684" max="7687" width="21.42578125" style="251" customWidth="1"/>
    <col min="7688" max="7936" width="9.140625" style="251"/>
    <col min="7937" max="7937" width="8.28515625" style="251" customWidth="1"/>
    <col min="7938" max="7938" width="10.5703125" style="251" customWidth="1"/>
    <col min="7939" max="7939" width="61.7109375" style="251" customWidth="1"/>
    <col min="7940" max="7943" width="21.42578125" style="251" customWidth="1"/>
    <col min="7944" max="8192" width="9.140625" style="251"/>
    <col min="8193" max="8193" width="8.28515625" style="251" customWidth="1"/>
    <col min="8194" max="8194" width="10.5703125" style="251" customWidth="1"/>
    <col min="8195" max="8195" width="61.7109375" style="251" customWidth="1"/>
    <col min="8196" max="8199" width="21.42578125" style="251" customWidth="1"/>
    <col min="8200" max="8448" width="9.140625" style="251"/>
    <col min="8449" max="8449" width="8.28515625" style="251" customWidth="1"/>
    <col min="8450" max="8450" width="10.5703125" style="251" customWidth="1"/>
    <col min="8451" max="8451" width="61.7109375" style="251" customWidth="1"/>
    <col min="8452" max="8455" width="21.42578125" style="251" customWidth="1"/>
    <col min="8456" max="8704" width="9.140625" style="251"/>
    <col min="8705" max="8705" width="8.28515625" style="251" customWidth="1"/>
    <col min="8706" max="8706" width="10.5703125" style="251" customWidth="1"/>
    <col min="8707" max="8707" width="61.7109375" style="251" customWidth="1"/>
    <col min="8708" max="8711" width="21.42578125" style="251" customWidth="1"/>
    <col min="8712" max="8960" width="9.140625" style="251"/>
    <col min="8961" max="8961" width="8.28515625" style="251" customWidth="1"/>
    <col min="8962" max="8962" width="10.5703125" style="251" customWidth="1"/>
    <col min="8963" max="8963" width="61.7109375" style="251" customWidth="1"/>
    <col min="8964" max="8967" width="21.42578125" style="251" customWidth="1"/>
    <col min="8968" max="9216" width="9.140625" style="251"/>
    <col min="9217" max="9217" width="8.28515625" style="251" customWidth="1"/>
    <col min="9218" max="9218" width="10.5703125" style="251" customWidth="1"/>
    <col min="9219" max="9219" width="61.7109375" style="251" customWidth="1"/>
    <col min="9220" max="9223" width="21.42578125" style="251" customWidth="1"/>
    <col min="9224" max="9472" width="9.140625" style="251"/>
    <col min="9473" max="9473" width="8.28515625" style="251" customWidth="1"/>
    <col min="9474" max="9474" width="10.5703125" style="251" customWidth="1"/>
    <col min="9475" max="9475" width="61.7109375" style="251" customWidth="1"/>
    <col min="9476" max="9479" width="21.42578125" style="251" customWidth="1"/>
    <col min="9480" max="9728" width="9.140625" style="251"/>
    <col min="9729" max="9729" width="8.28515625" style="251" customWidth="1"/>
    <col min="9730" max="9730" width="10.5703125" style="251" customWidth="1"/>
    <col min="9731" max="9731" width="61.7109375" style="251" customWidth="1"/>
    <col min="9732" max="9735" width="21.42578125" style="251" customWidth="1"/>
    <col min="9736" max="9984" width="9.140625" style="251"/>
    <col min="9985" max="9985" width="8.28515625" style="251" customWidth="1"/>
    <col min="9986" max="9986" width="10.5703125" style="251" customWidth="1"/>
    <col min="9987" max="9987" width="61.7109375" style="251" customWidth="1"/>
    <col min="9988" max="9991" width="21.42578125" style="251" customWidth="1"/>
    <col min="9992" max="10240" width="9.140625" style="251"/>
    <col min="10241" max="10241" width="8.28515625" style="251" customWidth="1"/>
    <col min="10242" max="10242" width="10.5703125" style="251" customWidth="1"/>
    <col min="10243" max="10243" width="61.7109375" style="251" customWidth="1"/>
    <col min="10244" max="10247" width="21.42578125" style="251" customWidth="1"/>
    <col min="10248" max="10496" width="9.140625" style="251"/>
    <col min="10497" max="10497" width="8.28515625" style="251" customWidth="1"/>
    <col min="10498" max="10498" width="10.5703125" style="251" customWidth="1"/>
    <col min="10499" max="10499" width="61.7109375" style="251" customWidth="1"/>
    <col min="10500" max="10503" width="21.42578125" style="251" customWidth="1"/>
    <col min="10504" max="10752" width="9.140625" style="251"/>
    <col min="10753" max="10753" width="8.28515625" style="251" customWidth="1"/>
    <col min="10754" max="10754" width="10.5703125" style="251" customWidth="1"/>
    <col min="10755" max="10755" width="61.7109375" style="251" customWidth="1"/>
    <col min="10756" max="10759" width="21.42578125" style="251" customWidth="1"/>
    <col min="10760" max="11008" width="9.140625" style="251"/>
    <col min="11009" max="11009" width="8.28515625" style="251" customWidth="1"/>
    <col min="11010" max="11010" width="10.5703125" style="251" customWidth="1"/>
    <col min="11011" max="11011" width="61.7109375" style="251" customWidth="1"/>
    <col min="11012" max="11015" width="21.42578125" style="251" customWidth="1"/>
    <col min="11016" max="11264" width="9.140625" style="251"/>
    <col min="11265" max="11265" width="8.28515625" style="251" customWidth="1"/>
    <col min="11266" max="11266" width="10.5703125" style="251" customWidth="1"/>
    <col min="11267" max="11267" width="61.7109375" style="251" customWidth="1"/>
    <col min="11268" max="11271" width="21.42578125" style="251" customWidth="1"/>
    <col min="11272" max="11520" width="9.140625" style="251"/>
    <col min="11521" max="11521" width="8.28515625" style="251" customWidth="1"/>
    <col min="11522" max="11522" width="10.5703125" style="251" customWidth="1"/>
    <col min="11523" max="11523" width="61.7109375" style="251" customWidth="1"/>
    <col min="11524" max="11527" width="21.42578125" style="251" customWidth="1"/>
    <col min="11528" max="11776" width="9.140625" style="251"/>
    <col min="11777" max="11777" width="8.28515625" style="251" customWidth="1"/>
    <col min="11778" max="11778" width="10.5703125" style="251" customWidth="1"/>
    <col min="11779" max="11779" width="61.7109375" style="251" customWidth="1"/>
    <col min="11780" max="11783" width="21.42578125" style="251" customWidth="1"/>
    <col min="11784" max="12032" width="9.140625" style="251"/>
    <col min="12033" max="12033" width="8.28515625" style="251" customWidth="1"/>
    <col min="12034" max="12034" width="10.5703125" style="251" customWidth="1"/>
    <col min="12035" max="12035" width="61.7109375" style="251" customWidth="1"/>
    <col min="12036" max="12039" width="21.42578125" style="251" customWidth="1"/>
    <col min="12040" max="12288" width="9.140625" style="251"/>
    <col min="12289" max="12289" width="8.28515625" style="251" customWidth="1"/>
    <col min="12290" max="12290" width="10.5703125" style="251" customWidth="1"/>
    <col min="12291" max="12291" width="61.7109375" style="251" customWidth="1"/>
    <col min="12292" max="12295" width="21.42578125" style="251" customWidth="1"/>
    <col min="12296" max="12544" width="9.140625" style="251"/>
    <col min="12545" max="12545" width="8.28515625" style="251" customWidth="1"/>
    <col min="12546" max="12546" width="10.5703125" style="251" customWidth="1"/>
    <col min="12547" max="12547" width="61.7109375" style="251" customWidth="1"/>
    <col min="12548" max="12551" width="21.42578125" style="251" customWidth="1"/>
    <col min="12552" max="12800" width="9.140625" style="251"/>
    <col min="12801" max="12801" width="8.28515625" style="251" customWidth="1"/>
    <col min="12802" max="12802" width="10.5703125" style="251" customWidth="1"/>
    <col min="12803" max="12803" width="61.7109375" style="251" customWidth="1"/>
    <col min="12804" max="12807" width="21.42578125" style="251" customWidth="1"/>
    <col min="12808" max="13056" width="9.140625" style="251"/>
    <col min="13057" max="13057" width="8.28515625" style="251" customWidth="1"/>
    <col min="13058" max="13058" width="10.5703125" style="251" customWidth="1"/>
    <col min="13059" max="13059" width="61.7109375" style="251" customWidth="1"/>
    <col min="13060" max="13063" width="21.42578125" style="251" customWidth="1"/>
    <col min="13064" max="13312" width="9.140625" style="251"/>
    <col min="13313" max="13313" width="8.28515625" style="251" customWidth="1"/>
    <col min="13314" max="13314" width="10.5703125" style="251" customWidth="1"/>
    <col min="13315" max="13315" width="61.7109375" style="251" customWidth="1"/>
    <col min="13316" max="13319" width="21.42578125" style="251" customWidth="1"/>
    <col min="13320" max="13568" width="9.140625" style="251"/>
    <col min="13569" max="13569" width="8.28515625" style="251" customWidth="1"/>
    <col min="13570" max="13570" width="10.5703125" style="251" customWidth="1"/>
    <col min="13571" max="13571" width="61.7109375" style="251" customWidth="1"/>
    <col min="13572" max="13575" width="21.42578125" style="251" customWidth="1"/>
    <col min="13576" max="13824" width="9.140625" style="251"/>
    <col min="13825" max="13825" width="8.28515625" style="251" customWidth="1"/>
    <col min="13826" max="13826" width="10.5703125" style="251" customWidth="1"/>
    <col min="13827" max="13827" width="61.7109375" style="251" customWidth="1"/>
    <col min="13828" max="13831" width="21.42578125" style="251" customWidth="1"/>
    <col min="13832" max="14080" width="9.140625" style="251"/>
    <col min="14081" max="14081" width="8.28515625" style="251" customWidth="1"/>
    <col min="14082" max="14082" width="10.5703125" style="251" customWidth="1"/>
    <col min="14083" max="14083" width="61.7109375" style="251" customWidth="1"/>
    <col min="14084" max="14087" width="21.42578125" style="251" customWidth="1"/>
    <col min="14088" max="14336" width="9.140625" style="251"/>
    <col min="14337" max="14337" width="8.28515625" style="251" customWidth="1"/>
    <col min="14338" max="14338" width="10.5703125" style="251" customWidth="1"/>
    <col min="14339" max="14339" width="61.7109375" style="251" customWidth="1"/>
    <col min="14340" max="14343" width="21.42578125" style="251" customWidth="1"/>
    <col min="14344" max="14592" width="9.140625" style="251"/>
    <col min="14593" max="14593" width="8.28515625" style="251" customWidth="1"/>
    <col min="14594" max="14594" width="10.5703125" style="251" customWidth="1"/>
    <col min="14595" max="14595" width="61.7109375" style="251" customWidth="1"/>
    <col min="14596" max="14599" width="21.42578125" style="251" customWidth="1"/>
    <col min="14600" max="14848" width="9.140625" style="251"/>
    <col min="14849" max="14849" width="8.28515625" style="251" customWidth="1"/>
    <col min="14850" max="14850" width="10.5703125" style="251" customWidth="1"/>
    <col min="14851" max="14851" width="61.7109375" style="251" customWidth="1"/>
    <col min="14852" max="14855" width="21.42578125" style="251" customWidth="1"/>
    <col min="14856" max="15104" width="9.140625" style="251"/>
    <col min="15105" max="15105" width="8.28515625" style="251" customWidth="1"/>
    <col min="15106" max="15106" width="10.5703125" style="251" customWidth="1"/>
    <col min="15107" max="15107" width="61.7109375" style="251" customWidth="1"/>
    <col min="15108" max="15111" width="21.42578125" style="251" customWidth="1"/>
    <col min="15112" max="15360" width="9.140625" style="251"/>
    <col min="15361" max="15361" width="8.28515625" style="251" customWidth="1"/>
    <col min="15362" max="15362" width="10.5703125" style="251" customWidth="1"/>
    <col min="15363" max="15363" width="61.7109375" style="251" customWidth="1"/>
    <col min="15364" max="15367" width="21.42578125" style="251" customWidth="1"/>
    <col min="15368" max="15616" width="9.140625" style="251"/>
    <col min="15617" max="15617" width="8.28515625" style="251" customWidth="1"/>
    <col min="15618" max="15618" width="10.5703125" style="251" customWidth="1"/>
    <col min="15619" max="15619" width="61.7109375" style="251" customWidth="1"/>
    <col min="15620" max="15623" width="21.42578125" style="251" customWidth="1"/>
    <col min="15624" max="15872" width="9.140625" style="251"/>
    <col min="15873" max="15873" width="8.28515625" style="251" customWidth="1"/>
    <col min="15874" max="15874" width="10.5703125" style="251" customWidth="1"/>
    <col min="15875" max="15875" width="61.7109375" style="251" customWidth="1"/>
    <col min="15876" max="15879" width="21.42578125" style="251" customWidth="1"/>
    <col min="15880" max="16128" width="9.140625" style="251"/>
    <col min="16129" max="16129" width="8.28515625" style="251" customWidth="1"/>
    <col min="16130" max="16130" width="10.5703125" style="251" customWidth="1"/>
    <col min="16131" max="16131" width="61.7109375" style="251" customWidth="1"/>
    <col min="16132" max="16135" width="21.42578125" style="251" customWidth="1"/>
    <col min="16136" max="16384" width="9.140625" style="251"/>
  </cols>
  <sheetData>
    <row r="2" spans="1:10" ht="13.5" thickBot="1">
      <c r="F2" s="575"/>
      <c r="G2" s="575"/>
    </row>
    <row r="3" spans="1:10" s="122" customFormat="1" ht="46.5" customHeight="1" thickBot="1">
      <c r="A3" s="571" t="s">
        <v>287</v>
      </c>
      <c r="B3" s="572"/>
      <c r="C3" s="576" t="s">
        <v>766</v>
      </c>
      <c r="D3" s="577"/>
      <c r="E3" s="577"/>
      <c r="F3" s="577"/>
      <c r="G3" s="578"/>
    </row>
    <row r="4" spans="1:10" s="122" customFormat="1" ht="21.95" customHeight="1" thickBot="1">
      <c r="A4" s="248"/>
      <c r="B4" s="248"/>
      <c r="C4" s="304"/>
      <c r="D4" s="249"/>
      <c r="E4" s="249"/>
      <c r="F4" s="249"/>
      <c r="G4" s="124"/>
    </row>
    <row r="5" spans="1:10" ht="51.75" customHeight="1" thickBot="1">
      <c r="A5" s="573" t="s">
        <v>284</v>
      </c>
      <c r="B5" s="574"/>
      <c r="C5" s="305" t="s">
        <v>283</v>
      </c>
      <c r="D5" s="250" t="s">
        <v>99</v>
      </c>
      <c r="E5" s="250" t="s">
        <v>98</v>
      </c>
      <c r="F5" s="250" t="s">
        <v>212</v>
      </c>
      <c r="G5" s="250" t="s">
        <v>97</v>
      </c>
      <c r="J5" s="252"/>
    </row>
    <row r="6" spans="1:10" s="256" customFormat="1" ht="21.95" customHeight="1" thickBot="1">
      <c r="A6" s="253">
        <v>1</v>
      </c>
      <c r="B6" s="254">
        <v>2</v>
      </c>
      <c r="C6" s="306">
        <v>3</v>
      </c>
      <c r="D6" s="255">
        <v>4</v>
      </c>
      <c r="E6" s="255">
        <v>5</v>
      </c>
      <c r="F6" s="255">
        <v>6</v>
      </c>
      <c r="G6" s="255">
        <v>7</v>
      </c>
    </row>
    <row r="7" spans="1:10" s="256" customFormat="1" ht="21.95" customHeight="1" thickBot="1">
      <c r="A7" s="257"/>
      <c r="B7" s="579" t="s">
        <v>282</v>
      </c>
      <c r="C7" s="569"/>
      <c r="D7" s="569"/>
      <c r="E7" s="569"/>
      <c r="F7" s="569"/>
      <c r="G7" s="570"/>
    </row>
    <row r="8" spans="1:10" s="123" customFormat="1" ht="26.25" customHeight="1" thickBot="1">
      <c r="A8" s="253" t="s">
        <v>2</v>
      </c>
      <c r="B8" s="258"/>
      <c r="C8" s="307" t="s">
        <v>281</v>
      </c>
      <c r="D8" s="259">
        <f>SUM(D9:D16)</f>
        <v>0</v>
      </c>
      <c r="E8" s="259">
        <f>SUM(E9:E16)</f>
        <v>4055</v>
      </c>
      <c r="F8" s="259">
        <f>SUM(F9:F16)</f>
        <v>931</v>
      </c>
      <c r="G8" s="260">
        <f>SUM(F8/E8*100)</f>
        <v>22.959309494451293</v>
      </c>
    </row>
    <row r="9" spans="1:10" s="123" customFormat="1" ht="20.100000000000001" customHeight="1">
      <c r="A9" s="261"/>
      <c r="B9" s="262" t="s">
        <v>1</v>
      </c>
      <c r="C9" s="308" t="s">
        <v>203</v>
      </c>
      <c r="D9" s="263"/>
      <c r="E9" s="263"/>
      <c r="F9" s="263"/>
      <c r="G9" s="263"/>
    </row>
    <row r="10" spans="1:10" s="123" customFormat="1" ht="20.100000000000001" customHeight="1">
      <c r="A10" s="264"/>
      <c r="B10" s="262" t="s">
        <v>0</v>
      </c>
      <c r="C10" s="309" t="s">
        <v>201</v>
      </c>
      <c r="D10" s="265"/>
      <c r="E10" s="265">
        <v>1761</v>
      </c>
      <c r="F10" s="265">
        <v>50</v>
      </c>
      <c r="G10" s="266">
        <f t="shared" ref="G10:G17" si="0">SUM(F10/E10*100)</f>
        <v>2.8392958546280522</v>
      </c>
    </row>
    <row r="11" spans="1:10" s="123" customFormat="1" ht="20.100000000000001" customHeight="1">
      <c r="A11" s="264"/>
      <c r="B11" s="262" t="s">
        <v>94</v>
      </c>
      <c r="C11" s="309" t="s">
        <v>278</v>
      </c>
      <c r="D11" s="265"/>
      <c r="E11" s="265"/>
      <c r="F11" s="265"/>
      <c r="G11" s="266"/>
    </row>
    <row r="12" spans="1:10" s="123" customFormat="1" ht="20.100000000000001" customHeight="1">
      <c r="A12" s="264"/>
      <c r="B12" s="262" t="s">
        <v>92</v>
      </c>
      <c r="C12" s="309" t="s">
        <v>277</v>
      </c>
      <c r="D12" s="265"/>
      <c r="E12" s="265"/>
      <c r="F12" s="265"/>
      <c r="G12" s="266"/>
    </row>
    <row r="13" spans="1:10" s="123" customFormat="1" ht="20.100000000000001" customHeight="1">
      <c r="A13" s="264"/>
      <c r="B13" s="262" t="s">
        <v>276</v>
      </c>
      <c r="C13" s="310" t="s">
        <v>247</v>
      </c>
      <c r="D13" s="265"/>
      <c r="E13" s="265">
        <v>695</v>
      </c>
      <c r="F13" s="265">
        <v>668</v>
      </c>
      <c r="G13" s="266">
        <f t="shared" si="0"/>
        <v>96.115107913669064</v>
      </c>
    </row>
    <row r="14" spans="1:10" s="123" customFormat="1" ht="20.100000000000001" customHeight="1">
      <c r="A14" s="267"/>
      <c r="B14" s="262" t="s">
        <v>88</v>
      </c>
      <c r="C14" s="309" t="s">
        <v>300</v>
      </c>
      <c r="D14" s="268"/>
      <c r="E14" s="268">
        <v>203</v>
      </c>
      <c r="F14" s="268">
        <v>184</v>
      </c>
      <c r="G14" s="266">
        <f t="shared" si="0"/>
        <v>90.64039408866995</v>
      </c>
    </row>
    <row r="15" spans="1:10" s="269" customFormat="1" ht="20.100000000000001" customHeight="1">
      <c r="A15" s="264"/>
      <c r="B15" s="262" t="s">
        <v>86</v>
      </c>
      <c r="C15" s="309" t="s">
        <v>299</v>
      </c>
      <c r="D15" s="265"/>
      <c r="E15" s="265">
        <v>15</v>
      </c>
      <c r="F15" s="265">
        <v>15</v>
      </c>
      <c r="G15" s="266">
        <f t="shared" si="0"/>
        <v>100</v>
      </c>
    </row>
    <row r="16" spans="1:10" s="269" customFormat="1" ht="24.75" customHeight="1" thickBot="1">
      <c r="A16" s="270"/>
      <c r="B16" s="271" t="s">
        <v>84</v>
      </c>
      <c r="C16" s="310" t="s">
        <v>298</v>
      </c>
      <c r="D16" s="272"/>
      <c r="E16" s="272">
        <v>1381</v>
      </c>
      <c r="F16" s="272">
        <v>14</v>
      </c>
      <c r="G16" s="273">
        <f t="shared" si="0"/>
        <v>1.0137581462708183</v>
      </c>
    </row>
    <row r="17" spans="1:7" s="123" customFormat="1" ht="26.25" customHeight="1" thickBot="1">
      <c r="A17" s="253" t="s">
        <v>70</v>
      </c>
      <c r="B17" s="258"/>
      <c r="C17" s="307" t="s">
        <v>271</v>
      </c>
      <c r="D17" s="259">
        <f>SUM(D18:D21)</f>
        <v>0</v>
      </c>
      <c r="E17" s="259">
        <f>SUM(E18:E21)</f>
        <v>2585</v>
      </c>
      <c r="F17" s="259">
        <f>SUM(F18:F21)</f>
        <v>2585</v>
      </c>
      <c r="G17" s="260">
        <f t="shared" si="0"/>
        <v>100</v>
      </c>
    </row>
    <row r="18" spans="1:7" s="269" customFormat="1" ht="24.75" customHeight="1">
      <c r="A18" s="264"/>
      <c r="B18" s="262" t="s">
        <v>69</v>
      </c>
      <c r="C18" s="311" t="s">
        <v>297</v>
      </c>
      <c r="D18" s="265"/>
      <c r="E18" s="265">
        <v>2585</v>
      </c>
      <c r="F18" s="265">
        <v>2585</v>
      </c>
      <c r="G18" s="274">
        <f>SUM(F18/E18*100)</f>
        <v>100</v>
      </c>
    </row>
    <row r="19" spans="1:7" s="269" customFormat="1" ht="20.100000000000001" customHeight="1">
      <c r="A19" s="264"/>
      <c r="B19" s="262" t="s">
        <v>67</v>
      </c>
      <c r="C19" s="309" t="s">
        <v>269</v>
      </c>
      <c r="D19" s="265"/>
      <c r="E19" s="265"/>
      <c r="F19" s="265"/>
      <c r="G19" s="265"/>
    </row>
    <row r="20" spans="1:7" s="269" customFormat="1" ht="20.100000000000001" customHeight="1">
      <c r="A20" s="264"/>
      <c r="B20" s="262" t="s">
        <v>65</v>
      </c>
      <c r="C20" s="309" t="s">
        <v>268</v>
      </c>
      <c r="D20" s="265"/>
      <c r="E20" s="265"/>
      <c r="F20" s="265"/>
      <c r="G20" s="265"/>
    </row>
    <row r="21" spans="1:7" s="269" customFormat="1" ht="20.100000000000001" customHeight="1" thickBot="1">
      <c r="A21" s="264"/>
      <c r="B21" s="262" t="s">
        <v>63</v>
      </c>
      <c r="C21" s="309" t="s">
        <v>267</v>
      </c>
      <c r="D21" s="265"/>
      <c r="E21" s="265"/>
      <c r="F21" s="265"/>
      <c r="G21" s="265"/>
    </row>
    <row r="22" spans="1:7" s="269" customFormat="1" ht="20.100000000000001" customHeight="1" thickBot="1">
      <c r="A22" s="253" t="s">
        <v>47</v>
      </c>
      <c r="B22" s="275"/>
      <c r="C22" s="187" t="s">
        <v>266</v>
      </c>
      <c r="D22" s="276"/>
      <c r="E22" s="276"/>
      <c r="F22" s="276"/>
      <c r="G22" s="276"/>
    </row>
    <row r="23" spans="1:7" s="123" customFormat="1" ht="20.100000000000001" customHeight="1" thickBot="1">
      <c r="A23" s="253" t="s">
        <v>45</v>
      </c>
      <c r="B23" s="258"/>
      <c r="C23" s="187" t="s">
        <v>265</v>
      </c>
      <c r="D23" s="276"/>
      <c r="E23" s="276"/>
      <c r="F23" s="276"/>
      <c r="G23" s="276"/>
    </row>
    <row r="24" spans="1:7" s="123" customFormat="1" ht="24.75" customHeight="1" thickBot="1">
      <c r="A24" s="253" t="s">
        <v>40</v>
      </c>
      <c r="B24" s="277"/>
      <c r="C24" s="187" t="s">
        <v>264</v>
      </c>
      <c r="D24" s="278">
        <f>+D25+D26</f>
        <v>0</v>
      </c>
      <c r="E24" s="278">
        <f>+E25+E26</f>
        <v>400</v>
      </c>
      <c r="F24" s="278">
        <f>+F25+F26</f>
        <v>400</v>
      </c>
      <c r="G24" s="279">
        <f>SUM(F24/E24*100)</f>
        <v>100</v>
      </c>
    </row>
    <row r="25" spans="1:7" s="123" customFormat="1" ht="20.100000000000001" customHeight="1">
      <c r="A25" s="261"/>
      <c r="B25" s="280" t="s">
        <v>182</v>
      </c>
      <c r="C25" s="308" t="s">
        <v>288</v>
      </c>
      <c r="D25" s="281"/>
      <c r="E25" s="281">
        <v>400</v>
      </c>
      <c r="F25" s="281">
        <v>400</v>
      </c>
      <c r="G25" s="274">
        <f>SUM(F25/E25*100)</f>
        <v>100</v>
      </c>
    </row>
    <row r="26" spans="1:7" s="123" customFormat="1" ht="21.75" customHeight="1" thickBot="1">
      <c r="A26" s="282"/>
      <c r="B26" s="283" t="s">
        <v>180</v>
      </c>
      <c r="C26" s="312" t="s">
        <v>262</v>
      </c>
      <c r="D26" s="284"/>
      <c r="E26" s="284"/>
      <c r="F26" s="284"/>
      <c r="G26" s="284"/>
    </row>
    <row r="27" spans="1:7" s="123" customFormat="1" ht="20.100000000000001" customHeight="1" thickBot="1">
      <c r="A27" s="285" t="s">
        <v>38</v>
      </c>
      <c r="B27" s="286"/>
      <c r="C27" s="187" t="s">
        <v>261</v>
      </c>
      <c r="D27" s="276">
        <v>154248</v>
      </c>
      <c r="E27" s="276">
        <v>120069</v>
      </c>
      <c r="F27" s="276">
        <v>120069</v>
      </c>
      <c r="G27" s="260">
        <f>F27/E27*100</f>
        <v>100</v>
      </c>
    </row>
    <row r="28" spans="1:7" s="269" customFormat="1" ht="20.100000000000001" customHeight="1" thickBot="1">
      <c r="A28" s="285" t="s">
        <v>4</v>
      </c>
      <c r="B28" s="286"/>
      <c r="C28" s="187" t="s">
        <v>260</v>
      </c>
      <c r="D28" s="276"/>
      <c r="E28" s="276"/>
      <c r="F28" s="276"/>
      <c r="G28" s="260"/>
    </row>
    <row r="29" spans="1:7" s="269" customFormat="1" ht="31.5" customHeight="1" thickBot="1">
      <c r="A29" s="285" t="s">
        <v>147</v>
      </c>
      <c r="B29" s="287"/>
      <c r="C29" s="313" t="s">
        <v>296</v>
      </c>
      <c r="D29" s="278">
        <f>SUM(D8,D17,D22,D23,D24,D28,D27)</f>
        <v>154248</v>
      </c>
      <c r="E29" s="278">
        <f>SUM(E8,E17,E22,E23,E24,E28,E27)</f>
        <v>127109</v>
      </c>
      <c r="F29" s="278">
        <f>SUM(F8,F17,F22,F23,F24,F28,F27)</f>
        <v>123985</v>
      </c>
      <c r="G29" s="260">
        <f>SUM(F29/E29*100)</f>
        <v>97.542266873313451</v>
      </c>
    </row>
    <row r="30" spans="1:7" s="269" customFormat="1" ht="31.5" customHeight="1">
      <c r="A30" s="318"/>
      <c r="B30" s="319"/>
      <c r="C30" s="320"/>
      <c r="D30" s="289"/>
      <c r="E30" s="289"/>
      <c r="F30" s="289"/>
      <c r="G30" s="321"/>
    </row>
    <row r="31" spans="1:7" s="269" customFormat="1" ht="31.5" customHeight="1">
      <c r="A31" s="318"/>
      <c r="B31" s="319"/>
      <c r="C31" s="320"/>
      <c r="D31" s="289"/>
      <c r="E31" s="289"/>
      <c r="F31" s="289"/>
      <c r="G31" s="321"/>
    </row>
    <row r="32" spans="1:7" s="269" customFormat="1" ht="21.95" customHeight="1">
      <c r="A32" s="288"/>
      <c r="B32" s="288"/>
      <c r="C32" s="314"/>
      <c r="D32" s="289"/>
      <c r="E32" s="289"/>
      <c r="F32" s="289"/>
      <c r="G32" s="289"/>
    </row>
    <row r="33" spans="1:7" s="269" customFormat="1" ht="21.95" customHeight="1">
      <c r="A33" s="288"/>
      <c r="B33" s="288"/>
      <c r="C33" s="314"/>
      <c r="D33" s="289"/>
      <c r="E33" s="289"/>
      <c r="F33" s="289"/>
      <c r="G33" s="289"/>
    </row>
    <row r="34" spans="1:7" ht="21.95" customHeight="1" thickBot="1">
      <c r="A34" s="290"/>
      <c r="B34" s="291"/>
      <c r="C34" s="315"/>
      <c r="D34" s="291"/>
      <c r="E34" s="291"/>
      <c r="F34" s="291"/>
      <c r="G34" s="291"/>
    </row>
    <row r="35" spans="1:7" s="256" customFormat="1" ht="21.95" customHeight="1" thickBot="1">
      <c r="A35" s="568" t="s">
        <v>258</v>
      </c>
      <c r="B35" s="569"/>
      <c r="C35" s="569"/>
      <c r="D35" s="569"/>
      <c r="E35" s="569"/>
      <c r="F35" s="569"/>
      <c r="G35" s="570"/>
    </row>
    <row r="36" spans="1:7" s="123" customFormat="1" ht="26.25" customHeight="1" thickBot="1">
      <c r="A36" s="253" t="s">
        <v>2</v>
      </c>
      <c r="B36" s="275"/>
      <c r="C36" s="316" t="s">
        <v>618</v>
      </c>
      <c r="D36" s="259">
        <f>SUM(D37:D42)</f>
        <v>154248</v>
      </c>
      <c r="E36" s="259">
        <f>SUM(E37:E42)</f>
        <v>124272</v>
      </c>
      <c r="F36" s="259">
        <f>SUM(F37:F42)</f>
        <v>120525</v>
      </c>
      <c r="G36" s="260">
        <f t="shared" ref="G36:G42" si="1">SUM(F36/E36*100)</f>
        <v>96.984839706450359</v>
      </c>
    </row>
    <row r="37" spans="1:7" ht="20.100000000000001" customHeight="1">
      <c r="A37" s="293"/>
      <c r="B37" s="294" t="s">
        <v>1</v>
      </c>
      <c r="C37" s="311" t="s">
        <v>295</v>
      </c>
      <c r="D37" s="295">
        <v>33146</v>
      </c>
      <c r="E37" s="295">
        <v>38610</v>
      </c>
      <c r="F37" s="295">
        <v>38610</v>
      </c>
      <c r="G37" s="266">
        <f t="shared" si="1"/>
        <v>100</v>
      </c>
    </row>
    <row r="38" spans="1:7" ht="20.100000000000001" customHeight="1">
      <c r="A38" s="293"/>
      <c r="B38" s="294" t="s">
        <v>0</v>
      </c>
      <c r="C38" s="311" t="s">
        <v>294</v>
      </c>
      <c r="D38" s="295">
        <v>12622</v>
      </c>
      <c r="E38" s="295">
        <v>8551</v>
      </c>
      <c r="F38" s="295">
        <v>8421</v>
      </c>
      <c r="G38" s="266">
        <f t="shared" si="1"/>
        <v>98.479709975441466</v>
      </c>
    </row>
    <row r="39" spans="1:7" ht="24" customHeight="1">
      <c r="A39" s="264"/>
      <c r="B39" s="296" t="s">
        <v>94</v>
      </c>
      <c r="C39" s="309" t="s">
        <v>95</v>
      </c>
      <c r="D39" s="265">
        <v>13249</v>
      </c>
      <c r="E39" s="265">
        <v>13643</v>
      </c>
      <c r="F39" s="265">
        <v>12697</v>
      </c>
      <c r="G39" s="266">
        <f t="shared" si="1"/>
        <v>93.066041193285926</v>
      </c>
    </row>
    <row r="40" spans="1:7" ht="20.100000000000001" customHeight="1">
      <c r="A40" s="264"/>
      <c r="B40" s="296" t="s">
        <v>92</v>
      </c>
      <c r="C40" s="309" t="s">
        <v>93</v>
      </c>
      <c r="D40" s="265">
        <v>28794</v>
      </c>
      <c r="E40" s="265">
        <v>23652</v>
      </c>
      <c r="F40" s="265">
        <v>21742</v>
      </c>
      <c r="G40" s="266">
        <f t="shared" si="1"/>
        <v>91.924572974801293</v>
      </c>
    </row>
    <row r="41" spans="1:7" ht="20.100000000000001" customHeight="1">
      <c r="A41" s="264"/>
      <c r="B41" s="296" t="s">
        <v>276</v>
      </c>
      <c r="C41" s="309" t="s">
        <v>91</v>
      </c>
      <c r="D41" s="265">
        <v>63437</v>
      </c>
      <c r="E41" s="265">
        <v>39513</v>
      </c>
      <c r="F41" s="265">
        <v>38752</v>
      </c>
      <c r="G41" s="266">
        <f t="shared" si="1"/>
        <v>98.074051577961683</v>
      </c>
    </row>
    <row r="42" spans="1:7" ht="20.100000000000001" customHeight="1" thickBot="1">
      <c r="A42" s="264"/>
      <c r="B42" s="296" t="s">
        <v>88</v>
      </c>
      <c r="C42" s="309" t="s">
        <v>223</v>
      </c>
      <c r="D42" s="265">
        <v>3000</v>
      </c>
      <c r="E42" s="265">
        <v>303</v>
      </c>
      <c r="F42" s="265">
        <v>303</v>
      </c>
      <c r="G42" s="266">
        <f t="shared" si="1"/>
        <v>100</v>
      </c>
    </row>
    <row r="43" spans="1:7" ht="24.75" customHeight="1" thickBot="1">
      <c r="A43" s="253" t="s">
        <v>70</v>
      </c>
      <c r="B43" s="275"/>
      <c r="C43" s="211" t="s">
        <v>619</v>
      </c>
      <c r="D43" s="259">
        <f>SUM(D44:D47)</f>
        <v>0</v>
      </c>
      <c r="E43" s="259">
        <f>SUM(E44:E47)</f>
        <v>2837</v>
      </c>
      <c r="F43" s="259">
        <f>SUM(F44:F47)</f>
        <v>2837</v>
      </c>
      <c r="G43" s="297">
        <f>+F43/E43*100</f>
        <v>100</v>
      </c>
    </row>
    <row r="44" spans="1:7" s="123" customFormat="1" ht="20.100000000000001" customHeight="1">
      <c r="A44" s="293"/>
      <c r="B44" s="294" t="s">
        <v>69</v>
      </c>
      <c r="C44" s="311" t="s">
        <v>256</v>
      </c>
      <c r="D44" s="295"/>
      <c r="E44" s="295">
        <v>2837</v>
      </c>
      <c r="F44" s="295">
        <v>2837</v>
      </c>
      <c r="G44" s="298">
        <f>+F44/E44*100</f>
        <v>100</v>
      </c>
    </row>
    <row r="45" spans="1:7" ht="20.100000000000001" customHeight="1">
      <c r="A45" s="264"/>
      <c r="B45" s="296" t="s">
        <v>67</v>
      </c>
      <c r="C45" s="309" t="s">
        <v>66</v>
      </c>
      <c r="D45" s="265"/>
      <c r="E45" s="265"/>
      <c r="F45" s="265"/>
      <c r="G45" s="265"/>
    </row>
    <row r="46" spans="1:7" ht="26.25" customHeight="1">
      <c r="A46" s="264"/>
      <c r="B46" s="296" t="s">
        <v>65</v>
      </c>
      <c r="C46" s="309" t="s">
        <v>60</v>
      </c>
      <c r="D46" s="265"/>
      <c r="E46" s="265"/>
      <c r="F46" s="265"/>
      <c r="G46" s="265"/>
    </row>
    <row r="47" spans="1:7" ht="20.100000000000001" customHeight="1" thickBot="1">
      <c r="A47" s="264"/>
      <c r="B47" s="296" t="s">
        <v>63</v>
      </c>
      <c r="C47" s="309" t="s">
        <v>255</v>
      </c>
      <c r="D47" s="265"/>
      <c r="E47" s="265"/>
      <c r="F47" s="265"/>
      <c r="G47" s="265"/>
    </row>
    <row r="48" spans="1:7" ht="20.100000000000001" customHeight="1" thickBot="1">
      <c r="A48" s="253" t="s">
        <v>47</v>
      </c>
      <c r="B48" s="275"/>
      <c r="C48" s="211" t="s">
        <v>254</v>
      </c>
      <c r="D48" s="276"/>
      <c r="E48" s="276"/>
      <c r="F48" s="276"/>
      <c r="G48" s="276"/>
    </row>
    <row r="49" spans="1:7" ht="21.95" customHeight="1" thickBot="1">
      <c r="A49" s="253" t="s">
        <v>45</v>
      </c>
      <c r="B49" s="299"/>
      <c r="C49" s="307" t="s">
        <v>293</v>
      </c>
      <c r="D49" s="259">
        <f>+D36+D43</f>
        <v>154248</v>
      </c>
      <c r="E49" s="259">
        <f>+E36+E43</f>
        <v>127109</v>
      </c>
      <c r="F49" s="259">
        <f>+F36+F43</f>
        <v>123362</v>
      </c>
      <c r="G49" s="260">
        <f>SUM(F49/E49*100)</f>
        <v>97.052136355411506</v>
      </c>
    </row>
    <row r="50" spans="1:7" ht="21.95" customHeight="1" thickBot="1">
      <c r="A50" s="290"/>
      <c r="B50" s="291"/>
      <c r="C50" s="315"/>
      <c r="D50" s="291"/>
      <c r="E50" s="291"/>
      <c r="F50" s="291"/>
      <c r="G50" s="291"/>
    </row>
    <row r="51" spans="1:7" ht="21.95" customHeight="1" thickBot="1">
      <c r="A51" s="300" t="s">
        <v>252</v>
      </c>
      <c r="B51" s="301"/>
      <c r="C51" s="317"/>
      <c r="D51" s="302">
        <v>11</v>
      </c>
      <c r="E51" s="302">
        <v>10</v>
      </c>
      <c r="F51" s="302"/>
      <c r="G51" s="302"/>
    </row>
    <row r="52" spans="1:7" ht="21.95" customHeight="1" thickBot="1">
      <c r="A52" s="300" t="s">
        <v>292</v>
      </c>
      <c r="B52" s="301"/>
      <c r="C52" s="317"/>
      <c r="D52" s="302">
        <v>2</v>
      </c>
      <c r="E52" s="302">
        <v>2</v>
      </c>
      <c r="F52" s="302"/>
      <c r="G52" s="302"/>
    </row>
  </sheetData>
  <mergeCells count="6">
    <mergeCell ref="A35:G35"/>
    <mergeCell ref="A3:B3"/>
    <mergeCell ref="A5:B5"/>
    <mergeCell ref="F2:G2"/>
    <mergeCell ref="C3:G3"/>
    <mergeCell ref="B7:G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 3. melléklet a 12/2015. (IV.24.) önkormányzati rendelethez, 
adatok ezer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M49"/>
  <sheetViews>
    <sheetView zoomScaleNormal="100" workbookViewId="0">
      <pane xSplit="3" ySplit="5" topLeftCell="D33" activePane="bottomRight" state="frozen"/>
      <selection activeCell="E46" sqref="E46"/>
      <selection pane="topRight" activeCell="E46" sqref="E46"/>
      <selection pane="bottomLeft" activeCell="E46" sqref="E46"/>
      <selection pane="bottomRight" activeCell="K3" sqref="K3"/>
    </sheetView>
  </sheetViews>
  <sheetFormatPr defaultRowHeight="12.75"/>
  <cols>
    <col min="1" max="1" width="5" style="414" hidden="1" customWidth="1"/>
    <col min="2" max="2" width="8.42578125" style="328" hidden="1" customWidth="1"/>
    <col min="3" max="3" width="45.7109375" style="328" customWidth="1"/>
    <col min="4" max="4" width="12.140625" style="328" customWidth="1"/>
    <col min="5" max="5" width="10.28515625" style="328" customWidth="1"/>
    <col min="6" max="6" width="10.7109375" style="328" customWidth="1"/>
    <col min="7" max="7" width="12.85546875" style="328" customWidth="1"/>
    <col min="8" max="16384" width="9.140625" style="328"/>
  </cols>
  <sheetData>
    <row r="2" spans="1:13" ht="13.5" thickBot="1">
      <c r="F2" s="587"/>
      <c r="G2" s="587"/>
    </row>
    <row r="3" spans="1:13" s="2" customFormat="1" ht="39" customHeight="1" thickTop="1" thickBot="1">
      <c r="A3" s="580" t="s">
        <v>287</v>
      </c>
      <c r="B3" s="581"/>
      <c r="C3" s="322" t="s">
        <v>291</v>
      </c>
      <c r="D3" s="323"/>
      <c r="E3" s="323"/>
      <c r="F3" s="323"/>
      <c r="G3" s="324"/>
      <c r="H3" s="120"/>
    </row>
    <row r="4" spans="1:13" s="2" customFormat="1" ht="21.95" customHeight="1" thickBot="1">
      <c r="A4" s="584"/>
      <c r="B4" s="585"/>
      <c r="C4" s="585"/>
      <c r="D4" s="585"/>
      <c r="E4" s="585"/>
      <c r="F4" s="586"/>
      <c r="G4" s="119"/>
      <c r="H4" s="120"/>
      <c r="M4" s="325"/>
    </row>
    <row r="5" spans="1:13" ht="43.5" customHeight="1" thickBot="1">
      <c r="A5" s="582" t="s">
        <v>284</v>
      </c>
      <c r="B5" s="583"/>
      <c r="C5" s="326" t="s">
        <v>283</v>
      </c>
      <c r="D5" s="250" t="s">
        <v>99</v>
      </c>
      <c r="E5" s="250" t="s">
        <v>98</v>
      </c>
      <c r="F5" s="250" t="s">
        <v>212</v>
      </c>
      <c r="G5" s="327" t="s">
        <v>97</v>
      </c>
      <c r="H5" s="118"/>
    </row>
    <row r="6" spans="1:13" s="333" customFormat="1" ht="20.100000000000001" customHeight="1" thickBot="1">
      <c r="A6" s="329">
        <v>1</v>
      </c>
      <c r="B6" s="330">
        <v>2</v>
      </c>
      <c r="C6" s="330">
        <v>3</v>
      </c>
      <c r="D6" s="330">
        <v>4</v>
      </c>
      <c r="E6" s="330">
        <v>5</v>
      </c>
      <c r="F6" s="330">
        <v>6</v>
      </c>
      <c r="G6" s="331">
        <v>7</v>
      </c>
      <c r="H6" s="332"/>
    </row>
    <row r="7" spans="1:13" s="333" customFormat="1" ht="20.100000000000001" customHeight="1" thickBot="1">
      <c r="A7" s="334"/>
      <c r="B7" s="335"/>
      <c r="C7" s="335" t="s">
        <v>282</v>
      </c>
      <c r="D7" s="336"/>
      <c r="E7" s="336"/>
      <c r="F7" s="336"/>
      <c r="G7" s="337"/>
      <c r="H7" s="332"/>
    </row>
    <row r="8" spans="1:13" s="1" customFormat="1" ht="28.5" customHeight="1" thickBot="1">
      <c r="A8" s="329" t="s">
        <v>2</v>
      </c>
      <c r="B8" s="338"/>
      <c r="C8" s="339" t="s">
        <v>290</v>
      </c>
      <c r="D8" s="340">
        <f>SUM(D9:D16)</f>
        <v>1063</v>
      </c>
      <c r="E8" s="340">
        <f>SUM(E9:E16)</f>
        <v>1344</v>
      </c>
      <c r="F8" s="340">
        <f>SUM(F9:F16)</f>
        <v>1344</v>
      </c>
      <c r="G8" s="341">
        <f>SUM(F8/E8*100)</f>
        <v>100</v>
      </c>
      <c r="H8" s="121"/>
    </row>
    <row r="9" spans="1:13" s="1" customFormat="1" ht="20.100000000000001" customHeight="1">
      <c r="A9" s="342"/>
      <c r="B9" s="343" t="s">
        <v>1</v>
      </c>
      <c r="C9" s="344" t="s">
        <v>280</v>
      </c>
      <c r="D9" s="345"/>
      <c r="E9" s="345"/>
      <c r="F9" s="345"/>
      <c r="G9" s="346"/>
      <c r="H9" s="121"/>
    </row>
    <row r="10" spans="1:13" s="1" customFormat="1" ht="20.100000000000001" customHeight="1">
      <c r="A10" s="347"/>
      <c r="B10" s="343" t="s">
        <v>0</v>
      </c>
      <c r="C10" s="348" t="s">
        <v>201</v>
      </c>
      <c r="D10" s="349">
        <v>837</v>
      </c>
      <c r="E10" s="349">
        <v>1068</v>
      </c>
      <c r="F10" s="349">
        <v>1068</v>
      </c>
      <c r="G10" s="350">
        <f>SUM(F10/E10*100)</f>
        <v>100</v>
      </c>
      <c r="H10" s="121"/>
    </row>
    <row r="11" spans="1:13" s="1" customFormat="1" ht="20.100000000000001" customHeight="1">
      <c r="A11" s="347"/>
      <c r="B11" s="343" t="s">
        <v>94</v>
      </c>
      <c r="C11" s="348" t="s">
        <v>278</v>
      </c>
      <c r="D11" s="349"/>
      <c r="E11" s="349"/>
      <c r="F11" s="349"/>
      <c r="G11" s="350"/>
      <c r="H11" s="121"/>
    </row>
    <row r="12" spans="1:13" s="1" customFormat="1" ht="20.100000000000001" customHeight="1">
      <c r="A12" s="347"/>
      <c r="B12" s="343" t="s">
        <v>92</v>
      </c>
      <c r="C12" s="348" t="s">
        <v>277</v>
      </c>
      <c r="D12" s="349"/>
      <c r="E12" s="349"/>
      <c r="F12" s="349"/>
      <c r="G12" s="351"/>
      <c r="H12" s="121"/>
    </row>
    <row r="13" spans="1:13" s="1" customFormat="1" ht="20.100000000000001" customHeight="1">
      <c r="A13" s="347"/>
      <c r="B13" s="343" t="s">
        <v>276</v>
      </c>
      <c r="C13" s="352" t="s">
        <v>275</v>
      </c>
      <c r="D13" s="349"/>
      <c r="E13" s="349"/>
      <c r="F13" s="349"/>
      <c r="G13" s="351"/>
      <c r="H13" s="121"/>
    </row>
    <row r="14" spans="1:13" s="1" customFormat="1" ht="20.100000000000001" customHeight="1">
      <c r="A14" s="353"/>
      <c r="B14" s="343" t="s">
        <v>88</v>
      </c>
      <c r="C14" s="348" t="s">
        <v>289</v>
      </c>
      <c r="D14" s="354">
        <v>226</v>
      </c>
      <c r="E14" s="354">
        <v>276</v>
      </c>
      <c r="F14" s="354">
        <v>276</v>
      </c>
      <c r="G14" s="350">
        <f>SUM(F14/E14*100)</f>
        <v>100</v>
      </c>
      <c r="H14" s="121"/>
    </row>
    <row r="15" spans="1:13" s="355" customFormat="1" ht="20.100000000000001" customHeight="1">
      <c r="A15" s="347"/>
      <c r="B15" s="343" t="s">
        <v>86</v>
      </c>
      <c r="C15" s="348" t="s">
        <v>273</v>
      </c>
      <c r="D15" s="349"/>
      <c r="E15" s="349"/>
      <c r="F15" s="349"/>
      <c r="G15" s="351"/>
      <c r="H15" s="118"/>
    </row>
    <row r="16" spans="1:13" s="355" customFormat="1" ht="20.100000000000001" customHeight="1" thickBot="1">
      <c r="A16" s="334"/>
      <c r="B16" s="356" t="s">
        <v>84</v>
      </c>
      <c r="C16" s="352" t="s">
        <v>272</v>
      </c>
      <c r="D16" s="357"/>
      <c r="E16" s="357"/>
      <c r="F16" s="357"/>
      <c r="G16" s="358"/>
      <c r="H16" s="118"/>
    </row>
    <row r="17" spans="1:8" s="1" customFormat="1" ht="20.100000000000001" customHeight="1" thickBot="1">
      <c r="A17" s="329" t="s">
        <v>70</v>
      </c>
      <c r="B17" s="338"/>
      <c r="C17" s="339" t="s">
        <v>271</v>
      </c>
      <c r="D17" s="340">
        <f>SUM(D18:D21)</f>
        <v>0</v>
      </c>
      <c r="E17" s="340">
        <f>SUM(E18:E21)</f>
        <v>0</v>
      </c>
      <c r="F17" s="340">
        <f>SUM(F18:F21)</f>
        <v>0</v>
      </c>
      <c r="G17" s="359"/>
      <c r="H17" s="121"/>
    </row>
    <row r="18" spans="1:8" s="355" customFormat="1" ht="20.100000000000001" customHeight="1">
      <c r="A18" s="347"/>
      <c r="B18" s="343" t="s">
        <v>69</v>
      </c>
      <c r="C18" s="360" t="s">
        <v>270</v>
      </c>
      <c r="D18" s="349"/>
      <c r="E18" s="349"/>
      <c r="F18" s="349"/>
      <c r="G18" s="351"/>
      <c r="H18" s="118"/>
    </row>
    <row r="19" spans="1:8" s="355" customFormat="1" ht="20.100000000000001" customHeight="1">
      <c r="A19" s="347"/>
      <c r="B19" s="343" t="s">
        <v>67</v>
      </c>
      <c r="C19" s="348" t="s">
        <v>269</v>
      </c>
      <c r="D19" s="349"/>
      <c r="E19" s="349"/>
      <c r="F19" s="349"/>
      <c r="G19" s="351"/>
      <c r="H19" s="118"/>
    </row>
    <row r="20" spans="1:8" s="355" customFormat="1" ht="20.100000000000001" customHeight="1">
      <c r="A20" s="347"/>
      <c r="B20" s="343" t="s">
        <v>65</v>
      </c>
      <c r="C20" s="348" t="s">
        <v>268</v>
      </c>
      <c r="D20" s="349"/>
      <c r="E20" s="349"/>
      <c r="F20" s="349"/>
      <c r="G20" s="351"/>
      <c r="H20" s="118"/>
    </row>
    <row r="21" spans="1:8" s="355" customFormat="1" ht="20.100000000000001" customHeight="1" thickBot="1">
      <c r="A21" s="347"/>
      <c r="B21" s="343" t="s">
        <v>63</v>
      </c>
      <c r="C21" s="348" t="s">
        <v>267</v>
      </c>
      <c r="D21" s="349"/>
      <c r="E21" s="349"/>
      <c r="F21" s="349"/>
      <c r="G21" s="351"/>
      <c r="H21" s="118"/>
    </row>
    <row r="22" spans="1:8" s="355" customFormat="1" ht="20.100000000000001" customHeight="1" thickBot="1">
      <c r="A22" s="329" t="s">
        <v>47</v>
      </c>
      <c r="B22" s="361"/>
      <c r="C22" s="361" t="s">
        <v>266</v>
      </c>
      <c r="D22" s="362"/>
      <c r="E22" s="362"/>
      <c r="F22" s="362"/>
      <c r="G22" s="363"/>
      <c r="H22" s="118"/>
    </row>
    <row r="23" spans="1:8" s="1" customFormat="1" ht="20.100000000000001" customHeight="1" thickBot="1">
      <c r="A23" s="329" t="s">
        <v>45</v>
      </c>
      <c r="B23" s="338"/>
      <c r="C23" s="361" t="s">
        <v>265</v>
      </c>
      <c r="D23" s="362"/>
      <c r="E23" s="362"/>
      <c r="F23" s="362"/>
      <c r="G23" s="363"/>
      <c r="H23" s="121"/>
    </row>
    <row r="24" spans="1:8" s="1" customFormat="1" ht="20.100000000000001" customHeight="1" thickBot="1">
      <c r="A24" s="329" t="s">
        <v>40</v>
      </c>
      <c r="B24" s="364"/>
      <c r="C24" s="361" t="s">
        <v>264</v>
      </c>
      <c r="D24" s="340">
        <f>SUM(D25:D26)</f>
        <v>0</v>
      </c>
      <c r="E24" s="340">
        <f>SUM(E25:E26)</f>
        <v>418</v>
      </c>
      <c r="F24" s="340">
        <f>SUM(F25:F26)</f>
        <v>418</v>
      </c>
      <c r="G24" s="365"/>
      <c r="H24" s="121"/>
    </row>
    <row r="25" spans="1:8" s="1" customFormat="1" ht="20.100000000000001" customHeight="1">
      <c r="A25" s="342"/>
      <c r="B25" s="366" t="s">
        <v>182</v>
      </c>
      <c r="C25" s="344" t="s">
        <v>288</v>
      </c>
      <c r="D25" s="367"/>
      <c r="E25" s="367">
        <v>418</v>
      </c>
      <c r="F25" s="367">
        <v>418</v>
      </c>
      <c r="G25" s="368"/>
      <c r="H25" s="121"/>
    </row>
    <row r="26" spans="1:8" s="1" customFormat="1" ht="20.100000000000001" customHeight="1" thickBot="1">
      <c r="A26" s="369"/>
      <c r="B26" s="370" t="s">
        <v>180</v>
      </c>
      <c r="C26" s="371" t="s">
        <v>262</v>
      </c>
      <c r="D26" s="372"/>
      <c r="E26" s="372"/>
      <c r="F26" s="372"/>
      <c r="G26" s="373"/>
      <c r="H26" s="121"/>
    </row>
    <row r="27" spans="1:8" s="1" customFormat="1" ht="20.100000000000001" customHeight="1" thickBot="1">
      <c r="A27" s="374" t="s">
        <v>38</v>
      </c>
      <c r="B27" s="375"/>
      <c r="C27" s="275" t="s">
        <v>261</v>
      </c>
      <c r="D27" s="376">
        <v>10711</v>
      </c>
      <c r="E27" s="376">
        <v>10766</v>
      </c>
      <c r="F27" s="376">
        <v>10766</v>
      </c>
      <c r="G27" s="365"/>
      <c r="H27" s="121"/>
    </row>
    <row r="28" spans="1:8" s="355" customFormat="1" ht="20.100000000000001" customHeight="1" thickBot="1">
      <c r="A28" s="374" t="s">
        <v>4</v>
      </c>
      <c r="B28" s="375"/>
      <c r="C28" s="275" t="s">
        <v>260</v>
      </c>
      <c r="D28" s="376"/>
      <c r="E28" s="376"/>
      <c r="F28" s="376"/>
      <c r="G28" s="365"/>
      <c r="H28" s="118"/>
    </row>
    <row r="29" spans="1:8" s="355" customFormat="1" ht="21.95" customHeight="1" thickBot="1">
      <c r="A29" s="377" t="s">
        <v>147</v>
      </c>
      <c r="B29" s="378"/>
      <c r="C29" s="379" t="s">
        <v>259</v>
      </c>
      <c r="D29" s="380">
        <f>SUM(D8,D17,D22,D23,D24,D28,D27)</f>
        <v>11774</v>
      </c>
      <c r="E29" s="380">
        <f>SUM(E8,E17,E22,E23,E24,E28,E27)</f>
        <v>12528</v>
      </c>
      <c r="F29" s="380">
        <f>SUM(F8,F17,F22,F23,F24,F28,F27)</f>
        <v>12528</v>
      </c>
      <c r="G29" s="381">
        <f>SUM(F29/E29*100)</f>
        <v>100</v>
      </c>
      <c r="H29" s="118"/>
    </row>
    <row r="30" spans="1:8" s="355" customFormat="1" ht="21.95" customHeight="1" thickTop="1">
      <c r="A30" s="382"/>
      <c r="B30" s="382"/>
      <c r="C30" s="383"/>
      <c r="D30" s="384"/>
      <c r="E30" s="384"/>
      <c r="F30" s="384"/>
      <c r="G30" s="384"/>
      <c r="H30" s="118"/>
    </row>
    <row r="31" spans="1:8" ht="21.95" customHeight="1" thickBot="1">
      <c r="A31" s="385"/>
      <c r="B31" s="386"/>
      <c r="C31" s="386"/>
      <c r="D31" s="386"/>
      <c r="E31" s="386"/>
      <c r="F31" s="386"/>
      <c r="G31" s="386"/>
      <c r="H31" s="118"/>
    </row>
    <row r="32" spans="1:8" s="333" customFormat="1" ht="20.100000000000001" customHeight="1" thickTop="1" thickBot="1">
      <c r="A32" s="387"/>
      <c r="B32" s="388"/>
      <c r="C32" s="388" t="s">
        <v>258</v>
      </c>
      <c r="D32" s="389"/>
      <c r="E32" s="389"/>
      <c r="F32" s="389"/>
      <c r="G32" s="390"/>
      <c r="H32" s="332"/>
    </row>
    <row r="33" spans="1:8" s="1" customFormat="1" ht="20.100000000000001" customHeight="1" thickBot="1">
      <c r="A33" s="329" t="s">
        <v>2</v>
      </c>
      <c r="B33" s="361"/>
      <c r="C33" s="292" t="s">
        <v>620</v>
      </c>
      <c r="D33" s="340">
        <f>SUM(D34:D38)</f>
        <v>11774</v>
      </c>
      <c r="E33" s="340">
        <f>SUM(E34:E38)</f>
        <v>12528</v>
      </c>
      <c r="F33" s="340">
        <f>SUM(F34:F38)</f>
        <v>12435</v>
      </c>
      <c r="G33" s="391">
        <f>SUM(F33/E33*100)</f>
        <v>99.257662835249036</v>
      </c>
      <c r="H33" s="121"/>
    </row>
    <row r="34" spans="1:8" ht="20.100000000000001" customHeight="1">
      <c r="A34" s="392"/>
      <c r="B34" s="393" t="s">
        <v>1</v>
      </c>
      <c r="C34" s="360" t="s">
        <v>96</v>
      </c>
      <c r="D34" s="394">
        <v>6039</v>
      </c>
      <c r="E34" s="394">
        <v>6418</v>
      </c>
      <c r="F34" s="394">
        <v>6418</v>
      </c>
      <c r="G34" s="350">
        <f>SUM(F34/E34*100)</f>
        <v>100</v>
      </c>
      <c r="H34" s="118"/>
    </row>
    <row r="35" spans="1:8" ht="20.100000000000001" customHeight="1">
      <c r="A35" s="347"/>
      <c r="B35" s="395" t="s">
        <v>0</v>
      </c>
      <c r="C35" s="348" t="s">
        <v>95</v>
      </c>
      <c r="D35" s="349">
        <v>1630</v>
      </c>
      <c r="E35" s="349">
        <v>1737</v>
      </c>
      <c r="F35" s="349">
        <v>1737</v>
      </c>
      <c r="G35" s="350">
        <f>SUM(F35/E35*100)</f>
        <v>100</v>
      </c>
      <c r="H35" s="118"/>
    </row>
    <row r="36" spans="1:8" ht="20.100000000000001" customHeight="1">
      <c r="A36" s="347"/>
      <c r="B36" s="395" t="s">
        <v>94</v>
      </c>
      <c r="C36" s="348" t="s">
        <v>93</v>
      </c>
      <c r="D36" s="349">
        <v>4105</v>
      </c>
      <c r="E36" s="349">
        <v>4373</v>
      </c>
      <c r="F36" s="349">
        <v>4280</v>
      </c>
      <c r="G36" s="350">
        <f>SUM(F36/E36*100)</f>
        <v>97.873313514749611</v>
      </c>
      <c r="H36" s="118"/>
    </row>
    <row r="37" spans="1:8" ht="20.100000000000001" customHeight="1">
      <c r="A37" s="347"/>
      <c r="B37" s="395" t="s">
        <v>92</v>
      </c>
      <c r="C37" s="348" t="s">
        <v>257</v>
      </c>
      <c r="D37" s="349"/>
      <c r="E37" s="349"/>
      <c r="F37" s="349"/>
      <c r="G37" s="351"/>
      <c r="H37" s="118"/>
    </row>
    <row r="38" spans="1:8" ht="20.100000000000001" customHeight="1" thickBot="1">
      <c r="A38" s="347"/>
      <c r="B38" s="395" t="s">
        <v>90</v>
      </c>
      <c r="C38" s="348" t="s">
        <v>89</v>
      </c>
      <c r="D38" s="349"/>
      <c r="E38" s="349"/>
      <c r="F38" s="349"/>
      <c r="G38" s="351"/>
      <c r="H38" s="118"/>
    </row>
    <row r="39" spans="1:8" ht="20.100000000000001" customHeight="1" thickBot="1">
      <c r="A39" s="329" t="s">
        <v>70</v>
      </c>
      <c r="B39" s="361"/>
      <c r="C39" s="292" t="s">
        <v>617</v>
      </c>
      <c r="D39" s="340">
        <f>SUM(D40:D43)</f>
        <v>0</v>
      </c>
      <c r="E39" s="340">
        <f>SUM(E40:E43)</f>
        <v>0</v>
      </c>
      <c r="F39" s="340">
        <f>SUM(F40:F43)</f>
        <v>0</v>
      </c>
      <c r="G39" s="359"/>
      <c r="H39" s="118"/>
    </row>
    <row r="40" spans="1:8" s="1" customFormat="1" ht="20.100000000000001" customHeight="1">
      <c r="A40" s="392"/>
      <c r="B40" s="393" t="s">
        <v>69</v>
      </c>
      <c r="C40" s="360" t="s">
        <v>68</v>
      </c>
      <c r="D40" s="394"/>
      <c r="E40" s="394"/>
      <c r="F40" s="394"/>
      <c r="G40" s="396"/>
      <c r="H40" s="121"/>
    </row>
    <row r="41" spans="1:8" ht="20.100000000000001" customHeight="1">
      <c r="A41" s="347"/>
      <c r="B41" s="395" t="s">
        <v>67</v>
      </c>
      <c r="C41" s="348" t="s">
        <v>66</v>
      </c>
      <c r="D41" s="349"/>
      <c r="E41" s="349"/>
      <c r="F41" s="349"/>
      <c r="G41" s="351"/>
      <c r="H41" s="118"/>
    </row>
    <row r="42" spans="1:8" ht="20.100000000000001" customHeight="1">
      <c r="A42" s="347"/>
      <c r="B42" s="395" t="s">
        <v>61</v>
      </c>
      <c r="C42" s="348" t="s">
        <v>60</v>
      </c>
      <c r="D42" s="349"/>
      <c r="E42" s="349"/>
      <c r="F42" s="349"/>
      <c r="G42" s="351"/>
      <c r="H42" s="118"/>
    </row>
    <row r="43" spans="1:8" ht="20.100000000000001" customHeight="1" thickBot="1">
      <c r="A43" s="347"/>
      <c r="B43" s="395" t="s">
        <v>57</v>
      </c>
      <c r="C43" s="348" t="s">
        <v>255</v>
      </c>
      <c r="D43" s="349"/>
      <c r="E43" s="349"/>
      <c r="F43" s="349"/>
      <c r="G43" s="351"/>
      <c r="H43" s="118"/>
    </row>
    <row r="44" spans="1:8" ht="20.100000000000001" customHeight="1" thickBot="1">
      <c r="A44" s="329" t="s">
        <v>45</v>
      </c>
      <c r="B44" s="361"/>
      <c r="C44" s="292" t="s">
        <v>254</v>
      </c>
      <c r="D44" s="362"/>
      <c r="E44" s="362"/>
      <c r="F44" s="362"/>
      <c r="G44" s="363"/>
      <c r="H44" s="118"/>
    </row>
    <row r="45" spans="1:8" ht="21.95" customHeight="1" thickBot="1">
      <c r="A45" s="329" t="s">
        <v>40</v>
      </c>
      <c r="B45" s="397"/>
      <c r="C45" s="339" t="s">
        <v>253</v>
      </c>
      <c r="D45" s="340">
        <f>+D33+D39+D44</f>
        <v>11774</v>
      </c>
      <c r="E45" s="340">
        <f>+E33+E39+E44</f>
        <v>12528</v>
      </c>
      <c r="F45" s="340">
        <f>+F33+F39+F44</f>
        <v>12435</v>
      </c>
      <c r="G45" s="341">
        <f>SUM(F45/E45*100)</f>
        <v>99.257662835249036</v>
      </c>
      <c r="H45" s="118"/>
    </row>
    <row r="46" spans="1:8" ht="21.95" customHeight="1" thickBot="1">
      <c r="A46" s="398"/>
      <c r="B46" s="399"/>
      <c r="C46" s="399"/>
      <c r="D46" s="400"/>
      <c r="E46" s="400"/>
      <c r="F46" s="400"/>
      <c r="G46" s="401"/>
      <c r="H46" s="118"/>
    </row>
    <row r="47" spans="1:8" ht="21.95" customHeight="1" thickBot="1">
      <c r="A47" s="402" t="s">
        <v>252</v>
      </c>
      <c r="B47" s="403"/>
      <c r="C47" s="404"/>
      <c r="D47" s="405">
        <v>4</v>
      </c>
      <c r="E47" s="405">
        <v>4</v>
      </c>
      <c r="F47" s="406"/>
      <c r="G47" s="407"/>
      <c r="H47" s="118"/>
    </row>
    <row r="48" spans="1:8" ht="21.95" customHeight="1" thickBot="1">
      <c r="A48" s="408" t="s">
        <v>251</v>
      </c>
      <c r="B48" s="409"/>
      <c r="C48" s="410"/>
      <c r="D48" s="411"/>
      <c r="E48" s="411"/>
      <c r="F48" s="412"/>
      <c r="G48" s="413"/>
      <c r="H48" s="118"/>
    </row>
    <row r="49" spans="1:8" ht="13.5" thickTop="1">
      <c r="A49" s="117"/>
      <c r="B49" s="118"/>
      <c r="C49" s="118"/>
      <c r="D49" s="118"/>
      <c r="E49" s="118"/>
      <c r="F49" s="118"/>
      <c r="G49" s="118"/>
      <c r="H49" s="118"/>
    </row>
  </sheetData>
  <sheetProtection formatCells="0"/>
  <mergeCells count="4">
    <mergeCell ref="A3:B3"/>
    <mergeCell ref="A5:B5"/>
    <mergeCell ref="A4:F4"/>
    <mergeCell ref="F2:G2"/>
  </mergeCells>
  <printOptions horizontalCentered="1" headings="1"/>
  <pageMargins left="0.47244094488188981" right="0.23622047244094491" top="0.62992125984251968" bottom="0.74803149606299213" header="0.62992125984251968" footer="0.31496062992125984"/>
  <pageSetup paperSize="9" orientation="portrait" r:id="rId1"/>
  <headerFooter alignWithMargins="0">
    <oddHeader>&amp;R 4. melléklet a 12/2015. (IV.24.) önkormányzati rendelethez, 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M50"/>
  <sheetViews>
    <sheetView zoomScaleNormal="100" workbookViewId="0">
      <pane xSplit="3" ySplit="5" topLeftCell="D30" activePane="bottomRight" state="frozen"/>
      <selection pane="topRight" activeCell="D1" sqref="D1"/>
      <selection pane="bottomLeft" activeCell="A4" sqref="A4"/>
      <selection pane="bottomRight" activeCell="E1" sqref="E1"/>
    </sheetView>
  </sheetViews>
  <sheetFormatPr defaultRowHeight="12.75"/>
  <cols>
    <col min="1" max="1" width="5" style="414" hidden="1" customWidth="1"/>
    <col min="2" max="2" width="8.140625" style="328" hidden="1" customWidth="1"/>
    <col min="3" max="3" width="44.85546875" style="328" customWidth="1"/>
    <col min="4" max="4" width="12.140625" style="328" customWidth="1"/>
    <col min="5" max="5" width="10.85546875" style="328" customWidth="1"/>
    <col min="6" max="6" width="10.7109375" style="328" customWidth="1"/>
    <col min="7" max="7" width="11.5703125" style="328" customWidth="1"/>
    <col min="8" max="16384" width="9.140625" style="328"/>
  </cols>
  <sheetData>
    <row r="2" spans="1:13" ht="15.75" thickBot="1">
      <c r="F2" s="588"/>
      <c r="G2" s="588"/>
    </row>
    <row r="3" spans="1:13" s="2" customFormat="1" ht="45.75" customHeight="1" thickTop="1" thickBot="1">
      <c r="A3" s="580" t="s">
        <v>287</v>
      </c>
      <c r="B3" s="581"/>
      <c r="C3" s="322" t="s">
        <v>286</v>
      </c>
      <c r="D3" s="323"/>
      <c r="E3" s="323"/>
      <c r="F3" s="323"/>
      <c r="G3" s="324"/>
    </row>
    <row r="4" spans="1:13" s="2" customFormat="1" ht="21.95" customHeight="1" thickBot="1">
      <c r="A4" s="584"/>
      <c r="B4" s="585"/>
      <c r="C4" s="585"/>
      <c r="D4" s="585"/>
      <c r="E4" s="585"/>
      <c r="F4" s="586"/>
      <c r="G4" s="119"/>
      <c r="M4" s="325"/>
    </row>
    <row r="5" spans="1:13" ht="45.75" customHeight="1" thickBot="1">
      <c r="A5" s="582" t="s">
        <v>284</v>
      </c>
      <c r="B5" s="583"/>
      <c r="C5" s="326" t="s">
        <v>283</v>
      </c>
      <c r="D5" s="250" t="s">
        <v>99</v>
      </c>
      <c r="E5" s="250" t="s">
        <v>98</v>
      </c>
      <c r="F5" s="250" t="s">
        <v>212</v>
      </c>
      <c r="G5" s="327" t="s">
        <v>97</v>
      </c>
    </row>
    <row r="6" spans="1:13" s="333" customFormat="1" ht="20.100000000000001" customHeight="1" thickBot="1">
      <c r="A6" s="329">
        <v>1</v>
      </c>
      <c r="B6" s="330">
        <v>2</v>
      </c>
      <c r="C6" s="330">
        <v>3</v>
      </c>
      <c r="D6" s="330">
        <v>4</v>
      </c>
      <c r="E6" s="330">
        <v>5</v>
      </c>
      <c r="F6" s="330">
        <v>6</v>
      </c>
      <c r="G6" s="331">
        <v>7</v>
      </c>
    </row>
    <row r="7" spans="1:13" s="333" customFormat="1" ht="20.100000000000001" customHeight="1" thickBot="1">
      <c r="A7" s="334"/>
      <c r="B7" s="335"/>
      <c r="C7" s="335" t="s">
        <v>282</v>
      </c>
      <c r="D7" s="336"/>
      <c r="E7" s="336"/>
      <c r="F7" s="336"/>
      <c r="G7" s="337"/>
    </row>
    <row r="8" spans="1:13" s="1" customFormat="1" ht="20.100000000000001" customHeight="1" thickBot="1">
      <c r="A8" s="329" t="s">
        <v>2</v>
      </c>
      <c r="B8" s="338"/>
      <c r="C8" s="339" t="s">
        <v>281</v>
      </c>
      <c r="D8" s="340">
        <f>SUM(D9:D16)</f>
        <v>0</v>
      </c>
      <c r="E8" s="340">
        <f>SUM(E9:E16)</f>
        <v>0</v>
      </c>
      <c r="F8" s="340">
        <f>SUM(F9:F16)</f>
        <v>0</v>
      </c>
      <c r="G8" s="341"/>
    </row>
    <row r="9" spans="1:13" s="1" customFormat="1" ht="20.100000000000001" customHeight="1">
      <c r="A9" s="342"/>
      <c r="B9" s="343" t="s">
        <v>1</v>
      </c>
      <c r="C9" s="344" t="s">
        <v>280</v>
      </c>
      <c r="D9" s="345"/>
      <c r="E9" s="345"/>
      <c r="F9" s="345"/>
      <c r="G9" s="346"/>
    </row>
    <row r="10" spans="1:13" s="1" customFormat="1" ht="20.100000000000001" customHeight="1">
      <c r="A10" s="347"/>
      <c r="B10" s="343" t="s">
        <v>0</v>
      </c>
      <c r="C10" s="348" t="s">
        <v>279</v>
      </c>
      <c r="D10" s="349"/>
      <c r="E10" s="349"/>
      <c r="F10" s="349"/>
      <c r="G10" s="350"/>
    </row>
    <row r="11" spans="1:13" s="1" customFormat="1" ht="20.100000000000001" customHeight="1">
      <c r="A11" s="347"/>
      <c r="B11" s="343" t="s">
        <v>94</v>
      </c>
      <c r="C11" s="348" t="s">
        <v>278</v>
      </c>
      <c r="D11" s="349"/>
      <c r="E11" s="349"/>
      <c r="F11" s="349"/>
      <c r="G11" s="350"/>
    </row>
    <row r="12" spans="1:13" s="1" customFormat="1" ht="20.100000000000001" customHeight="1">
      <c r="A12" s="347"/>
      <c r="B12" s="343" t="s">
        <v>92</v>
      </c>
      <c r="C12" s="348" t="s">
        <v>277</v>
      </c>
      <c r="D12" s="349"/>
      <c r="E12" s="349"/>
      <c r="F12" s="349"/>
      <c r="G12" s="351"/>
    </row>
    <row r="13" spans="1:13" s="1" customFormat="1" ht="20.100000000000001" customHeight="1">
      <c r="A13" s="347"/>
      <c r="B13" s="343" t="s">
        <v>276</v>
      </c>
      <c r="C13" s="352" t="s">
        <v>275</v>
      </c>
      <c r="D13" s="349"/>
      <c r="E13" s="349"/>
      <c r="F13" s="349"/>
      <c r="G13" s="351"/>
    </row>
    <row r="14" spans="1:13" s="1" customFormat="1" ht="20.100000000000001" customHeight="1">
      <c r="A14" s="353"/>
      <c r="B14" s="343" t="s">
        <v>88</v>
      </c>
      <c r="C14" s="348" t="s">
        <v>274</v>
      </c>
      <c r="D14" s="354"/>
      <c r="E14" s="354"/>
      <c r="F14" s="354"/>
      <c r="G14" s="350"/>
    </row>
    <row r="15" spans="1:13" s="355" customFormat="1" ht="20.100000000000001" customHeight="1">
      <c r="A15" s="347"/>
      <c r="B15" s="343" t="s">
        <v>86</v>
      </c>
      <c r="C15" s="348" t="s">
        <v>273</v>
      </c>
      <c r="D15" s="349"/>
      <c r="E15" s="349"/>
      <c r="F15" s="349"/>
      <c r="G15" s="351"/>
    </row>
    <row r="16" spans="1:13" s="355" customFormat="1" ht="20.100000000000001" customHeight="1" thickBot="1">
      <c r="A16" s="334"/>
      <c r="B16" s="356" t="s">
        <v>84</v>
      </c>
      <c r="C16" s="352" t="s">
        <v>272</v>
      </c>
      <c r="D16" s="357"/>
      <c r="E16" s="357"/>
      <c r="F16" s="357"/>
      <c r="G16" s="358"/>
    </row>
    <row r="17" spans="1:7" s="1" customFormat="1" ht="20.100000000000001" customHeight="1" thickBot="1">
      <c r="A17" s="329" t="s">
        <v>70</v>
      </c>
      <c r="B17" s="338"/>
      <c r="C17" s="339" t="s">
        <v>271</v>
      </c>
      <c r="D17" s="340">
        <f>SUM(D18:D21)</f>
        <v>0</v>
      </c>
      <c r="E17" s="340">
        <f>SUM(E18:E21)</f>
        <v>0</v>
      </c>
      <c r="F17" s="340">
        <f>SUM(F18:F21)</f>
        <v>0</v>
      </c>
      <c r="G17" s="359"/>
    </row>
    <row r="18" spans="1:7" s="355" customFormat="1" ht="20.100000000000001" customHeight="1">
      <c r="A18" s="347"/>
      <c r="B18" s="343" t="s">
        <v>69</v>
      </c>
      <c r="C18" s="360" t="s">
        <v>270</v>
      </c>
      <c r="D18" s="349"/>
      <c r="E18" s="349"/>
      <c r="F18" s="349"/>
      <c r="G18" s="351"/>
    </row>
    <row r="19" spans="1:7" s="355" customFormat="1" ht="20.100000000000001" customHeight="1">
      <c r="A19" s="347"/>
      <c r="B19" s="343" t="s">
        <v>67</v>
      </c>
      <c r="C19" s="348" t="s">
        <v>269</v>
      </c>
      <c r="D19" s="349"/>
      <c r="E19" s="349"/>
      <c r="F19" s="349"/>
      <c r="G19" s="351"/>
    </row>
    <row r="20" spans="1:7" s="355" customFormat="1" ht="20.100000000000001" customHeight="1">
      <c r="A20" s="347"/>
      <c r="B20" s="343" t="s">
        <v>65</v>
      </c>
      <c r="C20" s="348" t="s">
        <v>268</v>
      </c>
      <c r="D20" s="349"/>
      <c r="E20" s="349"/>
      <c r="F20" s="349"/>
      <c r="G20" s="351"/>
    </row>
    <row r="21" spans="1:7" s="355" customFormat="1" ht="20.100000000000001" customHeight="1" thickBot="1">
      <c r="A21" s="347"/>
      <c r="B21" s="343" t="s">
        <v>63</v>
      </c>
      <c r="C21" s="348" t="s">
        <v>267</v>
      </c>
      <c r="D21" s="349"/>
      <c r="E21" s="349"/>
      <c r="F21" s="349"/>
      <c r="G21" s="351"/>
    </row>
    <row r="22" spans="1:7" s="355" customFormat="1" ht="20.100000000000001" customHeight="1" thickBot="1">
      <c r="A22" s="329" t="s">
        <v>47</v>
      </c>
      <c r="B22" s="361"/>
      <c r="C22" s="361" t="s">
        <v>266</v>
      </c>
      <c r="D22" s="362"/>
      <c r="E22" s="362"/>
      <c r="F22" s="362"/>
      <c r="G22" s="363"/>
    </row>
    <row r="23" spans="1:7" s="1" customFormat="1" ht="20.100000000000001" customHeight="1" thickBot="1">
      <c r="A23" s="329" t="s">
        <v>45</v>
      </c>
      <c r="B23" s="338"/>
      <c r="C23" s="361" t="s">
        <v>265</v>
      </c>
      <c r="D23" s="362"/>
      <c r="E23" s="362"/>
      <c r="F23" s="362"/>
      <c r="G23" s="363"/>
    </row>
    <row r="24" spans="1:7" s="1" customFormat="1" ht="20.100000000000001" customHeight="1" thickBot="1">
      <c r="A24" s="329" t="s">
        <v>40</v>
      </c>
      <c r="B24" s="364"/>
      <c r="C24" s="361" t="s">
        <v>264</v>
      </c>
      <c r="D24" s="340">
        <f>SUM(D25:D26)</f>
        <v>0</v>
      </c>
      <c r="E24" s="340">
        <f>SUM(E25:E26)</f>
        <v>33</v>
      </c>
      <c r="F24" s="340">
        <f>SUM(F25:F26)</f>
        <v>32</v>
      </c>
      <c r="G24" s="365">
        <f>+F24/E24*100</f>
        <v>96.969696969696969</v>
      </c>
    </row>
    <row r="25" spans="1:7" s="1" customFormat="1" ht="20.100000000000001" customHeight="1">
      <c r="A25" s="342"/>
      <c r="B25" s="366" t="s">
        <v>182</v>
      </c>
      <c r="C25" s="344" t="s">
        <v>263</v>
      </c>
      <c r="D25" s="367"/>
      <c r="E25" s="415">
        <v>33</v>
      </c>
      <c r="F25" s="415">
        <v>32</v>
      </c>
      <c r="G25" s="416">
        <f>+F25/E25*100</f>
        <v>96.969696969696969</v>
      </c>
    </row>
    <row r="26" spans="1:7" s="1" customFormat="1" ht="20.100000000000001" customHeight="1" thickBot="1">
      <c r="A26" s="369"/>
      <c r="B26" s="370" t="s">
        <v>180</v>
      </c>
      <c r="C26" s="371" t="s">
        <v>262</v>
      </c>
      <c r="D26" s="372"/>
      <c r="E26" s="372"/>
      <c r="F26" s="372"/>
      <c r="G26" s="373"/>
    </row>
    <row r="27" spans="1:7" s="1" customFormat="1" ht="20.100000000000001" customHeight="1" thickBot="1">
      <c r="A27" s="374" t="s">
        <v>38</v>
      </c>
      <c r="B27" s="375"/>
      <c r="C27" s="275" t="s">
        <v>261</v>
      </c>
      <c r="D27" s="376">
        <v>19023</v>
      </c>
      <c r="E27" s="376">
        <v>19230</v>
      </c>
      <c r="F27" s="376">
        <v>18478</v>
      </c>
      <c r="G27" s="365">
        <f>SUM(F27/E27*100)</f>
        <v>96.089443577743111</v>
      </c>
    </row>
    <row r="28" spans="1:7" s="355" customFormat="1" ht="20.100000000000001" customHeight="1" thickBot="1">
      <c r="A28" s="374" t="s">
        <v>4</v>
      </c>
      <c r="B28" s="375"/>
      <c r="C28" s="275" t="s">
        <v>260</v>
      </c>
      <c r="D28" s="376"/>
      <c r="E28" s="376"/>
      <c r="F28" s="376"/>
      <c r="G28" s="365"/>
    </row>
    <row r="29" spans="1:7" s="355" customFormat="1" ht="21.95" customHeight="1" thickBot="1">
      <c r="A29" s="377" t="s">
        <v>147</v>
      </c>
      <c r="B29" s="378"/>
      <c r="C29" s="379" t="s">
        <v>259</v>
      </c>
      <c r="D29" s="380">
        <f>SUM(D8,D17,D22,D23,D24,D28,D27)</f>
        <v>19023</v>
      </c>
      <c r="E29" s="380">
        <f>SUM(E8,E17,E22,E23,E24,E28,E27)</f>
        <v>19263</v>
      </c>
      <c r="F29" s="380">
        <f>SUM(F8,F17,F22,F23,F24,F28,F27)</f>
        <v>18510</v>
      </c>
      <c r="G29" s="381">
        <f>SUM(F29/E29*100)</f>
        <v>96.090951565176766</v>
      </c>
    </row>
    <row r="30" spans="1:7" s="355" customFormat="1" ht="21.95" customHeight="1" thickTop="1">
      <c r="A30" s="382"/>
      <c r="B30" s="382"/>
      <c r="C30" s="383"/>
      <c r="D30" s="384"/>
      <c r="E30" s="384"/>
      <c r="F30" s="384"/>
      <c r="G30" s="384"/>
    </row>
    <row r="31" spans="1:7" ht="20.100000000000001" customHeight="1" thickBot="1">
      <c r="A31" s="385"/>
      <c r="B31" s="386"/>
      <c r="C31" s="386"/>
      <c r="D31" s="386"/>
      <c r="E31" s="386"/>
      <c r="F31" s="386"/>
      <c r="G31" s="386"/>
    </row>
    <row r="32" spans="1:7" s="333" customFormat="1" ht="20.100000000000001" customHeight="1" thickTop="1" thickBot="1">
      <c r="A32" s="387"/>
      <c r="B32" s="388"/>
      <c r="C32" s="388" t="s">
        <v>258</v>
      </c>
      <c r="D32" s="389"/>
      <c r="E32" s="389"/>
      <c r="F32" s="389"/>
      <c r="G32" s="390"/>
    </row>
    <row r="33" spans="1:7" s="1" customFormat="1" ht="20.100000000000001" customHeight="1" thickBot="1">
      <c r="A33" s="329" t="s">
        <v>2</v>
      </c>
      <c r="B33" s="361"/>
      <c r="C33" s="292" t="s">
        <v>620</v>
      </c>
      <c r="D33" s="340">
        <f>SUM(D34:D38)</f>
        <v>19023</v>
      </c>
      <c r="E33" s="340">
        <f>SUM(E34:E38)</f>
        <v>18890</v>
      </c>
      <c r="F33" s="340">
        <f>SUM(F34:F38)</f>
        <v>18149</v>
      </c>
      <c r="G33" s="391">
        <f>SUM(F33/E33*100)</f>
        <v>96.077289571201703</v>
      </c>
    </row>
    <row r="34" spans="1:7" ht="20.100000000000001" customHeight="1">
      <c r="A34" s="392"/>
      <c r="B34" s="393" t="s">
        <v>1</v>
      </c>
      <c r="C34" s="360" t="s">
        <v>96</v>
      </c>
      <c r="D34" s="394">
        <v>12873</v>
      </c>
      <c r="E34" s="394">
        <v>13372</v>
      </c>
      <c r="F34" s="394">
        <v>13372</v>
      </c>
      <c r="G34" s="350">
        <f>SUM(F34/E34*100)</f>
        <v>100</v>
      </c>
    </row>
    <row r="35" spans="1:7" ht="20.100000000000001" customHeight="1">
      <c r="A35" s="347"/>
      <c r="B35" s="395" t="s">
        <v>0</v>
      </c>
      <c r="C35" s="348" t="s">
        <v>95</v>
      </c>
      <c r="D35" s="349">
        <v>3476</v>
      </c>
      <c r="E35" s="349">
        <v>3611</v>
      </c>
      <c r="F35" s="349">
        <v>3603</v>
      </c>
      <c r="G35" s="350">
        <f>SUM(F35/E35*100)</f>
        <v>99.778454721683744</v>
      </c>
    </row>
    <row r="36" spans="1:7" ht="20.100000000000001" customHeight="1">
      <c r="A36" s="347"/>
      <c r="B36" s="395" t="s">
        <v>94</v>
      </c>
      <c r="C36" s="348" t="s">
        <v>93</v>
      </c>
      <c r="D36" s="349">
        <v>2674</v>
      </c>
      <c r="E36" s="349">
        <v>1907</v>
      </c>
      <c r="F36" s="349">
        <v>1174</v>
      </c>
      <c r="G36" s="350">
        <f>SUM(F36/E36*100)</f>
        <v>61.562663869952807</v>
      </c>
    </row>
    <row r="37" spans="1:7" ht="20.100000000000001" customHeight="1">
      <c r="A37" s="347"/>
      <c r="B37" s="395" t="s">
        <v>92</v>
      </c>
      <c r="C37" s="348" t="s">
        <v>257</v>
      </c>
      <c r="D37" s="349"/>
      <c r="E37" s="349"/>
      <c r="F37" s="349"/>
      <c r="G37" s="351"/>
    </row>
    <row r="38" spans="1:7" ht="20.100000000000001" customHeight="1" thickBot="1">
      <c r="A38" s="347"/>
      <c r="B38" s="395" t="s">
        <v>90</v>
      </c>
      <c r="C38" s="348" t="s">
        <v>89</v>
      </c>
      <c r="D38" s="349"/>
      <c r="E38" s="349"/>
      <c r="F38" s="349"/>
      <c r="G38" s="351"/>
    </row>
    <row r="39" spans="1:7" ht="20.100000000000001" customHeight="1" thickBot="1">
      <c r="A39" s="329" t="s">
        <v>70</v>
      </c>
      <c r="B39" s="361"/>
      <c r="C39" s="292" t="s">
        <v>617</v>
      </c>
      <c r="D39" s="340">
        <f>SUM(D40:D43)</f>
        <v>0</v>
      </c>
      <c r="E39" s="340">
        <f>SUM(E40:E43)</f>
        <v>373</v>
      </c>
      <c r="F39" s="340">
        <f>SUM(F40:F43)</f>
        <v>373</v>
      </c>
      <c r="G39" s="417">
        <f>+F39/E39*100</f>
        <v>100</v>
      </c>
    </row>
    <row r="40" spans="1:7" s="1" customFormat="1" ht="20.100000000000001" customHeight="1">
      <c r="A40" s="392"/>
      <c r="B40" s="393" t="s">
        <v>69</v>
      </c>
      <c r="C40" s="360" t="s">
        <v>256</v>
      </c>
      <c r="D40" s="394"/>
      <c r="E40" s="394">
        <v>373</v>
      </c>
      <c r="F40" s="394">
        <v>373</v>
      </c>
      <c r="G40" s="418">
        <f>+F40/E40*100</f>
        <v>100</v>
      </c>
    </row>
    <row r="41" spans="1:7" ht="20.100000000000001" customHeight="1">
      <c r="A41" s="347"/>
      <c r="B41" s="395" t="s">
        <v>67</v>
      </c>
      <c r="C41" s="348" t="s">
        <v>66</v>
      </c>
      <c r="D41" s="349"/>
      <c r="E41" s="349"/>
      <c r="F41" s="349"/>
      <c r="G41" s="351"/>
    </row>
    <row r="42" spans="1:7" ht="20.100000000000001" customHeight="1">
      <c r="A42" s="347"/>
      <c r="B42" s="395" t="s">
        <v>61</v>
      </c>
      <c r="C42" s="348" t="s">
        <v>60</v>
      </c>
      <c r="D42" s="349"/>
      <c r="E42" s="349"/>
      <c r="F42" s="349"/>
      <c r="G42" s="351"/>
    </row>
    <row r="43" spans="1:7" ht="20.100000000000001" customHeight="1" thickBot="1">
      <c r="A43" s="347"/>
      <c r="B43" s="395" t="s">
        <v>57</v>
      </c>
      <c r="C43" s="348" t="s">
        <v>255</v>
      </c>
      <c r="D43" s="349"/>
      <c r="E43" s="349"/>
      <c r="F43" s="349"/>
      <c r="G43" s="351"/>
    </row>
    <row r="44" spans="1:7" ht="20.100000000000001" customHeight="1" thickBot="1">
      <c r="A44" s="329" t="s">
        <v>45</v>
      </c>
      <c r="B44" s="361"/>
      <c r="C44" s="292" t="s">
        <v>254</v>
      </c>
      <c r="D44" s="362"/>
      <c r="E44" s="362"/>
      <c r="F44" s="362"/>
      <c r="G44" s="363"/>
    </row>
    <row r="45" spans="1:7" ht="21.95" customHeight="1" thickBot="1">
      <c r="A45" s="329" t="s">
        <v>40</v>
      </c>
      <c r="B45" s="397"/>
      <c r="C45" s="339" t="s">
        <v>253</v>
      </c>
      <c r="D45" s="340">
        <f>+D33+D39+D44</f>
        <v>19023</v>
      </c>
      <c r="E45" s="340">
        <f>+E33+E39+E44</f>
        <v>19263</v>
      </c>
      <c r="F45" s="340">
        <f>+F33+F39+F44</f>
        <v>18522</v>
      </c>
      <c r="G45" s="341">
        <f>SUM(F45/E45*100)</f>
        <v>96.153247157763587</v>
      </c>
    </row>
    <row r="46" spans="1:7" ht="21.95" customHeight="1" thickBot="1">
      <c r="A46" s="398"/>
      <c r="B46" s="399"/>
      <c r="C46" s="399"/>
      <c r="D46" s="400"/>
      <c r="E46" s="400"/>
      <c r="F46" s="400"/>
      <c r="G46" s="401"/>
    </row>
    <row r="47" spans="1:7" ht="21.95" customHeight="1" thickBot="1">
      <c r="A47" s="402" t="s">
        <v>252</v>
      </c>
      <c r="B47" s="403"/>
      <c r="C47" s="404"/>
      <c r="D47" s="405">
        <v>6</v>
      </c>
      <c r="E47" s="405">
        <v>5</v>
      </c>
      <c r="F47" s="406"/>
      <c r="G47" s="407"/>
    </row>
    <row r="48" spans="1:7" ht="21.95" customHeight="1" thickBot="1">
      <c r="A48" s="408" t="s">
        <v>251</v>
      </c>
      <c r="B48" s="409"/>
      <c r="C48" s="410"/>
      <c r="D48" s="411"/>
      <c r="E48" s="411">
        <v>5</v>
      </c>
      <c r="F48" s="412"/>
      <c r="G48" s="413"/>
    </row>
    <row r="49" spans="1:7" ht="13.5" thickTop="1">
      <c r="A49" s="117"/>
      <c r="B49" s="118"/>
      <c r="C49" s="118"/>
      <c r="D49" s="118"/>
      <c r="E49" s="118"/>
      <c r="F49" s="118"/>
      <c r="G49" s="118"/>
    </row>
    <row r="50" spans="1:7">
      <c r="A50" s="117"/>
      <c r="B50" s="118"/>
      <c r="C50" s="118"/>
      <c r="D50" s="118"/>
      <c r="E50" s="118"/>
      <c r="F50" s="118"/>
      <c r="G50" s="118"/>
    </row>
  </sheetData>
  <sheetProtection formatCells="0"/>
  <mergeCells count="4">
    <mergeCell ref="A3:B3"/>
    <mergeCell ref="A4:F4"/>
    <mergeCell ref="A5:B5"/>
    <mergeCell ref="F2:G2"/>
  </mergeCells>
  <printOptions horizontalCentered="1" headings="1"/>
  <pageMargins left="0.47244094488188981" right="1.0236220472440944" top="0.74803149606299213" bottom="0.74803149606299213" header="0.31496062992125984" footer="0.31496062992125984"/>
  <pageSetup paperSize="9" scale="90" orientation="portrait" verticalDpi="300" r:id="rId1"/>
  <headerFooter alignWithMargins="0">
    <oddHeader>&amp;R 5. melléklet a 12/2015. (IV.24.)  önkormányzati rendelethez, 
adatok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Q33"/>
  <sheetViews>
    <sheetView workbookViewId="0">
      <selection activeCell="C22" sqref="C22:K22"/>
    </sheetView>
  </sheetViews>
  <sheetFormatPr defaultRowHeight="15"/>
  <cols>
    <col min="11" max="11" width="5.7109375" customWidth="1"/>
    <col min="12" max="12" width="7.85546875" hidden="1" customWidth="1"/>
    <col min="13" max="13" width="9.140625" hidden="1" customWidth="1"/>
    <col min="14" max="14" width="27.42578125" customWidth="1"/>
  </cols>
  <sheetData>
    <row r="2" spans="1:17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.75">
      <c r="A3" s="11"/>
      <c r="B3" s="116" t="s">
        <v>324</v>
      </c>
      <c r="C3" s="116"/>
      <c r="D3" s="116"/>
      <c r="E3" s="116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6.5" thickBot="1">
      <c r="A4" s="11"/>
      <c r="B4" s="116"/>
      <c r="C4" s="116"/>
      <c r="D4" s="116"/>
      <c r="E4" s="116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6.5" thickBot="1">
      <c r="A5" s="11"/>
      <c r="B5" s="592" t="s">
        <v>302</v>
      </c>
      <c r="C5" s="593"/>
      <c r="D5" s="593"/>
      <c r="E5" s="593"/>
      <c r="F5" s="593"/>
      <c r="G5" s="593"/>
      <c r="H5" s="593"/>
      <c r="I5" s="593"/>
      <c r="J5" s="593"/>
      <c r="K5" s="593"/>
      <c r="L5" s="593"/>
      <c r="M5" s="593"/>
      <c r="N5" s="594"/>
      <c r="O5" s="11"/>
      <c r="P5" s="11"/>
      <c r="Q5" s="11"/>
    </row>
    <row r="6" spans="1:17" ht="15.75" thickBot="1">
      <c r="A6" s="11"/>
      <c r="B6" s="531"/>
      <c r="C6" s="595" t="s">
        <v>304</v>
      </c>
      <c r="D6" s="596"/>
      <c r="E6" s="596"/>
      <c r="F6" s="596"/>
      <c r="G6" s="596"/>
      <c r="H6" s="596"/>
      <c r="I6" s="596"/>
      <c r="J6" s="596"/>
      <c r="K6" s="596"/>
      <c r="L6" s="596"/>
      <c r="M6" s="597"/>
      <c r="N6" s="532" t="s">
        <v>303</v>
      </c>
      <c r="O6" s="11"/>
      <c r="P6" s="11"/>
      <c r="Q6" s="11"/>
    </row>
    <row r="7" spans="1:17">
      <c r="A7" s="11"/>
      <c r="B7" s="533">
        <v>1</v>
      </c>
      <c r="C7" s="598">
        <v>2</v>
      </c>
      <c r="D7" s="599"/>
      <c r="E7" s="599"/>
      <c r="F7" s="599"/>
      <c r="G7" s="599"/>
      <c r="H7" s="599"/>
      <c r="I7" s="599"/>
      <c r="J7" s="599"/>
      <c r="K7" s="600"/>
      <c r="L7" s="537"/>
      <c r="M7" s="537"/>
      <c r="N7" s="538">
        <v>3</v>
      </c>
      <c r="O7" s="11"/>
      <c r="P7" s="11"/>
      <c r="Q7" s="11"/>
    </row>
    <row r="8" spans="1:17">
      <c r="A8" s="11"/>
      <c r="B8" s="534">
        <v>1</v>
      </c>
      <c r="C8" s="589" t="s">
        <v>305</v>
      </c>
      <c r="D8" s="590"/>
      <c r="E8" s="590"/>
      <c r="F8" s="590"/>
      <c r="G8" s="590"/>
      <c r="H8" s="590"/>
      <c r="I8" s="590"/>
      <c r="J8" s="590"/>
      <c r="K8" s="591"/>
      <c r="L8" s="15"/>
      <c r="M8" s="15"/>
      <c r="N8" s="539">
        <v>815435</v>
      </c>
      <c r="O8" s="11"/>
      <c r="P8" s="11"/>
      <c r="Q8" s="11"/>
    </row>
    <row r="9" spans="1:17">
      <c r="A9" s="11"/>
      <c r="B9" s="534">
        <v>2</v>
      </c>
      <c r="C9" s="589" t="s">
        <v>306</v>
      </c>
      <c r="D9" s="590"/>
      <c r="E9" s="590"/>
      <c r="F9" s="590"/>
      <c r="G9" s="590"/>
      <c r="H9" s="590"/>
      <c r="I9" s="590"/>
      <c r="J9" s="590"/>
      <c r="K9" s="591"/>
      <c r="L9" s="15"/>
      <c r="M9" s="15"/>
      <c r="N9" s="539">
        <v>812539</v>
      </c>
      <c r="O9" s="11"/>
      <c r="P9" s="11"/>
      <c r="Q9" s="11"/>
    </row>
    <row r="10" spans="1:17">
      <c r="A10" s="11"/>
      <c r="B10" s="535">
        <v>3</v>
      </c>
      <c r="C10" s="601" t="s">
        <v>307</v>
      </c>
      <c r="D10" s="602"/>
      <c r="E10" s="602"/>
      <c r="F10" s="602"/>
      <c r="G10" s="602"/>
      <c r="H10" s="602"/>
      <c r="I10" s="602"/>
      <c r="J10" s="602"/>
      <c r="K10" s="603"/>
      <c r="L10" s="15"/>
      <c r="M10" s="15"/>
      <c r="N10" s="540">
        <v>2896</v>
      </c>
      <c r="O10" s="11"/>
      <c r="P10" s="11"/>
      <c r="Q10" s="11"/>
    </row>
    <row r="11" spans="1:17">
      <c r="A11" s="11"/>
      <c r="B11" s="534">
        <v>4</v>
      </c>
      <c r="C11" s="589" t="s">
        <v>308</v>
      </c>
      <c r="D11" s="590"/>
      <c r="E11" s="590"/>
      <c r="F11" s="590"/>
      <c r="G11" s="590"/>
      <c r="H11" s="590"/>
      <c r="I11" s="590"/>
      <c r="J11" s="590"/>
      <c r="K11" s="591"/>
      <c r="L11" s="15"/>
      <c r="M11" s="15"/>
      <c r="N11" s="539">
        <v>254207</v>
      </c>
      <c r="O11" s="11"/>
      <c r="P11" s="11"/>
      <c r="Q11" s="11"/>
    </row>
    <row r="12" spans="1:17">
      <c r="A12" s="11"/>
      <c r="B12" s="534">
        <v>5</v>
      </c>
      <c r="C12" s="589" t="s">
        <v>309</v>
      </c>
      <c r="D12" s="590"/>
      <c r="E12" s="590"/>
      <c r="F12" s="590"/>
      <c r="G12" s="590"/>
      <c r="H12" s="590"/>
      <c r="I12" s="590"/>
      <c r="J12" s="590"/>
      <c r="K12" s="591"/>
      <c r="L12" s="15"/>
      <c r="M12" s="15"/>
      <c r="N12" s="539">
        <v>167567</v>
      </c>
      <c r="O12" s="11"/>
      <c r="P12" s="11"/>
      <c r="Q12" s="11"/>
    </row>
    <row r="13" spans="1:17">
      <c r="A13" s="11"/>
      <c r="B13" s="535">
        <v>6</v>
      </c>
      <c r="C13" s="601" t="s">
        <v>310</v>
      </c>
      <c r="D13" s="602"/>
      <c r="E13" s="602"/>
      <c r="F13" s="602"/>
      <c r="G13" s="602"/>
      <c r="H13" s="602"/>
      <c r="I13" s="602"/>
      <c r="J13" s="602"/>
      <c r="K13" s="603"/>
      <c r="L13" s="15"/>
      <c r="M13" s="15"/>
      <c r="N13" s="540">
        <v>86640</v>
      </c>
      <c r="O13" s="11"/>
      <c r="P13" s="11"/>
      <c r="Q13" s="11"/>
    </row>
    <row r="14" spans="1:17">
      <c r="A14" s="11"/>
      <c r="B14" s="535">
        <v>7</v>
      </c>
      <c r="C14" s="601" t="s">
        <v>311</v>
      </c>
      <c r="D14" s="602"/>
      <c r="E14" s="602"/>
      <c r="F14" s="602"/>
      <c r="G14" s="602"/>
      <c r="H14" s="602"/>
      <c r="I14" s="602"/>
      <c r="J14" s="602"/>
      <c r="K14" s="603"/>
      <c r="L14" s="15"/>
      <c r="M14" s="15"/>
      <c r="N14" s="540">
        <v>89536</v>
      </c>
      <c r="O14" s="11"/>
      <c r="P14" s="11"/>
      <c r="Q14" s="11"/>
    </row>
    <row r="15" spans="1:17">
      <c r="A15" s="11"/>
      <c r="B15" s="534">
        <v>8</v>
      </c>
      <c r="C15" s="589" t="s">
        <v>312</v>
      </c>
      <c r="D15" s="590"/>
      <c r="E15" s="590"/>
      <c r="F15" s="590"/>
      <c r="G15" s="590"/>
      <c r="H15" s="590"/>
      <c r="I15" s="590"/>
      <c r="J15" s="590"/>
      <c r="K15" s="591"/>
      <c r="L15" s="15"/>
      <c r="M15" s="15"/>
      <c r="N15" s="539">
        <v>0</v>
      </c>
      <c r="O15" s="11"/>
      <c r="P15" s="11"/>
      <c r="Q15" s="11"/>
    </row>
    <row r="16" spans="1:17">
      <c r="A16" s="11"/>
      <c r="B16" s="534">
        <v>9</v>
      </c>
      <c r="C16" s="589" t="s">
        <v>313</v>
      </c>
      <c r="D16" s="590"/>
      <c r="E16" s="590"/>
      <c r="F16" s="590"/>
      <c r="G16" s="590"/>
      <c r="H16" s="590"/>
      <c r="I16" s="590"/>
      <c r="J16" s="590"/>
      <c r="K16" s="591"/>
      <c r="L16" s="15"/>
      <c r="M16" s="15"/>
      <c r="N16" s="539">
        <v>0</v>
      </c>
      <c r="O16" s="11"/>
      <c r="P16" s="11"/>
      <c r="Q16" s="11"/>
    </row>
    <row r="17" spans="1:17">
      <c r="A17" s="11"/>
      <c r="B17" s="535">
        <v>10</v>
      </c>
      <c r="C17" s="601" t="s">
        <v>314</v>
      </c>
      <c r="D17" s="602"/>
      <c r="E17" s="602"/>
      <c r="F17" s="602"/>
      <c r="G17" s="602"/>
      <c r="H17" s="602"/>
      <c r="I17" s="602"/>
      <c r="J17" s="602"/>
      <c r="K17" s="603"/>
      <c r="L17" s="15"/>
      <c r="M17" s="15"/>
      <c r="N17" s="540">
        <v>0</v>
      </c>
      <c r="O17" s="11"/>
      <c r="P17" s="11"/>
      <c r="Q17" s="11"/>
    </row>
    <row r="18" spans="1:17">
      <c r="A18" s="11"/>
      <c r="B18" s="534">
        <v>11</v>
      </c>
      <c r="C18" s="589" t="s">
        <v>315</v>
      </c>
      <c r="D18" s="590"/>
      <c r="E18" s="590"/>
      <c r="F18" s="590"/>
      <c r="G18" s="590"/>
      <c r="H18" s="590"/>
      <c r="I18" s="590"/>
      <c r="J18" s="590"/>
      <c r="K18" s="591"/>
      <c r="L18" s="15"/>
      <c r="M18" s="15"/>
      <c r="N18" s="539">
        <v>0</v>
      </c>
      <c r="O18" s="11"/>
      <c r="P18" s="11"/>
      <c r="Q18" s="11"/>
    </row>
    <row r="19" spans="1:17">
      <c r="A19" s="11"/>
      <c r="B19" s="534">
        <v>12</v>
      </c>
      <c r="C19" s="589" t="s">
        <v>316</v>
      </c>
      <c r="D19" s="590"/>
      <c r="E19" s="590"/>
      <c r="F19" s="590"/>
      <c r="G19" s="590"/>
      <c r="H19" s="590"/>
      <c r="I19" s="590"/>
      <c r="J19" s="590"/>
      <c r="K19" s="591"/>
      <c r="L19" s="15"/>
      <c r="M19" s="15"/>
      <c r="N19" s="539">
        <v>0</v>
      </c>
      <c r="O19" s="11"/>
      <c r="P19" s="11"/>
      <c r="Q19" s="11"/>
    </row>
    <row r="20" spans="1:17">
      <c r="A20" s="11"/>
      <c r="B20" s="535">
        <v>13</v>
      </c>
      <c r="C20" s="601" t="s">
        <v>317</v>
      </c>
      <c r="D20" s="602"/>
      <c r="E20" s="602"/>
      <c r="F20" s="602"/>
      <c r="G20" s="602"/>
      <c r="H20" s="602"/>
      <c r="I20" s="602"/>
      <c r="J20" s="602"/>
      <c r="K20" s="603"/>
      <c r="L20" s="15"/>
      <c r="M20" s="15"/>
      <c r="N20" s="540">
        <v>0</v>
      </c>
      <c r="O20" s="11"/>
      <c r="P20" s="11"/>
      <c r="Q20" s="11"/>
    </row>
    <row r="21" spans="1:17">
      <c r="A21" s="11"/>
      <c r="B21" s="535">
        <v>14</v>
      </c>
      <c r="C21" s="601" t="s">
        <v>318</v>
      </c>
      <c r="D21" s="602"/>
      <c r="E21" s="602"/>
      <c r="F21" s="602"/>
      <c r="G21" s="602"/>
      <c r="H21" s="602"/>
      <c r="I21" s="602"/>
      <c r="J21" s="602"/>
      <c r="K21" s="603"/>
      <c r="L21" s="15"/>
      <c r="M21" s="15"/>
      <c r="N21" s="540">
        <v>0</v>
      </c>
      <c r="O21" s="11"/>
      <c r="P21" s="11"/>
      <c r="Q21" s="11"/>
    </row>
    <row r="22" spans="1:17">
      <c r="A22" s="11"/>
      <c r="B22" s="535">
        <v>15</v>
      </c>
      <c r="C22" s="601" t="s">
        <v>319</v>
      </c>
      <c r="D22" s="602"/>
      <c r="E22" s="602"/>
      <c r="F22" s="602"/>
      <c r="G22" s="602"/>
      <c r="H22" s="602"/>
      <c r="I22" s="602"/>
      <c r="J22" s="602"/>
      <c r="K22" s="603"/>
      <c r="L22" s="15"/>
      <c r="M22" s="15"/>
      <c r="N22" s="540">
        <v>89536</v>
      </c>
      <c r="O22" s="11"/>
      <c r="P22" s="11"/>
      <c r="Q22" s="11"/>
    </row>
    <row r="23" spans="1:17">
      <c r="A23" s="11"/>
      <c r="B23" s="535">
        <v>16</v>
      </c>
      <c r="C23" s="601" t="s">
        <v>320</v>
      </c>
      <c r="D23" s="602"/>
      <c r="E23" s="602"/>
      <c r="F23" s="602"/>
      <c r="G23" s="602"/>
      <c r="H23" s="602"/>
      <c r="I23" s="602"/>
      <c r="J23" s="602"/>
      <c r="K23" s="603"/>
      <c r="L23" s="15"/>
      <c r="M23" s="15"/>
      <c r="N23" s="540">
        <v>89536</v>
      </c>
      <c r="O23" s="11"/>
      <c r="P23" s="11"/>
      <c r="Q23" s="11"/>
    </row>
    <row r="24" spans="1:17">
      <c r="A24" s="11"/>
      <c r="B24" s="535">
        <v>17</v>
      </c>
      <c r="C24" s="601" t="s">
        <v>321</v>
      </c>
      <c r="D24" s="602"/>
      <c r="E24" s="602"/>
      <c r="F24" s="602"/>
      <c r="G24" s="602"/>
      <c r="H24" s="602"/>
      <c r="I24" s="602"/>
      <c r="J24" s="602"/>
      <c r="K24" s="603"/>
      <c r="L24" s="15"/>
      <c r="M24" s="15"/>
      <c r="N24" s="540">
        <v>0</v>
      </c>
      <c r="O24" s="11"/>
      <c r="P24" s="11"/>
      <c r="Q24" s="11"/>
    </row>
    <row r="25" spans="1:17">
      <c r="A25" s="11"/>
      <c r="B25" s="535">
        <v>18</v>
      </c>
      <c r="C25" s="601" t="s">
        <v>322</v>
      </c>
      <c r="D25" s="602"/>
      <c r="E25" s="602"/>
      <c r="F25" s="602"/>
      <c r="G25" s="602"/>
      <c r="H25" s="602"/>
      <c r="I25" s="602"/>
      <c r="J25" s="602"/>
      <c r="K25" s="603"/>
      <c r="L25" s="15"/>
      <c r="M25" s="15"/>
      <c r="N25" s="540">
        <v>0</v>
      </c>
      <c r="O25" s="11"/>
      <c r="P25" s="11"/>
      <c r="Q25" s="11"/>
    </row>
    <row r="26" spans="1:17" ht="15.75" thickBot="1">
      <c r="A26" s="11"/>
      <c r="B26" s="536">
        <v>19</v>
      </c>
      <c r="C26" s="604" t="s">
        <v>323</v>
      </c>
      <c r="D26" s="605"/>
      <c r="E26" s="605"/>
      <c r="F26" s="605"/>
      <c r="G26" s="605"/>
      <c r="H26" s="605"/>
      <c r="I26" s="605"/>
      <c r="J26" s="605"/>
      <c r="K26" s="606"/>
      <c r="L26" s="541"/>
      <c r="M26" s="541"/>
      <c r="N26" s="542">
        <v>0</v>
      </c>
      <c r="O26" s="11"/>
      <c r="P26" s="11"/>
      <c r="Q26" s="11"/>
    </row>
    <row r="27" spans="1:1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</sheetData>
  <mergeCells count="22">
    <mergeCell ref="C23:K23"/>
    <mergeCell ref="C24:K24"/>
    <mergeCell ref="C25:K25"/>
    <mergeCell ref="C26:K26"/>
    <mergeCell ref="C17:K17"/>
    <mergeCell ref="C18:K18"/>
    <mergeCell ref="C19:K19"/>
    <mergeCell ref="C20:K20"/>
    <mergeCell ref="C21:K21"/>
    <mergeCell ref="C22:K22"/>
    <mergeCell ref="C16:K16"/>
    <mergeCell ref="B5:N5"/>
    <mergeCell ref="C6:M6"/>
    <mergeCell ref="C7:K7"/>
    <mergeCell ref="C8:K8"/>
    <mergeCell ref="C9:K9"/>
    <mergeCell ref="C10:K10"/>
    <mergeCell ref="C11:K11"/>
    <mergeCell ref="C12:K12"/>
    <mergeCell ref="C13:K13"/>
    <mergeCell ref="C14:K14"/>
    <mergeCell ref="C15:K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6. melléklet a 12/2015. (IV.24.) önkormányzati rendelethez, 
adatok 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P27"/>
  <sheetViews>
    <sheetView workbookViewId="0">
      <selection activeCell="L22" sqref="L22:N22"/>
    </sheetView>
  </sheetViews>
  <sheetFormatPr defaultRowHeight="15"/>
  <cols>
    <col min="8" max="11" width="9.140625" customWidth="1"/>
    <col min="12" max="13" width="9.140625" hidden="1" customWidth="1"/>
    <col min="14" max="14" width="21.85546875" customWidth="1"/>
  </cols>
  <sheetData>
    <row r="1" spans="1:1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5.75">
      <c r="A2" s="11"/>
      <c r="B2" s="116" t="s">
        <v>325</v>
      </c>
      <c r="C2" s="116"/>
      <c r="D2" s="116"/>
      <c r="E2" s="116"/>
      <c r="F2" s="116"/>
      <c r="G2" s="116"/>
      <c r="H2" s="11"/>
      <c r="I2" s="11"/>
      <c r="J2" s="11"/>
      <c r="K2" s="11"/>
      <c r="L2" s="11"/>
      <c r="M2" s="11"/>
      <c r="N2" s="11"/>
      <c r="O2" s="11"/>
      <c r="P2" s="11"/>
    </row>
    <row r="3" spans="1:16" ht="15.75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6.5" thickBot="1">
      <c r="A4" s="11"/>
      <c r="B4" s="592" t="s">
        <v>302</v>
      </c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4"/>
      <c r="O4" s="11"/>
      <c r="P4" s="11"/>
    </row>
    <row r="5" spans="1:16" ht="15.75" thickBot="1">
      <c r="A5" s="11"/>
      <c r="B5" s="531"/>
      <c r="C5" s="595" t="s">
        <v>304</v>
      </c>
      <c r="D5" s="596"/>
      <c r="E5" s="596"/>
      <c r="F5" s="596"/>
      <c r="G5" s="596"/>
      <c r="H5" s="596"/>
      <c r="I5" s="596"/>
      <c r="J5" s="596"/>
      <c r="K5" s="596"/>
      <c r="L5" s="596"/>
      <c r="M5" s="597"/>
      <c r="N5" s="532" t="s">
        <v>303</v>
      </c>
      <c r="O5" s="11"/>
      <c r="P5" s="11"/>
    </row>
    <row r="6" spans="1:16">
      <c r="A6" s="11"/>
      <c r="B6" s="533">
        <v>1</v>
      </c>
      <c r="C6" s="598">
        <v>2</v>
      </c>
      <c r="D6" s="599"/>
      <c r="E6" s="599"/>
      <c r="F6" s="599"/>
      <c r="G6" s="599"/>
      <c r="H6" s="599"/>
      <c r="I6" s="599"/>
      <c r="J6" s="599"/>
      <c r="K6" s="600"/>
      <c r="L6" s="598">
        <v>3</v>
      </c>
      <c r="M6" s="607"/>
      <c r="N6" s="608"/>
      <c r="O6" s="11"/>
      <c r="P6" s="11"/>
    </row>
    <row r="7" spans="1:16">
      <c r="A7" s="11"/>
      <c r="B7" s="534">
        <v>1</v>
      </c>
      <c r="C7" s="589" t="s">
        <v>305</v>
      </c>
      <c r="D7" s="590"/>
      <c r="E7" s="590"/>
      <c r="F7" s="590"/>
      <c r="G7" s="590"/>
      <c r="H7" s="590"/>
      <c r="I7" s="590"/>
      <c r="J7" s="590"/>
      <c r="K7" s="591"/>
      <c r="L7" s="609">
        <v>3516</v>
      </c>
      <c r="M7" s="610"/>
      <c r="N7" s="611"/>
      <c r="O7" s="11"/>
      <c r="P7" s="11"/>
    </row>
    <row r="8" spans="1:16">
      <c r="A8" s="11"/>
      <c r="B8" s="534">
        <v>2</v>
      </c>
      <c r="C8" s="589" t="s">
        <v>306</v>
      </c>
      <c r="D8" s="590"/>
      <c r="E8" s="590"/>
      <c r="F8" s="590"/>
      <c r="G8" s="590"/>
      <c r="H8" s="590"/>
      <c r="I8" s="590"/>
      <c r="J8" s="590"/>
      <c r="K8" s="591"/>
      <c r="L8" s="609">
        <v>123362</v>
      </c>
      <c r="M8" s="610"/>
      <c r="N8" s="611"/>
      <c r="O8" s="11"/>
      <c r="P8" s="11"/>
    </row>
    <row r="9" spans="1:16">
      <c r="A9" s="11"/>
      <c r="B9" s="535">
        <v>3</v>
      </c>
      <c r="C9" s="601" t="s">
        <v>307</v>
      </c>
      <c r="D9" s="602"/>
      <c r="E9" s="602"/>
      <c r="F9" s="602"/>
      <c r="G9" s="602"/>
      <c r="H9" s="602"/>
      <c r="I9" s="602"/>
      <c r="J9" s="602"/>
      <c r="K9" s="603"/>
      <c r="L9" s="612">
        <v>-119846</v>
      </c>
      <c r="M9" s="613"/>
      <c r="N9" s="614"/>
      <c r="O9" s="11"/>
      <c r="P9" s="11"/>
    </row>
    <row r="10" spans="1:16">
      <c r="A10" s="11"/>
      <c r="B10" s="534">
        <v>4</v>
      </c>
      <c r="C10" s="589" t="s">
        <v>308</v>
      </c>
      <c r="D10" s="590"/>
      <c r="E10" s="590"/>
      <c r="F10" s="590"/>
      <c r="G10" s="590"/>
      <c r="H10" s="590"/>
      <c r="I10" s="590"/>
      <c r="J10" s="590"/>
      <c r="K10" s="591"/>
      <c r="L10" s="609">
        <v>120469</v>
      </c>
      <c r="M10" s="610"/>
      <c r="N10" s="611"/>
      <c r="O10" s="11"/>
      <c r="P10" s="11"/>
    </row>
    <row r="11" spans="1:16">
      <c r="A11" s="11"/>
      <c r="B11" s="534">
        <v>5</v>
      </c>
      <c r="C11" s="589" t="s">
        <v>309</v>
      </c>
      <c r="D11" s="590"/>
      <c r="E11" s="590"/>
      <c r="F11" s="590"/>
      <c r="G11" s="590"/>
      <c r="H11" s="590"/>
      <c r="I11" s="590"/>
      <c r="J11" s="590"/>
      <c r="K11" s="591"/>
      <c r="L11" s="615">
        <v>0</v>
      </c>
      <c r="M11" s="610"/>
      <c r="N11" s="611"/>
      <c r="O11" s="11"/>
      <c r="P11" s="11"/>
    </row>
    <row r="12" spans="1:16">
      <c r="A12" s="11"/>
      <c r="B12" s="535">
        <v>6</v>
      </c>
      <c r="C12" s="601" t="s">
        <v>310</v>
      </c>
      <c r="D12" s="602"/>
      <c r="E12" s="602"/>
      <c r="F12" s="602"/>
      <c r="G12" s="602"/>
      <c r="H12" s="602"/>
      <c r="I12" s="602"/>
      <c r="J12" s="602"/>
      <c r="K12" s="603"/>
      <c r="L12" s="612">
        <v>120469</v>
      </c>
      <c r="M12" s="613"/>
      <c r="N12" s="614"/>
      <c r="O12" s="11"/>
      <c r="P12" s="11"/>
    </row>
    <row r="13" spans="1:16">
      <c r="A13" s="11"/>
      <c r="B13" s="535">
        <v>7</v>
      </c>
      <c r="C13" s="601" t="s">
        <v>311</v>
      </c>
      <c r="D13" s="602"/>
      <c r="E13" s="602"/>
      <c r="F13" s="602"/>
      <c r="G13" s="602"/>
      <c r="H13" s="602"/>
      <c r="I13" s="602"/>
      <c r="J13" s="602"/>
      <c r="K13" s="603"/>
      <c r="L13" s="616">
        <v>623</v>
      </c>
      <c r="M13" s="613"/>
      <c r="N13" s="614"/>
      <c r="O13" s="11"/>
      <c r="P13" s="11"/>
    </row>
    <row r="14" spans="1:16">
      <c r="A14" s="11"/>
      <c r="B14" s="534">
        <v>8</v>
      </c>
      <c r="C14" s="589" t="s">
        <v>312</v>
      </c>
      <c r="D14" s="590"/>
      <c r="E14" s="590"/>
      <c r="F14" s="590"/>
      <c r="G14" s="590"/>
      <c r="H14" s="590"/>
      <c r="I14" s="590"/>
      <c r="J14" s="590"/>
      <c r="K14" s="591"/>
      <c r="L14" s="615">
        <v>0</v>
      </c>
      <c r="M14" s="610"/>
      <c r="N14" s="611"/>
      <c r="O14" s="11"/>
      <c r="P14" s="11"/>
    </row>
    <row r="15" spans="1:16">
      <c r="A15" s="11"/>
      <c r="B15" s="534">
        <v>9</v>
      </c>
      <c r="C15" s="589" t="s">
        <v>313</v>
      </c>
      <c r="D15" s="590"/>
      <c r="E15" s="590"/>
      <c r="F15" s="590"/>
      <c r="G15" s="590"/>
      <c r="H15" s="590"/>
      <c r="I15" s="590"/>
      <c r="J15" s="590"/>
      <c r="K15" s="591"/>
      <c r="L15" s="615">
        <v>0</v>
      </c>
      <c r="M15" s="610"/>
      <c r="N15" s="611"/>
      <c r="O15" s="11"/>
      <c r="P15" s="11"/>
    </row>
    <row r="16" spans="1:16">
      <c r="A16" s="11"/>
      <c r="B16" s="535">
        <v>10</v>
      </c>
      <c r="C16" s="601" t="s">
        <v>314</v>
      </c>
      <c r="D16" s="602"/>
      <c r="E16" s="602"/>
      <c r="F16" s="602"/>
      <c r="G16" s="602"/>
      <c r="H16" s="602"/>
      <c r="I16" s="602"/>
      <c r="J16" s="602"/>
      <c r="K16" s="603"/>
      <c r="L16" s="616">
        <v>0</v>
      </c>
      <c r="M16" s="613"/>
      <c r="N16" s="614"/>
      <c r="O16" s="11"/>
      <c r="P16" s="11"/>
    </row>
    <row r="17" spans="1:16">
      <c r="A17" s="11"/>
      <c r="B17" s="534">
        <v>11</v>
      </c>
      <c r="C17" s="589" t="s">
        <v>315</v>
      </c>
      <c r="D17" s="590"/>
      <c r="E17" s="590"/>
      <c r="F17" s="590"/>
      <c r="G17" s="590"/>
      <c r="H17" s="590"/>
      <c r="I17" s="590"/>
      <c r="J17" s="590"/>
      <c r="K17" s="591"/>
      <c r="L17" s="615">
        <v>0</v>
      </c>
      <c r="M17" s="610"/>
      <c r="N17" s="611"/>
      <c r="O17" s="11"/>
      <c r="P17" s="11"/>
    </row>
    <row r="18" spans="1:16">
      <c r="A18" s="11"/>
      <c r="B18" s="534">
        <v>12</v>
      </c>
      <c r="C18" s="589" t="s">
        <v>316</v>
      </c>
      <c r="D18" s="590"/>
      <c r="E18" s="590"/>
      <c r="F18" s="590"/>
      <c r="G18" s="590"/>
      <c r="H18" s="590"/>
      <c r="I18" s="590"/>
      <c r="J18" s="590"/>
      <c r="K18" s="591"/>
      <c r="L18" s="615">
        <v>0</v>
      </c>
      <c r="M18" s="610"/>
      <c r="N18" s="611"/>
      <c r="O18" s="11"/>
      <c r="P18" s="11"/>
    </row>
    <row r="19" spans="1:16">
      <c r="A19" s="11"/>
      <c r="B19" s="535">
        <v>13</v>
      </c>
      <c r="C19" s="601" t="s">
        <v>317</v>
      </c>
      <c r="D19" s="602"/>
      <c r="E19" s="602"/>
      <c r="F19" s="602"/>
      <c r="G19" s="602"/>
      <c r="H19" s="602"/>
      <c r="I19" s="602"/>
      <c r="J19" s="602"/>
      <c r="K19" s="603"/>
      <c r="L19" s="616">
        <v>0</v>
      </c>
      <c r="M19" s="613"/>
      <c r="N19" s="614"/>
      <c r="O19" s="11"/>
      <c r="P19" s="11"/>
    </row>
    <row r="20" spans="1:16">
      <c r="A20" s="11"/>
      <c r="B20" s="535">
        <v>14</v>
      </c>
      <c r="C20" s="601" t="s">
        <v>318</v>
      </c>
      <c r="D20" s="602"/>
      <c r="E20" s="602"/>
      <c r="F20" s="602"/>
      <c r="G20" s="602"/>
      <c r="H20" s="602"/>
      <c r="I20" s="602"/>
      <c r="J20" s="602"/>
      <c r="K20" s="603"/>
      <c r="L20" s="616">
        <v>0</v>
      </c>
      <c r="M20" s="613"/>
      <c r="N20" s="614"/>
      <c r="O20" s="11"/>
      <c r="P20" s="11"/>
    </row>
    <row r="21" spans="1:16">
      <c r="A21" s="11"/>
      <c r="B21" s="535">
        <v>15</v>
      </c>
      <c r="C21" s="601" t="s">
        <v>319</v>
      </c>
      <c r="D21" s="602"/>
      <c r="E21" s="602"/>
      <c r="F21" s="602"/>
      <c r="G21" s="602"/>
      <c r="H21" s="602"/>
      <c r="I21" s="602"/>
      <c r="J21" s="602"/>
      <c r="K21" s="603"/>
      <c r="L21" s="616">
        <v>623</v>
      </c>
      <c r="M21" s="613"/>
      <c r="N21" s="614"/>
      <c r="O21" s="11"/>
      <c r="P21" s="11"/>
    </row>
    <row r="22" spans="1:16">
      <c r="A22" s="11"/>
      <c r="B22" s="535">
        <v>16</v>
      </c>
      <c r="C22" s="601" t="s">
        <v>320</v>
      </c>
      <c r="D22" s="602"/>
      <c r="E22" s="602"/>
      <c r="F22" s="602"/>
      <c r="G22" s="602"/>
      <c r="H22" s="602"/>
      <c r="I22" s="602"/>
      <c r="J22" s="602"/>
      <c r="K22" s="603"/>
      <c r="L22" s="616">
        <v>623</v>
      </c>
      <c r="M22" s="613"/>
      <c r="N22" s="614"/>
      <c r="O22" s="11"/>
      <c r="P22" s="11"/>
    </row>
    <row r="23" spans="1:16">
      <c r="A23" s="11"/>
      <c r="B23" s="535">
        <v>17</v>
      </c>
      <c r="C23" s="601" t="s">
        <v>321</v>
      </c>
      <c r="D23" s="602"/>
      <c r="E23" s="602"/>
      <c r="F23" s="602"/>
      <c r="G23" s="602"/>
      <c r="H23" s="602"/>
      <c r="I23" s="602"/>
      <c r="J23" s="602"/>
      <c r="K23" s="603"/>
      <c r="L23" s="616">
        <v>0</v>
      </c>
      <c r="M23" s="613"/>
      <c r="N23" s="614"/>
      <c r="O23" s="11"/>
      <c r="P23" s="11"/>
    </row>
    <row r="24" spans="1:16">
      <c r="A24" s="11"/>
      <c r="B24" s="535">
        <v>18</v>
      </c>
      <c r="C24" s="601" t="s">
        <v>322</v>
      </c>
      <c r="D24" s="602"/>
      <c r="E24" s="602"/>
      <c r="F24" s="602"/>
      <c r="G24" s="602"/>
      <c r="H24" s="602"/>
      <c r="I24" s="602"/>
      <c r="J24" s="602"/>
      <c r="K24" s="603"/>
      <c r="L24" s="616">
        <v>0</v>
      </c>
      <c r="M24" s="613"/>
      <c r="N24" s="614"/>
      <c r="O24" s="11"/>
      <c r="P24" s="11"/>
    </row>
    <row r="25" spans="1:16" ht="15.75" thickBot="1">
      <c r="A25" s="11"/>
      <c r="B25" s="536">
        <v>19</v>
      </c>
      <c r="C25" s="604" t="s">
        <v>323</v>
      </c>
      <c r="D25" s="605"/>
      <c r="E25" s="605"/>
      <c r="F25" s="605"/>
      <c r="G25" s="605"/>
      <c r="H25" s="605"/>
      <c r="I25" s="605"/>
      <c r="J25" s="605"/>
      <c r="K25" s="606"/>
      <c r="L25" s="617">
        <v>0</v>
      </c>
      <c r="M25" s="618"/>
      <c r="N25" s="619"/>
      <c r="O25" s="11"/>
      <c r="P25" s="11"/>
    </row>
    <row r="26" spans="1:1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</sheetData>
  <mergeCells count="42">
    <mergeCell ref="C25:K25"/>
    <mergeCell ref="C20:K20"/>
    <mergeCell ref="C21:K21"/>
    <mergeCell ref="L12:N12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7. melléklet a 12/2015. (IV.24.) önkormányzati rendelethez, 
adatok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Q28"/>
  <sheetViews>
    <sheetView workbookViewId="0">
      <selection activeCell="Q3" sqref="Q3"/>
    </sheetView>
  </sheetViews>
  <sheetFormatPr defaultRowHeight="15"/>
  <cols>
    <col min="12" max="12" width="0.140625" customWidth="1"/>
    <col min="13" max="13" width="9.140625" hidden="1" customWidth="1"/>
    <col min="14" max="14" width="20.85546875" customWidth="1"/>
  </cols>
  <sheetData>
    <row r="1" spans="1:17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5.75">
      <c r="A2" s="116"/>
      <c r="B2" s="116" t="s">
        <v>326</v>
      </c>
      <c r="C2" s="116"/>
      <c r="D2" s="116"/>
      <c r="E2" s="116"/>
      <c r="F2" s="116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6.5" thickBot="1">
      <c r="A4" s="11"/>
      <c r="B4" s="592" t="s">
        <v>302</v>
      </c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4"/>
      <c r="O4" s="11"/>
      <c r="P4" s="11"/>
      <c r="Q4" s="11"/>
    </row>
    <row r="5" spans="1:17" ht="15.75" thickBot="1">
      <c r="A5" s="11"/>
      <c r="B5" s="531"/>
      <c r="C5" s="595" t="s">
        <v>304</v>
      </c>
      <c r="D5" s="596"/>
      <c r="E5" s="596"/>
      <c r="F5" s="596"/>
      <c r="G5" s="596"/>
      <c r="H5" s="596"/>
      <c r="I5" s="596"/>
      <c r="J5" s="596"/>
      <c r="K5" s="596"/>
      <c r="L5" s="596"/>
      <c r="M5" s="597"/>
      <c r="N5" s="532" t="s">
        <v>303</v>
      </c>
      <c r="O5" s="11"/>
      <c r="P5" s="11"/>
      <c r="Q5" s="11"/>
    </row>
    <row r="6" spans="1:17">
      <c r="A6" s="11"/>
      <c r="B6" s="533">
        <v>1</v>
      </c>
      <c r="C6" s="598">
        <v>2</v>
      </c>
      <c r="D6" s="599"/>
      <c r="E6" s="599"/>
      <c r="F6" s="599"/>
      <c r="G6" s="599"/>
      <c r="H6" s="599"/>
      <c r="I6" s="599"/>
      <c r="J6" s="599"/>
      <c r="K6" s="600"/>
      <c r="L6" s="598">
        <v>3</v>
      </c>
      <c r="M6" s="607"/>
      <c r="N6" s="608"/>
      <c r="O6" s="11"/>
      <c r="P6" s="11"/>
      <c r="Q6" s="11"/>
    </row>
    <row r="7" spans="1:17">
      <c r="A7" s="11"/>
      <c r="B7" s="534">
        <v>1</v>
      </c>
      <c r="C7" s="589" t="s">
        <v>305</v>
      </c>
      <c r="D7" s="590"/>
      <c r="E7" s="590"/>
      <c r="F7" s="590"/>
      <c r="G7" s="590"/>
      <c r="H7" s="590"/>
      <c r="I7" s="590"/>
      <c r="J7" s="590"/>
      <c r="K7" s="591"/>
      <c r="L7" s="620">
        <v>0</v>
      </c>
      <c r="M7" s="621"/>
      <c r="N7" s="622"/>
      <c r="O7" s="11"/>
      <c r="P7" s="11"/>
      <c r="Q7" s="11"/>
    </row>
    <row r="8" spans="1:17">
      <c r="A8" s="11"/>
      <c r="B8" s="534">
        <v>2</v>
      </c>
      <c r="C8" s="589" t="s">
        <v>306</v>
      </c>
      <c r="D8" s="590"/>
      <c r="E8" s="590"/>
      <c r="F8" s="590"/>
      <c r="G8" s="590"/>
      <c r="H8" s="590"/>
      <c r="I8" s="590"/>
      <c r="J8" s="590"/>
      <c r="K8" s="591"/>
      <c r="L8" s="620">
        <v>18522</v>
      </c>
      <c r="M8" s="621"/>
      <c r="N8" s="622"/>
      <c r="O8" s="11"/>
      <c r="P8" s="11"/>
      <c r="Q8" s="11"/>
    </row>
    <row r="9" spans="1:17">
      <c r="A9" s="11"/>
      <c r="B9" s="535">
        <v>3</v>
      </c>
      <c r="C9" s="601" t="s">
        <v>307</v>
      </c>
      <c r="D9" s="602"/>
      <c r="E9" s="602"/>
      <c r="F9" s="602"/>
      <c r="G9" s="602"/>
      <c r="H9" s="602"/>
      <c r="I9" s="602"/>
      <c r="J9" s="602"/>
      <c r="K9" s="603"/>
      <c r="L9" s="623">
        <v>-18522</v>
      </c>
      <c r="M9" s="621"/>
      <c r="N9" s="622"/>
      <c r="O9" s="11"/>
      <c r="P9" s="11"/>
      <c r="Q9" s="11"/>
    </row>
    <row r="10" spans="1:17">
      <c r="A10" s="11"/>
      <c r="B10" s="534">
        <v>4</v>
      </c>
      <c r="C10" s="589" t="s">
        <v>308</v>
      </c>
      <c r="D10" s="590"/>
      <c r="E10" s="590"/>
      <c r="F10" s="590"/>
      <c r="G10" s="590"/>
      <c r="H10" s="590"/>
      <c r="I10" s="590"/>
      <c r="J10" s="590"/>
      <c r="K10" s="591"/>
      <c r="L10" s="620">
        <v>18510</v>
      </c>
      <c r="M10" s="621"/>
      <c r="N10" s="622"/>
      <c r="O10" s="11"/>
      <c r="P10" s="11"/>
      <c r="Q10" s="11"/>
    </row>
    <row r="11" spans="1:17">
      <c r="A11" s="11"/>
      <c r="B11" s="534">
        <v>5</v>
      </c>
      <c r="C11" s="589" t="s">
        <v>309</v>
      </c>
      <c r="D11" s="590"/>
      <c r="E11" s="590"/>
      <c r="F11" s="590"/>
      <c r="G11" s="590"/>
      <c r="H11" s="590"/>
      <c r="I11" s="590"/>
      <c r="J11" s="590"/>
      <c r="K11" s="591"/>
      <c r="L11" s="620">
        <v>0</v>
      </c>
      <c r="M11" s="621"/>
      <c r="N11" s="622"/>
      <c r="O11" s="11"/>
      <c r="P11" s="11"/>
      <c r="Q11" s="11"/>
    </row>
    <row r="12" spans="1:17">
      <c r="A12" s="11"/>
      <c r="B12" s="535">
        <v>6</v>
      </c>
      <c r="C12" s="601" t="s">
        <v>310</v>
      </c>
      <c r="D12" s="602"/>
      <c r="E12" s="602"/>
      <c r="F12" s="602"/>
      <c r="G12" s="602"/>
      <c r="H12" s="602"/>
      <c r="I12" s="602"/>
      <c r="J12" s="602"/>
      <c r="K12" s="603"/>
      <c r="L12" s="623">
        <v>18510</v>
      </c>
      <c r="M12" s="621"/>
      <c r="N12" s="622"/>
      <c r="O12" s="11"/>
      <c r="P12" s="11"/>
      <c r="Q12" s="11"/>
    </row>
    <row r="13" spans="1:17">
      <c r="A13" s="11"/>
      <c r="B13" s="535">
        <v>7</v>
      </c>
      <c r="C13" s="601" t="s">
        <v>311</v>
      </c>
      <c r="D13" s="602"/>
      <c r="E13" s="602"/>
      <c r="F13" s="602"/>
      <c r="G13" s="602"/>
      <c r="H13" s="602"/>
      <c r="I13" s="602"/>
      <c r="J13" s="602"/>
      <c r="K13" s="603"/>
      <c r="L13" s="623">
        <v>-12</v>
      </c>
      <c r="M13" s="621"/>
      <c r="N13" s="622"/>
      <c r="O13" s="11"/>
      <c r="P13" s="11"/>
      <c r="Q13" s="11"/>
    </row>
    <row r="14" spans="1:17">
      <c r="A14" s="11"/>
      <c r="B14" s="534">
        <v>8</v>
      </c>
      <c r="C14" s="589" t="s">
        <v>312</v>
      </c>
      <c r="D14" s="590"/>
      <c r="E14" s="590"/>
      <c r="F14" s="590"/>
      <c r="G14" s="590"/>
      <c r="H14" s="590"/>
      <c r="I14" s="590"/>
      <c r="J14" s="590"/>
      <c r="K14" s="591"/>
      <c r="L14" s="620">
        <v>0</v>
      </c>
      <c r="M14" s="621"/>
      <c r="N14" s="622"/>
      <c r="O14" s="11"/>
      <c r="P14" s="11"/>
      <c r="Q14" s="11"/>
    </row>
    <row r="15" spans="1:17">
      <c r="A15" s="11"/>
      <c r="B15" s="534">
        <v>9</v>
      </c>
      <c r="C15" s="589" t="s">
        <v>313</v>
      </c>
      <c r="D15" s="590"/>
      <c r="E15" s="590"/>
      <c r="F15" s="590"/>
      <c r="G15" s="590"/>
      <c r="H15" s="590"/>
      <c r="I15" s="590"/>
      <c r="J15" s="590"/>
      <c r="K15" s="591"/>
      <c r="L15" s="620">
        <v>0</v>
      </c>
      <c r="M15" s="621"/>
      <c r="N15" s="622"/>
      <c r="O15" s="11"/>
      <c r="P15" s="11"/>
      <c r="Q15" s="11"/>
    </row>
    <row r="16" spans="1:17">
      <c r="A16" s="11"/>
      <c r="B16" s="535">
        <v>10</v>
      </c>
      <c r="C16" s="601" t="s">
        <v>314</v>
      </c>
      <c r="D16" s="602"/>
      <c r="E16" s="602"/>
      <c r="F16" s="602"/>
      <c r="G16" s="602"/>
      <c r="H16" s="602"/>
      <c r="I16" s="602"/>
      <c r="J16" s="602"/>
      <c r="K16" s="603"/>
      <c r="L16" s="623">
        <v>0</v>
      </c>
      <c r="M16" s="621"/>
      <c r="N16" s="622"/>
      <c r="O16" s="11"/>
      <c r="P16" s="11"/>
      <c r="Q16" s="11"/>
    </row>
    <row r="17" spans="1:17">
      <c r="A17" s="11"/>
      <c r="B17" s="534">
        <v>11</v>
      </c>
      <c r="C17" s="589" t="s">
        <v>315</v>
      </c>
      <c r="D17" s="590"/>
      <c r="E17" s="590"/>
      <c r="F17" s="590"/>
      <c r="G17" s="590"/>
      <c r="H17" s="590"/>
      <c r="I17" s="590"/>
      <c r="J17" s="590"/>
      <c r="K17" s="591"/>
      <c r="L17" s="620">
        <v>0</v>
      </c>
      <c r="M17" s="621"/>
      <c r="N17" s="622"/>
      <c r="O17" s="11"/>
      <c r="P17" s="11"/>
      <c r="Q17" s="11"/>
    </row>
    <row r="18" spans="1:17">
      <c r="A18" s="11"/>
      <c r="B18" s="534">
        <v>12</v>
      </c>
      <c r="C18" s="589" t="s">
        <v>316</v>
      </c>
      <c r="D18" s="590"/>
      <c r="E18" s="590"/>
      <c r="F18" s="590"/>
      <c r="G18" s="590"/>
      <c r="H18" s="590"/>
      <c r="I18" s="590"/>
      <c r="J18" s="590"/>
      <c r="K18" s="591"/>
      <c r="L18" s="620">
        <v>0</v>
      </c>
      <c r="M18" s="621"/>
      <c r="N18" s="622"/>
      <c r="O18" s="11"/>
      <c r="P18" s="11"/>
      <c r="Q18" s="11"/>
    </row>
    <row r="19" spans="1:17">
      <c r="A19" s="11"/>
      <c r="B19" s="535">
        <v>13</v>
      </c>
      <c r="C19" s="601" t="s">
        <v>317</v>
      </c>
      <c r="D19" s="602"/>
      <c r="E19" s="602"/>
      <c r="F19" s="602"/>
      <c r="G19" s="602"/>
      <c r="H19" s="602"/>
      <c r="I19" s="602"/>
      <c r="J19" s="602"/>
      <c r="K19" s="603"/>
      <c r="L19" s="623">
        <v>0</v>
      </c>
      <c r="M19" s="621"/>
      <c r="N19" s="622"/>
      <c r="O19" s="11"/>
      <c r="P19" s="11"/>
      <c r="Q19" s="11"/>
    </row>
    <row r="20" spans="1:17">
      <c r="A20" s="11"/>
      <c r="B20" s="535">
        <v>14</v>
      </c>
      <c r="C20" s="601" t="s">
        <v>318</v>
      </c>
      <c r="D20" s="602"/>
      <c r="E20" s="602"/>
      <c r="F20" s="602"/>
      <c r="G20" s="602"/>
      <c r="H20" s="602"/>
      <c r="I20" s="602"/>
      <c r="J20" s="602"/>
      <c r="K20" s="603"/>
      <c r="L20" s="623">
        <v>0</v>
      </c>
      <c r="M20" s="621"/>
      <c r="N20" s="622"/>
      <c r="O20" s="11"/>
      <c r="P20" s="11"/>
      <c r="Q20" s="11"/>
    </row>
    <row r="21" spans="1:17">
      <c r="A21" s="11"/>
      <c r="B21" s="535">
        <v>15</v>
      </c>
      <c r="C21" s="601" t="s">
        <v>319</v>
      </c>
      <c r="D21" s="602"/>
      <c r="E21" s="602"/>
      <c r="F21" s="602"/>
      <c r="G21" s="602"/>
      <c r="H21" s="602"/>
      <c r="I21" s="602"/>
      <c r="J21" s="602"/>
      <c r="K21" s="603"/>
      <c r="L21" s="623">
        <v>-12</v>
      </c>
      <c r="M21" s="621"/>
      <c r="N21" s="622"/>
      <c r="O21" s="11"/>
      <c r="P21" s="11"/>
      <c r="Q21" s="11"/>
    </row>
    <row r="22" spans="1:17">
      <c r="A22" s="11"/>
      <c r="B22" s="535">
        <v>16</v>
      </c>
      <c r="C22" s="601" t="s">
        <v>320</v>
      </c>
      <c r="D22" s="602"/>
      <c r="E22" s="602"/>
      <c r="F22" s="602"/>
      <c r="G22" s="602"/>
      <c r="H22" s="602"/>
      <c r="I22" s="602"/>
      <c r="J22" s="602"/>
      <c r="K22" s="603"/>
      <c r="L22" s="623">
        <v>0</v>
      </c>
      <c r="M22" s="621"/>
      <c r="N22" s="622"/>
      <c r="O22" s="11"/>
      <c r="P22" s="11"/>
      <c r="Q22" s="11"/>
    </row>
    <row r="23" spans="1:17">
      <c r="A23" s="11"/>
      <c r="B23" s="535">
        <v>17</v>
      </c>
      <c r="C23" s="601" t="s">
        <v>321</v>
      </c>
      <c r="D23" s="602"/>
      <c r="E23" s="602"/>
      <c r="F23" s="602"/>
      <c r="G23" s="602"/>
      <c r="H23" s="602"/>
      <c r="I23" s="602"/>
      <c r="J23" s="602"/>
      <c r="K23" s="603"/>
      <c r="L23" s="623">
        <v>-12</v>
      </c>
      <c r="M23" s="621"/>
      <c r="N23" s="622"/>
      <c r="O23" s="11"/>
      <c r="P23" s="11"/>
      <c r="Q23" s="11"/>
    </row>
    <row r="24" spans="1:17">
      <c r="A24" s="11"/>
      <c r="B24" s="535">
        <v>18</v>
      </c>
      <c r="C24" s="601" t="s">
        <v>322</v>
      </c>
      <c r="D24" s="602"/>
      <c r="E24" s="602"/>
      <c r="F24" s="602"/>
      <c r="G24" s="602"/>
      <c r="H24" s="602"/>
      <c r="I24" s="602"/>
      <c r="J24" s="602"/>
      <c r="K24" s="603"/>
      <c r="L24" s="623">
        <v>0</v>
      </c>
      <c r="M24" s="621"/>
      <c r="N24" s="622"/>
      <c r="O24" s="11"/>
      <c r="P24" s="11"/>
      <c r="Q24" s="11"/>
    </row>
    <row r="25" spans="1:17" ht="15.75" thickBot="1">
      <c r="A25" s="11"/>
      <c r="B25" s="536">
        <v>19</v>
      </c>
      <c r="C25" s="604" t="s">
        <v>323</v>
      </c>
      <c r="D25" s="605"/>
      <c r="E25" s="605"/>
      <c r="F25" s="605"/>
      <c r="G25" s="605"/>
      <c r="H25" s="605"/>
      <c r="I25" s="605"/>
      <c r="J25" s="605"/>
      <c r="K25" s="606"/>
      <c r="L25" s="624">
        <v>0</v>
      </c>
      <c r="M25" s="625"/>
      <c r="N25" s="626"/>
      <c r="O25" s="11"/>
      <c r="P25" s="11"/>
      <c r="Q25" s="11"/>
    </row>
    <row r="26" spans="1:17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</sheetData>
  <mergeCells count="42">
    <mergeCell ref="C25:K25"/>
    <mergeCell ref="C20:K20"/>
    <mergeCell ref="C21:K21"/>
    <mergeCell ref="L12:N12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&amp;R8. melléklet a 12/2015. (IV.24.) önkormányzati rendelethez, 
adatok ezer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B1:Q28"/>
  <sheetViews>
    <sheetView workbookViewId="0">
      <selection activeCell="O2" sqref="O2"/>
    </sheetView>
  </sheetViews>
  <sheetFormatPr defaultRowHeight="15"/>
  <cols>
    <col min="1" max="1" width="2.5703125" customWidth="1"/>
    <col min="2" max="2" width="5" customWidth="1"/>
    <col min="13" max="13" width="0.140625" customWidth="1"/>
    <col min="14" max="14" width="9.140625" hidden="1" customWidth="1"/>
    <col min="15" max="15" width="24.7109375" customWidth="1"/>
  </cols>
  <sheetData>
    <row r="1" spans="2:17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17" ht="15.75">
      <c r="B2" s="116"/>
      <c r="C2" s="116" t="s">
        <v>327</v>
      </c>
      <c r="D2" s="116"/>
      <c r="E2" s="116"/>
      <c r="F2" s="116"/>
      <c r="G2" s="116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ht="15.75" thickBo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2:17" ht="16.5" thickBot="1">
      <c r="B4" s="11"/>
      <c r="C4" s="592" t="s">
        <v>302</v>
      </c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4"/>
      <c r="P4" s="11"/>
      <c r="Q4" s="11"/>
    </row>
    <row r="5" spans="2:17" ht="15.75" thickBot="1">
      <c r="B5" s="11"/>
      <c r="C5" s="531"/>
      <c r="D5" s="595" t="s">
        <v>304</v>
      </c>
      <c r="E5" s="596"/>
      <c r="F5" s="596"/>
      <c r="G5" s="596"/>
      <c r="H5" s="596"/>
      <c r="I5" s="596"/>
      <c r="J5" s="596"/>
      <c r="K5" s="596"/>
      <c r="L5" s="596"/>
      <c r="M5" s="596"/>
      <c r="N5" s="597"/>
      <c r="O5" s="532" t="s">
        <v>303</v>
      </c>
      <c r="P5" s="11"/>
      <c r="Q5" s="11"/>
    </row>
    <row r="6" spans="2:17">
      <c r="B6" s="11"/>
      <c r="C6" s="533">
        <v>1</v>
      </c>
      <c r="D6" s="598">
        <v>2</v>
      </c>
      <c r="E6" s="599"/>
      <c r="F6" s="599"/>
      <c r="G6" s="599"/>
      <c r="H6" s="599"/>
      <c r="I6" s="599"/>
      <c r="J6" s="599"/>
      <c r="K6" s="599"/>
      <c r="L6" s="600"/>
      <c r="M6" s="598">
        <v>3</v>
      </c>
      <c r="N6" s="607"/>
      <c r="O6" s="608"/>
      <c r="P6" s="11"/>
      <c r="Q6" s="11"/>
    </row>
    <row r="7" spans="2:17">
      <c r="B7" s="11"/>
      <c r="C7" s="534">
        <v>1</v>
      </c>
      <c r="D7" s="589" t="s">
        <v>305</v>
      </c>
      <c r="E7" s="590"/>
      <c r="F7" s="590"/>
      <c r="G7" s="590"/>
      <c r="H7" s="590"/>
      <c r="I7" s="590"/>
      <c r="J7" s="590"/>
      <c r="K7" s="590"/>
      <c r="L7" s="591"/>
      <c r="M7" s="620">
        <v>1344</v>
      </c>
      <c r="N7" s="621"/>
      <c r="O7" s="622"/>
      <c r="P7" s="11"/>
      <c r="Q7" s="11"/>
    </row>
    <row r="8" spans="2:17">
      <c r="B8" s="11"/>
      <c r="C8" s="534">
        <v>2</v>
      </c>
      <c r="D8" s="589" t="s">
        <v>306</v>
      </c>
      <c r="E8" s="590"/>
      <c r="F8" s="590"/>
      <c r="G8" s="590"/>
      <c r="H8" s="590"/>
      <c r="I8" s="590"/>
      <c r="J8" s="590"/>
      <c r="K8" s="590"/>
      <c r="L8" s="591"/>
      <c r="M8" s="620">
        <v>12435</v>
      </c>
      <c r="N8" s="621"/>
      <c r="O8" s="622"/>
      <c r="P8" s="11"/>
      <c r="Q8" s="11"/>
    </row>
    <row r="9" spans="2:17">
      <c r="B9" s="11"/>
      <c r="C9" s="535">
        <v>3</v>
      </c>
      <c r="D9" s="601" t="s">
        <v>307</v>
      </c>
      <c r="E9" s="602"/>
      <c r="F9" s="602"/>
      <c r="G9" s="602"/>
      <c r="H9" s="602"/>
      <c r="I9" s="602"/>
      <c r="J9" s="602"/>
      <c r="K9" s="602"/>
      <c r="L9" s="603"/>
      <c r="M9" s="623">
        <v>-11091</v>
      </c>
      <c r="N9" s="621"/>
      <c r="O9" s="622"/>
      <c r="P9" s="11"/>
      <c r="Q9" s="11"/>
    </row>
    <row r="10" spans="2:17">
      <c r="B10" s="11"/>
      <c r="C10" s="534">
        <v>4</v>
      </c>
      <c r="D10" s="589" t="s">
        <v>308</v>
      </c>
      <c r="E10" s="590"/>
      <c r="F10" s="590"/>
      <c r="G10" s="590"/>
      <c r="H10" s="590"/>
      <c r="I10" s="590"/>
      <c r="J10" s="590"/>
      <c r="K10" s="590"/>
      <c r="L10" s="591"/>
      <c r="M10" s="620">
        <v>11184</v>
      </c>
      <c r="N10" s="621"/>
      <c r="O10" s="622"/>
      <c r="P10" s="11"/>
      <c r="Q10" s="11"/>
    </row>
    <row r="11" spans="2:17">
      <c r="B11" s="11"/>
      <c r="C11" s="534">
        <v>5</v>
      </c>
      <c r="D11" s="589" t="s">
        <v>309</v>
      </c>
      <c r="E11" s="590"/>
      <c r="F11" s="590"/>
      <c r="G11" s="590"/>
      <c r="H11" s="590"/>
      <c r="I11" s="590"/>
      <c r="J11" s="590"/>
      <c r="K11" s="590"/>
      <c r="L11" s="591"/>
      <c r="M11" s="620">
        <v>0</v>
      </c>
      <c r="N11" s="621"/>
      <c r="O11" s="622"/>
      <c r="P11" s="11"/>
      <c r="Q11" s="11"/>
    </row>
    <row r="12" spans="2:17">
      <c r="B12" s="11"/>
      <c r="C12" s="535">
        <v>6</v>
      </c>
      <c r="D12" s="601" t="s">
        <v>310</v>
      </c>
      <c r="E12" s="602"/>
      <c r="F12" s="602"/>
      <c r="G12" s="602"/>
      <c r="H12" s="602"/>
      <c r="I12" s="602"/>
      <c r="J12" s="602"/>
      <c r="K12" s="602"/>
      <c r="L12" s="603"/>
      <c r="M12" s="623">
        <v>11184</v>
      </c>
      <c r="N12" s="621"/>
      <c r="O12" s="622"/>
      <c r="P12" s="11"/>
      <c r="Q12" s="11"/>
    </row>
    <row r="13" spans="2:17">
      <c r="B13" s="11"/>
      <c r="C13" s="535">
        <v>7</v>
      </c>
      <c r="D13" s="601" t="s">
        <v>311</v>
      </c>
      <c r="E13" s="602"/>
      <c r="F13" s="602"/>
      <c r="G13" s="602"/>
      <c r="H13" s="602"/>
      <c r="I13" s="602"/>
      <c r="J13" s="602"/>
      <c r="K13" s="602"/>
      <c r="L13" s="603"/>
      <c r="M13" s="623">
        <v>93</v>
      </c>
      <c r="N13" s="621"/>
      <c r="O13" s="622"/>
      <c r="P13" s="11"/>
      <c r="Q13" s="11"/>
    </row>
    <row r="14" spans="2:17">
      <c r="B14" s="11"/>
      <c r="C14" s="534">
        <v>8</v>
      </c>
      <c r="D14" s="589" t="s">
        <v>312</v>
      </c>
      <c r="E14" s="590"/>
      <c r="F14" s="590"/>
      <c r="G14" s="590"/>
      <c r="H14" s="590"/>
      <c r="I14" s="590"/>
      <c r="J14" s="590"/>
      <c r="K14" s="590"/>
      <c r="L14" s="591"/>
      <c r="M14" s="620">
        <v>0</v>
      </c>
      <c r="N14" s="621"/>
      <c r="O14" s="622"/>
      <c r="P14" s="11"/>
      <c r="Q14" s="11"/>
    </row>
    <row r="15" spans="2:17">
      <c r="B15" s="11"/>
      <c r="C15" s="534">
        <v>9</v>
      </c>
      <c r="D15" s="589" t="s">
        <v>313</v>
      </c>
      <c r="E15" s="590"/>
      <c r="F15" s="590"/>
      <c r="G15" s="590"/>
      <c r="H15" s="590"/>
      <c r="I15" s="590"/>
      <c r="J15" s="590"/>
      <c r="K15" s="590"/>
      <c r="L15" s="591"/>
      <c r="M15" s="620">
        <v>0</v>
      </c>
      <c r="N15" s="621"/>
      <c r="O15" s="622"/>
      <c r="P15" s="11"/>
      <c r="Q15" s="11"/>
    </row>
    <row r="16" spans="2:17">
      <c r="B16" s="11"/>
      <c r="C16" s="535">
        <v>10</v>
      </c>
      <c r="D16" s="601" t="s">
        <v>314</v>
      </c>
      <c r="E16" s="602"/>
      <c r="F16" s="602"/>
      <c r="G16" s="602"/>
      <c r="H16" s="602"/>
      <c r="I16" s="602"/>
      <c r="J16" s="602"/>
      <c r="K16" s="602"/>
      <c r="L16" s="603"/>
      <c r="M16" s="623">
        <v>0</v>
      </c>
      <c r="N16" s="621"/>
      <c r="O16" s="622"/>
      <c r="P16" s="11"/>
      <c r="Q16" s="11"/>
    </row>
    <row r="17" spans="2:17">
      <c r="B17" s="11"/>
      <c r="C17" s="534">
        <v>11</v>
      </c>
      <c r="D17" s="589" t="s">
        <v>315</v>
      </c>
      <c r="E17" s="590"/>
      <c r="F17" s="590"/>
      <c r="G17" s="590"/>
      <c r="H17" s="590"/>
      <c r="I17" s="590"/>
      <c r="J17" s="590"/>
      <c r="K17" s="590"/>
      <c r="L17" s="591"/>
      <c r="M17" s="620">
        <v>0</v>
      </c>
      <c r="N17" s="621"/>
      <c r="O17" s="622"/>
      <c r="P17" s="11"/>
      <c r="Q17" s="11"/>
    </row>
    <row r="18" spans="2:17">
      <c r="B18" s="11"/>
      <c r="C18" s="534">
        <v>12</v>
      </c>
      <c r="D18" s="589" t="s">
        <v>316</v>
      </c>
      <c r="E18" s="590"/>
      <c r="F18" s="590"/>
      <c r="G18" s="590"/>
      <c r="H18" s="590"/>
      <c r="I18" s="590"/>
      <c r="J18" s="590"/>
      <c r="K18" s="590"/>
      <c r="L18" s="591"/>
      <c r="M18" s="620">
        <v>0</v>
      </c>
      <c r="N18" s="621"/>
      <c r="O18" s="622"/>
      <c r="P18" s="11"/>
      <c r="Q18" s="11"/>
    </row>
    <row r="19" spans="2:17">
      <c r="B19" s="11"/>
      <c r="C19" s="535">
        <v>13</v>
      </c>
      <c r="D19" s="601" t="s">
        <v>317</v>
      </c>
      <c r="E19" s="602"/>
      <c r="F19" s="602"/>
      <c r="G19" s="602"/>
      <c r="H19" s="602"/>
      <c r="I19" s="602"/>
      <c r="J19" s="602"/>
      <c r="K19" s="602"/>
      <c r="L19" s="603"/>
      <c r="M19" s="623">
        <v>0</v>
      </c>
      <c r="N19" s="621"/>
      <c r="O19" s="622"/>
      <c r="P19" s="11"/>
      <c r="Q19" s="11"/>
    </row>
    <row r="20" spans="2:17">
      <c r="B20" s="11"/>
      <c r="C20" s="535">
        <v>14</v>
      </c>
      <c r="D20" s="601" t="s">
        <v>318</v>
      </c>
      <c r="E20" s="602"/>
      <c r="F20" s="602"/>
      <c r="G20" s="602"/>
      <c r="H20" s="602"/>
      <c r="I20" s="602"/>
      <c r="J20" s="602"/>
      <c r="K20" s="602"/>
      <c r="L20" s="603"/>
      <c r="M20" s="623">
        <v>0</v>
      </c>
      <c r="N20" s="621"/>
      <c r="O20" s="622"/>
      <c r="P20" s="11"/>
      <c r="Q20" s="11"/>
    </row>
    <row r="21" spans="2:17">
      <c r="B21" s="11"/>
      <c r="C21" s="535">
        <v>15</v>
      </c>
      <c r="D21" s="601" t="s">
        <v>319</v>
      </c>
      <c r="E21" s="602"/>
      <c r="F21" s="602"/>
      <c r="G21" s="602"/>
      <c r="H21" s="602"/>
      <c r="I21" s="602"/>
      <c r="J21" s="602"/>
      <c r="K21" s="602"/>
      <c r="L21" s="603"/>
      <c r="M21" s="623">
        <v>93</v>
      </c>
      <c r="N21" s="621"/>
      <c r="O21" s="622"/>
      <c r="P21" s="11"/>
      <c r="Q21" s="11"/>
    </row>
    <row r="22" spans="2:17">
      <c r="B22" s="11"/>
      <c r="C22" s="535">
        <v>16</v>
      </c>
      <c r="D22" s="601" t="s">
        <v>320</v>
      </c>
      <c r="E22" s="602"/>
      <c r="F22" s="602"/>
      <c r="G22" s="602"/>
      <c r="H22" s="602"/>
      <c r="I22" s="602"/>
      <c r="J22" s="602"/>
      <c r="K22" s="602"/>
      <c r="L22" s="603"/>
      <c r="M22" s="623">
        <v>0</v>
      </c>
      <c r="N22" s="621"/>
      <c r="O22" s="622"/>
      <c r="P22" s="11"/>
      <c r="Q22" s="11"/>
    </row>
    <row r="23" spans="2:17">
      <c r="B23" s="11"/>
      <c r="C23" s="535">
        <v>17</v>
      </c>
      <c r="D23" s="601" t="s">
        <v>321</v>
      </c>
      <c r="E23" s="602"/>
      <c r="F23" s="602"/>
      <c r="G23" s="602"/>
      <c r="H23" s="602"/>
      <c r="I23" s="602"/>
      <c r="J23" s="602"/>
      <c r="K23" s="602"/>
      <c r="L23" s="603"/>
      <c r="M23" s="623">
        <v>93</v>
      </c>
      <c r="N23" s="621"/>
      <c r="O23" s="622"/>
      <c r="P23" s="11"/>
      <c r="Q23" s="11"/>
    </row>
    <row r="24" spans="2:17">
      <c r="B24" s="11"/>
      <c r="C24" s="535">
        <v>18</v>
      </c>
      <c r="D24" s="601" t="s">
        <v>322</v>
      </c>
      <c r="E24" s="602"/>
      <c r="F24" s="602"/>
      <c r="G24" s="602"/>
      <c r="H24" s="602"/>
      <c r="I24" s="602"/>
      <c r="J24" s="602"/>
      <c r="K24" s="602"/>
      <c r="L24" s="603"/>
      <c r="M24" s="623">
        <v>0</v>
      </c>
      <c r="N24" s="621"/>
      <c r="O24" s="622"/>
      <c r="P24" s="11"/>
      <c r="Q24" s="11"/>
    </row>
    <row r="25" spans="2:17" ht="15.75" thickBot="1">
      <c r="B25" s="11"/>
      <c r="C25" s="536">
        <v>19</v>
      </c>
      <c r="D25" s="604" t="s">
        <v>323</v>
      </c>
      <c r="E25" s="605"/>
      <c r="F25" s="605"/>
      <c r="G25" s="605"/>
      <c r="H25" s="605"/>
      <c r="I25" s="605"/>
      <c r="J25" s="605"/>
      <c r="K25" s="605"/>
      <c r="L25" s="606"/>
      <c r="M25" s="624">
        <v>0</v>
      </c>
      <c r="N25" s="625"/>
      <c r="O25" s="626"/>
      <c r="P25" s="11"/>
      <c r="Q25" s="11"/>
    </row>
    <row r="26" spans="2:17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2:17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2:17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</sheetData>
  <mergeCells count="42">
    <mergeCell ref="D23:L23"/>
    <mergeCell ref="M23:O23"/>
    <mergeCell ref="D24:L24"/>
    <mergeCell ref="M24:O24"/>
    <mergeCell ref="D25:L25"/>
    <mergeCell ref="M25:O25"/>
    <mergeCell ref="D20:L20"/>
    <mergeCell ref="M20:O20"/>
    <mergeCell ref="D21:L21"/>
    <mergeCell ref="M21:O21"/>
    <mergeCell ref="D22:L22"/>
    <mergeCell ref="M22:O22"/>
    <mergeCell ref="D17:L17"/>
    <mergeCell ref="M17:O17"/>
    <mergeCell ref="D18:L18"/>
    <mergeCell ref="M18:O18"/>
    <mergeCell ref="D19:L19"/>
    <mergeCell ref="M19:O19"/>
    <mergeCell ref="D14:L14"/>
    <mergeCell ref="M14:O14"/>
    <mergeCell ref="D15:L15"/>
    <mergeCell ref="M15:O15"/>
    <mergeCell ref="D16:L16"/>
    <mergeCell ref="M16:O16"/>
    <mergeCell ref="D11:L11"/>
    <mergeCell ref="M11:O11"/>
    <mergeCell ref="D12:L12"/>
    <mergeCell ref="M12:O12"/>
    <mergeCell ref="D13:L13"/>
    <mergeCell ref="M13:O13"/>
    <mergeCell ref="D8:L8"/>
    <mergeCell ref="M8:O8"/>
    <mergeCell ref="D9:L9"/>
    <mergeCell ref="M9:O9"/>
    <mergeCell ref="D10:L10"/>
    <mergeCell ref="M10:O10"/>
    <mergeCell ref="C4:O4"/>
    <mergeCell ref="D5:N5"/>
    <mergeCell ref="D6:L6"/>
    <mergeCell ref="M6:O6"/>
    <mergeCell ref="D7:L7"/>
    <mergeCell ref="M7:O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9. melléklet a 12/2015. (IV.24.) önkormányzati rendelethez, 
adatok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6</vt:i4>
      </vt:variant>
    </vt:vector>
  </HeadingPairs>
  <TitlesOfParts>
    <vt:vector size="29" baseType="lpstr">
      <vt:lpstr>1.m. Önkormányzat</vt:lpstr>
      <vt:lpstr>2.m.Önkormányzat összesítő</vt:lpstr>
      <vt:lpstr>3.m.Polg.Hiv.</vt:lpstr>
      <vt:lpstr>4.m.Művház</vt:lpstr>
      <vt:lpstr>5.m.Önkorm Óvoda</vt:lpstr>
      <vt:lpstr>6.m.Maradványkimutatás Önk.</vt:lpstr>
      <vt:lpstr>7.m.Maradványkimutatás Hivatal</vt:lpstr>
      <vt:lpstr>8.m.Maradványkimutatás Óvoda</vt:lpstr>
      <vt:lpstr>9.m.Maradványkimutatás Műv.ház</vt:lpstr>
      <vt:lpstr>10.m. Támogatások</vt:lpstr>
      <vt:lpstr>11.m. közvetett támogatás</vt:lpstr>
      <vt:lpstr>12.m.finanszírozás</vt:lpstr>
      <vt:lpstr>13.m. Mérleg</vt:lpstr>
      <vt:lpstr>14.m. Pénzforgalom</vt:lpstr>
      <vt:lpstr>15.m. Mutatószámok, feladatm.</vt:lpstr>
      <vt:lpstr>16.m. hosszú távú kötelez.</vt:lpstr>
      <vt:lpstr>17.m. Vagyonkimutatás</vt:lpstr>
      <vt:lpstr>18. m. Felhalmozás</vt:lpstr>
      <vt:lpstr>19.m.Egyszerűsített mérleg</vt:lpstr>
      <vt:lpstr>20.m. Egysz.pénzforgalmi jelent</vt:lpstr>
      <vt:lpstr>21.m.Egysz.eredménykimutatás</vt:lpstr>
      <vt:lpstr>22.m. Egysz.maradvány kim.</vt:lpstr>
      <vt:lpstr>23.m. Részesedések</vt:lpstr>
      <vt:lpstr>'13.m. Mérleg'!_GoBack</vt:lpstr>
      <vt:lpstr>'4.m.Művház'!Nyomtatási_cím</vt:lpstr>
      <vt:lpstr>'5.m.Önkorm Óvoda'!Nyomtatási_cím</vt:lpstr>
      <vt:lpstr>'1.m. Önkormányzat'!Nyomtatási_terület</vt:lpstr>
      <vt:lpstr>'2.m.Önkormányzat összesítő'!Nyomtatási_terület</vt:lpstr>
      <vt:lpstr>'4.m.Művház'!Nyomtatási_terület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Titkárság</cp:lastModifiedBy>
  <cp:lastPrinted>2015-04-28T08:25:55Z</cp:lastPrinted>
  <dcterms:created xsi:type="dcterms:W3CDTF">2015-04-17T09:44:37Z</dcterms:created>
  <dcterms:modified xsi:type="dcterms:W3CDTF">2015-04-28T12:35:15Z</dcterms:modified>
</cp:coreProperties>
</file>