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5.1. sz. mell VK " sheetId="1" r:id="rId1"/>
  </sheets>
  <definedNames>
    <definedName name="_xlnm.Print_Titles" localSheetId="0">'9.5.1. sz. mell VK '!$1:$6</definedName>
  </definedNames>
  <calcPr calcId="145621"/>
</workbook>
</file>

<file path=xl/calcChain.xml><?xml version="1.0" encoding="utf-8"?>
<calcChain xmlns="http://schemas.openxmlformats.org/spreadsheetml/2006/main">
  <c r="C61" i="1" l="1"/>
  <c r="C53" i="1"/>
  <c r="C52" i="1"/>
  <c r="C49" i="1"/>
  <c r="C48" i="1"/>
  <c r="C47" i="1"/>
  <c r="C46" i="1"/>
  <c r="C58" i="1" s="1"/>
  <c r="C41" i="1"/>
  <c r="C38" i="1" s="1"/>
  <c r="C31" i="1"/>
  <c r="C26" i="1"/>
  <c r="C24" i="1"/>
  <c r="C23" i="1"/>
  <c r="C20" i="1" s="1"/>
  <c r="C10" i="1"/>
  <c r="C8" i="1" s="1"/>
  <c r="C37" i="1" l="1"/>
  <c r="C42" i="1" s="1"/>
</calcChain>
</file>

<file path=xl/sharedStrings.xml><?xml version="1.0" encoding="utf-8"?>
<sst xmlns="http://schemas.openxmlformats.org/spreadsheetml/2006/main" count="113" uniqueCount="99">
  <si>
    <t>Költségvetési szerv megnevezése</t>
  </si>
  <si>
    <t>Városi Kincstár</t>
  </si>
  <si>
    <t>03</t>
  </si>
  <si>
    <t>Feladat megnevezése</t>
  </si>
  <si>
    <t>Kötelező feladatok bevételei, kiadásai</t>
  </si>
  <si>
    <t>02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</si>
  <si>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</si>
  <si>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</si>
  <si>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</si>
  <si>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</si>
  <si>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</si>
  <si>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</si>
  <si>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</si>
  <si>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</si>
  <si>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</si>
  <si>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</si>
  <si>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</si>
  <si>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</si>
  <si>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</si>
  <si>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</si>
  <si>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</si>
  <si>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</si>
  <si>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</si>
  <si>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</si>
  <si>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</si>
  <si>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</si>
  <si>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</si>
  <si>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</si>
  <si>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</si>
  <si>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</si>
  <si>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</si>
  <si>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</si>
  <si>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</si>
  <si>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</si>
  <si>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</si>
  <si>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</si>
  <si>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</si>
  <si>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</si>
  <si>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</si>
  <si>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</si>
  <si>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</si>
  <si>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</si>
  <si>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</si>
  <si>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</si>
  <si>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</si>
  <si>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</si>
  <si>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</si>
  <si>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</si>
  <si>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</si>
  <si>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</si>
  <si>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</si>
  <si>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</si>
  <si>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</si>
  <si>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</si>
  <si>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</si>
  <si>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</si>
  <si>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</si>
  <si>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</si>
  <si>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</si>
  <si>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</si>
  <si>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</si>
  <si>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</si>
  <si>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</si>
  <si>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</si>
  <si>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</si>
  <si>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</si>
  <si>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</si>
  <si>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</si>
  <si>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</si>
  <si>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</si>
  <si>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</si>
  <si>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</si>
  <si>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</si>
  <si>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</si>
  <si>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</si>
  <si>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</si>
  <si>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</si>
  <si>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</si>
  <si>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</si>
  <si>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</si>
  <si>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</si>
  <si>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</si>
  <si>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</si>
  <si>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</si>
  <si>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</si>
  <si>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</si>
  <si>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</si>
  <si>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</si>
  <si>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</si>
  <si>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</si>
  <si>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</si>
  <si>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</si>
  <si>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</si>
  <si>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</si>
  <si>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</si>
  <si>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</si>
  <si>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</si>
  <si>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</si>
  <si>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Pályázati forrás terhére foglalkoztatható létszám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</si>
</sst>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34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6" fillId="0" borderId="0"/>
    <xf numFmtId="0" fontId="28" fillId="2" borderId="0" applyNumberFormat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2" borderId="0" applyNumberFormat="0" applyBorder="0" applyAlignment="0" applyProtection="0"/>
    <xf numFmtId="0" fontId="28" fillId="6" borderId="0" applyNumberFormat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</cellStyleXfs>
  <cellXfs count="79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9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 applyAlignment="1" applyProtection="1">
      <alignment vertical="center" wrapText="1"/>
    </xf>
    <xf numFmtId="164" fontId="19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3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19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19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1" fillId="0" borderId="10" xfId="0" applyFont="1" applyBorder="1" applyAlignment="1" applyProtection="1">
      <alignment horizontal="center" vertical="center" wrapText="1"/>
    </xf>
    <xf numFmtId="164" fontId="22" fillId="0" borderId="28" xfId="0" applyNumberFormat="1" applyFont="1" applyFill="1" applyBorder="1" applyAlignment="1" applyProtection="1">
      <alignment horizontal="right" vertical="center" wrapText="1" indent="1"/>
    </xf>
    <xf numFmtId="164" fontId="2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1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18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164" fontId="11" fillId="0" borderId="28" xfId="0" applyNumberFormat="1" applyFont="1" applyFill="1" applyBorder="1" applyAlignment="1" applyProtection="1">
      <alignment horizontal="right" vertical="center" wrapText="1" indent="1"/>
    </xf>
    <xf numFmtId="0" fontId="24" fillId="0" borderId="0" xfId="0" applyFont="1" applyFill="1" applyAlignment="1" applyProtection="1">
      <alignment vertical="center" wrapText="1"/>
    </xf>
    <xf numFmtId="164" fontId="22" fillId="0" borderId="12" xfId="0" applyNumberFormat="1" applyFont="1" applyFill="1" applyBorder="1" applyAlignment="1" applyProtection="1">
      <alignment horizontal="right" vertical="center" wrapText="1" indent="1"/>
    </xf>
    <xf numFmtId="164" fontId="2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25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6" fillId="0" borderId="0" xfId="0" applyFont="1" applyFill="1" applyAlignment="1" applyProtection="1">
      <alignment horizontal="right" vertical="center" wrapText="1" indent="1"/>
    </xf>
    <xf numFmtId="0" fontId="9" fillId="0" borderId="16" xfId="0" applyFont="1" applyFill="1" applyBorder="1" applyAlignment="1" applyProtection="1">
      <alignment horizontal="left" vertical="center"/>
    </xf>
    <xf numFmtId="0" fontId="9" fillId="0" borderId="2" xfId="0" applyFont="1" applyFill="1" applyBorder="1" applyAlignment="1" applyProtection="1">
      <alignment vertical="center" wrapText="1"/>
    </xf>
    <xf numFmtId="4" fontId="2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0" fontId="27" fillId="0" borderId="31" xfId="0" applyFont="1" applyFill="1" applyBorder="1" applyAlignment="1" applyProtection="1">
      <alignment horizontal="left" vertical="center" wrapText="1"/>
    </xf>
    <xf numFmtId="0" fontId="27" fillId="0" borderId="5" xfId="0" applyFont="1" applyFill="1" applyBorder="1" applyAlignment="1" applyProtection="1">
      <alignment horizontal="left" vertical="center" wrapText="1"/>
    </xf>
    <xf numFmtId="4" fontId="2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6" fillId="0" borderId="0" xfId="0" applyFont="1" applyFill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5">
    <tabColor rgb="FF92D050"/>
  </sheetPr>
  <dimension ref="A1:C61"/>
  <sheetViews>
    <sheetView tabSelected="1" topLeftCell="B1" zoomScale="145" zoomScaleNormal="145" workbookViewId="0">
      <selection activeCell="B8" sqref="B8"/>
    </sheetView>
  </sheetViews>
  <sheetFormatPr defaultRowHeight="12.75" x14ac:dyDescent="0.2"/>
  <cols>
    <col min="1" max="1" width="13.83203125" style="70" customWidth="1"/>
    <col min="2" max="2" width="79.1640625" style="18" customWidth="1"/>
    <col min="3" max="3" width="25" style="78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4.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65102334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f>32107480+1334000</f>
        <v>33441480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1586000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>
        <v>17535396</v>
      </c>
    </row>
    <row r="14" spans="1:3" s="28" customFormat="1" ht="12" customHeight="1" x14ac:dyDescent="0.2">
      <c r="A14" s="32" t="s">
        <v>26</v>
      </c>
      <c r="B14" s="33" t="s">
        <v>27</v>
      </c>
      <c r="C14" s="34">
        <v>4914377</v>
      </c>
    </row>
    <row r="15" spans="1:3" s="28" customFormat="1" ht="12" customHeight="1" x14ac:dyDescent="0.2">
      <c r="A15" s="32" t="s">
        <v>28</v>
      </c>
      <c r="B15" s="35" t="s">
        <v>29</v>
      </c>
      <c r="C15" s="34">
        <v>7614000</v>
      </c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8">
        <v>11081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3029325</v>
      </c>
    </row>
    <row r="21" spans="1:3" s="37" customFormat="1" ht="12" customHeight="1" x14ac:dyDescent="0.2">
      <c r="A21" s="32" t="s">
        <v>40</v>
      </c>
      <c r="B21" s="39" t="s">
        <v>41</v>
      </c>
      <c r="C21" s="40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34">
        <f>1631175+1398150</f>
        <v>3029325</v>
      </c>
    </row>
    <row r="24" spans="1:3" s="37" customFormat="1" ht="12" customHeight="1" thickBot="1" x14ac:dyDescent="0.25">
      <c r="A24" s="32" t="s">
        <v>46</v>
      </c>
      <c r="B24" s="33" t="s">
        <v>47</v>
      </c>
      <c r="C24" s="34">
        <f>1631175+1398150</f>
        <v>3029325</v>
      </c>
    </row>
    <row r="25" spans="1:3" s="37" customFormat="1" ht="12" customHeight="1" thickBot="1" x14ac:dyDescent="0.25">
      <c r="A25" s="41" t="s">
        <v>48</v>
      </c>
      <c r="B25" s="42" t="s">
        <v>49</v>
      </c>
      <c r="C25" s="43"/>
    </row>
    <row r="26" spans="1:3" s="37" customFormat="1" ht="12" customHeight="1" thickBot="1" x14ac:dyDescent="0.25">
      <c r="A26" s="41" t="s">
        <v>50</v>
      </c>
      <c r="B26" s="42" t="s">
        <v>51</v>
      </c>
      <c r="C26" s="27">
        <f>+C27+C28+C29</f>
        <v>0</v>
      </c>
    </row>
    <row r="27" spans="1:3" s="37" customFormat="1" ht="12" customHeight="1" x14ac:dyDescent="0.2">
      <c r="A27" s="44" t="s">
        <v>52</v>
      </c>
      <c r="B27" s="45" t="s">
        <v>53</v>
      </c>
      <c r="C27" s="46"/>
    </row>
    <row r="28" spans="1:3" s="37" customFormat="1" ht="12" customHeight="1" x14ac:dyDescent="0.2">
      <c r="A28" s="44" t="s">
        <v>54</v>
      </c>
      <c r="B28" s="45" t="s">
        <v>43</v>
      </c>
      <c r="C28" s="40"/>
    </row>
    <row r="29" spans="1:3" s="37" customFormat="1" ht="12" customHeight="1" x14ac:dyDescent="0.2">
      <c r="A29" s="44" t="s">
        <v>55</v>
      </c>
      <c r="B29" s="47" t="s">
        <v>56</v>
      </c>
      <c r="C29" s="40"/>
    </row>
    <row r="30" spans="1:3" s="37" customFormat="1" ht="12" customHeight="1" thickBot="1" x14ac:dyDescent="0.25">
      <c r="A30" s="32" t="s">
        <v>57</v>
      </c>
      <c r="B30" s="48" t="s">
        <v>58</v>
      </c>
      <c r="C30" s="49"/>
    </row>
    <row r="31" spans="1:3" s="37" customFormat="1" ht="12" customHeight="1" thickBot="1" x14ac:dyDescent="0.25">
      <c r="A31" s="41" t="s">
        <v>59</v>
      </c>
      <c r="B31" s="42" t="s">
        <v>60</v>
      </c>
      <c r="C31" s="27">
        <f>+C32+C33+C34</f>
        <v>0</v>
      </c>
    </row>
    <row r="32" spans="1:3" s="37" customFormat="1" ht="12" customHeight="1" x14ac:dyDescent="0.2">
      <c r="A32" s="44" t="s">
        <v>61</v>
      </c>
      <c r="B32" s="45" t="s">
        <v>62</v>
      </c>
      <c r="C32" s="46"/>
    </row>
    <row r="33" spans="1:3" s="37" customFormat="1" ht="12" customHeight="1" x14ac:dyDescent="0.2">
      <c r="A33" s="44" t="s">
        <v>63</v>
      </c>
      <c r="B33" s="47" t="s">
        <v>64</v>
      </c>
      <c r="C33" s="36"/>
    </row>
    <row r="34" spans="1:3" s="28" customFormat="1" ht="12" customHeight="1" thickBot="1" x14ac:dyDescent="0.25">
      <c r="A34" s="32" t="s">
        <v>65</v>
      </c>
      <c r="B34" s="48" t="s">
        <v>66</v>
      </c>
      <c r="C34" s="49"/>
    </row>
    <row r="35" spans="1:3" s="28" customFormat="1" ht="12" customHeight="1" thickBot="1" x14ac:dyDescent="0.25">
      <c r="A35" s="41" t="s">
        <v>67</v>
      </c>
      <c r="B35" s="42" t="s">
        <v>68</v>
      </c>
      <c r="C35" s="43"/>
    </row>
    <row r="36" spans="1:3" s="28" customFormat="1" ht="12" customHeight="1" thickBot="1" x14ac:dyDescent="0.25">
      <c r="A36" s="41" t="s">
        <v>69</v>
      </c>
      <c r="B36" s="42" t="s">
        <v>70</v>
      </c>
      <c r="C36" s="50"/>
    </row>
    <row r="37" spans="1:3" s="28" customFormat="1" ht="12" customHeight="1" thickBot="1" x14ac:dyDescent="0.25">
      <c r="A37" s="19" t="s">
        <v>71</v>
      </c>
      <c r="B37" s="42" t="s">
        <v>72</v>
      </c>
      <c r="C37" s="51">
        <f>+C8+C20+C25+C26+C31+C35+C36</f>
        <v>68131659</v>
      </c>
    </row>
    <row r="38" spans="1:3" s="28" customFormat="1" ht="12" customHeight="1" thickBot="1" x14ac:dyDescent="0.25">
      <c r="A38" s="52" t="s">
        <v>73</v>
      </c>
      <c r="B38" s="42" t="s">
        <v>74</v>
      </c>
      <c r="C38" s="53">
        <f>+C39+C40+C41</f>
        <v>207929500</v>
      </c>
    </row>
    <row r="39" spans="1:3" s="28" customFormat="1" ht="12" customHeight="1" x14ac:dyDescent="0.2">
      <c r="A39" s="44" t="s">
        <v>75</v>
      </c>
      <c r="B39" s="45" t="s">
        <v>76</v>
      </c>
      <c r="C39" s="46">
        <v>1550858</v>
      </c>
    </row>
    <row r="40" spans="1:3" s="37" customFormat="1" ht="12" customHeight="1" x14ac:dyDescent="0.2">
      <c r="A40" s="44" t="s">
        <v>77</v>
      </c>
      <c r="B40" s="47" t="s">
        <v>78</v>
      </c>
      <c r="C40" s="36"/>
    </row>
    <row r="41" spans="1:3" s="37" customFormat="1" ht="15" customHeight="1" thickBot="1" x14ac:dyDescent="0.25">
      <c r="A41" s="32" t="s">
        <v>79</v>
      </c>
      <c r="B41" s="48" t="s">
        <v>80</v>
      </c>
      <c r="C41" s="54">
        <f>238957245+846360+932600+1350000+200000+7043400+221980+358500+70000-491420-43110023</f>
        <v>206378642</v>
      </c>
    </row>
    <row r="42" spans="1:3" s="37" customFormat="1" ht="15" customHeight="1" thickBot="1" x14ac:dyDescent="0.25">
      <c r="A42" s="52" t="s">
        <v>81</v>
      </c>
      <c r="B42" s="55" t="s">
        <v>82</v>
      </c>
      <c r="C42" s="53">
        <f>+C37+C38</f>
        <v>276061159</v>
      </c>
    </row>
    <row r="43" spans="1:3" x14ac:dyDescent="0.2">
      <c r="A43" s="56"/>
      <c r="B43" s="57"/>
      <c r="C43" s="58"/>
    </row>
    <row r="44" spans="1:3" s="22" customFormat="1" ht="16.5" customHeight="1" thickBot="1" x14ac:dyDescent="0.25">
      <c r="A44" s="59"/>
      <c r="B44" s="60"/>
      <c r="C44" s="61"/>
    </row>
    <row r="45" spans="1:3" s="65" customFormat="1" ht="12" customHeight="1" thickBot="1" x14ac:dyDescent="0.25">
      <c r="A45" s="62"/>
      <c r="B45" s="63" t="s">
        <v>83</v>
      </c>
      <c r="C45" s="64"/>
    </row>
    <row r="46" spans="1:3" ht="12" customHeight="1" thickBot="1" x14ac:dyDescent="0.25">
      <c r="A46" s="41" t="s">
        <v>14</v>
      </c>
      <c r="B46" s="42" t="s">
        <v>84</v>
      </c>
      <c r="C46" s="66">
        <f>SUM(C47:C51)</f>
        <v>275485109</v>
      </c>
    </row>
    <row r="47" spans="1:3" ht="12" customHeight="1" x14ac:dyDescent="0.2">
      <c r="A47" s="32" t="s">
        <v>16</v>
      </c>
      <c r="B47" s="39" t="s">
        <v>85</v>
      </c>
      <c r="C47" s="46">
        <f>60512486+720000+1365000+110000+9273+1170000+300000</f>
        <v>64186759</v>
      </c>
    </row>
    <row r="48" spans="1:3" ht="12" customHeight="1" x14ac:dyDescent="0.2">
      <c r="A48" s="32" t="s">
        <v>18</v>
      </c>
      <c r="B48" s="33" t="s">
        <v>86</v>
      </c>
      <c r="C48" s="67">
        <f>13261042+126360+266175+44781+1808+228150+58500-491420</f>
        <v>13495396</v>
      </c>
    </row>
    <row r="49" spans="1:3" ht="12" customHeight="1" x14ac:dyDescent="0.2">
      <c r="A49" s="32" t="s">
        <v>20</v>
      </c>
      <c r="B49" s="33" t="s">
        <v>87</v>
      </c>
      <c r="C49" s="67">
        <f>229985778+932600+1350000+200000+6888619+1555980-43110023</f>
        <v>197802954</v>
      </c>
    </row>
    <row r="50" spans="1:3" ht="12" customHeight="1" x14ac:dyDescent="0.2">
      <c r="A50" s="32" t="s">
        <v>22</v>
      </c>
      <c r="B50" s="33" t="s">
        <v>88</v>
      </c>
      <c r="C50" s="34"/>
    </row>
    <row r="51" spans="1:3" ht="12" customHeight="1" thickBot="1" x14ac:dyDescent="0.25">
      <c r="A51" s="32" t="s">
        <v>24</v>
      </c>
      <c r="B51" s="33" t="s">
        <v>89</v>
      </c>
      <c r="C51" s="34"/>
    </row>
    <row r="52" spans="1:3" s="65" customFormat="1" ht="12" customHeight="1" thickBot="1" x14ac:dyDescent="0.25">
      <c r="A52" s="41" t="s">
        <v>38</v>
      </c>
      <c r="B52" s="42" t="s">
        <v>90</v>
      </c>
      <c r="C52" s="27">
        <f>SUM(C53:C55)</f>
        <v>576050</v>
      </c>
    </row>
    <row r="53" spans="1:3" ht="12" customHeight="1" x14ac:dyDescent="0.2">
      <c r="A53" s="32" t="s">
        <v>40</v>
      </c>
      <c r="B53" s="39" t="s">
        <v>91</v>
      </c>
      <c r="C53" s="46">
        <f>506050+70000</f>
        <v>576050</v>
      </c>
    </row>
    <row r="54" spans="1:3" ht="12" customHeight="1" x14ac:dyDescent="0.2">
      <c r="A54" s="32" t="s">
        <v>42</v>
      </c>
      <c r="B54" s="33" t="s">
        <v>92</v>
      </c>
      <c r="C54" s="34"/>
    </row>
    <row r="55" spans="1:3" ht="12" customHeight="1" x14ac:dyDescent="0.2">
      <c r="A55" s="32" t="s">
        <v>44</v>
      </c>
      <c r="B55" s="33" t="s">
        <v>93</v>
      </c>
      <c r="C55" s="34"/>
    </row>
    <row r="56" spans="1:3" ht="15" customHeight="1" thickBot="1" x14ac:dyDescent="0.25">
      <c r="A56" s="32" t="s">
        <v>46</v>
      </c>
      <c r="B56" s="33" t="s">
        <v>94</v>
      </c>
      <c r="C56" s="34"/>
    </row>
    <row r="57" spans="1:3" ht="13.5" thickBot="1" x14ac:dyDescent="0.25">
      <c r="A57" s="41" t="s">
        <v>48</v>
      </c>
      <c r="B57" s="42" t="s">
        <v>95</v>
      </c>
      <c r="C57" s="43"/>
    </row>
    <row r="58" spans="1:3" ht="15" customHeight="1" thickBot="1" x14ac:dyDescent="0.25">
      <c r="A58" s="41" t="s">
        <v>50</v>
      </c>
      <c r="B58" s="68" t="s">
        <v>96</v>
      </c>
      <c r="C58" s="69">
        <f>+C46+C52+C57</f>
        <v>276061159</v>
      </c>
    </row>
    <row r="59" spans="1:3" ht="14.25" customHeight="1" thickBot="1" x14ac:dyDescent="0.25">
      <c r="C59" s="71"/>
    </row>
    <row r="60" spans="1:3" x14ac:dyDescent="0.2">
      <c r="A60" s="72" t="s">
        <v>97</v>
      </c>
      <c r="B60" s="73"/>
      <c r="C60" s="74">
        <v>21.17</v>
      </c>
    </row>
    <row r="61" spans="1:3" ht="13.5" thickBot="1" x14ac:dyDescent="0.25">
      <c r="A61" s="75" t="s">
        <v>98</v>
      </c>
      <c r="B61" s="76"/>
      <c r="C61" s="77">
        <f>0.67+0.58</f>
        <v>1.25</v>
      </c>
    </row>
  </sheetData>
  <sheetProtection formatCells="0"/>
  <mergeCells count="1">
    <mergeCell ref="A61:B6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21. számú melléklet a 27/2019.(IX.16.)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9.5.1. sz. mell VK </vt:lpstr>
      <vt:lpstr>'9.5.1. sz. mell VK 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2019-09-17T07:55:58Z</dcterms:created>
  <dcterms:modified xsi:type="dcterms:W3CDTF">2019-09-17T07:55:58Z</dcterms:modified>
</cp:coreProperties>
</file>