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HÓ\Desktop\ASZTAL\Dokumentumok\Testületi anyag 2019.május\RENDELETEK 2019\"/>
    </mc:Choice>
  </mc:AlternateContent>
  <xr:revisionPtr revIDLastSave="0" documentId="13_ncr:1_{298A355C-C188-4DDC-917A-020AF9B9437B}" xr6:coauthVersionLast="43" xr6:coauthVersionMax="43" xr10:uidLastSave="{00000000-0000-0000-0000-000000000000}"/>
  <bookViews>
    <workbookView xWindow="-120" yWindow="-120" windowWidth="20640" windowHeight="11160" activeTab="9" xr2:uid="{00000000-000D-0000-FFFF-FFFF00000000}"/>
  </bookViews>
  <sheets>
    <sheet name="1." sheetId="5" r:id="rId1"/>
    <sheet name="1a" sheetId="10" r:id="rId2"/>
    <sheet name="1b" sheetId="11" r:id="rId3"/>
    <sheet name="2a" sheetId="13" r:id="rId4"/>
    <sheet name="2b" sheetId="12" r:id="rId5"/>
    <sheet name="3" sheetId="14" r:id="rId6"/>
    <sheet name="4." sheetId="15" r:id="rId7"/>
    <sheet name="5." sheetId="17" r:id="rId8"/>
    <sheet name="6." sheetId="8" r:id="rId9"/>
    <sheet name="7." sheetId="16" r:id="rId10"/>
  </sheets>
  <externalReferences>
    <externalReference r:id="rId11"/>
    <externalReference r:id="rId12"/>
    <externalReference r:id="rId13"/>
    <externalReference r:id="rId14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9" i="5" l="1"/>
  <c r="C132" i="5"/>
  <c r="A74" i="14" l="1"/>
  <c r="B74" i="14"/>
  <c r="C74" i="14"/>
  <c r="D74" i="14"/>
  <c r="E74" i="14"/>
  <c r="F74" i="14"/>
  <c r="G74" i="14"/>
  <c r="H74" i="14"/>
  <c r="I74" i="14"/>
  <c r="J74" i="14"/>
  <c r="K74" i="14"/>
  <c r="L74" i="14"/>
  <c r="A75" i="14"/>
  <c r="B75" i="14"/>
  <c r="C75" i="14"/>
  <c r="D75" i="14"/>
  <c r="E75" i="14"/>
  <c r="F75" i="14"/>
  <c r="G75" i="14"/>
  <c r="H75" i="14"/>
  <c r="I75" i="14"/>
  <c r="J75" i="14"/>
  <c r="K75" i="14"/>
  <c r="L75" i="14"/>
  <c r="A76" i="14"/>
  <c r="B76" i="14"/>
  <c r="C76" i="14"/>
  <c r="D76" i="14"/>
  <c r="E76" i="14"/>
  <c r="F76" i="14"/>
  <c r="G76" i="14"/>
  <c r="H76" i="14"/>
  <c r="I76" i="14"/>
  <c r="J76" i="14"/>
  <c r="K76" i="14"/>
  <c r="L76" i="14"/>
  <c r="A77" i="14"/>
  <c r="B77" i="14"/>
  <c r="C77" i="14"/>
  <c r="D77" i="14"/>
  <c r="E77" i="14"/>
  <c r="F77" i="14"/>
  <c r="G77" i="14"/>
  <c r="H77" i="14"/>
  <c r="I77" i="14"/>
  <c r="J77" i="14"/>
  <c r="K77" i="14"/>
  <c r="L77" i="14"/>
  <c r="A78" i="14"/>
  <c r="B78" i="14"/>
  <c r="C78" i="14"/>
  <c r="D78" i="14"/>
  <c r="E78" i="14"/>
  <c r="F78" i="14"/>
  <c r="G78" i="14"/>
  <c r="H78" i="14"/>
  <c r="I78" i="14"/>
  <c r="J78" i="14"/>
  <c r="K78" i="14"/>
  <c r="L78" i="14"/>
  <c r="A79" i="14"/>
  <c r="B79" i="14"/>
  <c r="C79" i="14"/>
  <c r="D79" i="14"/>
  <c r="E79" i="14"/>
  <c r="F79" i="14"/>
  <c r="G79" i="14"/>
  <c r="H79" i="14"/>
  <c r="I79" i="14"/>
  <c r="J79" i="14"/>
  <c r="K79" i="14"/>
  <c r="L79" i="14"/>
  <c r="A80" i="14"/>
  <c r="B80" i="14"/>
  <c r="C80" i="14"/>
  <c r="D80" i="14"/>
  <c r="E80" i="14"/>
  <c r="F80" i="14"/>
  <c r="G80" i="14"/>
  <c r="H80" i="14"/>
  <c r="I80" i="14"/>
  <c r="J80" i="14"/>
  <c r="K80" i="14"/>
  <c r="L80" i="14"/>
  <c r="A81" i="14"/>
  <c r="B81" i="14"/>
  <c r="C81" i="14"/>
  <c r="D81" i="14"/>
  <c r="E81" i="14"/>
  <c r="F81" i="14"/>
  <c r="G81" i="14"/>
  <c r="H81" i="14"/>
  <c r="I81" i="14"/>
  <c r="J81" i="14"/>
  <c r="K81" i="14"/>
  <c r="L81" i="14"/>
  <c r="A82" i="14"/>
  <c r="B82" i="14"/>
  <c r="C82" i="14"/>
  <c r="D82" i="14"/>
  <c r="E82" i="14"/>
  <c r="F82" i="14"/>
  <c r="G82" i="14"/>
  <c r="H82" i="14"/>
  <c r="I82" i="14"/>
  <c r="J82" i="14"/>
  <c r="K82" i="14"/>
  <c r="L82" i="14"/>
  <c r="A83" i="14"/>
  <c r="B83" i="14"/>
  <c r="C83" i="14"/>
  <c r="D83" i="14"/>
  <c r="E83" i="14"/>
  <c r="F83" i="14"/>
  <c r="G83" i="14"/>
  <c r="H83" i="14"/>
  <c r="I83" i="14"/>
  <c r="J83" i="14"/>
  <c r="K83" i="14"/>
  <c r="L83" i="14"/>
  <c r="A84" i="14"/>
  <c r="B84" i="14"/>
  <c r="C84" i="14"/>
  <c r="D84" i="14"/>
  <c r="E84" i="14"/>
  <c r="F84" i="14"/>
  <c r="G84" i="14"/>
  <c r="H84" i="14"/>
  <c r="I84" i="14"/>
  <c r="J84" i="14"/>
  <c r="K84" i="14"/>
  <c r="L84" i="14"/>
  <c r="A85" i="14"/>
  <c r="B85" i="14"/>
  <c r="C85" i="14"/>
  <c r="D85" i="14"/>
  <c r="E85" i="14"/>
  <c r="F85" i="14"/>
  <c r="G85" i="14"/>
  <c r="H85" i="14"/>
  <c r="I85" i="14"/>
  <c r="J85" i="14"/>
  <c r="K85" i="14"/>
  <c r="L85" i="14"/>
  <c r="A86" i="14"/>
  <c r="B86" i="14"/>
  <c r="C86" i="14"/>
  <c r="D86" i="14"/>
  <c r="E86" i="14"/>
  <c r="F86" i="14"/>
  <c r="G86" i="14"/>
  <c r="H86" i="14"/>
  <c r="I86" i="14"/>
  <c r="J86" i="14"/>
  <c r="K86" i="14"/>
  <c r="L86" i="14"/>
  <c r="A87" i="14"/>
  <c r="B87" i="14"/>
  <c r="C87" i="14"/>
  <c r="D87" i="14"/>
  <c r="E87" i="14"/>
  <c r="F87" i="14"/>
  <c r="G87" i="14"/>
  <c r="H87" i="14"/>
  <c r="I87" i="14"/>
  <c r="J87" i="14"/>
  <c r="K87" i="14"/>
  <c r="L87" i="14"/>
  <c r="A88" i="14"/>
  <c r="B88" i="14"/>
  <c r="C88" i="14"/>
  <c r="D88" i="14"/>
  <c r="E88" i="14"/>
  <c r="F88" i="14"/>
  <c r="G88" i="14"/>
  <c r="H88" i="14"/>
  <c r="I88" i="14"/>
  <c r="J88" i="14"/>
  <c r="K88" i="14"/>
  <c r="L88" i="14"/>
  <c r="A65" i="14"/>
  <c r="B65" i="14"/>
  <c r="C65" i="14"/>
  <c r="D65" i="14"/>
  <c r="E65" i="14"/>
  <c r="F65" i="14"/>
  <c r="G65" i="14"/>
  <c r="H65" i="14"/>
  <c r="I65" i="14"/>
  <c r="J65" i="14"/>
  <c r="K65" i="14"/>
  <c r="L65" i="14"/>
  <c r="A66" i="14"/>
  <c r="B66" i="14"/>
  <c r="C66" i="14"/>
  <c r="D66" i="14"/>
  <c r="E66" i="14"/>
  <c r="F66" i="14"/>
  <c r="G66" i="14"/>
  <c r="H66" i="14"/>
  <c r="I66" i="14"/>
  <c r="J66" i="14"/>
  <c r="K66" i="14"/>
  <c r="L66" i="14"/>
  <c r="A67" i="14"/>
  <c r="B67" i="14"/>
  <c r="C67" i="14"/>
  <c r="D67" i="14"/>
  <c r="E67" i="14"/>
  <c r="F67" i="14"/>
  <c r="G67" i="14"/>
  <c r="H67" i="14"/>
  <c r="I67" i="14"/>
  <c r="J67" i="14"/>
  <c r="K67" i="14"/>
  <c r="L67" i="14"/>
  <c r="A68" i="14"/>
  <c r="B68" i="14"/>
  <c r="C68" i="14"/>
  <c r="D68" i="14"/>
  <c r="E68" i="14"/>
  <c r="F68" i="14"/>
  <c r="G68" i="14"/>
  <c r="H68" i="14"/>
  <c r="I68" i="14"/>
  <c r="J68" i="14"/>
  <c r="K68" i="14"/>
  <c r="L68" i="14"/>
  <c r="A69" i="14"/>
  <c r="B69" i="14"/>
  <c r="C69" i="14"/>
  <c r="D69" i="14"/>
  <c r="E69" i="14"/>
  <c r="F69" i="14"/>
  <c r="G69" i="14"/>
  <c r="H69" i="14"/>
  <c r="I69" i="14"/>
  <c r="J69" i="14"/>
  <c r="K69" i="14"/>
  <c r="L69" i="14"/>
  <c r="A70" i="14"/>
  <c r="B70" i="14"/>
  <c r="C70" i="14"/>
  <c r="D70" i="14"/>
  <c r="E70" i="14"/>
  <c r="F70" i="14"/>
  <c r="G70" i="14"/>
  <c r="H70" i="14"/>
  <c r="I70" i="14"/>
  <c r="J70" i="14"/>
  <c r="K70" i="14"/>
  <c r="L70" i="14"/>
  <c r="A71" i="14"/>
  <c r="B71" i="14"/>
  <c r="C71" i="14"/>
  <c r="D71" i="14"/>
  <c r="E71" i="14"/>
  <c r="F71" i="14"/>
  <c r="G71" i="14"/>
  <c r="H71" i="14"/>
  <c r="I71" i="14"/>
  <c r="J71" i="14"/>
  <c r="K71" i="14"/>
  <c r="L71" i="14"/>
  <c r="A57" i="14"/>
  <c r="B57" i="14"/>
  <c r="C57" i="14"/>
  <c r="D57" i="14"/>
  <c r="E57" i="14"/>
  <c r="F57" i="14"/>
  <c r="G57" i="14"/>
  <c r="H57" i="14"/>
  <c r="I57" i="14"/>
  <c r="J57" i="14"/>
  <c r="K57" i="14"/>
  <c r="L57" i="14"/>
  <c r="A58" i="14"/>
  <c r="B58" i="14"/>
  <c r="C58" i="14"/>
  <c r="D58" i="14"/>
  <c r="E58" i="14"/>
  <c r="F58" i="14"/>
  <c r="G58" i="14"/>
  <c r="H58" i="14"/>
  <c r="I58" i="14"/>
  <c r="J58" i="14"/>
  <c r="K58" i="14"/>
  <c r="L58" i="14"/>
  <c r="A59" i="14"/>
  <c r="B59" i="14"/>
  <c r="C59" i="14"/>
  <c r="D59" i="14"/>
  <c r="E59" i="14"/>
  <c r="F59" i="14"/>
  <c r="G59" i="14"/>
  <c r="H59" i="14"/>
  <c r="I59" i="14"/>
  <c r="J59" i="14"/>
  <c r="K59" i="14"/>
  <c r="L59" i="14"/>
  <c r="A60" i="14"/>
  <c r="B60" i="14"/>
  <c r="C60" i="14"/>
  <c r="D60" i="14"/>
  <c r="E60" i="14"/>
  <c r="F60" i="14"/>
  <c r="G60" i="14"/>
  <c r="H60" i="14"/>
  <c r="I60" i="14"/>
  <c r="J60" i="14"/>
  <c r="K60" i="14"/>
  <c r="L60" i="14"/>
  <c r="A61" i="14"/>
  <c r="B61" i="14"/>
  <c r="C61" i="14"/>
  <c r="D61" i="14"/>
  <c r="E61" i="14"/>
  <c r="F61" i="14"/>
  <c r="G61" i="14"/>
  <c r="H61" i="14"/>
  <c r="I61" i="14"/>
  <c r="J61" i="14"/>
  <c r="K61" i="14"/>
  <c r="L61" i="14"/>
  <c r="A62" i="14"/>
  <c r="B62" i="14"/>
  <c r="C62" i="14"/>
  <c r="D62" i="14"/>
  <c r="E62" i="14"/>
  <c r="F62" i="14"/>
  <c r="G62" i="14"/>
  <c r="H62" i="14"/>
  <c r="I62" i="14"/>
  <c r="J62" i="14"/>
  <c r="K62" i="14"/>
  <c r="L62" i="14"/>
  <c r="A63" i="14"/>
  <c r="B63" i="14"/>
  <c r="C63" i="14"/>
  <c r="D63" i="14"/>
  <c r="E63" i="14"/>
  <c r="F63" i="14"/>
  <c r="G63" i="14"/>
  <c r="H63" i="14"/>
  <c r="I63" i="14"/>
  <c r="J63" i="14"/>
  <c r="K63" i="14"/>
  <c r="L63" i="14"/>
  <c r="A3" i="8" l="1"/>
  <c r="B3" i="8"/>
  <c r="C3" i="8"/>
  <c r="A4" i="8"/>
  <c r="B4" i="8"/>
  <c r="C4" i="8"/>
  <c r="A5" i="8"/>
  <c r="B5" i="8"/>
  <c r="C5" i="8"/>
  <c r="A6" i="8"/>
  <c r="B6" i="8"/>
  <c r="C6" i="8"/>
  <c r="A7" i="8"/>
  <c r="B7" i="8"/>
  <c r="C7" i="8"/>
  <c r="A8" i="8"/>
  <c r="B8" i="8"/>
  <c r="C8" i="8"/>
  <c r="A9" i="8"/>
  <c r="B9" i="8"/>
  <c r="C9" i="8"/>
  <c r="A10" i="8"/>
  <c r="B10" i="8"/>
  <c r="C10" i="8"/>
  <c r="A11" i="8"/>
  <c r="B11" i="8"/>
  <c r="C11" i="8"/>
  <c r="A12" i="8"/>
  <c r="B12" i="8"/>
  <c r="C12" i="8"/>
  <c r="A13" i="8"/>
  <c r="B13" i="8"/>
  <c r="C13" i="8"/>
  <c r="A14" i="8"/>
  <c r="B14" i="8"/>
  <c r="C14" i="8"/>
  <c r="A15" i="8"/>
  <c r="B15" i="8"/>
  <c r="C15" i="8"/>
  <c r="A16" i="8"/>
  <c r="B16" i="8"/>
  <c r="C16" i="8"/>
  <c r="A17" i="8"/>
  <c r="B17" i="8"/>
  <c r="C17" i="8"/>
  <c r="A18" i="8"/>
  <c r="B18" i="8"/>
  <c r="C18" i="8"/>
  <c r="A19" i="8"/>
  <c r="B19" i="8"/>
  <c r="C19" i="8"/>
  <c r="A20" i="8"/>
  <c r="B20" i="8"/>
  <c r="C20" i="8"/>
  <c r="A21" i="8"/>
  <c r="B21" i="8"/>
  <c r="C21" i="8"/>
  <c r="A22" i="8"/>
  <c r="B22" i="8"/>
  <c r="C22" i="8"/>
  <c r="A23" i="8"/>
  <c r="B23" i="8"/>
  <c r="C23" i="8"/>
  <c r="B24" i="8"/>
  <c r="C24" i="8"/>
  <c r="A25" i="8"/>
  <c r="B25" i="8"/>
  <c r="C25" i="8"/>
  <c r="A26" i="8"/>
  <c r="B26" i="8"/>
  <c r="C26" i="8"/>
  <c r="A27" i="8"/>
  <c r="B27" i="8"/>
  <c r="C27" i="8"/>
  <c r="A28" i="8"/>
  <c r="B28" i="8"/>
  <c r="C28" i="8"/>
  <c r="A29" i="8"/>
  <c r="B29" i="8"/>
  <c r="C29" i="8"/>
  <c r="A31" i="8"/>
  <c r="B31" i="8"/>
  <c r="C31" i="8"/>
  <c r="A32" i="8"/>
  <c r="B32" i="8"/>
  <c r="C32" i="8"/>
  <c r="A33" i="8"/>
  <c r="B33" i="8"/>
  <c r="C33" i="8"/>
  <c r="A34" i="8"/>
  <c r="B34" i="8"/>
  <c r="C34" i="8"/>
  <c r="A35" i="8"/>
  <c r="B35" i="8"/>
  <c r="C35" i="8"/>
  <c r="A36" i="8"/>
  <c r="B36" i="8"/>
  <c r="C36" i="8"/>
  <c r="A39" i="8"/>
  <c r="B39" i="8"/>
  <c r="C39" i="8"/>
  <c r="A40" i="8"/>
  <c r="B40" i="8"/>
  <c r="C40" i="8"/>
  <c r="A41" i="8"/>
  <c r="B41" i="8"/>
  <c r="C41" i="8"/>
  <c r="A42" i="8"/>
  <c r="B42" i="8"/>
  <c r="C42" i="8"/>
  <c r="A43" i="8"/>
  <c r="B43" i="8"/>
  <c r="C43" i="8"/>
  <c r="A44" i="8"/>
  <c r="B44" i="8"/>
  <c r="C44" i="8"/>
  <c r="A45" i="8"/>
  <c r="B45" i="8"/>
  <c r="C45" i="8"/>
  <c r="A46" i="8"/>
  <c r="B46" i="8"/>
  <c r="C46" i="8"/>
  <c r="A47" i="8"/>
  <c r="B47" i="8"/>
  <c r="C47" i="8"/>
  <c r="B35" i="10"/>
  <c r="C35" i="10"/>
  <c r="D35" i="10"/>
  <c r="E35" i="10"/>
  <c r="B36" i="10"/>
  <c r="C36" i="10"/>
  <c r="D36" i="10"/>
  <c r="E36" i="10"/>
  <c r="B37" i="10"/>
  <c r="C37" i="10"/>
  <c r="D37" i="10"/>
  <c r="E37" i="10"/>
  <c r="E2" i="12"/>
  <c r="A71" i="13" l="1"/>
  <c r="A70" i="13"/>
  <c r="B70" i="13"/>
  <c r="C70" i="13"/>
  <c r="D70" i="13"/>
  <c r="E70" i="13"/>
  <c r="F70" i="13"/>
  <c r="G70" i="13"/>
  <c r="H70" i="13"/>
  <c r="I70" i="13"/>
  <c r="J70" i="13"/>
  <c r="K70" i="13"/>
  <c r="L70" i="13"/>
  <c r="B71" i="13"/>
  <c r="C71" i="13"/>
  <c r="D71" i="13"/>
  <c r="E71" i="13"/>
  <c r="F71" i="13"/>
  <c r="G71" i="13"/>
  <c r="H71" i="13"/>
  <c r="I71" i="13"/>
  <c r="J71" i="13"/>
  <c r="K71" i="13"/>
  <c r="L71" i="13"/>
  <c r="A72" i="13"/>
  <c r="B72" i="13"/>
  <c r="C72" i="13"/>
  <c r="D72" i="13"/>
  <c r="E72" i="13"/>
  <c r="F72" i="13"/>
  <c r="G72" i="13"/>
  <c r="H72" i="13"/>
  <c r="I72" i="13"/>
  <c r="J72" i="13"/>
  <c r="K72" i="13"/>
  <c r="L72" i="13"/>
  <c r="A73" i="13"/>
  <c r="B73" i="13"/>
  <c r="C73" i="13"/>
  <c r="D73" i="13"/>
  <c r="E73" i="13"/>
  <c r="F73" i="13"/>
  <c r="G73" i="13"/>
  <c r="H73" i="13"/>
  <c r="I73" i="13"/>
  <c r="J73" i="13"/>
  <c r="K73" i="13"/>
  <c r="L73" i="13"/>
  <c r="A74" i="13"/>
  <c r="B74" i="13"/>
  <c r="C74" i="13"/>
  <c r="D74" i="13"/>
  <c r="E74" i="13"/>
  <c r="F74" i="13"/>
  <c r="G74" i="13"/>
  <c r="H74" i="13"/>
  <c r="I74" i="13"/>
  <c r="J74" i="13"/>
  <c r="K74" i="13"/>
  <c r="L74" i="13"/>
  <c r="B75" i="13"/>
  <c r="C75" i="13"/>
  <c r="D75" i="13"/>
  <c r="E75" i="13"/>
  <c r="F75" i="13"/>
  <c r="G75" i="13"/>
  <c r="H75" i="13"/>
  <c r="I75" i="13"/>
  <c r="J75" i="13"/>
  <c r="K75" i="13"/>
  <c r="L75" i="13"/>
  <c r="A76" i="13"/>
  <c r="B76" i="13"/>
  <c r="C76" i="13"/>
  <c r="D76" i="13"/>
  <c r="E76" i="13"/>
  <c r="F76" i="13"/>
  <c r="G76" i="13"/>
  <c r="H76" i="13"/>
  <c r="I76" i="13"/>
  <c r="J76" i="13"/>
  <c r="K76" i="13"/>
  <c r="L76" i="13"/>
  <c r="A77" i="13"/>
  <c r="B77" i="13"/>
  <c r="C77" i="13"/>
  <c r="D77" i="13"/>
  <c r="E77" i="13"/>
  <c r="F77" i="13"/>
  <c r="G77" i="13"/>
  <c r="H77" i="13"/>
  <c r="I77" i="13"/>
  <c r="J77" i="13"/>
  <c r="K77" i="13"/>
  <c r="L77" i="13"/>
  <c r="A78" i="13"/>
  <c r="B78" i="13"/>
  <c r="C78" i="13"/>
  <c r="D78" i="13"/>
  <c r="E78" i="13"/>
  <c r="F78" i="13"/>
  <c r="G78" i="13"/>
  <c r="H78" i="13"/>
  <c r="I78" i="13"/>
  <c r="J78" i="13"/>
  <c r="K78" i="13"/>
  <c r="L78" i="13"/>
  <c r="A79" i="13"/>
  <c r="B79" i="13"/>
  <c r="C79" i="13"/>
  <c r="D79" i="13"/>
  <c r="E79" i="13"/>
  <c r="F79" i="13"/>
  <c r="G79" i="13"/>
  <c r="H79" i="13"/>
  <c r="I79" i="13"/>
  <c r="J79" i="13"/>
  <c r="K79" i="13"/>
  <c r="L79" i="13"/>
  <c r="A80" i="13"/>
  <c r="B80" i="13"/>
  <c r="C80" i="13"/>
  <c r="D80" i="13"/>
  <c r="E80" i="13"/>
  <c r="F80" i="13"/>
  <c r="G80" i="13"/>
  <c r="H80" i="13"/>
  <c r="I80" i="13"/>
  <c r="J80" i="13"/>
  <c r="K80" i="13"/>
  <c r="L80" i="13"/>
  <c r="A81" i="13"/>
  <c r="B81" i="13"/>
  <c r="C81" i="13"/>
  <c r="D81" i="13"/>
  <c r="E81" i="13"/>
  <c r="F81" i="13"/>
  <c r="G81" i="13"/>
  <c r="H81" i="13"/>
  <c r="I81" i="13"/>
  <c r="J81" i="13"/>
  <c r="K81" i="13"/>
  <c r="L81" i="13"/>
  <c r="A82" i="13"/>
  <c r="B82" i="13"/>
  <c r="C82" i="13"/>
  <c r="D82" i="13"/>
  <c r="E82" i="13"/>
  <c r="F82" i="13"/>
  <c r="G82" i="13"/>
  <c r="H82" i="13"/>
  <c r="I82" i="13"/>
  <c r="J82" i="13"/>
  <c r="K82" i="13"/>
  <c r="L82" i="13"/>
  <c r="A83" i="13"/>
  <c r="B83" i="13"/>
  <c r="C83" i="13"/>
  <c r="D83" i="13"/>
  <c r="E83" i="13"/>
  <c r="F83" i="13"/>
  <c r="G83" i="13"/>
  <c r="H83" i="13"/>
  <c r="I83" i="13"/>
  <c r="J83" i="13"/>
  <c r="K83" i="13"/>
  <c r="L83" i="13"/>
  <c r="A84" i="13"/>
  <c r="B84" i="13"/>
  <c r="C84" i="13"/>
  <c r="D84" i="13"/>
  <c r="E84" i="13"/>
  <c r="F84" i="13"/>
  <c r="G84" i="13"/>
  <c r="H84" i="13"/>
  <c r="I84" i="13"/>
  <c r="J84" i="13"/>
  <c r="K84" i="13"/>
  <c r="L84" i="13"/>
  <c r="A88" i="13"/>
  <c r="B88" i="13"/>
  <c r="C88" i="13"/>
  <c r="D88" i="13"/>
  <c r="E88" i="13"/>
  <c r="F88" i="13"/>
  <c r="G88" i="13"/>
  <c r="H88" i="13"/>
  <c r="I88" i="13"/>
  <c r="J88" i="13"/>
  <c r="K88" i="13"/>
  <c r="L88" i="13"/>
  <c r="A89" i="13"/>
  <c r="B89" i="13"/>
  <c r="C89" i="13"/>
  <c r="D89" i="13"/>
  <c r="E89" i="13"/>
  <c r="F89" i="13"/>
  <c r="G89" i="13"/>
  <c r="H89" i="13"/>
  <c r="I89" i="13"/>
  <c r="J89" i="13"/>
  <c r="K89" i="13"/>
  <c r="L89" i="13"/>
  <c r="A90" i="13"/>
  <c r="B90" i="13"/>
  <c r="C90" i="13"/>
  <c r="D90" i="13"/>
  <c r="E90" i="13"/>
  <c r="F90" i="13"/>
  <c r="G90" i="13"/>
  <c r="H90" i="13"/>
  <c r="I90" i="13"/>
  <c r="J90" i="13"/>
  <c r="K90" i="13"/>
  <c r="L90" i="13"/>
  <c r="A91" i="13"/>
  <c r="B91" i="13"/>
  <c r="C91" i="13"/>
  <c r="D91" i="13"/>
  <c r="E91" i="13"/>
  <c r="F91" i="13"/>
  <c r="G91" i="13"/>
  <c r="H91" i="13"/>
  <c r="I91" i="13"/>
  <c r="J91" i="13"/>
  <c r="K91" i="13"/>
  <c r="L91" i="13"/>
  <c r="A92" i="13"/>
  <c r="B92" i="13"/>
  <c r="C92" i="13"/>
  <c r="D92" i="13"/>
  <c r="E92" i="13"/>
  <c r="F92" i="13"/>
  <c r="G92" i="13"/>
  <c r="H92" i="13"/>
  <c r="I92" i="13"/>
  <c r="J92" i="13"/>
  <c r="K92" i="13"/>
  <c r="L92" i="13"/>
  <c r="A93" i="13"/>
  <c r="B93" i="13"/>
  <c r="C93" i="13"/>
  <c r="D93" i="13"/>
  <c r="E93" i="13"/>
  <c r="F93" i="13"/>
  <c r="G93" i="13"/>
  <c r="H93" i="13"/>
  <c r="I93" i="13"/>
  <c r="J93" i="13"/>
  <c r="K93" i="13"/>
  <c r="L93" i="13"/>
  <c r="A94" i="13"/>
  <c r="B94" i="13"/>
  <c r="C94" i="13"/>
  <c r="D94" i="13"/>
  <c r="E94" i="13"/>
  <c r="F94" i="13"/>
  <c r="G94" i="13"/>
  <c r="H94" i="13"/>
  <c r="I94" i="13"/>
  <c r="J94" i="13"/>
  <c r="K94" i="13"/>
  <c r="L94" i="13"/>
  <c r="A95" i="13"/>
  <c r="B95" i="13"/>
  <c r="C95" i="13"/>
  <c r="D95" i="13"/>
  <c r="E95" i="13"/>
  <c r="F95" i="13"/>
  <c r="G95" i="13"/>
  <c r="H95" i="13"/>
  <c r="I95" i="13"/>
  <c r="J95" i="13"/>
  <c r="K95" i="13"/>
  <c r="L95" i="13"/>
  <c r="A96" i="13"/>
  <c r="B96" i="13"/>
  <c r="C96" i="13"/>
  <c r="D96" i="13"/>
  <c r="E96" i="13"/>
  <c r="F96" i="13"/>
  <c r="G96" i="13"/>
  <c r="H96" i="13"/>
  <c r="I96" i="13"/>
  <c r="J96" i="13"/>
  <c r="K96" i="13"/>
  <c r="L96" i="13"/>
  <c r="A97" i="13"/>
  <c r="B97" i="13"/>
  <c r="C97" i="13"/>
  <c r="D97" i="13"/>
  <c r="E97" i="13"/>
  <c r="F97" i="13"/>
  <c r="G97" i="13"/>
  <c r="H97" i="13"/>
  <c r="I97" i="13"/>
  <c r="J97" i="13"/>
  <c r="K97" i="13"/>
  <c r="L97" i="13"/>
  <c r="A98" i="13"/>
  <c r="B98" i="13"/>
  <c r="C98" i="13"/>
  <c r="D98" i="13"/>
  <c r="E98" i="13"/>
  <c r="F98" i="13"/>
  <c r="G98" i="13"/>
  <c r="H98" i="13"/>
  <c r="I98" i="13"/>
  <c r="J98" i="13"/>
  <c r="K98" i="13"/>
  <c r="L98" i="13"/>
  <c r="A99" i="13"/>
  <c r="B99" i="13"/>
  <c r="C99" i="13"/>
  <c r="D99" i="13"/>
  <c r="E99" i="13"/>
  <c r="F99" i="13"/>
  <c r="G99" i="13"/>
  <c r="H99" i="13"/>
  <c r="I99" i="13"/>
  <c r="J99" i="13"/>
  <c r="K99" i="13"/>
  <c r="L99" i="13"/>
  <c r="A100" i="13"/>
  <c r="B100" i="13"/>
  <c r="C100" i="13"/>
  <c r="D100" i="13"/>
  <c r="E100" i="13"/>
  <c r="F100" i="13"/>
  <c r="G100" i="13"/>
  <c r="H100" i="13"/>
  <c r="I100" i="13"/>
  <c r="J100" i="13"/>
  <c r="K100" i="13"/>
  <c r="L100" i="13"/>
  <c r="A101" i="13"/>
  <c r="B101" i="13"/>
  <c r="C101" i="13"/>
  <c r="D101" i="13"/>
  <c r="E101" i="13"/>
  <c r="F101" i="13"/>
  <c r="G101" i="13"/>
  <c r="H101" i="13"/>
  <c r="I101" i="13"/>
  <c r="J101" i="13"/>
  <c r="K101" i="13"/>
  <c r="L101" i="13"/>
  <c r="A102" i="13"/>
  <c r="B102" i="13"/>
  <c r="C102" i="13"/>
  <c r="D102" i="13"/>
  <c r="E102" i="13"/>
  <c r="F102" i="13"/>
  <c r="G102" i="13"/>
  <c r="H102" i="13"/>
  <c r="I102" i="13"/>
  <c r="J102" i="13"/>
  <c r="K102" i="13"/>
  <c r="L102" i="13"/>
  <c r="A103" i="13"/>
  <c r="B103" i="13"/>
  <c r="C103" i="13"/>
  <c r="D103" i="13"/>
  <c r="E103" i="13"/>
  <c r="F103" i="13"/>
  <c r="G103" i="13"/>
  <c r="H103" i="13"/>
  <c r="I103" i="13"/>
  <c r="J103" i="13"/>
  <c r="K103" i="13"/>
  <c r="L103" i="13"/>
  <c r="A104" i="13"/>
  <c r="B104" i="13"/>
  <c r="C104" i="13"/>
  <c r="D104" i="13"/>
  <c r="E104" i="13"/>
  <c r="F104" i="13"/>
  <c r="G104" i="13"/>
  <c r="H104" i="13"/>
  <c r="I104" i="13"/>
  <c r="J104" i="13"/>
  <c r="K104" i="13"/>
  <c r="L104" i="13"/>
  <c r="A107" i="13"/>
  <c r="B107" i="13"/>
  <c r="C107" i="13"/>
  <c r="D107" i="13"/>
  <c r="E107" i="13"/>
  <c r="F107" i="13"/>
  <c r="G107" i="13"/>
  <c r="H107" i="13"/>
  <c r="I107" i="13"/>
  <c r="J107" i="13"/>
  <c r="K107" i="13"/>
  <c r="L107" i="13"/>
  <c r="A108" i="13"/>
  <c r="B108" i="13"/>
  <c r="C108" i="13"/>
  <c r="D108" i="13"/>
  <c r="E108" i="13"/>
  <c r="F108" i="13"/>
  <c r="G108" i="13"/>
  <c r="H108" i="13"/>
  <c r="I108" i="13"/>
  <c r="J108" i="13"/>
  <c r="K108" i="13"/>
  <c r="L108" i="13"/>
  <c r="A109" i="13"/>
  <c r="B109" i="13"/>
  <c r="C109" i="13"/>
  <c r="D109" i="13"/>
  <c r="E109" i="13"/>
  <c r="F109" i="13"/>
  <c r="G109" i="13"/>
  <c r="H109" i="13"/>
  <c r="I109" i="13"/>
  <c r="J109" i="13"/>
  <c r="K109" i="13"/>
  <c r="L109" i="13"/>
  <c r="A110" i="13"/>
  <c r="B110" i="13"/>
  <c r="C110" i="13"/>
  <c r="D110" i="13"/>
  <c r="E110" i="13"/>
  <c r="F110" i="13"/>
  <c r="G110" i="13"/>
  <c r="H110" i="13"/>
  <c r="I110" i="13"/>
  <c r="J110" i="13"/>
  <c r="K110" i="13"/>
  <c r="L110" i="13"/>
  <c r="A111" i="13"/>
  <c r="B111" i="13"/>
  <c r="C111" i="13"/>
  <c r="D111" i="13"/>
  <c r="E111" i="13"/>
  <c r="F111" i="13"/>
  <c r="G111" i="13"/>
  <c r="H111" i="13"/>
  <c r="I111" i="13"/>
  <c r="J111" i="13"/>
  <c r="K111" i="13"/>
  <c r="L111" i="13"/>
  <c r="A112" i="13"/>
  <c r="B112" i="13"/>
  <c r="C112" i="13"/>
  <c r="D112" i="13"/>
  <c r="E112" i="13"/>
  <c r="F112" i="13"/>
  <c r="G112" i="13"/>
  <c r="H112" i="13"/>
  <c r="I112" i="13"/>
  <c r="J112" i="13"/>
  <c r="K112" i="13"/>
  <c r="L112" i="13"/>
  <c r="A113" i="13"/>
  <c r="B113" i="13"/>
  <c r="C113" i="13"/>
  <c r="D113" i="13"/>
  <c r="E113" i="13"/>
  <c r="F113" i="13"/>
  <c r="G113" i="13"/>
  <c r="H113" i="13"/>
  <c r="I113" i="13"/>
  <c r="J113" i="13"/>
  <c r="K113" i="13"/>
  <c r="L113" i="13"/>
  <c r="A114" i="13"/>
  <c r="B114" i="13"/>
  <c r="C114" i="13"/>
  <c r="D114" i="13"/>
  <c r="E114" i="13"/>
  <c r="F114" i="13"/>
  <c r="G114" i="13"/>
  <c r="H114" i="13"/>
  <c r="I114" i="13"/>
  <c r="J114" i="13"/>
  <c r="K114" i="13"/>
  <c r="L114" i="13"/>
  <c r="A115" i="13"/>
  <c r="B115" i="13"/>
  <c r="C115" i="13"/>
  <c r="D115" i="13"/>
  <c r="E115" i="13"/>
  <c r="F115" i="13"/>
  <c r="G115" i="13"/>
  <c r="H115" i="13"/>
  <c r="I115" i="13"/>
  <c r="J115" i="13"/>
  <c r="K115" i="13"/>
  <c r="L115" i="13"/>
  <c r="A116" i="13"/>
  <c r="B116" i="13"/>
  <c r="C116" i="13"/>
  <c r="D116" i="13"/>
  <c r="E116" i="13"/>
  <c r="F116" i="13"/>
  <c r="G116" i="13"/>
  <c r="H116" i="13"/>
  <c r="I116" i="13"/>
  <c r="J116" i="13"/>
  <c r="K116" i="13"/>
  <c r="L116" i="13"/>
  <c r="A117" i="13"/>
  <c r="B117" i="13"/>
  <c r="C117" i="13"/>
  <c r="D117" i="13"/>
  <c r="E117" i="13"/>
  <c r="F117" i="13"/>
  <c r="G117" i="13"/>
  <c r="H117" i="13"/>
  <c r="I117" i="13"/>
  <c r="J117" i="13"/>
  <c r="K117" i="13"/>
  <c r="L117" i="13"/>
  <c r="A118" i="13"/>
  <c r="B118" i="13"/>
  <c r="C118" i="13"/>
  <c r="D118" i="13"/>
  <c r="E118" i="13"/>
  <c r="F118" i="13"/>
  <c r="G118" i="13"/>
  <c r="H118" i="13"/>
  <c r="I118" i="13"/>
  <c r="J118" i="13"/>
  <c r="K118" i="13"/>
  <c r="L118" i="13"/>
  <c r="A119" i="13"/>
  <c r="B119" i="13"/>
  <c r="C119" i="13"/>
  <c r="D119" i="13"/>
  <c r="E119" i="13"/>
  <c r="F119" i="13"/>
  <c r="G119" i="13"/>
  <c r="H119" i="13"/>
  <c r="I119" i="13"/>
  <c r="J119" i="13"/>
  <c r="K119" i="13"/>
  <c r="L119" i="13"/>
  <c r="A120" i="13"/>
  <c r="B120" i="13"/>
  <c r="C120" i="13"/>
  <c r="D120" i="13"/>
  <c r="E120" i="13"/>
  <c r="F120" i="13"/>
  <c r="G120" i="13"/>
  <c r="H120" i="13"/>
  <c r="I120" i="13"/>
  <c r="J120" i="13"/>
  <c r="K120" i="13"/>
  <c r="L120" i="13"/>
  <c r="A121" i="13"/>
  <c r="B121" i="13"/>
  <c r="C121" i="13"/>
  <c r="D121" i="13"/>
  <c r="E121" i="13"/>
  <c r="F121" i="13"/>
  <c r="G121" i="13"/>
  <c r="H121" i="13"/>
  <c r="I121" i="13"/>
  <c r="J121" i="13"/>
  <c r="K121" i="13"/>
  <c r="L121" i="13"/>
  <c r="A122" i="13"/>
  <c r="B122" i="13"/>
  <c r="C122" i="13"/>
  <c r="D122" i="13"/>
  <c r="E122" i="13"/>
  <c r="F122" i="13"/>
  <c r="G122" i="13"/>
  <c r="H122" i="13"/>
  <c r="I122" i="13"/>
  <c r="J122" i="13"/>
  <c r="K122" i="13"/>
  <c r="L122" i="13"/>
  <c r="A3" i="15"/>
  <c r="B3" i="15"/>
  <c r="A4" i="15"/>
  <c r="B4" i="15"/>
  <c r="A5" i="15"/>
  <c r="B5" i="15"/>
  <c r="A6" i="15"/>
  <c r="B6" i="15"/>
  <c r="A7" i="15"/>
  <c r="B7" i="15"/>
  <c r="A8" i="15"/>
  <c r="B8" i="15"/>
  <c r="A9" i="15"/>
  <c r="B9" i="15"/>
  <c r="A10" i="15"/>
  <c r="B10" i="15"/>
  <c r="A3" i="13"/>
  <c r="M3" i="13" s="1"/>
  <c r="B3" i="13"/>
  <c r="C3" i="13"/>
  <c r="D3" i="13"/>
  <c r="E3" i="13"/>
  <c r="F3" i="13"/>
  <c r="G3" i="13"/>
  <c r="H3" i="13"/>
  <c r="I3" i="13"/>
  <c r="J3" i="13"/>
  <c r="K3" i="13"/>
  <c r="L3" i="13"/>
  <c r="N3" i="13"/>
  <c r="O3" i="13"/>
  <c r="P3" i="13"/>
  <c r="Q3" i="13"/>
  <c r="R3" i="13"/>
  <c r="S3" i="13"/>
  <c r="T3" i="13"/>
  <c r="U3" i="13"/>
  <c r="V3" i="13"/>
  <c r="A4" i="13"/>
  <c r="M4" i="13" s="1"/>
  <c r="B4" i="13"/>
  <c r="C4" i="13"/>
  <c r="D4" i="13"/>
  <c r="E4" i="13"/>
  <c r="F4" i="13"/>
  <c r="G4" i="13"/>
  <c r="H4" i="13"/>
  <c r="I4" i="13"/>
  <c r="J4" i="13"/>
  <c r="K4" i="13"/>
  <c r="L4" i="13"/>
  <c r="N4" i="13"/>
  <c r="O4" i="13"/>
  <c r="P4" i="13"/>
  <c r="Q4" i="13"/>
  <c r="R4" i="13"/>
  <c r="S4" i="13"/>
  <c r="T4" i="13"/>
  <c r="U4" i="13"/>
  <c r="V4" i="13"/>
  <c r="A5" i="13"/>
  <c r="M5" i="13" s="1"/>
  <c r="B5" i="13"/>
  <c r="C5" i="13"/>
  <c r="D5" i="13"/>
  <c r="E5" i="13"/>
  <c r="F5" i="13"/>
  <c r="G5" i="13"/>
  <c r="H5" i="13"/>
  <c r="I5" i="13"/>
  <c r="J5" i="13"/>
  <c r="K5" i="13"/>
  <c r="L5" i="13"/>
  <c r="N5" i="13"/>
  <c r="O5" i="13"/>
  <c r="P5" i="13"/>
  <c r="Q5" i="13"/>
  <c r="R5" i="13"/>
  <c r="S5" i="13"/>
  <c r="T5" i="13"/>
  <c r="U5" i="13"/>
  <c r="V5" i="13"/>
  <c r="A6" i="13"/>
  <c r="M6" i="13" s="1"/>
  <c r="B6" i="13"/>
  <c r="C6" i="13"/>
  <c r="D6" i="13"/>
  <c r="E6" i="13"/>
  <c r="F6" i="13"/>
  <c r="G6" i="13"/>
  <c r="H6" i="13"/>
  <c r="I6" i="13"/>
  <c r="J6" i="13"/>
  <c r="K6" i="13"/>
  <c r="L6" i="13"/>
  <c r="N6" i="13"/>
  <c r="O6" i="13"/>
  <c r="P6" i="13"/>
  <c r="Q6" i="13"/>
  <c r="R6" i="13"/>
  <c r="S6" i="13"/>
  <c r="T6" i="13"/>
  <c r="U6" i="13"/>
  <c r="V6" i="13"/>
  <c r="A7" i="13"/>
  <c r="M7" i="13" s="1"/>
  <c r="B7" i="13"/>
  <c r="C7" i="13"/>
  <c r="D7" i="13"/>
  <c r="E7" i="13"/>
  <c r="F7" i="13"/>
  <c r="G7" i="13"/>
  <c r="H7" i="13"/>
  <c r="I7" i="13"/>
  <c r="J7" i="13"/>
  <c r="K7" i="13"/>
  <c r="L7" i="13"/>
  <c r="N7" i="13"/>
  <c r="O7" i="13"/>
  <c r="P7" i="13"/>
  <c r="Q7" i="13"/>
  <c r="R7" i="13"/>
  <c r="S7" i="13"/>
  <c r="T7" i="13"/>
  <c r="U7" i="13"/>
  <c r="V7" i="13"/>
  <c r="A8" i="13"/>
  <c r="M8" i="13" s="1"/>
  <c r="B8" i="13"/>
  <c r="C8" i="13"/>
  <c r="D8" i="13"/>
  <c r="E8" i="13"/>
  <c r="F8" i="13"/>
  <c r="G8" i="13"/>
  <c r="H8" i="13"/>
  <c r="I8" i="13"/>
  <c r="J8" i="13"/>
  <c r="K8" i="13"/>
  <c r="L8" i="13"/>
  <c r="N8" i="13"/>
  <c r="O8" i="13"/>
  <c r="P8" i="13"/>
  <c r="Q8" i="13"/>
  <c r="R8" i="13"/>
  <c r="S8" i="13"/>
  <c r="T8" i="13"/>
  <c r="U8" i="13"/>
  <c r="V8" i="13"/>
  <c r="A9" i="13"/>
  <c r="M9" i="13" s="1"/>
  <c r="B9" i="13"/>
  <c r="C9" i="13"/>
  <c r="D9" i="13"/>
  <c r="E9" i="13"/>
  <c r="F9" i="13"/>
  <c r="G9" i="13"/>
  <c r="H9" i="13"/>
  <c r="I9" i="13"/>
  <c r="J9" i="13"/>
  <c r="K9" i="13"/>
  <c r="L9" i="13"/>
  <c r="N9" i="13"/>
  <c r="O9" i="13"/>
  <c r="P9" i="13"/>
  <c r="Q9" i="13"/>
  <c r="R9" i="13"/>
  <c r="S9" i="13"/>
  <c r="T9" i="13"/>
  <c r="U9" i="13"/>
  <c r="V9" i="13"/>
  <c r="A10" i="13"/>
  <c r="M10" i="13" s="1"/>
  <c r="B10" i="13"/>
  <c r="C10" i="13"/>
  <c r="D10" i="13"/>
  <c r="E10" i="13"/>
  <c r="F10" i="13"/>
  <c r="G10" i="13"/>
  <c r="H10" i="13"/>
  <c r="I10" i="13"/>
  <c r="J10" i="13"/>
  <c r="K10" i="13"/>
  <c r="L10" i="13"/>
  <c r="N10" i="13"/>
  <c r="O10" i="13"/>
  <c r="P10" i="13"/>
  <c r="Q10" i="13"/>
  <c r="R10" i="13"/>
  <c r="S10" i="13"/>
  <c r="T10" i="13"/>
  <c r="U10" i="13"/>
  <c r="V10" i="13"/>
  <c r="A11" i="13"/>
  <c r="M11" i="13" s="1"/>
  <c r="B11" i="13"/>
  <c r="C11" i="13"/>
  <c r="D11" i="13"/>
  <c r="E11" i="13"/>
  <c r="F11" i="13"/>
  <c r="G11" i="13"/>
  <c r="H11" i="13"/>
  <c r="I11" i="13"/>
  <c r="J11" i="13"/>
  <c r="K11" i="13"/>
  <c r="L11" i="13"/>
  <c r="N11" i="13"/>
  <c r="O11" i="13"/>
  <c r="P11" i="13"/>
  <c r="Q11" i="13"/>
  <c r="R11" i="13"/>
  <c r="S11" i="13"/>
  <c r="T11" i="13"/>
  <c r="U11" i="13"/>
  <c r="V11" i="13"/>
  <c r="A12" i="13"/>
  <c r="M12" i="13" s="1"/>
  <c r="B12" i="13"/>
  <c r="C12" i="13"/>
  <c r="D12" i="13"/>
  <c r="E12" i="13"/>
  <c r="F12" i="13"/>
  <c r="G12" i="13"/>
  <c r="H12" i="13"/>
  <c r="I12" i="13"/>
  <c r="J12" i="13"/>
  <c r="K12" i="13"/>
  <c r="L12" i="13"/>
  <c r="N12" i="13"/>
  <c r="O12" i="13"/>
  <c r="P12" i="13"/>
  <c r="Q12" i="13"/>
  <c r="R12" i="13"/>
  <c r="S12" i="13"/>
  <c r="T12" i="13"/>
  <c r="U12" i="13"/>
  <c r="V12" i="13"/>
  <c r="A13" i="13"/>
  <c r="M13" i="13" s="1"/>
  <c r="B13" i="13"/>
  <c r="C13" i="13"/>
  <c r="D13" i="13"/>
  <c r="E13" i="13"/>
  <c r="F13" i="13"/>
  <c r="G13" i="13"/>
  <c r="H13" i="13"/>
  <c r="I13" i="13"/>
  <c r="J13" i="13"/>
  <c r="K13" i="13"/>
  <c r="L13" i="13"/>
  <c r="N13" i="13"/>
  <c r="O13" i="13"/>
  <c r="P13" i="13"/>
  <c r="Q13" i="13"/>
  <c r="R13" i="13"/>
  <c r="S13" i="13"/>
  <c r="T13" i="13"/>
  <c r="U13" i="13"/>
  <c r="V13" i="13"/>
  <c r="A14" i="13"/>
  <c r="M14" i="13" s="1"/>
  <c r="B14" i="13"/>
  <c r="C14" i="13"/>
  <c r="D14" i="13"/>
  <c r="E14" i="13"/>
  <c r="F14" i="13"/>
  <c r="G14" i="13"/>
  <c r="H14" i="13"/>
  <c r="I14" i="13"/>
  <c r="J14" i="13"/>
  <c r="K14" i="13"/>
  <c r="L14" i="13"/>
  <c r="N14" i="13"/>
  <c r="O14" i="13"/>
  <c r="P14" i="13"/>
  <c r="Q14" i="13"/>
  <c r="R14" i="13"/>
  <c r="S14" i="13"/>
  <c r="T14" i="13"/>
  <c r="U14" i="13"/>
  <c r="V14" i="13"/>
  <c r="A15" i="13"/>
  <c r="M15" i="13" s="1"/>
  <c r="B15" i="13"/>
  <c r="C15" i="13"/>
  <c r="D15" i="13"/>
  <c r="E15" i="13"/>
  <c r="F15" i="13"/>
  <c r="G15" i="13"/>
  <c r="H15" i="13"/>
  <c r="I15" i="13"/>
  <c r="J15" i="13"/>
  <c r="K15" i="13"/>
  <c r="L15" i="13"/>
  <c r="N15" i="13"/>
  <c r="O15" i="13"/>
  <c r="P15" i="13"/>
  <c r="Q15" i="13"/>
  <c r="R15" i="13"/>
  <c r="S15" i="13"/>
  <c r="T15" i="13"/>
  <c r="U15" i="13"/>
  <c r="V15" i="13"/>
  <c r="A16" i="13"/>
  <c r="M16" i="13" s="1"/>
  <c r="B16" i="13"/>
  <c r="C16" i="13"/>
  <c r="D16" i="13"/>
  <c r="E16" i="13"/>
  <c r="F16" i="13"/>
  <c r="G16" i="13"/>
  <c r="H16" i="13"/>
  <c r="I16" i="13"/>
  <c r="J16" i="13"/>
  <c r="K16" i="13"/>
  <c r="L16" i="13"/>
  <c r="N16" i="13"/>
  <c r="O16" i="13"/>
  <c r="P16" i="13"/>
  <c r="Q16" i="13"/>
  <c r="R16" i="13"/>
  <c r="S16" i="13"/>
  <c r="T16" i="13"/>
  <c r="U16" i="13"/>
  <c r="V16" i="13"/>
  <c r="A17" i="13"/>
  <c r="M17" i="13" s="1"/>
  <c r="B17" i="13"/>
  <c r="C17" i="13"/>
  <c r="D17" i="13"/>
  <c r="E17" i="13"/>
  <c r="F17" i="13"/>
  <c r="G17" i="13"/>
  <c r="H17" i="13"/>
  <c r="I17" i="13"/>
  <c r="J17" i="13"/>
  <c r="K17" i="13"/>
  <c r="L17" i="13"/>
  <c r="N17" i="13"/>
  <c r="O17" i="13"/>
  <c r="P17" i="13"/>
  <c r="Q17" i="13"/>
  <c r="R17" i="13"/>
  <c r="S17" i="13"/>
  <c r="T17" i="13"/>
  <c r="U17" i="13"/>
  <c r="V17" i="13"/>
  <c r="A18" i="13"/>
  <c r="M18" i="13" s="1"/>
  <c r="B18" i="13"/>
  <c r="C18" i="13"/>
  <c r="D18" i="13"/>
  <c r="E18" i="13"/>
  <c r="F18" i="13"/>
  <c r="G18" i="13"/>
  <c r="H18" i="13"/>
  <c r="I18" i="13"/>
  <c r="J18" i="13"/>
  <c r="K18" i="13"/>
  <c r="L18" i="13"/>
  <c r="N18" i="13"/>
  <c r="O18" i="13"/>
  <c r="P18" i="13"/>
  <c r="Q18" i="13"/>
  <c r="R18" i="13"/>
  <c r="S18" i="13"/>
  <c r="T18" i="13"/>
  <c r="U18" i="13"/>
  <c r="V18" i="13"/>
  <c r="A19" i="13"/>
  <c r="M19" i="13" s="1"/>
  <c r="B19" i="13"/>
  <c r="C19" i="13"/>
  <c r="D19" i="13"/>
  <c r="E19" i="13"/>
  <c r="F19" i="13"/>
  <c r="G19" i="13"/>
  <c r="H19" i="13"/>
  <c r="I19" i="13"/>
  <c r="J19" i="13"/>
  <c r="K19" i="13"/>
  <c r="L19" i="13"/>
  <c r="N19" i="13"/>
  <c r="O19" i="13"/>
  <c r="P19" i="13"/>
  <c r="Q19" i="13"/>
  <c r="R19" i="13"/>
  <c r="S19" i="13"/>
  <c r="T19" i="13"/>
  <c r="U19" i="13"/>
  <c r="V19" i="13"/>
  <c r="A20" i="13"/>
  <c r="M20" i="13" s="1"/>
  <c r="B20" i="13"/>
  <c r="C20" i="13"/>
  <c r="D20" i="13"/>
  <c r="E20" i="13"/>
  <c r="F20" i="13"/>
  <c r="G20" i="13"/>
  <c r="H20" i="13"/>
  <c r="I20" i="13"/>
  <c r="J20" i="13"/>
  <c r="K20" i="13"/>
  <c r="L20" i="13"/>
  <c r="N20" i="13"/>
  <c r="O20" i="13"/>
  <c r="P20" i="13"/>
  <c r="Q20" i="13"/>
  <c r="R20" i="13"/>
  <c r="S20" i="13"/>
  <c r="T20" i="13"/>
  <c r="U20" i="13"/>
  <c r="V20" i="13"/>
  <c r="A21" i="13"/>
  <c r="M21" i="13" s="1"/>
  <c r="B21" i="13"/>
  <c r="C21" i="13"/>
  <c r="D21" i="13"/>
  <c r="E21" i="13"/>
  <c r="F21" i="13"/>
  <c r="G21" i="13"/>
  <c r="H21" i="13"/>
  <c r="I21" i="13"/>
  <c r="J21" i="13"/>
  <c r="K21" i="13"/>
  <c r="L21" i="13"/>
  <c r="N21" i="13"/>
  <c r="O21" i="13"/>
  <c r="P21" i="13"/>
  <c r="Q21" i="13"/>
  <c r="R21" i="13"/>
  <c r="S21" i="13"/>
  <c r="T21" i="13"/>
  <c r="U21" i="13"/>
  <c r="V21" i="13"/>
  <c r="A22" i="13"/>
  <c r="M22" i="13" s="1"/>
  <c r="B22" i="13"/>
  <c r="C22" i="13"/>
  <c r="D22" i="13"/>
  <c r="E22" i="13"/>
  <c r="F22" i="13"/>
  <c r="G22" i="13"/>
  <c r="H22" i="13"/>
  <c r="I22" i="13"/>
  <c r="J22" i="13"/>
  <c r="K22" i="13"/>
  <c r="L22" i="13"/>
  <c r="N22" i="13"/>
  <c r="O22" i="13"/>
  <c r="P22" i="13"/>
  <c r="Q22" i="13"/>
  <c r="R22" i="13"/>
  <c r="S22" i="13"/>
  <c r="T22" i="13"/>
  <c r="U22" i="13"/>
  <c r="V22" i="13"/>
  <c r="A23" i="13"/>
  <c r="M23" i="13" s="1"/>
  <c r="B23" i="13"/>
  <c r="C23" i="13"/>
  <c r="D23" i="13"/>
  <c r="E23" i="13"/>
  <c r="F23" i="13"/>
  <c r="G23" i="13"/>
  <c r="H23" i="13"/>
  <c r="I23" i="13"/>
  <c r="J23" i="13"/>
  <c r="K23" i="13"/>
  <c r="L23" i="13"/>
  <c r="N23" i="13"/>
  <c r="O23" i="13"/>
  <c r="P23" i="13"/>
  <c r="Q23" i="13"/>
  <c r="R23" i="13"/>
  <c r="S23" i="13"/>
  <c r="T23" i="13"/>
  <c r="U23" i="13"/>
  <c r="V23" i="13"/>
  <c r="A24" i="13"/>
  <c r="M24" i="13" s="1"/>
  <c r="B24" i="13"/>
  <c r="C24" i="13"/>
  <c r="D24" i="13"/>
  <c r="E24" i="13"/>
  <c r="F24" i="13"/>
  <c r="G24" i="13"/>
  <c r="H24" i="13"/>
  <c r="I24" i="13"/>
  <c r="J24" i="13"/>
  <c r="K24" i="13"/>
  <c r="L24" i="13"/>
  <c r="N24" i="13"/>
  <c r="O24" i="13"/>
  <c r="P24" i="13"/>
  <c r="Q24" i="13"/>
  <c r="R24" i="13"/>
  <c r="S24" i="13"/>
  <c r="T24" i="13"/>
  <c r="U24" i="13"/>
  <c r="V24" i="13"/>
  <c r="A25" i="13"/>
  <c r="M25" i="13" s="1"/>
  <c r="B25" i="13"/>
  <c r="C25" i="13"/>
  <c r="D25" i="13"/>
  <c r="E25" i="13"/>
  <c r="F25" i="13"/>
  <c r="G25" i="13"/>
  <c r="H25" i="13"/>
  <c r="I25" i="13"/>
  <c r="J25" i="13"/>
  <c r="K25" i="13"/>
  <c r="L25" i="13"/>
  <c r="N25" i="13"/>
  <c r="O25" i="13"/>
  <c r="P25" i="13"/>
  <c r="Q25" i="13"/>
  <c r="R25" i="13"/>
  <c r="S25" i="13"/>
  <c r="T25" i="13"/>
  <c r="U25" i="13"/>
  <c r="V25" i="13"/>
  <c r="A26" i="13"/>
  <c r="M26" i="13" s="1"/>
  <c r="B26" i="13"/>
  <c r="C26" i="13"/>
  <c r="D26" i="13"/>
  <c r="E26" i="13"/>
  <c r="F26" i="13"/>
  <c r="G26" i="13"/>
  <c r="H26" i="13"/>
  <c r="I26" i="13"/>
  <c r="J26" i="13"/>
  <c r="K26" i="13"/>
  <c r="L26" i="13"/>
  <c r="N26" i="13"/>
  <c r="O26" i="13"/>
  <c r="P26" i="13"/>
  <c r="Q26" i="13"/>
  <c r="R26" i="13"/>
  <c r="S26" i="13"/>
  <c r="T26" i="13"/>
  <c r="U26" i="13"/>
  <c r="V26" i="13"/>
  <c r="A29" i="13"/>
  <c r="M29" i="13" s="1"/>
  <c r="B29" i="13"/>
  <c r="C29" i="13"/>
  <c r="D29" i="13"/>
  <c r="E29" i="13"/>
  <c r="F29" i="13"/>
  <c r="G29" i="13"/>
  <c r="H29" i="13"/>
  <c r="I29" i="13"/>
  <c r="J29" i="13"/>
  <c r="K29" i="13"/>
  <c r="L29" i="13"/>
  <c r="N29" i="13"/>
  <c r="O29" i="13"/>
  <c r="P29" i="13"/>
  <c r="Q29" i="13"/>
  <c r="R29" i="13"/>
  <c r="S29" i="13"/>
  <c r="T29" i="13"/>
  <c r="U29" i="13"/>
  <c r="V29" i="13"/>
  <c r="A30" i="13"/>
  <c r="M30" i="13" s="1"/>
  <c r="B30" i="13"/>
  <c r="C30" i="13"/>
  <c r="D30" i="13"/>
  <c r="E30" i="13"/>
  <c r="F30" i="13"/>
  <c r="G30" i="13"/>
  <c r="H30" i="13"/>
  <c r="I30" i="13"/>
  <c r="J30" i="13"/>
  <c r="K30" i="13"/>
  <c r="L30" i="13"/>
  <c r="N30" i="13"/>
  <c r="O30" i="13"/>
  <c r="P30" i="13"/>
  <c r="Q30" i="13"/>
  <c r="R30" i="13"/>
  <c r="S30" i="13"/>
  <c r="T30" i="13"/>
  <c r="U30" i="13"/>
  <c r="V30" i="13"/>
  <c r="A31" i="13"/>
  <c r="M31" i="13" s="1"/>
  <c r="B31" i="13"/>
  <c r="C31" i="13"/>
  <c r="D31" i="13"/>
  <c r="E31" i="13"/>
  <c r="F31" i="13"/>
  <c r="G31" i="13"/>
  <c r="H31" i="13"/>
  <c r="I31" i="13"/>
  <c r="J31" i="13"/>
  <c r="K31" i="13"/>
  <c r="L31" i="13"/>
  <c r="N31" i="13"/>
  <c r="O31" i="13"/>
  <c r="P31" i="13"/>
  <c r="Q31" i="13"/>
  <c r="R31" i="13"/>
  <c r="S31" i="13"/>
  <c r="T31" i="13"/>
  <c r="U31" i="13"/>
  <c r="V31" i="13"/>
  <c r="A32" i="13"/>
  <c r="M32" i="13" s="1"/>
  <c r="B32" i="13"/>
  <c r="C32" i="13"/>
  <c r="D32" i="13"/>
  <c r="E32" i="13"/>
  <c r="F32" i="13"/>
  <c r="G32" i="13"/>
  <c r="H32" i="13"/>
  <c r="I32" i="13"/>
  <c r="J32" i="13"/>
  <c r="K32" i="13"/>
  <c r="L32" i="13"/>
  <c r="N32" i="13"/>
  <c r="O32" i="13"/>
  <c r="P32" i="13"/>
  <c r="Q32" i="13"/>
  <c r="R32" i="13"/>
  <c r="S32" i="13"/>
  <c r="T32" i="13"/>
  <c r="U32" i="13"/>
  <c r="V32" i="13"/>
  <c r="A33" i="13"/>
  <c r="M33" i="13" s="1"/>
  <c r="B33" i="13"/>
  <c r="C33" i="13"/>
  <c r="D33" i="13"/>
  <c r="E33" i="13"/>
  <c r="F33" i="13"/>
  <c r="G33" i="13"/>
  <c r="H33" i="13"/>
  <c r="I33" i="13"/>
  <c r="J33" i="13"/>
  <c r="K33" i="13"/>
  <c r="L33" i="13"/>
  <c r="N33" i="13"/>
  <c r="O33" i="13"/>
  <c r="P33" i="13"/>
  <c r="Q33" i="13"/>
  <c r="R33" i="13"/>
  <c r="S33" i="13"/>
  <c r="T33" i="13"/>
  <c r="U33" i="13"/>
  <c r="V33" i="13"/>
  <c r="A34" i="13"/>
  <c r="M34" i="13" s="1"/>
  <c r="B34" i="13"/>
  <c r="C34" i="13"/>
  <c r="D34" i="13"/>
  <c r="E34" i="13"/>
  <c r="F34" i="13"/>
  <c r="G34" i="13"/>
  <c r="H34" i="13"/>
  <c r="I34" i="13"/>
  <c r="J34" i="13"/>
  <c r="K34" i="13"/>
  <c r="L34" i="13"/>
  <c r="N34" i="13"/>
  <c r="O34" i="13"/>
  <c r="P34" i="13"/>
  <c r="Q34" i="13"/>
  <c r="R34" i="13"/>
  <c r="S34" i="13"/>
  <c r="T34" i="13"/>
  <c r="U34" i="13"/>
  <c r="V34" i="13"/>
  <c r="A35" i="13"/>
  <c r="M35" i="13" s="1"/>
  <c r="B35" i="13"/>
  <c r="C35" i="13"/>
  <c r="D35" i="13"/>
  <c r="E35" i="13"/>
  <c r="F35" i="13"/>
  <c r="G35" i="13"/>
  <c r="H35" i="13"/>
  <c r="I35" i="13"/>
  <c r="J35" i="13"/>
  <c r="K35" i="13"/>
  <c r="L35" i="13"/>
  <c r="N35" i="13"/>
  <c r="O35" i="13"/>
  <c r="P35" i="13"/>
  <c r="Q35" i="13"/>
  <c r="R35" i="13"/>
  <c r="S35" i="13"/>
  <c r="T35" i="13"/>
  <c r="U35" i="13"/>
  <c r="V35" i="13"/>
  <c r="A36" i="13"/>
  <c r="M36" i="13" s="1"/>
  <c r="B36" i="13"/>
  <c r="C36" i="13"/>
  <c r="D36" i="13"/>
  <c r="E36" i="13"/>
  <c r="F36" i="13"/>
  <c r="G36" i="13"/>
  <c r="H36" i="13"/>
  <c r="I36" i="13"/>
  <c r="J36" i="13"/>
  <c r="K36" i="13"/>
  <c r="L36" i="13"/>
  <c r="N36" i="13"/>
  <c r="O36" i="13"/>
  <c r="P36" i="13"/>
  <c r="Q36" i="13"/>
  <c r="R36" i="13"/>
  <c r="S36" i="13"/>
  <c r="T36" i="13"/>
  <c r="U36" i="13"/>
  <c r="V36" i="13"/>
  <c r="A37" i="13"/>
  <c r="M37" i="13" s="1"/>
  <c r="B37" i="13"/>
  <c r="C37" i="13"/>
  <c r="D37" i="13"/>
  <c r="E37" i="13"/>
  <c r="F37" i="13"/>
  <c r="G37" i="13"/>
  <c r="H37" i="13"/>
  <c r="I37" i="13"/>
  <c r="J37" i="13"/>
  <c r="K37" i="13"/>
  <c r="L37" i="13"/>
  <c r="N37" i="13"/>
  <c r="O37" i="13"/>
  <c r="P37" i="13"/>
  <c r="Q37" i="13"/>
  <c r="R37" i="13"/>
  <c r="S37" i="13"/>
  <c r="T37" i="13"/>
  <c r="U37" i="13"/>
  <c r="V37" i="13"/>
  <c r="A38" i="13"/>
  <c r="M38" i="13" s="1"/>
  <c r="B38" i="13"/>
  <c r="C38" i="13"/>
  <c r="D38" i="13"/>
  <c r="E38" i="13"/>
  <c r="F38" i="13"/>
  <c r="G38" i="13"/>
  <c r="H38" i="13"/>
  <c r="I38" i="13"/>
  <c r="J38" i="13"/>
  <c r="K38" i="13"/>
  <c r="L38" i="13"/>
  <c r="N38" i="13"/>
  <c r="O38" i="13"/>
  <c r="P38" i="13"/>
  <c r="Q38" i="13"/>
  <c r="R38" i="13"/>
  <c r="S38" i="13"/>
  <c r="T38" i="13"/>
  <c r="U38" i="13"/>
  <c r="V38" i="13"/>
  <c r="A39" i="13"/>
  <c r="M39" i="13" s="1"/>
  <c r="B39" i="13"/>
  <c r="C39" i="13"/>
  <c r="D39" i="13"/>
  <c r="E39" i="13"/>
  <c r="F39" i="13"/>
  <c r="G39" i="13"/>
  <c r="H39" i="13"/>
  <c r="I39" i="13"/>
  <c r="J39" i="13"/>
  <c r="K39" i="13"/>
  <c r="L39" i="13"/>
  <c r="N39" i="13"/>
  <c r="O39" i="13"/>
  <c r="P39" i="13"/>
  <c r="Q39" i="13"/>
  <c r="R39" i="13"/>
  <c r="S39" i="13"/>
  <c r="T39" i="13"/>
  <c r="U39" i="13"/>
  <c r="V39" i="13"/>
  <c r="A40" i="13"/>
  <c r="M40" i="13" s="1"/>
  <c r="B40" i="13"/>
  <c r="C40" i="13"/>
  <c r="D40" i="13"/>
  <c r="E40" i="13"/>
  <c r="F40" i="13"/>
  <c r="G40" i="13"/>
  <c r="H40" i="13"/>
  <c r="I40" i="13"/>
  <c r="J40" i="13"/>
  <c r="K40" i="13"/>
  <c r="L40" i="13"/>
  <c r="N40" i="13"/>
  <c r="O40" i="13"/>
  <c r="P40" i="13"/>
  <c r="Q40" i="13"/>
  <c r="R40" i="13"/>
  <c r="S40" i="13"/>
  <c r="T40" i="13"/>
  <c r="U40" i="13"/>
  <c r="V40" i="13"/>
  <c r="A41" i="13"/>
  <c r="M41" i="13" s="1"/>
  <c r="B41" i="13"/>
  <c r="C41" i="13"/>
  <c r="D41" i="13"/>
  <c r="E41" i="13"/>
  <c r="F41" i="13"/>
  <c r="G41" i="13"/>
  <c r="H41" i="13"/>
  <c r="I41" i="13"/>
  <c r="J41" i="13"/>
  <c r="K41" i="13"/>
  <c r="L41" i="13"/>
  <c r="N41" i="13"/>
  <c r="O41" i="13"/>
  <c r="P41" i="13"/>
  <c r="Q41" i="13"/>
  <c r="R41" i="13"/>
  <c r="S41" i="13"/>
  <c r="T41" i="13"/>
  <c r="U41" i="13"/>
  <c r="V41" i="13"/>
  <c r="A42" i="13"/>
  <c r="M42" i="13" s="1"/>
  <c r="B42" i="13"/>
  <c r="C42" i="13"/>
  <c r="D42" i="13"/>
  <c r="E42" i="13"/>
  <c r="F42" i="13"/>
  <c r="G42" i="13"/>
  <c r="H42" i="13"/>
  <c r="I42" i="13"/>
  <c r="J42" i="13"/>
  <c r="K42" i="13"/>
  <c r="L42" i="13"/>
  <c r="N42" i="13"/>
  <c r="O42" i="13"/>
  <c r="P42" i="13"/>
  <c r="Q42" i="13"/>
  <c r="R42" i="13"/>
  <c r="S42" i="13"/>
  <c r="T42" i="13"/>
  <c r="U42" i="13"/>
  <c r="V42" i="13"/>
  <c r="A43" i="13"/>
  <c r="M43" i="13" s="1"/>
  <c r="B43" i="13"/>
  <c r="C43" i="13"/>
  <c r="D43" i="13"/>
  <c r="E43" i="13"/>
  <c r="F43" i="13"/>
  <c r="G43" i="13"/>
  <c r="H43" i="13"/>
  <c r="I43" i="13"/>
  <c r="J43" i="13"/>
  <c r="K43" i="13"/>
  <c r="L43" i="13"/>
  <c r="N43" i="13"/>
  <c r="O43" i="13"/>
  <c r="P43" i="13"/>
  <c r="Q43" i="13"/>
  <c r="R43" i="13"/>
  <c r="S43" i="13"/>
  <c r="T43" i="13"/>
  <c r="U43" i="13"/>
  <c r="V43" i="13"/>
  <c r="A44" i="13"/>
  <c r="M44" i="13" s="1"/>
  <c r="B44" i="13"/>
  <c r="C44" i="13"/>
  <c r="D44" i="13"/>
  <c r="E44" i="13"/>
  <c r="F44" i="13"/>
  <c r="G44" i="13"/>
  <c r="H44" i="13"/>
  <c r="I44" i="13"/>
  <c r="J44" i="13"/>
  <c r="K44" i="13"/>
  <c r="L44" i="13"/>
  <c r="N44" i="13"/>
  <c r="O44" i="13"/>
  <c r="P44" i="13"/>
  <c r="Q44" i="13"/>
  <c r="R44" i="13"/>
  <c r="S44" i="13"/>
  <c r="T44" i="13"/>
  <c r="U44" i="13"/>
  <c r="V44" i="13"/>
  <c r="A45" i="13"/>
  <c r="M45" i="13" s="1"/>
  <c r="B45" i="13"/>
  <c r="C45" i="13"/>
  <c r="D45" i="13"/>
  <c r="E45" i="13"/>
  <c r="F45" i="13"/>
  <c r="G45" i="13"/>
  <c r="H45" i="13"/>
  <c r="I45" i="13"/>
  <c r="J45" i="13"/>
  <c r="K45" i="13"/>
  <c r="L45" i="13"/>
  <c r="N45" i="13"/>
  <c r="O45" i="13"/>
  <c r="P45" i="13"/>
  <c r="Q45" i="13"/>
  <c r="R45" i="13"/>
  <c r="S45" i="13"/>
  <c r="T45" i="13"/>
  <c r="U45" i="13"/>
  <c r="V45" i="13"/>
  <c r="A46" i="13"/>
  <c r="M46" i="13" s="1"/>
  <c r="B46" i="13"/>
  <c r="C46" i="13"/>
  <c r="D46" i="13"/>
  <c r="E46" i="13"/>
  <c r="F46" i="13"/>
  <c r="G46" i="13"/>
  <c r="H46" i="13"/>
  <c r="I46" i="13"/>
  <c r="J46" i="13"/>
  <c r="K46" i="13"/>
  <c r="L46" i="13"/>
  <c r="N46" i="13"/>
  <c r="O46" i="13"/>
  <c r="P46" i="13"/>
  <c r="Q46" i="13"/>
  <c r="R46" i="13"/>
  <c r="S46" i="13"/>
  <c r="T46" i="13"/>
  <c r="U46" i="13"/>
  <c r="V46" i="13"/>
  <c r="A49" i="13"/>
  <c r="M49" i="13" s="1"/>
  <c r="B49" i="13"/>
  <c r="C49" i="13"/>
  <c r="D49" i="13"/>
  <c r="E49" i="13"/>
  <c r="F49" i="13"/>
  <c r="G49" i="13"/>
  <c r="H49" i="13"/>
  <c r="I49" i="13"/>
  <c r="J49" i="13"/>
  <c r="K49" i="13"/>
  <c r="L49" i="13"/>
  <c r="N49" i="13"/>
  <c r="O49" i="13"/>
  <c r="P49" i="13"/>
  <c r="Q49" i="13"/>
  <c r="R49" i="13"/>
  <c r="S49" i="13"/>
  <c r="T49" i="13"/>
  <c r="U49" i="13"/>
  <c r="V49" i="13"/>
  <c r="A50" i="13"/>
  <c r="M50" i="13" s="1"/>
  <c r="B50" i="13"/>
  <c r="C50" i="13"/>
  <c r="D50" i="13"/>
  <c r="E50" i="13"/>
  <c r="F50" i="13"/>
  <c r="G50" i="13"/>
  <c r="H50" i="13"/>
  <c r="I50" i="13"/>
  <c r="J50" i="13"/>
  <c r="K50" i="13"/>
  <c r="L50" i="13"/>
  <c r="N50" i="13"/>
  <c r="O50" i="13"/>
  <c r="P50" i="13"/>
  <c r="Q50" i="13"/>
  <c r="R50" i="13"/>
  <c r="S50" i="13"/>
  <c r="T50" i="13"/>
  <c r="U50" i="13"/>
  <c r="V50" i="13"/>
  <c r="A51" i="13"/>
  <c r="M51" i="13" s="1"/>
  <c r="B51" i="13"/>
  <c r="C51" i="13"/>
  <c r="D51" i="13"/>
  <c r="E51" i="13"/>
  <c r="F51" i="13"/>
  <c r="G51" i="13"/>
  <c r="H51" i="13"/>
  <c r="I51" i="13"/>
  <c r="J51" i="13"/>
  <c r="K51" i="13"/>
  <c r="L51" i="13"/>
  <c r="N51" i="13"/>
  <c r="O51" i="13"/>
  <c r="P51" i="13"/>
  <c r="Q51" i="13"/>
  <c r="R51" i="13"/>
  <c r="S51" i="13"/>
  <c r="T51" i="13"/>
  <c r="U51" i="13"/>
  <c r="V51" i="13"/>
  <c r="A52" i="13"/>
  <c r="M52" i="13" s="1"/>
  <c r="B52" i="13"/>
  <c r="C52" i="13"/>
  <c r="D52" i="13"/>
  <c r="E52" i="13"/>
  <c r="F52" i="13"/>
  <c r="G52" i="13"/>
  <c r="H52" i="13"/>
  <c r="I52" i="13"/>
  <c r="J52" i="13"/>
  <c r="K52" i="13"/>
  <c r="L52" i="13"/>
  <c r="N52" i="13"/>
  <c r="O52" i="13"/>
  <c r="P52" i="13"/>
  <c r="Q52" i="13"/>
  <c r="R52" i="13"/>
  <c r="S52" i="13"/>
  <c r="T52" i="13"/>
  <c r="U52" i="13"/>
  <c r="V52" i="13"/>
  <c r="A53" i="13"/>
  <c r="M53" i="13" s="1"/>
  <c r="B53" i="13"/>
  <c r="C53" i="13"/>
  <c r="D53" i="13"/>
  <c r="E53" i="13"/>
  <c r="F53" i="13"/>
  <c r="G53" i="13"/>
  <c r="H53" i="13"/>
  <c r="I53" i="13"/>
  <c r="J53" i="13"/>
  <c r="K53" i="13"/>
  <c r="L53" i="13"/>
  <c r="N53" i="13"/>
  <c r="O53" i="13"/>
  <c r="P53" i="13"/>
  <c r="Q53" i="13"/>
  <c r="R53" i="13"/>
  <c r="S53" i="13"/>
  <c r="T53" i="13"/>
  <c r="U53" i="13"/>
  <c r="V53" i="13"/>
  <c r="A54" i="13"/>
  <c r="M54" i="13" s="1"/>
  <c r="B54" i="13"/>
  <c r="C54" i="13"/>
  <c r="D54" i="13"/>
  <c r="E54" i="13"/>
  <c r="F54" i="13"/>
  <c r="G54" i="13"/>
  <c r="H54" i="13"/>
  <c r="I54" i="13"/>
  <c r="J54" i="13"/>
  <c r="K54" i="13"/>
  <c r="L54" i="13"/>
  <c r="N54" i="13"/>
  <c r="O54" i="13"/>
  <c r="P54" i="13"/>
  <c r="Q54" i="13"/>
  <c r="R54" i="13"/>
  <c r="S54" i="13"/>
  <c r="T54" i="13"/>
  <c r="U54" i="13"/>
  <c r="V54" i="13"/>
  <c r="A55" i="13"/>
  <c r="M55" i="13" s="1"/>
  <c r="B55" i="13"/>
  <c r="C55" i="13"/>
  <c r="D55" i="13"/>
  <c r="E55" i="13"/>
  <c r="F55" i="13"/>
  <c r="G55" i="13"/>
  <c r="H55" i="13"/>
  <c r="I55" i="13"/>
  <c r="J55" i="13"/>
  <c r="K55" i="13"/>
  <c r="L55" i="13"/>
  <c r="N55" i="13"/>
  <c r="O55" i="13"/>
  <c r="P55" i="13"/>
  <c r="Q55" i="13"/>
  <c r="R55" i="13"/>
  <c r="S55" i="13"/>
  <c r="T55" i="13"/>
  <c r="U55" i="13"/>
  <c r="V55" i="13"/>
  <c r="A56" i="13"/>
  <c r="M56" i="13" s="1"/>
  <c r="B56" i="13"/>
  <c r="C56" i="13"/>
  <c r="D56" i="13"/>
  <c r="E56" i="13"/>
  <c r="F56" i="13"/>
  <c r="G56" i="13"/>
  <c r="H56" i="13"/>
  <c r="I56" i="13"/>
  <c r="J56" i="13"/>
  <c r="K56" i="13"/>
  <c r="L56" i="13"/>
  <c r="N56" i="13"/>
  <c r="O56" i="13"/>
  <c r="P56" i="13"/>
  <c r="Q56" i="13"/>
  <c r="R56" i="13"/>
  <c r="S56" i="13"/>
  <c r="T56" i="13"/>
  <c r="U56" i="13"/>
  <c r="V56" i="13"/>
  <c r="A57" i="13"/>
  <c r="M57" i="13" s="1"/>
  <c r="B57" i="13"/>
  <c r="C57" i="13"/>
  <c r="D57" i="13"/>
  <c r="E57" i="13"/>
  <c r="F57" i="13"/>
  <c r="G57" i="13"/>
  <c r="H57" i="13"/>
  <c r="I57" i="13"/>
  <c r="J57" i="13"/>
  <c r="K57" i="13"/>
  <c r="L57" i="13"/>
  <c r="N57" i="13"/>
  <c r="O57" i="13"/>
  <c r="P57" i="13"/>
  <c r="Q57" i="13"/>
  <c r="R57" i="13"/>
  <c r="S57" i="13"/>
  <c r="T57" i="13"/>
  <c r="U57" i="13"/>
  <c r="V57" i="13"/>
  <c r="A58" i="13"/>
  <c r="M58" i="13" s="1"/>
  <c r="B58" i="13"/>
  <c r="C58" i="13"/>
  <c r="D58" i="13"/>
  <c r="E58" i="13"/>
  <c r="F58" i="13"/>
  <c r="G58" i="13"/>
  <c r="H58" i="13"/>
  <c r="I58" i="13"/>
  <c r="J58" i="13"/>
  <c r="K58" i="13"/>
  <c r="L58" i="13"/>
  <c r="N58" i="13"/>
  <c r="O58" i="13"/>
  <c r="P58" i="13"/>
  <c r="Q58" i="13"/>
  <c r="R58" i="13"/>
  <c r="S58" i="13"/>
  <c r="T58" i="13"/>
  <c r="U58" i="13"/>
  <c r="V58" i="13"/>
  <c r="A59" i="13"/>
  <c r="M59" i="13" s="1"/>
  <c r="B59" i="13"/>
  <c r="C59" i="13"/>
  <c r="D59" i="13"/>
  <c r="E59" i="13"/>
  <c r="F59" i="13"/>
  <c r="G59" i="13"/>
  <c r="H59" i="13"/>
  <c r="I59" i="13"/>
  <c r="J59" i="13"/>
  <c r="K59" i="13"/>
  <c r="L59" i="13"/>
  <c r="N59" i="13"/>
  <c r="O59" i="13"/>
  <c r="P59" i="13"/>
  <c r="Q59" i="13"/>
  <c r="R59" i="13"/>
  <c r="S59" i="13"/>
  <c r="T59" i="13"/>
  <c r="U59" i="13"/>
  <c r="V59" i="13"/>
  <c r="A60" i="13"/>
  <c r="M60" i="13" s="1"/>
  <c r="B60" i="13"/>
  <c r="C60" i="13"/>
  <c r="D60" i="13"/>
  <c r="E60" i="13"/>
  <c r="F60" i="13"/>
  <c r="G60" i="13"/>
  <c r="H60" i="13"/>
  <c r="I60" i="13"/>
  <c r="J60" i="13"/>
  <c r="K60" i="13"/>
  <c r="L60" i="13"/>
  <c r="N60" i="13"/>
  <c r="O60" i="13"/>
  <c r="P60" i="13"/>
  <c r="Q60" i="13"/>
  <c r="R60" i="13"/>
  <c r="S60" i="13"/>
  <c r="T60" i="13"/>
  <c r="U60" i="13"/>
  <c r="V60" i="13"/>
  <c r="A61" i="13"/>
  <c r="M61" i="13" s="1"/>
  <c r="B61" i="13"/>
  <c r="C61" i="13"/>
  <c r="D61" i="13"/>
  <c r="E61" i="13"/>
  <c r="F61" i="13"/>
  <c r="G61" i="13"/>
  <c r="H61" i="13"/>
  <c r="I61" i="13"/>
  <c r="J61" i="13"/>
  <c r="K61" i="13"/>
  <c r="L61" i="13"/>
  <c r="N61" i="13"/>
  <c r="O61" i="13"/>
  <c r="P61" i="13"/>
  <c r="Q61" i="13"/>
  <c r="R61" i="13"/>
  <c r="S61" i="13"/>
  <c r="T61" i="13"/>
  <c r="U61" i="13"/>
  <c r="V61" i="13"/>
  <c r="A62" i="13"/>
  <c r="M62" i="13" s="1"/>
  <c r="B62" i="13"/>
  <c r="C62" i="13"/>
  <c r="D62" i="13"/>
  <c r="E62" i="13"/>
  <c r="F62" i="13"/>
  <c r="G62" i="13"/>
  <c r="H62" i="13"/>
  <c r="I62" i="13"/>
  <c r="J62" i="13"/>
  <c r="K62" i="13"/>
  <c r="L62" i="13"/>
  <c r="N62" i="13"/>
  <c r="O62" i="13"/>
  <c r="P62" i="13"/>
  <c r="Q62" i="13"/>
  <c r="R62" i="13"/>
  <c r="S62" i="13"/>
  <c r="T62" i="13"/>
  <c r="U62" i="13"/>
  <c r="V62" i="13"/>
  <c r="A63" i="13"/>
  <c r="M63" i="13" s="1"/>
  <c r="B63" i="13"/>
  <c r="C63" i="13"/>
  <c r="D63" i="13"/>
  <c r="E63" i="13"/>
  <c r="F63" i="13"/>
  <c r="G63" i="13"/>
  <c r="H63" i="13"/>
  <c r="I63" i="13"/>
  <c r="J63" i="13"/>
  <c r="K63" i="13"/>
  <c r="L63" i="13"/>
  <c r="N63" i="13"/>
  <c r="O63" i="13"/>
  <c r="P63" i="13"/>
  <c r="Q63" i="13"/>
  <c r="R63" i="13"/>
  <c r="S63" i="13"/>
  <c r="T63" i="13"/>
  <c r="U63" i="13"/>
  <c r="V63" i="13"/>
  <c r="A132" i="10"/>
  <c r="A66" i="10"/>
  <c r="B98" i="10" s="1"/>
  <c r="A1" i="10"/>
  <c r="B3" i="10"/>
  <c r="C3" i="10"/>
  <c r="D3" i="10"/>
  <c r="E3" i="10"/>
  <c r="B9" i="10"/>
  <c r="B4" i="10"/>
  <c r="C4" i="10"/>
  <c r="D4" i="10"/>
  <c r="E4" i="10"/>
  <c r="B5" i="10"/>
  <c r="C5" i="10"/>
  <c r="D5" i="10"/>
  <c r="E5" i="10"/>
  <c r="B6" i="10"/>
  <c r="C6" i="10"/>
  <c r="D6" i="10"/>
  <c r="E6" i="10"/>
  <c r="B7" i="10"/>
  <c r="C7" i="10"/>
  <c r="D7" i="10"/>
  <c r="E7" i="10"/>
  <c r="B8" i="10"/>
  <c r="C8" i="10"/>
  <c r="D8" i="10"/>
  <c r="E8" i="10"/>
  <c r="C9" i="10"/>
  <c r="D9" i="10"/>
  <c r="E9" i="10"/>
  <c r="B10" i="10"/>
  <c r="C10" i="10"/>
  <c r="D10" i="10"/>
  <c r="E10" i="10"/>
  <c r="B11" i="10"/>
  <c r="C11" i="10"/>
  <c r="D11" i="10"/>
  <c r="E11" i="10"/>
  <c r="B12" i="10"/>
  <c r="C12" i="10"/>
  <c r="D12" i="10"/>
  <c r="E12" i="10"/>
  <c r="B13" i="10"/>
  <c r="C13" i="10"/>
  <c r="D13" i="10"/>
  <c r="E13" i="10"/>
  <c r="B14" i="10"/>
  <c r="C14" i="10"/>
  <c r="D14" i="10"/>
  <c r="E14" i="10"/>
  <c r="B15" i="10"/>
  <c r="C15" i="10"/>
  <c r="D15" i="10"/>
  <c r="E15" i="10"/>
  <c r="B16" i="10"/>
  <c r="C16" i="10"/>
  <c r="D16" i="10"/>
  <c r="E16" i="10"/>
  <c r="B17" i="10"/>
  <c r="C17" i="10"/>
  <c r="D17" i="10"/>
  <c r="E17" i="10"/>
  <c r="B18" i="10"/>
  <c r="C18" i="10"/>
  <c r="D18" i="10"/>
  <c r="E18" i="10"/>
  <c r="B19" i="10"/>
  <c r="C19" i="10"/>
  <c r="D19" i="10"/>
  <c r="E19" i="10"/>
  <c r="B20" i="10"/>
  <c r="C20" i="10"/>
  <c r="D20" i="10"/>
  <c r="E20" i="10"/>
  <c r="B21" i="10"/>
  <c r="C21" i="10"/>
  <c r="D21" i="10"/>
  <c r="E21" i="10"/>
  <c r="B22" i="10"/>
  <c r="C22" i="10"/>
  <c r="D22" i="10"/>
  <c r="E22" i="10"/>
  <c r="B23" i="10"/>
  <c r="C23" i="10"/>
  <c r="D23" i="10"/>
  <c r="E23" i="10"/>
  <c r="B24" i="10"/>
  <c r="C24" i="10"/>
  <c r="D24" i="10"/>
  <c r="E24" i="10"/>
  <c r="B25" i="10"/>
  <c r="C25" i="10"/>
  <c r="D25" i="10"/>
  <c r="E25" i="10"/>
  <c r="B26" i="10"/>
  <c r="C26" i="10"/>
  <c r="D26" i="10"/>
  <c r="E26" i="10"/>
  <c r="B27" i="10"/>
  <c r="C27" i="10"/>
  <c r="D27" i="10"/>
  <c r="E27" i="10"/>
  <c r="B28" i="10"/>
  <c r="C28" i="10"/>
  <c r="D28" i="10"/>
  <c r="E28" i="10"/>
  <c r="B29" i="10"/>
  <c r="C29" i="10"/>
  <c r="D29" i="10"/>
  <c r="E29" i="10"/>
  <c r="B30" i="10"/>
  <c r="C30" i="10"/>
  <c r="D30" i="10"/>
  <c r="E30" i="10"/>
  <c r="B31" i="10"/>
  <c r="C31" i="10"/>
  <c r="D31" i="10"/>
  <c r="E31" i="10"/>
  <c r="B32" i="10"/>
  <c r="C32" i="10"/>
  <c r="D32" i="10"/>
  <c r="E32" i="10"/>
  <c r="B38" i="10"/>
  <c r="C38" i="10"/>
  <c r="D38" i="10"/>
  <c r="E38" i="10"/>
  <c r="B39" i="10"/>
  <c r="C39" i="10"/>
  <c r="D39" i="10"/>
  <c r="E39" i="10"/>
  <c r="B40" i="10"/>
  <c r="C40" i="10"/>
  <c r="D40" i="10"/>
  <c r="E40" i="10"/>
  <c r="B41" i="10"/>
  <c r="C41" i="10"/>
  <c r="D41" i="10"/>
  <c r="E41" i="10"/>
  <c r="B42" i="10"/>
  <c r="C42" i="10"/>
  <c r="D42" i="10"/>
  <c r="E42" i="10"/>
  <c r="B43" i="10"/>
  <c r="C43" i="10"/>
  <c r="D43" i="10"/>
  <c r="E43" i="10"/>
  <c r="B44" i="10"/>
  <c r="C44" i="10"/>
  <c r="D44" i="10"/>
  <c r="E44" i="10"/>
  <c r="B45" i="10"/>
  <c r="C45" i="10"/>
  <c r="D45" i="10"/>
  <c r="E45" i="10"/>
  <c r="B46" i="10"/>
  <c r="C46" i="10"/>
  <c r="D46" i="10"/>
  <c r="E46" i="10"/>
  <c r="B47" i="10"/>
  <c r="C47" i="10"/>
  <c r="D47" i="10"/>
  <c r="E47" i="10"/>
  <c r="B48" i="10"/>
  <c r="C48" i="10"/>
  <c r="D48" i="10"/>
  <c r="E48" i="10"/>
  <c r="B49" i="10"/>
  <c r="C49" i="10"/>
  <c r="D49" i="10"/>
  <c r="E49" i="10"/>
  <c r="B50" i="10"/>
  <c r="C50" i="10"/>
  <c r="D50" i="10"/>
  <c r="E50" i="10"/>
  <c r="B51" i="10"/>
  <c r="C51" i="10"/>
  <c r="D51" i="10"/>
  <c r="E51" i="10"/>
  <c r="B52" i="10"/>
  <c r="C52" i="10"/>
  <c r="D52" i="10"/>
  <c r="E52" i="10"/>
  <c r="B53" i="10"/>
  <c r="C53" i="10"/>
  <c r="D53" i="10"/>
  <c r="E53" i="10"/>
  <c r="B54" i="10"/>
  <c r="C54" i="10"/>
  <c r="D54" i="10"/>
  <c r="E54" i="10"/>
  <c r="B55" i="10"/>
  <c r="C55" i="10"/>
  <c r="D55" i="10"/>
  <c r="E55" i="10"/>
  <c r="E9" i="16" l="1"/>
  <c r="M17" i="16"/>
  <c r="N17" i="16" s="1"/>
  <c r="M9" i="16"/>
  <c r="N9" i="16" s="1"/>
  <c r="B9" i="16"/>
  <c r="C16" i="17"/>
  <c r="E25" i="17"/>
  <c r="E23" i="17"/>
  <c r="E19" i="17"/>
  <c r="E18" i="17"/>
  <c r="E15" i="17"/>
  <c r="C20" i="17"/>
  <c r="E20" i="17" s="1"/>
  <c r="E9" i="17" l="1"/>
  <c r="E7" i="17"/>
  <c r="C11" i="17"/>
  <c r="E11" i="17" l="1"/>
  <c r="E27" i="17"/>
  <c r="D10" i="16"/>
  <c r="M10" i="16" s="1"/>
  <c r="N10" i="16" s="1"/>
  <c r="J14" i="16"/>
  <c r="G7" i="16"/>
  <c r="M7" i="16"/>
  <c r="M8" i="16"/>
  <c r="G10" i="16"/>
  <c r="J10" i="16"/>
  <c r="J9" i="16" s="1"/>
  <c r="J23" i="16" s="1"/>
  <c r="D11" i="16"/>
  <c r="M11" i="16" s="1"/>
  <c r="G11" i="16"/>
  <c r="J11" i="16"/>
  <c r="D12" i="16"/>
  <c r="M12" i="16" s="1"/>
  <c r="G12" i="16"/>
  <c r="J12" i="16"/>
  <c r="D13" i="16"/>
  <c r="M13" i="16" s="1"/>
  <c r="N13" i="16" s="1"/>
  <c r="G13" i="16"/>
  <c r="J13" i="16"/>
  <c r="D14" i="16"/>
  <c r="M14" i="16" s="1"/>
  <c r="N14" i="16" s="1"/>
  <c r="G14" i="16"/>
  <c r="G15" i="16"/>
  <c r="M15" i="16" s="1"/>
  <c r="N15" i="16" s="1"/>
  <c r="J15" i="16"/>
  <c r="K16" i="16"/>
  <c r="L16" i="16"/>
  <c r="M16" i="16" s="1"/>
  <c r="N16" i="16" s="1"/>
  <c r="G18" i="16"/>
  <c r="M18" i="16"/>
  <c r="G19" i="16"/>
  <c r="M19" i="16"/>
  <c r="N19" i="16" s="1"/>
  <c r="G20" i="16"/>
  <c r="M20" i="16" s="1"/>
  <c r="N20" i="16" s="1"/>
  <c r="M22" i="16"/>
  <c r="N22" i="16"/>
  <c r="K6" i="16"/>
  <c r="K10" i="16"/>
  <c r="K11" i="16"/>
  <c r="K12" i="16"/>
  <c r="K13" i="16"/>
  <c r="K14" i="16"/>
  <c r="K15" i="16"/>
  <c r="K18" i="16"/>
  <c r="K19" i="16"/>
  <c r="K20" i="16"/>
  <c r="K22" i="16"/>
  <c r="L6" i="16"/>
  <c r="L23" i="16" s="1"/>
  <c r="L12" i="16"/>
  <c r="L13" i="16"/>
  <c r="L18" i="16"/>
  <c r="L19" i="16"/>
  <c r="L20" i="16"/>
  <c r="I9" i="16"/>
  <c r="I23" i="16" s="1"/>
  <c r="H9" i="16"/>
  <c r="H23" i="16"/>
  <c r="G6" i="16"/>
  <c r="G17" i="16"/>
  <c r="F9" i="16"/>
  <c r="F17" i="16"/>
  <c r="F23" i="16" s="1"/>
  <c r="E23" i="16"/>
  <c r="E17" i="16"/>
  <c r="D16" i="16"/>
  <c r="D9" i="16" s="1"/>
  <c r="D23" i="16" s="1"/>
  <c r="C9" i="16"/>
  <c r="C23" i="16" s="1"/>
  <c r="B23" i="16"/>
  <c r="N21" i="16"/>
  <c r="L8" i="16"/>
  <c r="K7" i="16"/>
  <c r="N7" i="16"/>
  <c r="L7" i="16"/>
  <c r="E139" i="5"/>
  <c r="N18" i="16"/>
  <c r="K23" i="16"/>
  <c r="N12" i="16" l="1"/>
  <c r="G9" i="16"/>
  <c r="G23" i="16" s="1"/>
  <c r="M6" i="16"/>
  <c r="N8" i="16"/>
  <c r="N11" i="16"/>
  <c r="N6" i="16" l="1"/>
  <c r="M23" i="16"/>
  <c r="N23" i="16" s="1"/>
</calcChain>
</file>

<file path=xl/sharedStrings.xml><?xml version="1.0" encoding="utf-8"?>
<sst xmlns="http://schemas.openxmlformats.org/spreadsheetml/2006/main" count="755" uniqueCount="417">
  <si>
    <t>K01 - Önkormányzati (irányító szervi) konszolidált beszámoló - K1-K8. Költségvetési kiadások</t>
  </si>
  <si>
    <t>Megnevezés</t>
  </si>
  <si>
    <t>Konszolidálás előtti összeg</t>
  </si>
  <si>
    <t>Konszolidálás</t>
  </si>
  <si>
    <t>Konszolidált összeg</t>
  </si>
  <si>
    <t>01</t>
  </si>
  <si>
    <t>Törvény szerinti illetmények, munkabérek (K1101)</t>
  </si>
  <si>
    <t>07</t>
  </si>
  <si>
    <t>Béren kívüli juttatások (K1107)</t>
  </si>
  <si>
    <t>09</t>
  </si>
  <si>
    <t>Közlekedési költségtérítés (K1109)</t>
  </si>
  <si>
    <t>13</t>
  </si>
  <si>
    <t>15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</si>
  <si>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</si>
  <si>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</si>
  <si>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</si>
  <si>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</si>
  <si>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</si>
  <si>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</si>
  <si>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</si>
  <si>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20</t>
  </si>
  <si>
    <t>21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</si>
  <si>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</si>
  <si>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</si>
  <si>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</si>
  <si>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</si>
  <si>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</si>
  <si>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</si>
  <si>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</si>
  <si>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</si>
  <si>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</si>
  <si>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</si>
  <si>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</si>
  <si>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</si>
  <si>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32</t>
  </si>
  <si>
    <t>33</t>
  </si>
  <si>
    <t>Informatikai szolgáltatások igénybevétele (K321)</t>
  </si>
  <si>
    <t>34</t>
  </si>
  <si>
    <t>Egyéb kommunikációs szolgáltatások (K322)</t>
  </si>
  <si>
    <t>35</t>
  </si>
  <si>
    <t>36</t>
  </si>
  <si>
    <t>Közüzemi díjak (K331)</t>
  </si>
  <si>
    <t>40</t>
  </si>
  <si>
    <t>Karbantartási, kisjavítási szolgáltatások (K334)</t>
  </si>
  <si>
    <t>41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</si>
  <si>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</si>
  <si>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</si>
  <si>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</si>
  <si>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</si>
  <si>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</si>
  <si>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</si>
  <si>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</si>
  <si>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47</t>
  </si>
  <si>
    <t>Kiküldetések kiadásai (K341)</t>
  </si>
  <si>
    <t>48</t>
  </si>
  <si>
    <t>Reklám- és propagandakiadások (K342)</t>
  </si>
  <si>
    <t>49</t>
  </si>
  <si>
    <t>50</t>
  </si>
  <si>
    <t>Működési célú előzetesen felszámított általános forgalmi adó (K351)</t>
  </si>
  <si>
    <t>60</t>
  </si>
  <si>
    <t>61</t>
  </si>
  <si>
    <t>63</t>
  </si>
  <si>
    <t>73</t>
  </si>
  <si>
    <t>ebből:  az egyéb pénzbeli és természetbeni gyermekvédelmi támogatások  (K42)</t>
  </si>
  <si>
    <t>101</t>
  </si>
  <si>
    <t>118</t>
  </si>
  <si>
    <t>ebből: települési támogatás [Szoctv. 45. §], (K48)</t>
  </si>
  <si>
    <t>121</t>
  </si>
  <si>
    <t>124</t>
  </si>
  <si>
    <t>A helyi önkormányzatok előző évi elszámolásából származó kiadások (K5021)</t>
  </si>
  <si>
    <t>127</t>
  </si>
  <si>
    <t>151</t>
  </si>
  <si>
    <t>158</t>
  </si>
  <si>
    <t>ebből: helyi önkormányzatok és költségvetési szerveik (K506)</t>
  </si>
  <si>
    <t>159</t>
  </si>
  <si>
    <t>ebből: társulások és költségvetési szerveik (K506)</t>
  </si>
  <si>
    <t>179</t>
  </si>
  <si>
    <t>182</t>
  </si>
  <si>
    <t>ebből: egyéb civil szervezetek (K512)</t>
  </si>
  <si>
    <t>183</t>
  </si>
  <si>
    <t>187</t>
  </si>
  <si>
    <t>ebből: egyéb vállalkozások (K512)</t>
  </si>
  <si>
    <t>191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</si>
  <si>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</si>
  <si>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</si>
  <si>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</si>
  <si>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</si>
  <si>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</si>
  <si>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268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</si>
  <si>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</si>
  <si>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</si>
  <si>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</si>
  <si>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</si>
  <si>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ebből: egyéb fejezeti kezelésű előirányzatok (B16)</t>
  </si>
  <si>
    <t>ebből: elkülönített állami pénzalapok (B16)</t>
  </si>
  <si>
    <t>ebből: elkülönített állami pénzalapok (B25)</t>
  </si>
  <si>
    <t>ebből: magánszemélyek kommunális adója (B34)</t>
  </si>
  <si>
    <t>ebből: belföldi gépjárművek adójának a helyi önkormányzatot megillető része (B354)</t>
  </si>
  <si>
    <t>Készletértékesítés ellenértéke (B401)</t>
  </si>
  <si>
    <t>ebből:tárgyi eszközök bérbeadásából származó bevétel (B402)</t>
  </si>
  <si>
    <t>205</t>
  </si>
  <si>
    <t>ebből: egyéb vállalkozások (B65)</t>
  </si>
  <si>
    <t>K03 - Önkormányzati (irányító szervi) konszolidált beszámoló - K9. Finanszírozási kiadások</t>
  </si>
  <si>
    <t>Államháztartáson belüli megelőlegezések visszafizetése (K914)</t>
  </si>
  <si>
    <t>Központi, irányító szervi támogatások folyósítása (K915)</t>
  </si>
  <si>
    <t>K04 - Önkormányzati (irányító szervi) konszolidált beszámoló -  B8. Finanszírozási bevételek</t>
  </si>
  <si>
    <t>Előző év költségvetési maradványának igénybevétele (B8131)</t>
  </si>
  <si>
    <t>Államháztartáson belüli megelőlegezések (B814)</t>
  </si>
  <si>
    <t>Központi, irányító szervi támogatás (B816)</t>
  </si>
  <si>
    <t>10</t>
  </si>
  <si>
    <t>ÖSSZEVONT BEVÉTELEK MINDÖSSZESEN:</t>
  </si>
  <si>
    <t>ÖSSZEVONT KIADÁSOK MINDÖSSZESEN:</t>
  </si>
  <si>
    <t>02 - Beszámoló a B1. - B7.  költségvetési bevételek előirányzatának teljesítéséről</t>
  </si>
  <si>
    <t>Eredeti előirányzat</t>
  </si>
  <si>
    <t>Módosított előirányzat</t>
  </si>
  <si>
    <t>Teljesítés</t>
  </si>
  <si>
    <t>192</t>
  </si>
  <si>
    <t>04 - B8. Finanszírozási bevételek</t>
  </si>
  <si>
    <t>01 - K1-K8. Költségvetési kiadások</t>
  </si>
  <si>
    <t>Követelés  -T. évben esedékes</t>
  </si>
  <si>
    <t>Kötelezettségvállalás - Költségvetési évben esedékes végleges</t>
  </si>
  <si>
    <t>05/A - Teljesített kiadások kormányzati funkciónként</t>
  </si>
  <si>
    <t>Összesen</t>
  </si>
  <si>
    <t>018030 Támogatási célú finanszírozási műveletek</t>
  </si>
  <si>
    <t>064010 Közvilágítás</t>
  </si>
  <si>
    <t>066010 Zöldterület-kezelés</t>
  </si>
  <si>
    <t>072111 Háziorvosi alapellátás</t>
  </si>
  <si>
    <t>072112 Háziorvosi ügyeleti ellátás</t>
  </si>
  <si>
    <t>082044 Könyvtári szolgáltatások</t>
  </si>
  <si>
    <t>Bolhó Község Önkormányzata</t>
  </si>
  <si>
    <t>BERUHÁZÁSOK ÖSSZESEN</t>
  </si>
  <si>
    <t>Bolhói Közös Önkormányzati Hivatal</t>
  </si>
  <si>
    <t>FELHALMOZÁSI KIADÁSOK MINDÖSSZESEN:</t>
  </si>
  <si>
    <t>06</t>
  </si>
  <si>
    <t xml:space="preserve">                                                       Összeg</t>
  </si>
  <si>
    <t xml:space="preserve">                                                              Összeg</t>
  </si>
  <si>
    <t>01.</t>
  </si>
  <si>
    <t>02.</t>
  </si>
  <si>
    <t xml:space="preserve">   - költségvetési pénzforgalmi számlák</t>
  </si>
  <si>
    <t>03.</t>
  </si>
  <si>
    <t xml:space="preserve">   - devizabetétszámlák </t>
  </si>
  <si>
    <t>04.</t>
  </si>
  <si>
    <t xml:space="preserve">   - pénztárak</t>
  </si>
  <si>
    <t>05.</t>
  </si>
  <si>
    <t xml:space="preserve">   - valutapénztárak</t>
  </si>
  <si>
    <t>06.</t>
  </si>
  <si>
    <t>nyitó pénzkészlet összesen</t>
  </si>
  <si>
    <t>07.</t>
  </si>
  <si>
    <t>Bevételek:</t>
  </si>
  <si>
    <t>08.</t>
  </si>
  <si>
    <t>Összes bevétel:</t>
  </si>
  <si>
    <t>09.</t>
  </si>
  <si>
    <t xml:space="preserve">  - levonva:  költségvetési maradvány (0981313)</t>
  </si>
  <si>
    <t>10.</t>
  </si>
  <si>
    <t>Tárgyévi bevétel</t>
  </si>
  <si>
    <t>11.</t>
  </si>
  <si>
    <t>Kiadások:</t>
  </si>
  <si>
    <t>12.</t>
  </si>
  <si>
    <t>Összes kiadás:</t>
  </si>
  <si>
    <t>13.</t>
  </si>
  <si>
    <t>14.</t>
  </si>
  <si>
    <t>tárgyévi kiadások</t>
  </si>
  <si>
    <t>15.</t>
  </si>
  <si>
    <t>16.</t>
  </si>
  <si>
    <t>17.</t>
  </si>
  <si>
    <t>18.</t>
  </si>
  <si>
    <t>19.</t>
  </si>
  <si>
    <t>záró pénzkészlet összesen</t>
  </si>
  <si>
    <t>Bolhói Közös Hivatal</t>
  </si>
  <si>
    <t>Összetolt adatok</t>
  </si>
  <si>
    <t>Bolhó Önkormányzat</t>
  </si>
  <si>
    <t>adatok Ft-ban</t>
  </si>
  <si>
    <t>eszközcsoport              megnevezése</t>
  </si>
  <si>
    <t>TÖRZSVAGYON</t>
  </si>
  <si>
    <t xml:space="preserve"> FORGALOMKÉPES (ÜZLETI) VAGYON</t>
  </si>
  <si>
    <t>eszközcsoportok átlagos elhasználódottsági foka                             (%)</t>
  </si>
  <si>
    <t>Forgalomképtelen</t>
  </si>
  <si>
    <t>korlátozottan forgalomképes</t>
  </si>
  <si>
    <t>bruttó érték</t>
  </si>
  <si>
    <t>elszámolt értékcsökkenés</t>
  </si>
  <si>
    <t>nettó érték</t>
  </si>
  <si>
    <t xml:space="preserve">Immateriális javak </t>
  </si>
  <si>
    <t xml:space="preserve"> - vagyonértékű jogok</t>
  </si>
  <si>
    <t>- szellemi termék</t>
  </si>
  <si>
    <t>Ingatlanok</t>
  </si>
  <si>
    <t xml:space="preserve"> - földterületek</t>
  </si>
  <si>
    <t xml:space="preserve"> - telkek</t>
  </si>
  <si>
    <t xml:space="preserve"> - épületek</t>
  </si>
  <si>
    <t xml:space="preserve"> - építmények</t>
  </si>
  <si>
    <t xml:space="preserve"> - ültetvények</t>
  </si>
  <si>
    <t xml:space="preserve"> - erdők</t>
  </si>
  <si>
    <t>Gépek, berendezések, felszerelések</t>
  </si>
  <si>
    <t xml:space="preserve"> - ügyviteli és számítástechnikai eszközök</t>
  </si>
  <si>
    <t xml:space="preserve"> - járművek</t>
  </si>
  <si>
    <t xml:space="preserve"> - egyéb gépek, berendezések, felszerelések</t>
  </si>
  <si>
    <t>Beruházások</t>
  </si>
  <si>
    <t>Befektetett pénzügyi eszközök</t>
  </si>
  <si>
    <t>Befektetett eszközök összesen:</t>
  </si>
  <si>
    <t xml:space="preserve"> - üzemeltetésre, kezelésre átadott  eszk.</t>
  </si>
  <si>
    <t>ebből: helyi önkormányzatok és költségvetési szerveik (B16)</t>
  </si>
  <si>
    <t>Felhalmozási célú önkormányzati támogatások (B21)</t>
  </si>
  <si>
    <t xml:space="preserve">K02 - Önkormányzati (irányító szervi) konszolidált beszámoló - B1-B7. költségvetési bevételek  </t>
  </si>
  <si>
    <t>Jubileumi jutalom (K1106)</t>
  </si>
  <si>
    <t>Egyéb költségtérítések (K1110)</t>
  </si>
  <si>
    <t>120</t>
  </si>
  <si>
    <t>ebből: önkormányzat által saját hatáskörben (nem szociális és gyermekvédelmi előírások alapján) adott más ellátás (K48)</t>
  </si>
  <si>
    <t>193</t>
  </si>
  <si>
    <t>Immateriális javak beszerzése, létesítése (K61)</t>
  </si>
  <si>
    <t>ebből: termőföld-vásárlás kiadásai (K62)</t>
  </si>
  <si>
    <t>195</t>
  </si>
  <si>
    <t>Informatikai eszközök beszerzése, létesítése (K63)</t>
  </si>
  <si>
    <t>201</t>
  </si>
  <si>
    <t>Ingatlanok felújítása (K71)</t>
  </si>
  <si>
    <t>Előző időszak összeg</t>
  </si>
  <si>
    <t>Tárgy évi összeg</t>
  </si>
  <si>
    <t>011130 Önk.-i igazgatás</t>
  </si>
  <si>
    <t>FELÚJÍTÁS ÖSSZESEN</t>
  </si>
  <si>
    <t xml:space="preserve">Településarculati kézikönyv </t>
  </si>
  <si>
    <t xml:space="preserve"> </t>
  </si>
  <si>
    <t>ÖSSZESEN</t>
  </si>
  <si>
    <t>Bolhó Község Önkormányzata és a Bolhói Közös Önkormányzati Hivatal                                   2018. évi felhalmozási kiadásai</t>
  </si>
  <si>
    <t>2018. évi nyitó egyenleg</t>
  </si>
  <si>
    <t>2018. évi záró egyenleg</t>
  </si>
  <si>
    <t>Elszámolásból származó bevételek (B116)</t>
  </si>
  <si>
    <t>Önkormányzatok működési támogatásai (B11)</t>
  </si>
  <si>
    <t>ebből: társadalombiztosítás pénzügyi alapjai (B16)</t>
  </si>
  <si>
    <t>ebből: társulások és költségvetési szerveik (B16)</t>
  </si>
  <si>
    <t>Működési célú támogatások államháztartáson belülről (B1)</t>
  </si>
  <si>
    <t>Egyéb felhalmozási célú támogatások bevételei államháztartáson belülről (B25)</t>
  </si>
  <si>
    <t>ebből: egyéb fejezeti kezelésű előirányzatok (B25)</t>
  </si>
  <si>
    <t>Felhalmozási célú támogatások államháztartáson belülről (B2)</t>
  </si>
  <si>
    <t>Vagyoni tipusú adók (B34)</t>
  </si>
  <si>
    <t>Értékesítési és forgalmi adók (B351)</t>
  </si>
  <si>
    <t>Gépjárműadók (B354)</t>
  </si>
  <si>
    <t>Termékek és szolgáltatások adói (B35)</t>
  </si>
  <si>
    <t>Egyéb közhatalmi bevételek (B36)</t>
  </si>
  <si>
    <t>Közhatalmi bevételek (B3)</t>
  </si>
  <si>
    <t>Szolgáltatások ellenértéke (B402)</t>
  </si>
  <si>
    <t>Egyéb kapott (járó) kamatok és kamatjellegű bevételek (B4082)</t>
  </si>
  <si>
    <t>Kamatbevételek és más nyereségjellegű bevételek (B408)</t>
  </si>
  <si>
    <t>Biztosító által fizetett kártérítés (B410)</t>
  </si>
  <si>
    <t>Egyéb működési bevételek (B411)</t>
  </si>
  <si>
    <t>ebből: kiadások visszatérítései (B411)</t>
  </si>
  <si>
    <t>Működési bevételek (B4)</t>
  </si>
  <si>
    <t>Egyéb működési célú átvett pénzeszközök (B65)</t>
  </si>
  <si>
    <t>ebből: háztartások (B65)</t>
  </si>
  <si>
    <t>Működési célú átvett pénzeszközök (B6)</t>
  </si>
  <si>
    <t>Költségvetési bevételek (B1-B7)</t>
  </si>
  <si>
    <t>Tel. önkormányzatok szoc., gyermekjóléti  és gyermekétk.-si feladatainak támog. (B113)</t>
  </si>
  <si>
    <t>Egyéb működési célú támogatások bevételei államháztartáson belülről (B16)</t>
  </si>
  <si>
    <t>ebből: fejezeti kezelésű e.i.-ok EU-s programokra és azok hazai társfinanszírozása (B25)</t>
  </si>
  <si>
    <t>ebből: állandó jelleggel végzett iparűzési tevékenység után fizetett helyi ipa (B351)</t>
  </si>
  <si>
    <t>Belföldi finanszírozás kiadásai (K91)</t>
  </si>
  <si>
    <t>Finanszírozási kiadások (K9)</t>
  </si>
  <si>
    <t>Maradvány igénybevétele (B813)</t>
  </si>
  <si>
    <t>Belföldi finanszírozás bevételei (B81)</t>
  </si>
  <si>
    <t>Finanszírozási bevételek (B8)</t>
  </si>
  <si>
    <t>013320 Köztemető-fenntartás és -működtetés</t>
  </si>
  <si>
    <t>041237 Közfoglalkoztatási mintaprogram</t>
  </si>
  <si>
    <t>084031 Civil szervezetek működési támogatása</t>
  </si>
  <si>
    <t>104051 Gyerm.véd.-mi pénzbeli és term.beni ellátások</t>
  </si>
  <si>
    <t>045160 Közutak, hidak, alagutak üzemeltetése</t>
  </si>
  <si>
    <t>051030 Nem veszélyes (tel.-si) hull. begyűjtése</t>
  </si>
  <si>
    <t>066020 Város-, községgazdálkodási egyéb szolg.-ok</t>
  </si>
  <si>
    <t>107060 Egyéb szoc. pénzbeli és term.-beni ellátások</t>
  </si>
  <si>
    <t>011130 Önkorm.-ok és önkorm.-i hiv.-ok igazgatási tev.</t>
  </si>
  <si>
    <t>018010 Önkorm.-ok elszám. a közp.-i költségvetés-sel</t>
  </si>
  <si>
    <t>082092 Közművelő-dés</t>
  </si>
  <si>
    <t>104037 Intézményen kívüli gyermekétkez-tetés</t>
  </si>
  <si>
    <t>BOLHÓ KÖZSÉG ÖNKORMÁNYZATÁNAK 07/A - Maradványkimutatása</t>
  </si>
  <si>
    <t>013320 Köztemető-fenntartás</t>
  </si>
  <si>
    <t>018030 Támog. c. finansz. műv.</t>
  </si>
  <si>
    <t>041237 Közfogl. mintaprogram</t>
  </si>
  <si>
    <t>066020 Város-, községgazd.-i egyéb szolg.</t>
  </si>
  <si>
    <t>082092 Közműv. - hagy. közösségi kult. ért. gond.</t>
  </si>
  <si>
    <t>900020 Önkorm. funk. nem sorolható bevét. áht.-n kív.</t>
  </si>
  <si>
    <t>011130 Igazgatási tevék.-ség</t>
  </si>
  <si>
    <t>018010 Önkorm.-tok elszámolásai a kp.-ti ktgv.-sel</t>
  </si>
  <si>
    <t>041233 Hosszabb időtartamú közfogl.-tatás</t>
  </si>
  <si>
    <t>BOLHÓI KÖZÖS ÖNKORMÁNYZATI HIVATAL 07/A - Maradványkimutatása</t>
  </si>
  <si>
    <t>BOLHÓ KÖZSÉG ÖNKORMÁNYZATA</t>
  </si>
  <si>
    <t>Foglalkoztatottak személyi juttatásai (K11)</t>
  </si>
  <si>
    <t>Külső személyi juttatások (K12)</t>
  </si>
  <si>
    <t>Személyi juttatások (K1)</t>
  </si>
  <si>
    <t>Munkaadókat terhelő járulékok és szociális hozzájárulási adó (K2)</t>
  </si>
  <si>
    <t>Készletbeszerzés (K31)</t>
  </si>
  <si>
    <t>Kommunikációs szolgáltatások (K32)</t>
  </si>
  <si>
    <t>Egyéb szolgáltatások (K337)</t>
  </si>
  <si>
    <t>Szolgáltatási kiadások (K33)</t>
  </si>
  <si>
    <t>Kiküldetések, reklám- és propagandakiadások (K34)</t>
  </si>
  <si>
    <t>Különféle befizetések és egyéb dologi kiadások (K35)</t>
  </si>
  <si>
    <t>Dologi kiadások (K3)</t>
  </si>
  <si>
    <t>Költségvetési kiadások (K1-K8)</t>
  </si>
  <si>
    <t>M.végzésre irányuló egyéb jogviszonyban nem saját fogl.-nak fiz. jutt. (K122)</t>
  </si>
  <si>
    <t>K I A D Á S O K</t>
  </si>
  <si>
    <t>B E V É T E L E K</t>
  </si>
  <si>
    <t>Működési célú előzetesen felszámított áfa (K351)</t>
  </si>
  <si>
    <t>Kiadások összesen (K1-K9)</t>
  </si>
  <si>
    <t>Átlagos statisztikai állományi létszám</t>
  </si>
  <si>
    <t>Munkaadókat terhelő járulékok és szochó (K2)</t>
  </si>
  <si>
    <t>Felhalmozási célú támogatások államháztartáson belülről  (B2)</t>
  </si>
  <si>
    <t>ebből: áll. jeleggel végzett iparűzési tev. után fizetett helyi ipa (B351)</t>
  </si>
  <si>
    <t>ebből: belföldi gépj.-ek adójának a helyi önkorm.-ot megillető része (B354)</t>
  </si>
  <si>
    <t>ebből: fejezeti kez.-ű e.i.-ok EU-s progr.-ra és azok hazai társfin.-sa (B25)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</si>
  <si>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</si>
  <si>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</si>
  <si>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</si>
  <si>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</si>
  <si>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</si>
  <si>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</si>
  <si>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</si>
  <si>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</si>
  <si>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D) KÖVETELÉSEK  (=D/I+D/II+D/III)</t>
  </si>
  <si>
    <t>D/I/4a - ebből: ktgv.-si évben esedékes követelések készletértékesítés, szolgáltatások, közvetített szolg.-pl ellenértékére</t>
  </si>
  <si>
    <t>BOLHÓI KÖZÖS ÖNKORMÁNYZATI HIVATAL</t>
  </si>
  <si>
    <t>A/II/2 Gépek, berendezések, felszerelések, járművek</t>
  </si>
  <si>
    <t>A/II Tárgyi eszközök  (=A/II/1+...+A/II/5)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</si>
  <si>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</si>
  <si>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</si>
  <si>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</si>
  <si>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</si>
  <si>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</si>
  <si>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</si>
  <si>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D/III/1 Adott előlegek (=D/III/1a+…+D/III/1f)</t>
  </si>
  <si>
    <t>D/III/1e - ebből: foglalkoztatottaknak adott előlegek</t>
  </si>
  <si>
    <t>D/III Követelés jellegű sajátos elszámolások (=D/III/1+…+D/III/9)</t>
  </si>
  <si>
    <t>ESZKÖZÖK ÖSSZESEN (=A+B+C+D+E+F)</t>
  </si>
  <si>
    <t>G/I  Nemzeti vagyon induláskori értéke</t>
  </si>
  <si>
    <t>G/II Nemzeti vagyon változásai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</si>
  <si>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</si>
  <si>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</si>
  <si>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</si>
  <si>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</si>
  <si>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FORRÁSOK ÖSSZESEN (=G+H+I+J)</t>
  </si>
  <si>
    <t>MEGNEVEZÉS</t>
  </si>
  <si>
    <t xml:space="preserve"> - korrekciós tételek: (361-363, 356-367. fkv-i szla egyenl., 3671 fkv-i számla forgalma) </t>
  </si>
  <si>
    <t>05613</t>
  </si>
  <si>
    <t>Mozgásnem</t>
  </si>
  <si>
    <t>T/K</t>
  </si>
  <si>
    <t>Összeg</t>
  </si>
  <si>
    <t>Dátum</t>
  </si>
  <si>
    <t>Megjegyzés</t>
  </si>
  <si>
    <t>Ellenszámla</t>
  </si>
  <si>
    <t>Partner név</t>
  </si>
  <si>
    <t>COFOG</t>
  </si>
  <si>
    <t>Teljesítés dátuma</t>
  </si>
  <si>
    <t>Okmány száma</t>
  </si>
  <si>
    <t>Részletező kód</t>
  </si>
  <si>
    <t>T</t>
  </si>
  <si>
    <t>2018-01-11</t>
  </si>
  <si>
    <t>településarculati kézikönyv elkészítése</t>
  </si>
  <si>
    <t>003011130</t>
  </si>
  <si>
    <t>Jövő Tér-Kép Kft</t>
  </si>
  <si>
    <t>011130 - Önkormányzatok és önkormányzati hivatalok jogalkotó és általános igazgatási tevékenysége</t>
  </si>
  <si>
    <t>2018/9</t>
  </si>
  <si>
    <t>5-Kiadás</t>
  </si>
  <si>
    <t>821</t>
  </si>
  <si>
    <t>K</t>
  </si>
  <si>
    <t>2018-12-31</t>
  </si>
  <si>
    <t>-</t>
  </si>
  <si>
    <t>2</t>
  </si>
  <si>
    <t>05623</t>
  </si>
  <si>
    <t>2018-09-13</t>
  </si>
  <si>
    <t>Bolhó 255, 256 hrsz-ú ingatlanok vételára</t>
  </si>
  <si>
    <t>003066010</t>
  </si>
  <si>
    <t>Határőr Zrt.</t>
  </si>
  <si>
    <t>066010 - Zöldterület-kezelés</t>
  </si>
  <si>
    <t>2018/1725</t>
  </si>
  <si>
    <t>2018-10-30</t>
  </si>
  <si>
    <t>Bolhó, József u.27 ( 132.hrsz ) ingatlan vételára</t>
  </si>
  <si>
    <t>003066020</t>
  </si>
  <si>
    <t>Petrovics Imre József</t>
  </si>
  <si>
    <t>066020 - Város-, községgazdálkodási egyéb szolgáltatások</t>
  </si>
  <si>
    <t>2018/1991</t>
  </si>
  <si>
    <t>4</t>
  </si>
  <si>
    <t>Bolhó, József u. 27. ( 132.hrsz ) ingatlan megvásárlása</t>
  </si>
  <si>
    <t>Bolhó 255., 256. hrsz-ú ingatlanok megvásárlása</t>
  </si>
  <si>
    <t>230.000,-</t>
  </si>
  <si>
    <t>????</t>
  </si>
  <si>
    <t>Kisbusz</t>
  </si>
  <si>
    <t>4.750.000,-</t>
  </si>
  <si>
    <t xml:space="preserve">Mg.-i startmunka programban szántóföldi permetezőgép vásárlás </t>
  </si>
  <si>
    <t xml:space="preserve">   324.500,-</t>
  </si>
  <si>
    <t xml:space="preserve">   102.870,-</t>
  </si>
  <si>
    <t xml:space="preserve">   150.000,-</t>
  </si>
  <si>
    <t>23 70</t>
  </si>
  <si>
    <t>ebből: egyéb szolgáltatások ellenértéke (B402)</t>
  </si>
  <si>
    <t>Önkormányzatok működési támog.-ai (B11)</t>
  </si>
  <si>
    <t>016010 Választások-hoz kapcsolódó tevékeny-ségek</t>
  </si>
  <si>
    <t>018030 Támog. célú finansz. műv.</t>
  </si>
  <si>
    <t>900020 Önk.-ok funkc. nem sorolható bevét. áht.-n kívülről</t>
  </si>
  <si>
    <t>Egyéb műk. célú tám.-ok bevételei áht.-n belülről (B16)</t>
  </si>
  <si>
    <t>ebből: egyéb fejezeti kez.-sű e.i.-ok (B16)</t>
  </si>
  <si>
    <t>Műk. célú támogatások áht.-n belülről (B1)</t>
  </si>
  <si>
    <t>Egyéb kapott (járó) kamatok és kam. jell. bevét. (B4082)</t>
  </si>
  <si>
    <t>Kam. bev.-ek és más nyereségjellegű bevételek (B408)</t>
  </si>
  <si>
    <t>Előző év ktgv.-si maradványának igénybevét. (B8131)</t>
  </si>
  <si>
    <t>Bevételek összesen (B1-B8)</t>
  </si>
  <si>
    <t>011130 Igazg. tevékenys.</t>
  </si>
  <si>
    <t>Teljesített bevételek kormányzati funkciónként</t>
  </si>
  <si>
    <t>ebből: nonprofit gazdasági társaságok (K512)</t>
  </si>
  <si>
    <t>Felújítási célú, előzetesen felszámított áfa (K74)</t>
  </si>
  <si>
    <t>Egyéb működési célú támogatások államháztartáson belülre (K506)</t>
  </si>
  <si>
    <t>Egyéb működési célú támogatások államháztartáson kívülre (K512)</t>
  </si>
  <si>
    <t>Egyéb működési célú kiadások (K5)</t>
  </si>
  <si>
    <t>Ingatlanok beszerzése, létesítése (K62)</t>
  </si>
  <si>
    <t>Beruházások (K6)</t>
  </si>
  <si>
    <t>Felújítások (K7)</t>
  </si>
  <si>
    <t>Elvonások és befizetések  (K502)</t>
  </si>
  <si>
    <t>Ellátottak pénzbeli juttatásai (K4)</t>
  </si>
  <si>
    <t>Egyéb nem intézményi ellátások (K48)</t>
  </si>
  <si>
    <t>Családi támogatások) (K42)</t>
  </si>
  <si>
    <t>Közvetített szolgáltatások  (K335)</t>
  </si>
  <si>
    <t>Kiküldetések, reklám- és propagandakiadások  (K34)</t>
  </si>
  <si>
    <t>Személyi juttatások  (K1)</t>
  </si>
  <si>
    <t>Foglalkoztatottak egyéb személyi juttatásai (K1113)</t>
  </si>
  <si>
    <r>
      <t xml:space="preserve">5.melléklet 3/2019.(V.29) ÖR    </t>
    </r>
    <r>
      <rPr>
        <b/>
        <sz val="10"/>
        <rFont val="Arial CE"/>
        <charset val="238"/>
      </rPr>
      <t xml:space="preserve">PÉNZESZKÖZÖK ALAKULÁSA 2018.évi BESZÁMOLÓ                    </t>
    </r>
    <r>
      <rPr>
        <sz val="10"/>
        <rFont val="Arial CE"/>
        <charset val="238"/>
      </rPr>
      <t xml:space="preserve"> adatok Ft-ban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</si>
</sst>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\ _F_t_-;\-* #,##0\ _F_t_-;_-* &quot;-&quot;??\ _F_t_-;_-@_-"/>
    <numFmt numFmtId="166" formatCode="#,##0_ ;\-#,##0\ "/>
    <numFmt numFmtId="167" formatCode="###\ ###\ ###\ ###\ ##0.00"/>
  </numFmts>
  <fonts count="35" x14ac:knownFonts="1">
    <font>
      <sz val="10"/>
      <name val="Arial CE"/>
      <charset val="238"/>
    </font>
    <font>
      <sz val="10"/>
      <name val="MS Sans Serif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.5"/>
      <color indexed="8"/>
      <name val="Arial"/>
      <family val="2"/>
      <charset val="238"/>
    </font>
    <font>
      <sz val="9"/>
      <color indexed="8"/>
      <name val="Tahoma"/>
      <family val="2"/>
      <charset val="238"/>
    </font>
    <font>
      <b/>
      <sz val="9"/>
      <color indexed="8"/>
      <name val="Tahoma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sz val="10"/>
      <name val="MS Sans Serif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0"/>
      <name val="Arial"/>
      <family val="2"/>
      <charset val="238"/>
    </font>
    <font>
      <i/>
      <sz val="10"/>
      <name val="Arial CE"/>
      <charset val="238"/>
    </font>
    <font>
      <b/>
      <i/>
      <sz val="12"/>
      <name val="Arial CE"/>
      <charset val="238"/>
    </font>
    <font>
      <b/>
      <sz val="8"/>
      <name val="Arial CE"/>
      <charset val="238"/>
    </font>
    <font>
      <i/>
      <sz val="12"/>
      <name val="Times New Roman"/>
      <family val="1"/>
      <charset val="238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6" fillId="0" borderId="0"/>
  </cellStyleXfs>
  <cellXfs count="263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3" fontId="11" fillId="0" borderId="0" xfId="0" applyNumberFormat="1" applyFont="1"/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0" fontId="3" fillId="2" borderId="0" xfId="0" applyFont="1" applyFill="1" applyAlignment="1">
      <alignment horizontal="center" vertical="top" wrapText="1"/>
    </xf>
    <xf numFmtId="0" fontId="9" fillId="0" borderId="0" xfId="0" applyFont="1"/>
    <xf numFmtId="0" fontId="14" fillId="0" borderId="0" xfId="0" applyFont="1" applyAlignment="1">
      <alignment horizontal="left" vertical="top" wrapText="1"/>
    </xf>
    <xf numFmtId="3" fontId="14" fillId="0" borderId="0" xfId="0" applyNumberFormat="1" applyFont="1" applyAlignment="1">
      <alignment horizontal="right" vertical="top" wrapText="1"/>
    </xf>
    <xf numFmtId="0" fontId="15" fillId="0" borderId="0" xfId="0" applyFont="1" applyAlignment="1">
      <alignment horizontal="left" vertical="top" wrapText="1"/>
    </xf>
    <xf numFmtId="3" fontId="15" fillId="0" borderId="0" xfId="0" applyNumberFormat="1" applyFont="1" applyAlignment="1">
      <alignment horizontal="right" vertical="top" wrapText="1"/>
    </xf>
    <xf numFmtId="3" fontId="0" fillId="0" borderId="0" xfId="0" applyNumberFormat="1"/>
    <xf numFmtId="0" fontId="19" fillId="0" borderId="0" xfId="0" applyFont="1"/>
    <xf numFmtId="0" fontId="17" fillId="0" borderId="0" xfId="0" applyFont="1" applyBorder="1" applyAlignment="1">
      <alignment vertical="top" wrapText="1"/>
    </xf>
    <xf numFmtId="0" fontId="0" fillId="0" borderId="0" xfId="0" applyBorder="1"/>
    <xf numFmtId="3" fontId="0" fillId="0" borderId="0" xfId="0" applyNumberFormat="1" applyBorder="1"/>
    <xf numFmtId="0" fontId="18" fillId="0" borderId="0" xfId="0" applyFont="1" applyBorder="1" applyAlignment="1">
      <alignment vertical="top" wrapText="1"/>
    </xf>
    <xf numFmtId="3" fontId="9" fillId="0" borderId="0" xfId="0" applyNumberFormat="1" applyFont="1" applyBorder="1"/>
    <xf numFmtId="3" fontId="2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wrapText="1"/>
    </xf>
    <xf numFmtId="0" fontId="17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7" fillId="0" borderId="1" xfId="3" applyFont="1" applyBorder="1" applyAlignment="1">
      <alignment wrapText="1"/>
    </xf>
    <xf numFmtId="0" fontId="28" fillId="0" borderId="1" xfId="3" applyFont="1" applyBorder="1" applyAlignment="1">
      <alignment wrapText="1"/>
    </xf>
    <xf numFmtId="0" fontId="27" fillId="0" borderId="2" xfId="0" applyFont="1" applyBorder="1" applyAlignment="1">
      <alignment wrapText="1"/>
    </xf>
    <xf numFmtId="165" fontId="28" fillId="0" borderId="3" xfId="1" applyNumberFormat="1" applyFont="1" applyBorder="1" applyAlignment="1">
      <alignment horizontal="right"/>
    </xf>
    <xf numFmtId="165" fontId="28" fillId="0" borderId="4" xfId="1" applyNumberFormat="1" applyFont="1" applyBorder="1" applyAlignment="1">
      <alignment horizontal="right"/>
    </xf>
    <xf numFmtId="164" fontId="28" fillId="0" borderId="5" xfId="0" applyNumberFormat="1" applyFont="1" applyBorder="1" applyAlignment="1">
      <alignment horizontal="right"/>
    </xf>
    <xf numFmtId="165" fontId="27" fillId="0" borderId="3" xfId="1" applyNumberFormat="1" applyFont="1" applyBorder="1" applyAlignment="1">
      <alignment horizontal="right"/>
    </xf>
    <xf numFmtId="165" fontId="27" fillId="0" borderId="4" xfId="1" applyNumberFormat="1" applyFont="1" applyBorder="1" applyAlignment="1">
      <alignment horizontal="right"/>
    </xf>
    <xf numFmtId="164" fontId="27" fillId="0" borderId="6" xfId="0" applyNumberFormat="1" applyFont="1" applyBorder="1" applyAlignment="1">
      <alignment horizontal="right"/>
    </xf>
    <xf numFmtId="164" fontId="28" fillId="0" borderId="6" xfId="0" applyNumberFormat="1" applyFont="1" applyBorder="1" applyAlignment="1">
      <alignment horizontal="right"/>
    </xf>
    <xf numFmtId="165" fontId="27" fillId="0" borderId="3" xfId="1" applyNumberFormat="1" applyFont="1" applyBorder="1" applyAlignment="1">
      <alignment horizontal="right" vertical="center"/>
    </xf>
    <xf numFmtId="165" fontId="27" fillId="0" borderId="7" xfId="1" applyNumberFormat="1" applyFont="1" applyBorder="1" applyAlignment="1">
      <alignment horizontal="right"/>
    </xf>
    <xf numFmtId="165" fontId="28" fillId="0" borderId="8" xfId="1" applyNumberFormat="1" applyFont="1" applyBorder="1" applyAlignment="1">
      <alignment horizontal="right"/>
    </xf>
    <xf numFmtId="164" fontId="28" fillId="0" borderId="8" xfId="0" applyNumberFormat="1" applyFont="1" applyBorder="1" applyAlignment="1">
      <alignment horizontal="right"/>
    </xf>
    <xf numFmtId="0" fontId="28" fillId="0" borderId="2" xfId="0" applyFont="1" applyBorder="1" applyAlignment="1">
      <alignment wrapText="1"/>
    </xf>
    <xf numFmtId="0" fontId="27" fillId="0" borderId="2" xfId="0" quotePrefix="1" applyFont="1" applyBorder="1" applyAlignment="1">
      <alignment wrapText="1"/>
    </xf>
    <xf numFmtId="0" fontId="28" fillId="0" borderId="8" xfId="0" applyFont="1" applyBorder="1" applyAlignment="1">
      <alignment wrapText="1"/>
    </xf>
    <xf numFmtId="0" fontId="0" fillId="0" borderId="0" xfId="0"/>
    <xf numFmtId="0" fontId="9" fillId="0" borderId="0" xfId="0" applyFont="1" applyAlignment="1">
      <alignment horizontal="right"/>
    </xf>
    <xf numFmtId="0" fontId="0" fillId="0" borderId="0" xfId="0" applyFill="1" applyAlignment="1">
      <alignment vertical="center" wrapText="1"/>
    </xf>
    <xf numFmtId="0" fontId="0" fillId="0" borderId="0" xfId="0" applyAlignment="1">
      <alignment wrapText="1"/>
    </xf>
    <xf numFmtId="0" fontId="19" fillId="0" borderId="0" xfId="0" applyFont="1" applyBorder="1" applyAlignment="1">
      <alignment wrapText="1"/>
    </xf>
    <xf numFmtId="3" fontId="0" fillId="0" borderId="0" xfId="0" applyNumberFormat="1" applyAlignment="1">
      <alignment horizontal="right"/>
    </xf>
    <xf numFmtId="3" fontId="0" fillId="0" borderId="0" xfId="0" applyNumberFormat="1" applyFill="1" applyAlignment="1">
      <alignment vertical="center" wrapText="1"/>
    </xf>
    <xf numFmtId="3" fontId="9" fillId="0" borderId="0" xfId="0" applyNumberFormat="1" applyFont="1" applyAlignment="1">
      <alignment horizontal="right"/>
    </xf>
    <xf numFmtId="0" fontId="0" fillId="0" borderId="0" xfId="0"/>
    <xf numFmtId="166" fontId="28" fillId="0" borderId="9" xfId="1" applyNumberFormat="1" applyFont="1" applyBorder="1" applyAlignment="1">
      <alignment horizontal="right"/>
    </xf>
    <xf numFmtId="0" fontId="5" fillId="2" borderId="0" xfId="0" applyFont="1" applyFill="1" applyAlignment="1">
      <alignment horizontal="center" vertical="top" wrapText="1"/>
    </xf>
    <xf numFmtId="0" fontId="0" fillId="0" borderId="0" xfId="0"/>
    <xf numFmtId="0" fontId="0" fillId="0" borderId="0" xfId="0"/>
    <xf numFmtId="0" fontId="3" fillId="0" borderId="0" xfId="0" applyFont="1" applyFill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3" fontId="7" fillId="3" borderId="3" xfId="0" applyNumberFormat="1" applyFont="1" applyFill="1" applyBorder="1" applyAlignment="1">
      <alignment horizontal="center" vertical="top" wrapText="1"/>
    </xf>
    <xf numFmtId="0" fontId="13" fillId="0" borderId="3" xfId="0" applyFont="1" applyBorder="1" applyAlignment="1">
      <alignment wrapText="1"/>
    </xf>
    <xf numFmtId="0" fontId="13" fillId="0" borderId="3" xfId="0" applyFont="1" applyBorder="1"/>
    <xf numFmtId="3" fontId="15" fillId="0" borderId="3" xfId="0" applyNumberFormat="1" applyFont="1" applyBorder="1" applyAlignment="1">
      <alignment horizontal="left" vertical="top" wrapText="1"/>
    </xf>
    <xf numFmtId="3" fontId="15" fillId="0" borderId="3" xfId="0" applyNumberFormat="1" applyFont="1" applyBorder="1" applyAlignment="1">
      <alignment horizontal="righ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4" fillId="0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3" fontId="3" fillId="0" borderId="3" xfId="0" applyNumberFormat="1" applyFont="1" applyBorder="1" applyAlignment="1">
      <alignment horizontal="right" vertical="top" wrapText="1"/>
    </xf>
    <xf numFmtId="0" fontId="29" fillId="0" borderId="3" xfId="0" applyFont="1" applyBorder="1" applyAlignment="1">
      <alignment horizontal="left" vertical="top" wrapText="1"/>
    </xf>
    <xf numFmtId="3" fontId="29" fillId="0" borderId="3" xfId="0" applyNumberFormat="1" applyFont="1" applyBorder="1" applyAlignment="1">
      <alignment horizontal="right" vertical="top" wrapText="1"/>
    </xf>
    <xf numFmtId="0" fontId="7" fillId="0" borderId="3" xfId="0" applyFont="1" applyBorder="1" applyAlignment="1">
      <alignment horizontal="left" vertical="top" wrapText="1"/>
    </xf>
    <xf numFmtId="3" fontId="7" fillId="0" borderId="3" xfId="0" applyNumberFormat="1" applyFont="1" applyBorder="1" applyAlignment="1">
      <alignment horizontal="right" vertical="top" wrapText="1"/>
    </xf>
    <xf numFmtId="0" fontId="30" fillId="0" borderId="3" xfId="0" applyFont="1" applyBorder="1"/>
    <xf numFmtId="0" fontId="29" fillId="0" borderId="3" xfId="0" applyFont="1" applyFill="1" applyBorder="1" applyAlignment="1">
      <alignment horizontal="left" vertical="top" wrapText="1"/>
    </xf>
    <xf numFmtId="0" fontId="29" fillId="0" borderId="3" xfId="0" applyFont="1" applyFill="1" applyBorder="1" applyAlignment="1">
      <alignment horizontal="right" vertical="top" wrapText="1"/>
    </xf>
    <xf numFmtId="0" fontId="0" fillId="0" borderId="3" xfId="0" applyBorder="1"/>
    <xf numFmtId="0" fontId="3" fillId="0" borderId="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0" fontId="9" fillId="0" borderId="3" xfId="0" applyFont="1" applyBorder="1"/>
    <xf numFmtId="0" fontId="31" fillId="0" borderId="3" xfId="0" applyFont="1" applyBorder="1"/>
    <xf numFmtId="0" fontId="7" fillId="3" borderId="3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top" wrapText="1"/>
    </xf>
    <xf numFmtId="3" fontId="7" fillId="3" borderId="3" xfId="0" applyNumberFormat="1" applyFont="1" applyFill="1" applyBorder="1" applyAlignment="1">
      <alignment horizontal="right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9" fillId="3" borderId="3" xfId="0" applyFont="1" applyFill="1" applyBorder="1"/>
    <xf numFmtId="0" fontId="9" fillId="3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3" borderId="2" xfId="0" applyFont="1" applyFill="1" applyBorder="1"/>
    <xf numFmtId="0" fontId="9" fillId="3" borderId="6" xfId="0" applyFont="1" applyFill="1" applyBorder="1"/>
    <xf numFmtId="0" fontId="0" fillId="0" borderId="2" xfId="0" applyBorder="1"/>
    <xf numFmtId="0" fontId="0" fillId="0" borderId="6" xfId="0" applyBorder="1"/>
    <xf numFmtId="0" fontId="0" fillId="0" borderId="28" xfId="0" applyBorder="1"/>
    <xf numFmtId="0" fontId="7" fillId="0" borderId="23" xfId="0" applyFont="1" applyBorder="1" applyAlignment="1">
      <alignment horizontal="left" vertical="top" wrapText="1"/>
    </xf>
    <xf numFmtId="3" fontId="7" fillId="0" borderId="23" xfId="0" applyNumberFormat="1" applyFont="1" applyBorder="1" applyAlignment="1">
      <alignment horizontal="right" vertical="top" wrapText="1"/>
    </xf>
    <xf numFmtId="0" fontId="0" fillId="0" borderId="29" xfId="0" applyBorder="1"/>
    <xf numFmtId="0" fontId="9" fillId="0" borderId="2" xfId="0" applyFont="1" applyBorder="1"/>
    <xf numFmtId="0" fontId="9" fillId="0" borderId="6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5" fillId="2" borderId="21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22" xfId="0" applyBorder="1"/>
    <xf numFmtId="0" fontId="7" fillId="0" borderId="2" xfId="0" applyFont="1" applyBorder="1" applyAlignment="1">
      <alignment horizontal="left" vertical="top" wrapText="1"/>
    </xf>
    <xf numFmtId="0" fontId="0" fillId="0" borderId="23" xfId="0" applyBorder="1"/>
    <xf numFmtId="0" fontId="0" fillId="0" borderId="16" xfId="0" applyBorder="1"/>
    <xf numFmtId="0" fontId="5" fillId="2" borderId="2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right" vertical="top" wrapText="1"/>
    </xf>
    <xf numFmtId="3" fontId="7" fillId="0" borderId="6" xfId="0" applyNumberFormat="1" applyFont="1" applyBorder="1" applyAlignment="1">
      <alignment horizontal="right" vertical="top" wrapText="1"/>
    </xf>
    <xf numFmtId="3" fontId="7" fillId="0" borderId="29" xfId="0" applyNumberFormat="1" applyFont="1" applyBorder="1" applyAlignment="1">
      <alignment horizontal="right" vertical="top" wrapText="1"/>
    </xf>
    <xf numFmtId="0" fontId="14" fillId="0" borderId="21" xfId="0" applyFont="1" applyBorder="1" applyAlignment="1">
      <alignment horizontal="left" vertical="top" wrapText="1"/>
    </xf>
    <xf numFmtId="0" fontId="13" fillId="0" borderId="0" xfId="0" applyFont="1" applyBorder="1"/>
    <xf numFmtId="0" fontId="14" fillId="0" borderId="2" xfId="0" applyFont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5" fillId="0" borderId="2" xfId="0" applyFont="1" applyBorder="1" applyAlignment="1">
      <alignment horizontal="left" vertical="top" wrapText="1"/>
    </xf>
    <xf numFmtId="3" fontId="15" fillId="0" borderId="6" xfId="0" applyNumberFormat="1" applyFont="1" applyBorder="1" applyAlignment="1">
      <alignment horizontal="right" vertical="top" wrapText="1"/>
    </xf>
    <xf numFmtId="0" fontId="13" fillId="0" borderId="2" xfId="0" applyFont="1" applyBorder="1" applyAlignment="1">
      <alignment wrapText="1"/>
    </xf>
    <xf numFmtId="0" fontId="13" fillId="0" borderId="6" xfId="0" applyFont="1" applyBorder="1"/>
    <xf numFmtId="0" fontId="15" fillId="0" borderId="28" xfId="0" applyFont="1" applyBorder="1" applyAlignment="1">
      <alignment horizontal="left" vertical="top" wrapText="1"/>
    </xf>
    <xf numFmtId="3" fontId="15" fillId="0" borderId="23" xfId="0" applyNumberFormat="1" applyFont="1" applyBorder="1" applyAlignment="1">
      <alignment horizontal="right" vertical="top" wrapText="1"/>
    </xf>
    <xf numFmtId="3" fontId="15" fillId="0" borderId="29" xfId="0" applyNumberFormat="1" applyFont="1" applyBorder="1" applyAlignment="1">
      <alignment horizontal="right" vertical="top" wrapText="1"/>
    </xf>
    <xf numFmtId="0" fontId="9" fillId="0" borderId="0" xfId="0" applyFont="1" applyBorder="1" applyAlignment="1">
      <alignment horizontal="center"/>
    </xf>
    <xf numFmtId="3" fontId="32" fillId="0" borderId="3" xfId="0" applyNumberFormat="1" applyFont="1" applyBorder="1"/>
    <xf numFmtId="3" fontId="32" fillId="0" borderId="3" xfId="0" applyNumberFormat="1" applyFont="1" applyBorder="1" applyAlignment="1">
      <alignment wrapText="1"/>
    </xf>
    <xf numFmtId="0" fontId="32" fillId="0" borderId="3" xfId="0" applyFont="1" applyBorder="1" applyAlignment="1">
      <alignment horizontal="left" wrapText="1"/>
    </xf>
    <xf numFmtId="0" fontId="15" fillId="0" borderId="3" xfId="0" applyFont="1" applyFill="1" applyBorder="1" applyAlignment="1">
      <alignment horizontal="left" vertical="top" wrapText="1"/>
    </xf>
    <xf numFmtId="3" fontId="32" fillId="0" borderId="3" xfId="0" applyNumberFormat="1" applyFont="1" applyBorder="1" applyAlignment="1"/>
    <xf numFmtId="0" fontId="32" fillId="0" borderId="3" xfId="0" applyFont="1" applyBorder="1" applyAlignment="1">
      <alignment wrapText="1"/>
    </xf>
    <xf numFmtId="0" fontId="32" fillId="0" borderId="3" xfId="0" applyFont="1" applyBorder="1"/>
    <xf numFmtId="0" fontId="7" fillId="0" borderId="18" xfId="0" applyFont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21" fillId="0" borderId="3" xfId="0" applyFont="1" applyBorder="1" applyAlignment="1">
      <alignment horizontal="right"/>
    </xf>
    <xf numFmtId="0" fontId="17" fillId="0" borderId="3" xfId="0" applyFont="1" applyBorder="1"/>
    <xf numFmtId="0" fontId="16" fillId="0" borderId="3" xfId="0" applyFont="1" applyBorder="1"/>
    <xf numFmtId="3" fontId="3" fillId="0" borderId="3" xfId="0" applyNumberFormat="1" applyFont="1" applyBorder="1" applyAlignment="1">
      <alignment vertical="top" wrapText="1"/>
    </xf>
    <xf numFmtId="165" fontId="16" fillId="0" borderId="3" xfId="1" applyNumberFormat="1" applyFont="1" applyBorder="1" applyAlignment="1"/>
    <xf numFmtId="165" fontId="16" fillId="0" borderId="3" xfId="1" applyNumberFormat="1" applyFont="1" applyBorder="1" applyAlignment="1">
      <alignment horizontal="right"/>
    </xf>
    <xf numFmtId="0" fontId="22" fillId="0" borderId="3" xfId="0" applyFont="1" applyBorder="1" applyAlignment="1">
      <alignment horizontal="right"/>
    </xf>
    <xf numFmtId="3" fontId="3" fillId="0" borderId="3" xfId="0" applyNumberFormat="1" applyFont="1" applyBorder="1" applyAlignment="1">
      <alignment horizontal="center" vertical="top" wrapText="1"/>
    </xf>
    <xf numFmtId="0" fontId="23" fillId="0" borderId="3" xfId="0" applyFont="1" applyBorder="1"/>
    <xf numFmtId="0" fontId="16" fillId="0" borderId="3" xfId="0" applyFont="1" applyBorder="1" applyAlignment="1">
      <alignment wrapText="1"/>
    </xf>
    <xf numFmtId="0" fontId="22" fillId="3" borderId="3" xfId="0" applyFont="1" applyFill="1" applyBorder="1" applyAlignment="1">
      <alignment horizontal="right"/>
    </xf>
    <xf numFmtId="0" fontId="17" fillId="3" borderId="3" xfId="0" applyFont="1" applyFill="1" applyBorder="1"/>
    <xf numFmtId="165" fontId="16" fillId="3" borderId="3" xfId="1" applyNumberFormat="1" applyFont="1" applyFill="1" applyBorder="1" applyAlignment="1">
      <alignment horizontal="right"/>
    </xf>
    <xf numFmtId="165" fontId="16" fillId="3" borderId="3" xfId="1" applyNumberFormat="1" applyFont="1" applyFill="1" applyBorder="1" applyAlignment="1"/>
    <xf numFmtId="0" fontId="21" fillId="3" borderId="3" xfId="0" applyFont="1" applyFill="1" applyBorder="1" applyAlignment="1">
      <alignment horizontal="right"/>
    </xf>
    <xf numFmtId="0" fontId="23" fillId="3" borderId="3" xfId="0" applyFont="1" applyFill="1" applyBorder="1"/>
    <xf numFmtId="165" fontId="33" fillId="3" borderId="3" xfId="1" applyNumberFormat="1" applyFont="1" applyFill="1" applyBorder="1" applyAlignment="1">
      <alignment horizontal="right"/>
    </xf>
    <xf numFmtId="165" fontId="33" fillId="3" borderId="3" xfId="1" applyNumberFormat="1" applyFont="1" applyFill="1" applyBorder="1" applyAlignment="1"/>
    <xf numFmtId="165" fontId="3" fillId="0" borderId="3" xfId="1" applyNumberFormat="1" applyFont="1" applyBorder="1" applyAlignment="1"/>
    <xf numFmtId="165" fontId="29" fillId="0" borderId="3" xfId="1" applyNumberFormat="1" applyFont="1" applyBorder="1" applyAlignment="1"/>
    <xf numFmtId="3" fontId="3" fillId="0" borderId="3" xfId="1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right"/>
    </xf>
    <xf numFmtId="165" fontId="29" fillId="0" borderId="3" xfId="1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4" fillId="0" borderId="0" xfId="0" applyFont="1"/>
    <xf numFmtId="167" fontId="0" fillId="0" borderId="0" xfId="0" applyNumberFormat="1"/>
    <xf numFmtId="3" fontId="0" fillId="0" borderId="0" xfId="0" applyNumberFormat="1" applyAlignment="1">
      <alignment horizontal="left"/>
    </xf>
    <xf numFmtId="0" fontId="3" fillId="2" borderId="6" xfId="0" applyFont="1" applyFill="1" applyBorder="1" applyAlignment="1">
      <alignment horizontal="center" vertical="top" wrapText="1"/>
    </xf>
    <xf numFmtId="0" fontId="0" fillId="0" borderId="0" xfId="0"/>
    <xf numFmtId="0" fontId="5" fillId="2" borderId="3" xfId="0" applyFont="1" applyFill="1" applyBorder="1" applyAlignment="1">
      <alignment horizontal="center" vertical="top" wrapText="1"/>
    </xf>
    <xf numFmtId="3" fontId="6" fillId="0" borderId="3" xfId="0" applyNumberFormat="1" applyFont="1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3" fontId="6" fillId="0" borderId="6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horizontal="center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3" fontId="6" fillId="0" borderId="7" xfId="0" applyNumberFormat="1" applyFont="1" applyBorder="1" applyAlignment="1">
      <alignment horizontal="right" vertical="top" wrapText="1"/>
    </xf>
    <xf numFmtId="3" fontId="6" fillId="0" borderId="32" xfId="0" applyNumberFormat="1" applyFont="1" applyBorder="1" applyAlignment="1">
      <alignment horizontal="right" vertical="top" wrapText="1"/>
    </xf>
    <xf numFmtId="3" fontId="8" fillId="0" borderId="23" xfId="0" applyNumberFormat="1" applyFont="1" applyBorder="1" applyAlignment="1">
      <alignment horizontal="right" vertical="top" wrapText="1"/>
    </xf>
    <xf numFmtId="3" fontId="8" fillId="0" borderId="29" xfId="0" applyNumberFormat="1" applyFont="1" applyBorder="1" applyAlignment="1">
      <alignment horizontal="right" vertical="top" wrapText="1"/>
    </xf>
    <xf numFmtId="0" fontId="10" fillId="0" borderId="23" xfId="0" applyFont="1" applyFill="1" applyBorder="1" applyAlignment="1">
      <alignment horizontal="left" vertical="top" wrapText="1"/>
    </xf>
    <xf numFmtId="3" fontId="0" fillId="0" borderId="23" xfId="0" applyNumberFormat="1" applyBorder="1"/>
    <xf numFmtId="3" fontId="0" fillId="0" borderId="3" xfId="0" applyNumberFormat="1" applyBorder="1"/>
    <xf numFmtId="3" fontId="0" fillId="0" borderId="6" xfId="0" applyNumberFormat="1" applyBorder="1"/>
    <xf numFmtId="0" fontId="7" fillId="0" borderId="33" xfId="0" applyFont="1" applyBorder="1" applyAlignment="1">
      <alignment horizontal="left" vertical="top" wrapText="1"/>
    </xf>
    <xf numFmtId="3" fontId="8" fillId="0" borderId="7" xfId="0" applyNumberFormat="1" applyFont="1" applyBorder="1" applyAlignment="1">
      <alignment horizontal="right" vertical="top" wrapText="1"/>
    </xf>
    <xf numFmtId="3" fontId="8" fillId="0" borderId="32" xfId="0" applyNumberFormat="1" applyFont="1" applyBorder="1" applyAlignment="1">
      <alignment horizontal="right" vertical="top" wrapText="1"/>
    </xf>
    <xf numFmtId="3" fontId="12" fillId="0" borderId="23" xfId="0" applyNumberFormat="1" applyFont="1" applyBorder="1" applyAlignment="1">
      <alignment horizontal="right" vertical="top" wrapText="1"/>
    </xf>
    <xf numFmtId="3" fontId="12" fillId="0" borderId="29" xfId="0" applyNumberFormat="1" applyFont="1" applyBorder="1"/>
    <xf numFmtId="0" fontId="5" fillId="2" borderId="25" xfId="0" applyFont="1" applyFill="1" applyBorder="1" applyAlignment="1">
      <alignment horizontal="center" vertical="top" wrapText="1"/>
    </xf>
    <xf numFmtId="0" fontId="0" fillId="0" borderId="26" xfId="0" applyBorder="1"/>
    <xf numFmtId="0" fontId="0" fillId="0" borderId="27" xfId="0" applyBorder="1"/>
    <xf numFmtId="0" fontId="12" fillId="3" borderId="25" xfId="0" applyFont="1" applyFill="1" applyBorder="1" applyAlignment="1">
      <alignment horizontal="center" vertical="top" wrapText="1"/>
    </xf>
    <xf numFmtId="0" fontId="12" fillId="3" borderId="26" xfId="0" applyFont="1" applyFill="1" applyBorder="1" applyAlignment="1">
      <alignment horizontal="center" vertical="top" wrapText="1"/>
    </xf>
    <xf numFmtId="0" fontId="12" fillId="3" borderId="27" xfId="0" applyFont="1" applyFill="1" applyBorder="1" applyAlignment="1">
      <alignment horizontal="center" vertical="top" wrapText="1"/>
    </xf>
    <xf numFmtId="0" fontId="9" fillId="3" borderId="26" xfId="0" applyFont="1" applyFill="1" applyBorder="1"/>
    <xf numFmtId="0" fontId="9" fillId="3" borderId="27" xfId="0" applyFont="1" applyFill="1" applyBorder="1"/>
    <xf numFmtId="0" fontId="12" fillId="2" borderId="25" xfId="0" applyFont="1" applyFill="1" applyBorder="1" applyAlignment="1">
      <alignment horizontal="center" vertical="top" wrapText="1"/>
    </xf>
    <xf numFmtId="0" fontId="9" fillId="0" borderId="26" xfId="0" applyFont="1" applyBorder="1"/>
    <xf numFmtId="0" fontId="9" fillId="0" borderId="27" xfId="0" applyFont="1" applyBorder="1"/>
    <xf numFmtId="0" fontId="12" fillId="0" borderId="0" xfId="0" applyFont="1" applyFill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0" fillId="0" borderId="13" xfId="0" applyBorder="1"/>
    <xf numFmtId="0" fontId="0" fillId="0" borderId="14" xfId="0" applyBorder="1"/>
    <xf numFmtId="0" fontId="5" fillId="2" borderId="3" xfId="0" applyFont="1" applyFill="1" applyBorder="1" applyAlignment="1">
      <alignment horizontal="center" vertical="top" wrapText="1"/>
    </xf>
    <xf numFmtId="0" fontId="0" fillId="0" borderId="3" xfId="0" applyBorder="1"/>
    <xf numFmtId="0" fontId="9" fillId="0" borderId="24" xfId="0" applyFont="1" applyBorder="1" applyAlignment="1">
      <alignment horizontal="center"/>
    </xf>
    <xf numFmtId="0" fontId="9" fillId="0" borderId="0" xfId="0" applyFont="1" applyAlignment="1">
      <alignment horizontal="left"/>
    </xf>
    <xf numFmtId="3" fontId="12" fillId="0" borderId="4" xfId="0" applyNumberFormat="1" applyFont="1" applyBorder="1" applyAlignment="1">
      <alignment horizontal="center" vertical="top" wrapText="1"/>
    </xf>
    <xf numFmtId="3" fontId="12" fillId="0" borderId="30" xfId="0" applyNumberFormat="1" applyFont="1" applyBorder="1" applyAlignment="1">
      <alignment horizontal="center" vertical="top" wrapText="1"/>
    </xf>
    <xf numFmtId="3" fontId="12" fillId="0" borderId="31" xfId="0" applyNumberFormat="1" applyFont="1" applyBorder="1" applyAlignment="1">
      <alignment horizontal="center" vertical="top" wrapText="1"/>
    </xf>
    <xf numFmtId="3" fontId="11" fillId="0" borderId="4" xfId="0" applyNumberFormat="1" applyFont="1" applyBorder="1" applyAlignment="1">
      <alignment horizontal="center" wrapText="1"/>
    </xf>
    <xf numFmtId="3" fontId="11" fillId="0" borderId="30" xfId="0" applyNumberFormat="1" applyFont="1" applyBorder="1" applyAlignment="1">
      <alignment horizontal="center" wrapText="1"/>
    </xf>
    <xf numFmtId="3" fontId="11" fillId="0" borderId="31" xfId="0" applyNumberFormat="1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0" xfId="0" applyFont="1" applyBorder="1" applyAlignment="1">
      <alignment horizontal="center" wrapText="1"/>
    </xf>
    <xf numFmtId="0" fontId="11" fillId="0" borderId="31" xfId="0" applyFont="1" applyBorder="1" applyAlignment="1">
      <alignment horizontal="center" wrapText="1"/>
    </xf>
    <xf numFmtId="0" fontId="12" fillId="2" borderId="17" xfId="0" applyFont="1" applyFill="1" applyBorder="1" applyAlignment="1">
      <alignment horizontal="center" vertical="top" wrapText="1"/>
    </xf>
    <xf numFmtId="0" fontId="9" fillId="0" borderId="13" xfId="0" applyFont="1" applyBorder="1"/>
    <xf numFmtId="0" fontId="9" fillId="0" borderId="14" xfId="0" applyFont="1" applyBorder="1"/>
    <xf numFmtId="0" fontId="11" fillId="0" borderId="0" xfId="0" applyFont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1" fillId="0" borderId="17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165" fontId="27" fillId="0" borderId="9" xfId="1" applyNumberFormat="1" applyFont="1" applyBorder="1" applyAlignment="1">
      <alignment horizontal="center"/>
    </xf>
    <xf numFmtId="165" fontId="27" fillId="0" borderId="19" xfId="1" applyNumberFormat="1" applyFont="1" applyBorder="1" applyAlignment="1">
      <alignment horizontal="center"/>
    </xf>
    <xf numFmtId="165" fontId="27" fillId="0" borderId="20" xfId="1" applyNumberFormat="1" applyFont="1" applyBorder="1" applyAlignment="1">
      <alignment horizontal="center"/>
    </xf>
    <xf numFmtId="165" fontId="27" fillId="0" borderId="17" xfId="1" applyNumberFormat="1" applyFont="1" applyBorder="1" applyAlignment="1">
      <alignment horizontal="center"/>
    </xf>
    <xf numFmtId="165" fontId="27" fillId="0" borderId="13" xfId="1" applyNumberFormat="1" applyFont="1" applyBorder="1" applyAlignment="1">
      <alignment horizontal="center"/>
    </xf>
    <xf numFmtId="165" fontId="27" fillId="0" borderId="14" xfId="1" applyNumberFormat="1" applyFont="1" applyBorder="1" applyAlignment="1">
      <alignment horizontal="center"/>
    </xf>
    <xf numFmtId="165" fontId="27" fillId="0" borderId="21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7" fillId="0" borderId="22" xfId="1" applyNumberFormat="1" applyFont="1" applyBorder="1" applyAlignment="1">
      <alignment horizontal="center"/>
    </xf>
    <xf numFmtId="165" fontId="27" fillId="0" borderId="18" xfId="1" applyNumberFormat="1" applyFont="1" applyBorder="1" applyAlignment="1">
      <alignment horizontal="center"/>
    </xf>
    <xf numFmtId="165" fontId="27" fillId="0" borderId="15" xfId="1" applyNumberFormat="1" applyFont="1" applyBorder="1" applyAlignment="1">
      <alignment horizontal="center"/>
    </xf>
    <xf numFmtId="165" fontId="27" fillId="0" borderId="16" xfId="1" applyNumberFormat="1" applyFont="1" applyBorder="1" applyAlignment="1">
      <alignment horizontal="center"/>
    </xf>
    <xf numFmtId="165" fontId="21" fillId="0" borderId="17" xfId="1" applyNumberFormat="1" applyFont="1" applyBorder="1" applyAlignment="1">
      <alignment horizontal="center"/>
    </xf>
    <xf numFmtId="165" fontId="27" fillId="0" borderId="10" xfId="1" applyNumberFormat="1" applyFont="1" applyBorder="1" applyAlignment="1">
      <alignment horizontal="center" wrapText="1"/>
    </xf>
    <xf numFmtId="165" fontId="27" fillId="0" borderId="12" xfId="1" applyNumberFormat="1" applyFont="1" applyBorder="1" applyAlignment="1">
      <alignment horizontal="center" wrapText="1"/>
    </xf>
    <xf numFmtId="165" fontId="27" fillId="0" borderId="10" xfId="1" applyNumberFormat="1" applyFont="1" applyBorder="1" applyAlignment="1">
      <alignment horizontal="center"/>
    </xf>
    <xf numFmtId="165" fontId="27" fillId="0" borderId="12" xfId="1" applyNumberFormat="1" applyFont="1" applyBorder="1" applyAlignment="1">
      <alignment horizontal="center"/>
    </xf>
    <xf numFmtId="0" fontId="27" fillId="0" borderId="10" xfId="0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27" fillId="0" borderId="12" xfId="0" applyFont="1" applyBorder="1" applyAlignment="1">
      <alignment horizontal="center" wrapText="1"/>
    </xf>
  </cellXfs>
  <cellStyles count="4">
    <cellStyle name="Ezres" xfId="1" builtinId="3"/>
    <cellStyle name="Normál" xfId="0" builtinId="0"/>
    <cellStyle name="Normál 2" xfId="2" xr:uid="{00000000-0005-0000-0000-000002000000}"/>
    <cellStyle name="Normál_SÁB98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H~1/AppData/Local/Temp/Eves%20koltsegvetesi%20beszamolo_400202_2019_05_23_11_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H~1/AppData/Local/Temp/Eves%20koltsegvetesi%20beszamolo_400202_2019_05_23_12_3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H~1/AppData/Local/Temp/Eves%20koltsegvetesi%20beszamolo_807975_2019_05_24_08_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H&#211;/Downloads/fokonyvi_karton_2019-05-26_14-09-48_450.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lap"/>
      <sheetName val="Tartalom"/>
      <sheetName val="99"/>
      <sheetName val="01"/>
      <sheetName val="02"/>
      <sheetName val="03"/>
      <sheetName val="04"/>
      <sheetName val="05 A"/>
      <sheetName val="06 A"/>
      <sheetName val="07 A"/>
      <sheetName val="08"/>
      <sheetName val="09 A"/>
      <sheetName val="11 A"/>
      <sheetName val="11 B"/>
      <sheetName val="11 C"/>
      <sheetName val="11 I"/>
      <sheetName val="11 J"/>
      <sheetName val="11 K"/>
      <sheetName val="11 L"/>
      <sheetName val="12 A"/>
      <sheetName val="13 A"/>
      <sheetName val="15 A"/>
      <sheetName val="16 A"/>
      <sheetName val="17 A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01 - K1-K8. Költségvetési kiadások</v>
          </cell>
        </row>
        <row r="4">
          <cell r="B4" t="str">
            <v>Törvény szerinti illetmények, munkabérek (K1101)</v>
          </cell>
          <cell r="C4">
            <v>24962055</v>
          </cell>
          <cell r="D4">
            <v>25104853</v>
          </cell>
          <cell r="E4">
            <v>24893869</v>
          </cell>
        </row>
        <row r="5">
          <cell r="B5" t="str">
            <v>Béren kívüli juttatások (K1107)</v>
          </cell>
          <cell r="C5">
            <v>149010</v>
          </cell>
          <cell r="D5">
            <v>149010</v>
          </cell>
          <cell r="E5">
            <v>149010</v>
          </cell>
        </row>
        <row r="6">
          <cell r="B6" t="str">
            <v>Foglalkoztatottak személyi juttatásai (K11)</v>
          </cell>
          <cell r="C6">
            <v>25111065</v>
          </cell>
          <cell r="D6">
            <v>25253863</v>
          </cell>
          <cell r="E6">
            <v>25042879</v>
          </cell>
        </row>
        <row r="7">
          <cell r="B7" t="str">
            <v>Választott tisztségviselők juttatásai (K121)</v>
          </cell>
          <cell r="C7">
            <v>8611830</v>
          </cell>
          <cell r="D7">
            <v>8611830</v>
          </cell>
          <cell r="E7">
            <v>8611830</v>
          </cell>
        </row>
        <row r="8">
          <cell r="B8" t="str">
            <v>Munkavégzésre irányuló egyéb jogviszonyban nem saját foglalkoztatottnak fizetett juttatások (K122)</v>
          </cell>
          <cell r="C8">
            <v>834086</v>
          </cell>
          <cell r="D8">
            <v>837969</v>
          </cell>
          <cell r="E8">
            <v>837969</v>
          </cell>
        </row>
        <row r="9">
          <cell r="B9" t="str">
            <v>Külső személyi juttatások (K12)</v>
          </cell>
          <cell r="C9">
            <v>9445916</v>
          </cell>
          <cell r="D9">
            <v>9449799</v>
          </cell>
          <cell r="E9">
            <v>9449799</v>
          </cell>
        </row>
        <row r="10">
          <cell r="B10" t="str">
            <v>Személyi juttatások (=15+19) (K1)</v>
          </cell>
          <cell r="C10">
            <v>34556981</v>
          </cell>
          <cell r="D10">
            <v>34703662</v>
          </cell>
          <cell r="E10">
            <v>34492678</v>
          </cell>
        </row>
        <row r="11">
          <cell r="B11" t="str">
            <v>Munkaadókat terhelő járulékok és szociális hozzájárulási adó (K2)</v>
          </cell>
          <cell r="C11">
            <v>4416261</v>
          </cell>
          <cell r="D11">
            <v>4788525</v>
          </cell>
          <cell r="E11">
            <v>4788525</v>
          </cell>
        </row>
        <row r="12">
          <cell r="B12" t="str">
            <v>ebből: szociális hozzájárulási adó (K2)</v>
          </cell>
          <cell r="C12">
            <v>0</v>
          </cell>
          <cell r="D12">
            <v>0</v>
          </cell>
          <cell r="E12">
            <v>4720085</v>
          </cell>
        </row>
        <row r="13">
          <cell r="B13" t="str">
            <v>ebből: egészségügyi hozzájárulás (K2)</v>
          </cell>
          <cell r="C13">
            <v>0</v>
          </cell>
          <cell r="D13">
            <v>0</v>
          </cell>
          <cell r="E13">
            <v>33040</v>
          </cell>
        </row>
        <row r="14">
          <cell r="B14" t="str">
            <v>ebből: munkáltatót terhelő személyi jövedelemadó</v>
          </cell>
          <cell r="C14">
            <v>0</v>
          </cell>
          <cell r="D14">
            <v>0</v>
          </cell>
          <cell r="E14">
            <v>35400</v>
          </cell>
        </row>
        <row r="15">
          <cell r="B15" t="str">
            <v>Szakmai anyagok beszerzése (K311)</v>
          </cell>
          <cell r="C15">
            <v>248000</v>
          </cell>
          <cell r="D15">
            <v>248000</v>
          </cell>
          <cell r="E15">
            <v>49337</v>
          </cell>
        </row>
        <row r="16">
          <cell r="B16" t="str">
            <v>Üzemeltetési anyagok beszerzése (K312)</v>
          </cell>
          <cell r="C16">
            <v>8698159</v>
          </cell>
          <cell r="D16">
            <v>9048159</v>
          </cell>
          <cell r="E16">
            <v>7912986</v>
          </cell>
        </row>
        <row r="17">
          <cell r="B17" t="str">
            <v>Készletbeszerzés (K31)</v>
          </cell>
          <cell r="C17">
            <v>8946159</v>
          </cell>
          <cell r="D17">
            <v>9296159</v>
          </cell>
          <cell r="E17">
            <v>7962323</v>
          </cell>
        </row>
        <row r="18">
          <cell r="B18" t="str">
            <v>Informatikai szolgáltatások igénybevétele (K321)</v>
          </cell>
          <cell r="C18">
            <v>0</v>
          </cell>
          <cell r="D18">
            <v>50000</v>
          </cell>
          <cell r="E18">
            <v>48492</v>
          </cell>
        </row>
        <row r="19">
          <cell r="B19" t="str">
            <v>Egyéb kommunikációs szolgáltatások (K322)</v>
          </cell>
          <cell r="C19">
            <v>200000</v>
          </cell>
          <cell r="D19">
            <v>350000</v>
          </cell>
          <cell r="E19">
            <v>245761</v>
          </cell>
        </row>
        <row r="20">
          <cell r="B20" t="str">
            <v>Kommunikációs szolgáltatások (K32)</v>
          </cell>
          <cell r="C20">
            <v>200000</v>
          </cell>
          <cell r="D20">
            <v>400000</v>
          </cell>
          <cell r="E20">
            <v>294253</v>
          </cell>
        </row>
        <row r="21">
          <cell r="B21" t="str">
            <v>Közüzemi díjak (K331)</v>
          </cell>
          <cell r="C21">
            <v>1125000</v>
          </cell>
          <cell r="D21">
            <v>2459398</v>
          </cell>
          <cell r="E21">
            <v>2135857</v>
          </cell>
        </row>
        <row r="22">
          <cell r="B22" t="str">
            <v>Karbantartási, kisjavítási szolgáltatások (K334)</v>
          </cell>
          <cell r="C22">
            <v>2095000</v>
          </cell>
          <cell r="D22">
            <v>2095000</v>
          </cell>
          <cell r="E22">
            <v>429694</v>
          </cell>
        </row>
        <row r="23">
          <cell r="B23" t="str">
            <v>Egyéb szolgáltatások (K337)</v>
          </cell>
          <cell r="C23">
            <v>6417710</v>
          </cell>
          <cell r="D23">
            <v>8322809</v>
          </cell>
          <cell r="E23">
            <v>7548375</v>
          </cell>
        </row>
        <row r="24">
          <cell r="B24" t="str">
            <v>ebből: biztosítási díjak (K337)</v>
          </cell>
          <cell r="C24">
            <v>0</v>
          </cell>
          <cell r="D24">
            <v>0</v>
          </cell>
          <cell r="E24">
            <v>27331</v>
          </cell>
        </row>
        <row r="25">
          <cell r="B25" t="str">
            <v>Szolgáltatási kiadások (K33)</v>
          </cell>
          <cell r="C25">
            <v>9637710</v>
          </cell>
          <cell r="D25">
            <v>12877207</v>
          </cell>
          <cell r="E25">
            <v>10113926</v>
          </cell>
        </row>
        <row r="26">
          <cell r="B26" t="str">
            <v>Kiküldetések kiadásai (K341)</v>
          </cell>
          <cell r="C26">
            <v>0</v>
          </cell>
          <cell r="D26">
            <v>39485</v>
          </cell>
          <cell r="E26">
            <v>39485</v>
          </cell>
        </row>
        <row r="27">
          <cell r="B27" t="str">
            <v>Működési célú előzetesen felszámított áfa (K351)</v>
          </cell>
          <cell r="C27">
            <v>4756093</v>
          </cell>
          <cell r="D27">
            <v>5006093</v>
          </cell>
          <cell r="E27">
            <v>3750172</v>
          </cell>
        </row>
        <row r="28">
          <cell r="B28" t="str">
            <v>Különféle befizetések és egyéb dologi kiadások (K35)</v>
          </cell>
          <cell r="C28">
            <v>4756093</v>
          </cell>
          <cell r="D28">
            <v>5006093</v>
          </cell>
          <cell r="E28">
            <v>3750172</v>
          </cell>
        </row>
        <row r="29">
          <cell r="B29" t="str">
            <v>Dologi kiadások (=31+34+45+48+59) (K3)</v>
          </cell>
          <cell r="C29">
            <v>23539962</v>
          </cell>
          <cell r="D29">
            <v>27618944</v>
          </cell>
          <cell r="E29">
            <v>22160159</v>
          </cell>
        </row>
        <row r="30">
          <cell r="B30" t="str">
            <v>Családi támogatások (K42)</v>
          </cell>
          <cell r="C30">
            <v>0</v>
          </cell>
          <cell r="D30">
            <v>2141000</v>
          </cell>
          <cell r="E30">
            <v>1070500</v>
          </cell>
        </row>
        <row r="31">
          <cell r="B31" t="str">
            <v>ebből: az egyéb pénzbeli és természetbeni gyermekvédelmi támogatások  (K42)</v>
          </cell>
          <cell r="C31">
            <v>0</v>
          </cell>
          <cell r="D31">
            <v>0</v>
          </cell>
          <cell r="E31">
            <v>1070500</v>
          </cell>
        </row>
        <row r="32">
          <cell r="B32" t="str">
            <v>Egyéb nem intézményi ellátások (K48)</v>
          </cell>
          <cell r="C32">
            <v>7337000</v>
          </cell>
          <cell r="D32">
            <v>9627140</v>
          </cell>
          <cell r="E32">
            <v>9627140</v>
          </cell>
        </row>
        <row r="33">
          <cell r="B33" t="str">
            <v>ebből: települési támogatás [Szoctv. 45. §], (K48)</v>
          </cell>
          <cell r="C33">
            <v>0</v>
          </cell>
          <cell r="D33">
            <v>0</v>
          </cell>
          <cell r="E33">
            <v>9567750</v>
          </cell>
        </row>
        <row r="34">
          <cell r="B34" t="str">
            <v>Ellátottak pénzbeli juttatásai (K4)</v>
          </cell>
          <cell r="C34">
            <v>7337000</v>
          </cell>
          <cell r="D34">
            <v>11768140</v>
          </cell>
          <cell r="E34">
            <v>10697640</v>
          </cell>
        </row>
        <row r="35">
          <cell r="B35" t="str">
            <v>A helyi önkormányzatok előző évi elszámolásából származó kiadások (K5021)</v>
          </cell>
          <cell r="C35">
            <v>0</v>
          </cell>
          <cell r="D35">
            <v>114100</v>
          </cell>
          <cell r="E35">
            <v>114100</v>
          </cell>
        </row>
        <row r="36">
          <cell r="B36" t="str">
            <v>Elvonások és befizetések (K502)</v>
          </cell>
          <cell r="C36">
            <v>0</v>
          </cell>
          <cell r="D36">
            <v>114100</v>
          </cell>
          <cell r="E36">
            <v>114100</v>
          </cell>
        </row>
        <row r="37">
          <cell r="B37" t="str">
            <v>Egyéb műk. célú támogatások áht.-n belülre (K506)</v>
          </cell>
          <cell r="C37">
            <v>10346090</v>
          </cell>
          <cell r="D37">
            <v>10444619</v>
          </cell>
          <cell r="E37">
            <v>7326646</v>
          </cell>
        </row>
        <row r="38">
          <cell r="B38" t="str">
            <v>ebből: helyi önkorm.-ok és költségvetési szerveik (K506)</v>
          </cell>
          <cell r="C38">
            <v>0</v>
          </cell>
          <cell r="D38">
            <v>0</v>
          </cell>
          <cell r="E38">
            <v>41249</v>
          </cell>
        </row>
        <row r="39">
          <cell r="B39" t="str">
            <v>ebből: társulások és költségvetési szerveik (K506)</v>
          </cell>
          <cell r="C39">
            <v>0</v>
          </cell>
          <cell r="D39">
            <v>0</v>
          </cell>
          <cell r="E39">
            <v>7285397</v>
          </cell>
        </row>
        <row r="40">
          <cell r="B40" t="str">
            <v>Egyéb műk. C. támogatások áht-n kívülre (K512)</v>
          </cell>
          <cell r="C40">
            <v>1300000</v>
          </cell>
          <cell r="D40">
            <v>8728741</v>
          </cell>
          <cell r="E40">
            <v>8487249</v>
          </cell>
        </row>
        <row r="41">
          <cell r="B41" t="str">
            <v>ebből: nonprofit gazdasági társaságok (K512)</v>
          </cell>
          <cell r="C41">
            <v>0</v>
          </cell>
          <cell r="D41">
            <v>0</v>
          </cell>
          <cell r="E41">
            <v>212836</v>
          </cell>
        </row>
        <row r="42">
          <cell r="B42" t="str">
            <v>ebből: egyéb civil szervezetek (K512)</v>
          </cell>
          <cell r="C42">
            <v>0</v>
          </cell>
          <cell r="D42">
            <v>0</v>
          </cell>
          <cell r="E42">
            <v>845672</v>
          </cell>
        </row>
        <row r="43">
          <cell r="B43" t="str">
            <v>ebből: egyéb vállalkozások (K512)</v>
          </cell>
          <cell r="C43">
            <v>0</v>
          </cell>
          <cell r="D43">
            <v>0</v>
          </cell>
          <cell r="E43">
            <v>7428741</v>
          </cell>
        </row>
        <row r="44">
          <cell r="B44" t="str">
            <v>Tartalékok (K513)</v>
          </cell>
          <cell r="C44">
            <v>17285574</v>
          </cell>
          <cell r="D44">
            <v>17890670</v>
          </cell>
          <cell r="E44">
            <v>0</v>
          </cell>
        </row>
        <row r="46">
          <cell r="B46" t="str">
            <v>Immateriális javak beszerzése, létesítése (K61)</v>
          </cell>
          <cell r="C46">
            <v>0</v>
          </cell>
          <cell r="D46">
            <v>230000</v>
          </cell>
          <cell r="E46">
            <v>230000</v>
          </cell>
        </row>
        <row r="47">
          <cell r="B47" t="str">
            <v>Ingatlanok beszerzése, létesítése (K62)</v>
          </cell>
          <cell r="C47">
            <v>0</v>
          </cell>
          <cell r="D47">
            <v>252870</v>
          </cell>
          <cell r="E47">
            <v>252870</v>
          </cell>
        </row>
        <row r="48">
          <cell r="B48" t="str">
            <v>Informatikai eszközök beszerzése, létesítése (K63)</v>
          </cell>
          <cell r="C48">
            <v>6060602</v>
          </cell>
          <cell r="D48">
            <v>1160602</v>
          </cell>
          <cell r="E48">
            <v>0</v>
          </cell>
        </row>
        <row r="49">
          <cell r="B49" t="str">
            <v>Egyéb tárgyi eszközök beszerzése, létesítése (K64)</v>
          </cell>
          <cell r="C49">
            <v>0</v>
          </cell>
          <cell r="D49">
            <v>5074500</v>
          </cell>
          <cell r="E49">
            <v>5074500</v>
          </cell>
        </row>
        <row r="50">
          <cell r="B50" t="str">
            <v>Beruházási célú előzetesen felszámított áfa (K67)</v>
          </cell>
          <cell r="C50">
            <v>1636363</v>
          </cell>
          <cell r="D50">
            <v>1786078</v>
          </cell>
          <cell r="E50">
            <v>149715</v>
          </cell>
        </row>
        <row r="51">
          <cell r="B51" t="str">
            <v>Beruházások (K6)</v>
          </cell>
          <cell r="C51">
            <v>7696965</v>
          </cell>
          <cell r="D51">
            <v>8504050</v>
          </cell>
          <cell r="E51">
            <v>5707085</v>
          </cell>
        </row>
        <row r="52">
          <cell r="B52" t="str">
            <v>Ingatlanok felújítása (K71)</v>
          </cell>
          <cell r="C52">
            <v>34452684</v>
          </cell>
          <cell r="D52">
            <v>34426051</v>
          </cell>
          <cell r="E52">
            <v>27600406</v>
          </cell>
        </row>
        <row r="53">
          <cell r="B53" t="str">
            <v>Felújítási célú előzetesen felszámított áfa (K74)</v>
          </cell>
          <cell r="C53">
            <v>9301975</v>
          </cell>
          <cell r="D53">
            <v>9301975</v>
          </cell>
          <cell r="E53">
            <v>7452110</v>
          </cell>
        </row>
        <row r="54">
          <cell r="B54" t="str">
            <v>Felújítások (=198+...+201) (K7)</v>
          </cell>
          <cell r="C54">
            <v>43754659</v>
          </cell>
          <cell r="D54">
            <v>43728026</v>
          </cell>
          <cell r="E54">
            <v>35052516</v>
          </cell>
        </row>
        <row r="55">
          <cell r="B55" t="str">
            <v>Költségvetési kiadások (K1-K8)</v>
          </cell>
          <cell r="C55">
            <v>150233492</v>
          </cell>
          <cell r="D55">
            <v>168289477</v>
          </cell>
          <cell r="E55">
            <v>128826598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lap"/>
      <sheetName val="Tartalom"/>
      <sheetName val="99"/>
      <sheetName val="01"/>
      <sheetName val="02"/>
      <sheetName val="03"/>
      <sheetName val="04"/>
      <sheetName val="05 A"/>
      <sheetName val="06 A"/>
      <sheetName val="07 A"/>
      <sheetName val="08"/>
      <sheetName val="09 A"/>
      <sheetName val="11 A"/>
      <sheetName val="11 B"/>
      <sheetName val="11 C"/>
      <sheetName val="11 I"/>
      <sheetName val="11 J"/>
      <sheetName val="11 K"/>
      <sheetName val="11 L"/>
      <sheetName val="12 A"/>
      <sheetName val="13 A"/>
      <sheetName val="15 A"/>
      <sheetName val="16 A"/>
      <sheetName val="17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02 - Beszámoló a B1. - B7.  költségvetési bevételek előirányzatának teljesítéséről</v>
          </cell>
        </row>
      </sheetData>
      <sheetData sheetId="5" refreshError="1">
        <row r="1">
          <cell r="A1" t="str">
            <v>03 - K9. Finanszírozási kiadások</v>
          </cell>
        </row>
      </sheetData>
      <sheetData sheetId="6" refreshError="1"/>
      <sheetData sheetId="7" refreshError="1">
        <row r="3">
          <cell r="B3" t="str">
            <v>Illetmények, munkabérek (K1101)</v>
          </cell>
          <cell r="C3">
            <v>24893869</v>
          </cell>
          <cell r="D3">
            <v>2988266</v>
          </cell>
          <cell r="E3">
            <v>0</v>
          </cell>
          <cell r="F3">
            <v>0</v>
          </cell>
          <cell r="G3">
            <v>0</v>
          </cell>
          <cell r="H3">
            <v>34941</v>
          </cell>
          <cell r="I3">
            <v>21870662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</row>
        <row r="4">
          <cell r="B4" t="str">
            <v>Béren kívüli juttatások (K1107)</v>
          </cell>
          <cell r="C4">
            <v>149010</v>
          </cell>
          <cell r="D4">
            <v>149010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B5" t="str">
            <v>Foglalkoztatottak szem. Jutt. (K11)</v>
          </cell>
          <cell r="C5">
            <v>25042879</v>
          </cell>
          <cell r="D5">
            <v>3137276</v>
          </cell>
          <cell r="E5">
            <v>0</v>
          </cell>
          <cell r="F5">
            <v>0</v>
          </cell>
          <cell r="G5">
            <v>0</v>
          </cell>
          <cell r="H5">
            <v>34941</v>
          </cell>
          <cell r="I5">
            <v>21870662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</row>
        <row r="6">
          <cell r="B6" t="str">
            <v>Választott tisztségviselők juttatásai (K121)</v>
          </cell>
          <cell r="C6">
            <v>8611830</v>
          </cell>
          <cell r="D6">
            <v>8611830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</row>
        <row r="7">
          <cell r="B7" t="str">
            <v>Munkavégzésre irányuló egyéb jogv.-ban nem saját foglalkoztatottnak fiz. juttatások (K122)</v>
          </cell>
          <cell r="C7">
            <v>837969</v>
          </cell>
          <cell r="D7">
            <v>484569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353400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B8" t="str">
            <v>Külső személyi juttatások (K12)</v>
          </cell>
          <cell r="C8">
            <v>9449799</v>
          </cell>
          <cell r="D8">
            <v>9096399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353400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B9" t="str">
            <v>Személyi juttatások (K1)</v>
          </cell>
          <cell r="C9">
            <v>34492678</v>
          </cell>
          <cell r="D9">
            <v>12233675</v>
          </cell>
          <cell r="E9">
            <v>0</v>
          </cell>
          <cell r="F9">
            <v>0</v>
          </cell>
          <cell r="G9">
            <v>0</v>
          </cell>
          <cell r="H9">
            <v>34941</v>
          </cell>
          <cell r="I9">
            <v>21870662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353400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B10" t="str">
            <v>Munkaadókat terhelő járulékok és szocho (K2)</v>
          </cell>
          <cell r="C10">
            <v>4788525</v>
          </cell>
          <cell r="D10">
            <v>2270594</v>
          </cell>
          <cell r="E10">
            <v>0</v>
          </cell>
          <cell r="F10">
            <v>0</v>
          </cell>
          <cell r="G10">
            <v>0</v>
          </cell>
          <cell r="H10">
            <v>3843</v>
          </cell>
          <cell r="I10">
            <v>2451540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62548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B11" t="str">
            <v>ebből: szociális hozzájárulási adó (K2)</v>
          </cell>
          <cell r="C11">
            <v>4720085</v>
          </cell>
          <cell r="D11">
            <v>2202154</v>
          </cell>
          <cell r="E11">
            <v>0</v>
          </cell>
          <cell r="F11">
            <v>0</v>
          </cell>
          <cell r="G11">
            <v>0</v>
          </cell>
          <cell r="H11">
            <v>3843</v>
          </cell>
          <cell r="I11">
            <v>2451540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62548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B12" t="str">
            <v>ebből: egészségügyi hozzájárulás (K2)</v>
          </cell>
          <cell r="C12">
            <v>33040</v>
          </cell>
          <cell r="D12">
            <v>33040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B13" t="str">
            <v>ebből: munkáltatót terhelő személyi jövedelemadó (K2)</v>
          </cell>
          <cell r="C13">
            <v>35400</v>
          </cell>
          <cell r="D13">
            <v>35400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B14" t="str">
            <v>Szakmai anyagok beszerzése (K311)</v>
          </cell>
          <cell r="C14">
            <v>49337</v>
          </cell>
          <cell r="D14">
            <v>12880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36457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B15" t="str">
            <v>Üzemeltetési anyagok beszerzése (K312)</v>
          </cell>
          <cell r="C15">
            <v>7912986</v>
          </cell>
          <cell r="D15">
            <v>121023</v>
          </cell>
          <cell r="E15">
            <v>107362</v>
          </cell>
          <cell r="F15">
            <v>0</v>
          </cell>
          <cell r="G15">
            <v>0</v>
          </cell>
          <cell r="H15">
            <v>0</v>
          </cell>
          <cell r="I15">
            <v>5705985</v>
          </cell>
          <cell r="J15">
            <v>310266</v>
          </cell>
          <cell r="K15">
            <v>0</v>
          </cell>
          <cell r="L15">
            <v>0</v>
          </cell>
          <cell r="M15">
            <v>1091419</v>
          </cell>
          <cell r="N15">
            <v>419400</v>
          </cell>
          <cell r="O15">
            <v>6854</v>
          </cell>
          <cell r="P15">
            <v>0</v>
          </cell>
          <cell r="Q15">
            <v>0</v>
          </cell>
          <cell r="R15">
            <v>150677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B16" t="str">
            <v>Készletbeszerzés (=28+29+30) (K31)</v>
          </cell>
          <cell r="C16">
            <v>7962323</v>
          </cell>
          <cell r="D16">
            <v>133903</v>
          </cell>
          <cell r="E16">
            <v>107362</v>
          </cell>
          <cell r="F16">
            <v>0</v>
          </cell>
          <cell r="G16">
            <v>0</v>
          </cell>
          <cell r="H16">
            <v>0</v>
          </cell>
          <cell r="I16">
            <v>5705985</v>
          </cell>
          <cell r="J16">
            <v>310266</v>
          </cell>
          <cell r="K16">
            <v>0</v>
          </cell>
          <cell r="L16">
            <v>0</v>
          </cell>
          <cell r="M16">
            <v>1091419</v>
          </cell>
          <cell r="N16">
            <v>419400</v>
          </cell>
          <cell r="O16">
            <v>6854</v>
          </cell>
          <cell r="P16">
            <v>0</v>
          </cell>
          <cell r="Q16">
            <v>0</v>
          </cell>
          <cell r="R16">
            <v>187134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B17" t="str">
            <v>Informatikai szolgáltatások igénybevétele (K321)</v>
          </cell>
          <cell r="C17">
            <v>48492</v>
          </cell>
          <cell r="D17">
            <v>48492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B18" t="str">
            <v>Egyéb kommunikációs szolgáltatások (K322)</v>
          </cell>
          <cell r="C18">
            <v>245761</v>
          </cell>
          <cell r="D18">
            <v>169667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76094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B19" t="str">
            <v>Kommunikációs szolgáltatások (K32)</v>
          </cell>
          <cell r="C19">
            <v>294253</v>
          </cell>
          <cell r="D19">
            <v>218159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76094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B20" t="str">
            <v>Közüzemi díjak (K331)</v>
          </cell>
          <cell r="C20">
            <v>2135857</v>
          </cell>
          <cell r="D20">
            <v>89649</v>
          </cell>
          <cell r="E20">
            <v>35239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562263</v>
          </cell>
          <cell r="M20">
            <v>54793</v>
          </cell>
          <cell r="N20">
            <v>884206</v>
          </cell>
          <cell r="O20">
            <v>0</v>
          </cell>
          <cell r="P20">
            <v>0</v>
          </cell>
          <cell r="Q20">
            <v>0</v>
          </cell>
          <cell r="R20">
            <v>509707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B21" t="str">
            <v>Karbantartási, kisjavítási szolgáltatások (K334)</v>
          </cell>
          <cell r="C21">
            <v>429694</v>
          </cell>
          <cell r="D21">
            <v>772</v>
          </cell>
          <cell r="E21">
            <v>10618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19635</v>
          </cell>
          <cell r="M21">
            <v>174251</v>
          </cell>
          <cell r="N21">
            <v>222859</v>
          </cell>
          <cell r="O21">
            <v>0</v>
          </cell>
          <cell r="P21">
            <v>0</v>
          </cell>
          <cell r="Q21">
            <v>0</v>
          </cell>
          <cell r="R21">
            <v>1559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B22" t="str">
            <v>Egyéb szolgáltatások  (K337)</v>
          </cell>
          <cell r="C22">
            <v>7548375</v>
          </cell>
          <cell r="D22">
            <v>4275292</v>
          </cell>
          <cell r="E22">
            <v>148380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200000</v>
          </cell>
          <cell r="K22">
            <v>177490</v>
          </cell>
          <cell r="L22">
            <v>591915</v>
          </cell>
          <cell r="M22">
            <v>500746</v>
          </cell>
          <cell r="N22">
            <v>642688</v>
          </cell>
          <cell r="O22">
            <v>0</v>
          </cell>
          <cell r="P22">
            <v>0</v>
          </cell>
          <cell r="Q22">
            <v>45000</v>
          </cell>
          <cell r="R22">
            <v>966864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B23" t="str">
            <v>ebből: biztosítási díjak (K337)</v>
          </cell>
          <cell r="C23">
            <v>27331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27331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4">
          <cell r="B24" t="str">
            <v>Szolgáltatási kiadások (K33)</v>
          </cell>
          <cell r="C24">
            <v>10113926</v>
          </cell>
          <cell r="D24">
            <v>4365713</v>
          </cell>
          <cell r="E24">
            <v>194237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200000</v>
          </cell>
          <cell r="K24">
            <v>177490</v>
          </cell>
          <cell r="L24">
            <v>1173813</v>
          </cell>
          <cell r="M24">
            <v>729790</v>
          </cell>
          <cell r="N24">
            <v>1749753</v>
          </cell>
          <cell r="O24">
            <v>0</v>
          </cell>
          <cell r="P24">
            <v>0</v>
          </cell>
          <cell r="Q24">
            <v>45000</v>
          </cell>
          <cell r="R24">
            <v>1478130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</row>
        <row r="25">
          <cell r="B25" t="str">
            <v>Kiküldetések kiadásai (K341)</v>
          </cell>
          <cell r="C25">
            <v>39485</v>
          </cell>
          <cell r="D25">
            <v>39485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B26" t="str">
            <v>Kiküldetések, reklám- és propagandakiadások (K34)</v>
          </cell>
          <cell r="C26">
            <v>39485</v>
          </cell>
          <cell r="D26">
            <v>39485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B27" t="str">
            <v>Működési célú előzetesen felszámított áfa (K351)</v>
          </cell>
          <cell r="C27">
            <v>3750172</v>
          </cell>
          <cell r="D27">
            <v>532100</v>
          </cell>
          <cell r="E27">
            <v>81099</v>
          </cell>
          <cell r="F27">
            <v>0</v>
          </cell>
          <cell r="G27">
            <v>0</v>
          </cell>
          <cell r="H27">
            <v>0</v>
          </cell>
          <cell r="I27">
            <v>1521911</v>
          </cell>
          <cell r="J27">
            <v>83772</v>
          </cell>
          <cell r="K27">
            <v>47920</v>
          </cell>
          <cell r="L27">
            <v>312718</v>
          </cell>
          <cell r="M27">
            <v>403712</v>
          </cell>
          <cell r="N27">
            <v>419198</v>
          </cell>
          <cell r="O27">
            <v>13849</v>
          </cell>
          <cell r="P27">
            <v>0</v>
          </cell>
          <cell r="Q27">
            <v>0</v>
          </cell>
          <cell r="R27">
            <v>333893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B28" t="str">
            <v>Különféle befizetések és egyéb dologi kiadások (K35)</v>
          </cell>
          <cell r="C28">
            <v>3750172</v>
          </cell>
          <cell r="D28">
            <v>532100</v>
          </cell>
          <cell r="E28">
            <v>81099</v>
          </cell>
          <cell r="F28">
            <v>0</v>
          </cell>
          <cell r="G28">
            <v>0</v>
          </cell>
          <cell r="H28">
            <v>0</v>
          </cell>
          <cell r="I28">
            <v>1521911</v>
          </cell>
          <cell r="J28">
            <v>83772</v>
          </cell>
          <cell r="K28">
            <v>47920</v>
          </cell>
          <cell r="L28">
            <v>312718</v>
          </cell>
          <cell r="M28">
            <v>403712</v>
          </cell>
          <cell r="N28">
            <v>419198</v>
          </cell>
          <cell r="O28">
            <v>13849</v>
          </cell>
          <cell r="P28">
            <v>0</v>
          </cell>
          <cell r="Q28">
            <v>0</v>
          </cell>
          <cell r="R28">
            <v>333893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</row>
        <row r="29">
          <cell r="B29" t="str">
            <v>Dologi kiadások (K3)</v>
          </cell>
          <cell r="C29">
            <v>22160159</v>
          </cell>
          <cell r="D29">
            <v>5289360</v>
          </cell>
          <cell r="E29">
            <v>382698</v>
          </cell>
          <cell r="F29">
            <v>0</v>
          </cell>
          <cell r="G29">
            <v>0</v>
          </cell>
          <cell r="H29">
            <v>0</v>
          </cell>
          <cell r="I29">
            <v>7227896</v>
          </cell>
          <cell r="J29">
            <v>594038</v>
          </cell>
          <cell r="K29">
            <v>225410</v>
          </cell>
          <cell r="L29">
            <v>1486531</v>
          </cell>
          <cell r="M29">
            <v>2224921</v>
          </cell>
          <cell r="N29">
            <v>2588351</v>
          </cell>
          <cell r="O29">
            <v>96797</v>
          </cell>
          <cell r="P29">
            <v>0</v>
          </cell>
          <cell r="Q29">
            <v>45000</v>
          </cell>
          <cell r="R29">
            <v>1999157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</row>
        <row r="30">
          <cell r="B30" t="str">
            <v>Családi támogatások (K42)</v>
          </cell>
          <cell r="C30">
            <v>1070500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1070500</v>
          </cell>
          <cell r="V30">
            <v>0</v>
          </cell>
        </row>
        <row r="31">
          <cell r="B31" t="str">
            <v>ebből:  az egyéb pénzbeli és természetbeni gyermekvédelmi támogatások  (K42)</v>
          </cell>
          <cell r="C31">
            <v>1070500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1070500</v>
          </cell>
          <cell r="V31">
            <v>0</v>
          </cell>
        </row>
        <row r="32">
          <cell r="B32" t="str">
            <v>Egyéb nem intézményi ellátások (K48)</v>
          </cell>
          <cell r="C32">
            <v>9627140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9627140</v>
          </cell>
        </row>
        <row r="33">
          <cell r="B33" t="str">
            <v>ebből: települési támogatás [Szoctv. 45. §], (K48)</v>
          </cell>
          <cell r="C33">
            <v>9567750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9567750</v>
          </cell>
        </row>
        <row r="34">
          <cell r="B34" t="str">
            <v>Ellátottak pénzbeli juttatásai (K4)</v>
          </cell>
          <cell r="C34">
            <v>10697640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1070500</v>
          </cell>
          <cell r="V34">
            <v>9627140</v>
          </cell>
        </row>
        <row r="35">
          <cell r="B35" t="str">
            <v>A helyi önkormányzatok előző évi elszámolásából származó kiadások (K5021)</v>
          </cell>
          <cell r="C35">
            <v>114100</v>
          </cell>
          <cell r="D35">
            <v>0</v>
          </cell>
          <cell r="E35">
            <v>0</v>
          </cell>
          <cell r="F35">
            <v>114100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</row>
        <row r="36">
          <cell r="B36" t="str">
            <v>Elvonások és befizetések (K502)</v>
          </cell>
          <cell r="C36">
            <v>114100</v>
          </cell>
          <cell r="D36">
            <v>0</v>
          </cell>
          <cell r="E36">
            <v>0</v>
          </cell>
          <cell r="F36">
            <v>114100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B37" t="str">
            <v>Egyéb működési célú támogatások államháztartáson belülre (K506)</v>
          </cell>
          <cell r="C37">
            <v>7326646</v>
          </cell>
          <cell r="D37">
            <v>98529</v>
          </cell>
          <cell r="E37">
            <v>0</v>
          </cell>
          <cell r="F37">
            <v>0</v>
          </cell>
          <cell r="G37">
            <v>5770057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1458060</v>
          </cell>
          <cell r="U37">
            <v>0</v>
          </cell>
          <cell r="V37">
            <v>0</v>
          </cell>
        </row>
        <row r="38">
          <cell r="B38" t="str">
            <v>ebből: helyi önkormányzatok és költségvetési szerveik (K506)</v>
          </cell>
          <cell r="C38">
            <v>41249</v>
          </cell>
          <cell r="D38">
            <v>0</v>
          </cell>
          <cell r="E38">
            <v>0</v>
          </cell>
          <cell r="F38">
            <v>0</v>
          </cell>
          <cell r="G38">
            <v>41249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B39" t="str">
            <v>ebből: társulások és költségvetési szerveik (K506)</v>
          </cell>
          <cell r="C39">
            <v>7285397</v>
          </cell>
          <cell r="D39">
            <v>98529</v>
          </cell>
          <cell r="E39">
            <v>0</v>
          </cell>
          <cell r="F39">
            <v>0</v>
          </cell>
          <cell r="G39">
            <v>5728808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1458060</v>
          </cell>
          <cell r="U39">
            <v>0</v>
          </cell>
          <cell r="V39">
            <v>0</v>
          </cell>
        </row>
        <row r="40">
          <cell r="B40" t="str">
            <v>Egyéb működési célú támogatások államháztartáson kívülre (K512)</v>
          </cell>
          <cell r="C40">
            <v>8487249</v>
          </cell>
          <cell r="D40">
            <v>0</v>
          </cell>
          <cell r="E40">
            <v>0</v>
          </cell>
          <cell r="F40">
            <v>0</v>
          </cell>
          <cell r="G40">
            <v>400000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7428741</v>
          </cell>
          <cell r="O40">
            <v>0</v>
          </cell>
          <cell r="P40">
            <v>638508</v>
          </cell>
          <cell r="Q40">
            <v>0</v>
          </cell>
          <cell r="R40">
            <v>0</v>
          </cell>
          <cell r="S40">
            <v>20000</v>
          </cell>
          <cell r="T40">
            <v>0</v>
          </cell>
          <cell r="U40">
            <v>0</v>
          </cell>
          <cell r="V40">
            <v>0</v>
          </cell>
        </row>
        <row r="41">
          <cell r="B41" t="str">
            <v>ebből: nonprofit gazdasági társaságok (K512)</v>
          </cell>
          <cell r="C41">
            <v>212836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212836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B42" t="str">
            <v>ebből: egyéb civil szervezetek (K512)</v>
          </cell>
          <cell r="C42">
            <v>845672</v>
          </cell>
          <cell r="D42">
            <v>0</v>
          </cell>
          <cell r="E42">
            <v>0</v>
          </cell>
          <cell r="F42">
            <v>0</v>
          </cell>
          <cell r="G42">
            <v>400000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425672</v>
          </cell>
          <cell r="Q42">
            <v>0</v>
          </cell>
          <cell r="R42">
            <v>0</v>
          </cell>
          <cell r="S42">
            <v>20000</v>
          </cell>
          <cell r="T42">
            <v>0</v>
          </cell>
          <cell r="U42">
            <v>0</v>
          </cell>
          <cell r="V42">
            <v>0</v>
          </cell>
        </row>
        <row r="43">
          <cell r="B43" t="str">
            <v>ebből: egyéb vállalkozások (K512)</v>
          </cell>
          <cell r="C43">
            <v>7428741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7428741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B44" t="str">
            <v>Egyéb működési célú kiadások (K5)</v>
          </cell>
          <cell r="C44">
            <v>15927995</v>
          </cell>
          <cell r="D44">
            <v>98529</v>
          </cell>
          <cell r="E44">
            <v>0</v>
          </cell>
          <cell r="F44">
            <v>114100</v>
          </cell>
          <cell r="G44">
            <v>6170057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7428741</v>
          </cell>
          <cell r="O44">
            <v>0</v>
          </cell>
          <cell r="P44">
            <v>638508</v>
          </cell>
          <cell r="Q44">
            <v>0</v>
          </cell>
          <cell r="R44">
            <v>0</v>
          </cell>
          <cell r="S44">
            <v>20000</v>
          </cell>
          <cell r="T44">
            <v>1458060</v>
          </cell>
          <cell r="U44">
            <v>0</v>
          </cell>
          <cell r="V44">
            <v>0</v>
          </cell>
        </row>
        <row r="45">
          <cell r="B45" t="str">
            <v>Immateriális javak beszerzése, létesítése (K61)</v>
          </cell>
          <cell r="C45">
            <v>230000</v>
          </cell>
          <cell r="D45">
            <v>230000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B46" t="str">
            <v>Ingatlanok beszerzése, létesítése (K62)</v>
          </cell>
          <cell r="C46">
            <v>252870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150000</v>
          </cell>
          <cell r="N46">
            <v>102870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7">
          <cell r="B47" t="str">
            <v>Egyéb tárgyi eszközök beszerzése, létesítése (K64)</v>
          </cell>
          <cell r="C47">
            <v>5074500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324500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4750000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B48" t="str">
            <v>Beruházási célú előzetesen felszámított általános forgalmi adó (K67)</v>
          </cell>
          <cell r="C48">
            <v>149715</v>
          </cell>
          <cell r="D48">
            <v>62100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87615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B49" t="str">
            <v>Beruházások (K6)</v>
          </cell>
          <cell r="C49">
            <v>5707085</v>
          </cell>
          <cell r="D49">
            <v>292100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412115</v>
          </cell>
          <cell r="J49">
            <v>0</v>
          </cell>
          <cell r="K49">
            <v>0</v>
          </cell>
          <cell r="L49">
            <v>0</v>
          </cell>
          <cell r="M49">
            <v>150000</v>
          </cell>
          <cell r="N49">
            <v>4852870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B50" t="str">
            <v>Ingatlanok felújítása (K71)</v>
          </cell>
          <cell r="C50">
            <v>27600406</v>
          </cell>
          <cell r="D50">
            <v>1747115</v>
          </cell>
          <cell r="E50">
            <v>1471216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24382075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B51" t="str">
            <v>Felújítási célú előzetesen felszámított általános forgalmi adó (K74)</v>
          </cell>
          <cell r="C51">
            <v>7452110</v>
          </cell>
          <cell r="D51">
            <v>471721</v>
          </cell>
          <cell r="E51">
            <v>397229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6583160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B52" t="str">
            <v>Felújítások (K7)</v>
          </cell>
          <cell r="C52">
            <v>35052516</v>
          </cell>
          <cell r="D52">
            <v>2218836</v>
          </cell>
          <cell r="E52">
            <v>1868445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30965235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3">
          <cell r="B53" t="str">
            <v>Költségvetési kiadások (K1-K8)</v>
          </cell>
          <cell r="C53">
            <v>128826598</v>
          </cell>
          <cell r="D53">
            <v>22403094</v>
          </cell>
          <cell r="E53">
            <v>2251143</v>
          </cell>
          <cell r="F53">
            <v>114100</v>
          </cell>
          <cell r="G53">
            <v>6170057</v>
          </cell>
          <cell r="H53">
            <v>38784</v>
          </cell>
          <cell r="I53">
            <v>31962213</v>
          </cell>
          <cell r="J53">
            <v>31559273</v>
          </cell>
          <cell r="K53">
            <v>225410</v>
          </cell>
          <cell r="L53">
            <v>1486531</v>
          </cell>
          <cell r="M53">
            <v>2374921</v>
          </cell>
          <cell r="N53">
            <v>14869962</v>
          </cell>
          <cell r="O53">
            <v>96797</v>
          </cell>
          <cell r="P53">
            <v>638508</v>
          </cell>
          <cell r="Q53">
            <v>460948</v>
          </cell>
          <cell r="R53">
            <v>1999157</v>
          </cell>
          <cell r="S53">
            <v>20000</v>
          </cell>
          <cell r="T53">
            <v>1458060</v>
          </cell>
          <cell r="U53">
            <v>1070500</v>
          </cell>
          <cell r="V53">
            <v>9627140</v>
          </cell>
        </row>
        <row r="54">
          <cell r="B54" t="str">
            <v>Államháztartáson belüli megelőlegezések visszafizetése (K914)</v>
          </cell>
          <cell r="C54">
            <v>3129555</v>
          </cell>
          <cell r="D54">
            <v>0</v>
          </cell>
          <cell r="E54">
            <v>0</v>
          </cell>
          <cell r="F54">
            <v>3129555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B55" t="str">
            <v>Központi, irányító szervi támogatások folyósítása (K915)</v>
          </cell>
          <cell r="C55">
            <v>51031200</v>
          </cell>
          <cell r="D55">
            <v>0</v>
          </cell>
          <cell r="E55">
            <v>0</v>
          </cell>
          <cell r="F55">
            <v>0</v>
          </cell>
          <cell r="G55">
            <v>51031200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 t="str">
            <v>Belföldi finanszírozás kiadásai (K91)</v>
          </cell>
          <cell r="C56">
            <v>54160755</v>
          </cell>
          <cell r="D56">
            <v>0</v>
          </cell>
          <cell r="E56">
            <v>0</v>
          </cell>
          <cell r="F56">
            <v>3129555</v>
          </cell>
          <cell r="G56">
            <v>51031200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B57" t="str">
            <v>Finanszírozási kiadások (K9)</v>
          </cell>
          <cell r="C57">
            <v>54160755</v>
          </cell>
          <cell r="D57">
            <v>0</v>
          </cell>
          <cell r="E57">
            <v>0</v>
          </cell>
          <cell r="F57">
            <v>3129555</v>
          </cell>
          <cell r="G57">
            <v>51031200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B58" t="str">
            <v>Kiadások összesen (K1-K9)</v>
          </cell>
          <cell r="C58">
            <v>182987353</v>
          </cell>
          <cell r="D58">
            <v>22403094</v>
          </cell>
          <cell r="E58">
            <v>2251143</v>
          </cell>
          <cell r="F58">
            <v>3243655</v>
          </cell>
          <cell r="G58">
            <v>57201257</v>
          </cell>
          <cell r="H58">
            <v>38784</v>
          </cell>
          <cell r="I58">
            <v>31962213</v>
          </cell>
          <cell r="J58">
            <v>31559273</v>
          </cell>
          <cell r="K58">
            <v>225410</v>
          </cell>
          <cell r="L58">
            <v>1486531</v>
          </cell>
          <cell r="M58">
            <v>2374921</v>
          </cell>
          <cell r="N58">
            <v>14869962</v>
          </cell>
          <cell r="O58">
            <v>96797</v>
          </cell>
          <cell r="P58">
            <v>638508</v>
          </cell>
          <cell r="Q58">
            <v>460948</v>
          </cell>
          <cell r="R58">
            <v>1999157</v>
          </cell>
          <cell r="S58">
            <v>20000</v>
          </cell>
          <cell r="T58">
            <v>1458060</v>
          </cell>
          <cell r="U58">
            <v>1070500</v>
          </cell>
          <cell r="V58">
            <v>9627140</v>
          </cell>
        </row>
        <row r="59">
          <cell r="B59" t="str">
            <v>Átlagos statisztikai állományi létszám</v>
          </cell>
          <cell r="C59">
            <v>31</v>
          </cell>
          <cell r="D59">
            <v>6</v>
          </cell>
          <cell r="E59">
            <v>0</v>
          </cell>
          <cell r="F59">
            <v>0</v>
          </cell>
          <cell r="G59">
            <v>0</v>
          </cell>
          <cell r="H59">
            <v>1</v>
          </cell>
          <cell r="I59">
            <v>24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</sheetData>
      <sheetData sheetId="8" refreshError="1">
        <row r="3">
          <cell r="B3" t="str">
            <v>Helyi önkorm.-ok működésének általános tám. (B111)</v>
          </cell>
          <cell r="C3">
            <v>67407504</v>
          </cell>
          <cell r="D3">
            <v>0</v>
          </cell>
          <cell r="E3">
            <v>0</v>
          </cell>
          <cell r="F3">
            <v>67407504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</row>
        <row r="4">
          <cell r="B4" t="str">
            <v>Tel. önkorm.-ok szoc., gyermekjóléti  és gyermekétk.-si felad. támogatása (B113)</v>
          </cell>
          <cell r="C4">
            <v>8740340</v>
          </cell>
          <cell r="D4">
            <v>0</v>
          </cell>
          <cell r="E4">
            <v>0</v>
          </cell>
          <cell r="F4">
            <v>8740340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Tel. Önkorm.-ok kult. felad. támog. (B114)</v>
          </cell>
          <cell r="C5">
            <v>1800000</v>
          </cell>
          <cell r="D5">
            <v>0</v>
          </cell>
          <cell r="E5">
            <v>0</v>
          </cell>
          <cell r="F5">
            <v>1800000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Műk. c. költségvetési támog.-ok és kieg. tám. (B115)</v>
          </cell>
          <cell r="C6">
            <v>8180625</v>
          </cell>
          <cell r="D6">
            <v>0</v>
          </cell>
          <cell r="E6">
            <v>0</v>
          </cell>
          <cell r="F6">
            <v>8180625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 t="str">
            <v>Elszámolásból származó bevételek (B116)</v>
          </cell>
          <cell r="C7">
            <v>23370</v>
          </cell>
          <cell r="D7">
            <v>0</v>
          </cell>
          <cell r="E7">
            <v>0</v>
          </cell>
          <cell r="F7">
            <v>23370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>
            <v>86151839</v>
          </cell>
          <cell r="D8">
            <v>0</v>
          </cell>
          <cell r="E8">
            <v>0</v>
          </cell>
          <cell r="F8">
            <v>86151839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Egyéb műk. célú támog. bevételei áht.-n belülről (B16)</v>
          </cell>
          <cell r="C9">
            <v>38604376</v>
          </cell>
          <cell r="D9">
            <v>3945737</v>
          </cell>
          <cell r="E9">
            <v>0</v>
          </cell>
          <cell r="F9">
            <v>1070500</v>
          </cell>
          <cell r="G9">
            <v>767560</v>
          </cell>
          <cell r="H9">
            <v>30726883</v>
          </cell>
          <cell r="I9">
            <v>0</v>
          </cell>
          <cell r="J9">
            <v>214586</v>
          </cell>
          <cell r="K9">
            <v>1879110</v>
          </cell>
          <cell r="L9">
            <v>0</v>
          </cell>
          <cell r="M9">
            <v>0</v>
          </cell>
        </row>
        <row r="10">
          <cell r="B10" t="str">
            <v>ebből: egyéb fejezeti kezelésű előirányzatok (B16)</v>
          </cell>
          <cell r="C10">
            <v>1285086</v>
          </cell>
          <cell r="D10">
            <v>0</v>
          </cell>
          <cell r="E10">
            <v>0</v>
          </cell>
          <cell r="F10">
            <v>1070500</v>
          </cell>
          <cell r="G10">
            <v>0</v>
          </cell>
          <cell r="H10">
            <v>0</v>
          </cell>
          <cell r="I10">
            <v>0</v>
          </cell>
          <cell r="J10">
            <v>214586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ebből: társadalombiztosítás pénzügyi alapjai (B16)</v>
          </cell>
          <cell r="C11">
            <v>66300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66300</v>
          </cell>
          <cell r="L11">
            <v>0</v>
          </cell>
          <cell r="M11">
            <v>0</v>
          </cell>
        </row>
        <row r="12">
          <cell r="B12" t="str">
            <v>ebből: elkülönített állami pénzalapok (B16)</v>
          </cell>
          <cell r="C12">
            <v>30726883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30726883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ebből: helyi önkorm.-ok és költségvetési szerveik (B16)</v>
          </cell>
          <cell r="C13">
            <v>1376544</v>
          </cell>
          <cell r="D13">
            <v>608984</v>
          </cell>
          <cell r="E13">
            <v>0</v>
          </cell>
          <cell r="F13">
            <v>0</v>
          </cell>
          <cell r="G13">
            <v>767560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ebből: társulások és költségvetési szerveik (B16)</v>
          </cell>
          <cell r="C14">
            <v>5149563</v>
          </cell>
          <cell r="D14">
            <v>3336753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1812810</v>
          </cell>
          <cell r="L14">
            <v>0</v>
          </cell>
          <cell r="M14">
            <v>0</v>
          </cell>
        </row>
        <row r="15">
          <cell r="B15" t="str">
            <v>Működési c. támog.-ok áht.-n belülről (B1)</v>
          </cell>
          <cell r="C15">
            <v>124756215</v>
          </cell>
          <cell r="D15">
            <v>3945737</v>
          </cell>
          <cell r="E15">
            <v>0</v>
          </cell>
          <cell r="F15">
            <v>87222339</v>
          </cell>
          <cell r="G15">
            <v>767560</v>
          </cell>
          <cell r="H15">
            <v>30726883</v>
          </cell>
          <cell r="I15">
            <v>0</v>
          </cell>
          <cell r="J15">
            <v>214586</v>
          </cell>
          <cell r="K15">
            <v>1879110</v>
          </cell>
          <cell r="L15">
            <v>0</v>
          </cell>
          <cell r="M15">
            <v>0</v>
          </cell>
        </row>
        <row r="16">
          <cell r="B16" t="str">
            <v>Felhalmozási célú önkormányzati támog. (B21)</v>
          </cell>
          <cell r="C16">
            <v>14999852</v>
          </cell>
          <cell r="D16">
            <v>0</v>
          </cell>
          <cell r="E16">
            <v>0</v>
          </cell>
          <cell r="F16">
            <v>14999852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Egyéb felhalmozási célú támogatások bevételei államháztartáson belülről (B25)</v>
          </cell>
          <cell r="C17">
            <v>24423948</v>
          </cell>
          <cell r="D17">
            <v>13126662</v>
          </cell>
          <cell r="E17">
            <v>0</v>
          </cell>
          <cell r="F17">
            <v>0</v>
          </cell>
          <cell r="G17">
            <v>0</v>
          </cell>
          <cell r="H17">
            <v>412115</v>
          </cell>
          <cell r="I17">
            <v>0</v>
          </cell>
          <cell r="J17">
            <v>8543842</v>
          </cell>
          <cell r="K17">
            <v>2341329</v>
          </cell>
          <cell r="L17">
            <v>0</v>
          </cell>
          <cell r="M17">
            <v>0</v>
          </cell>
        </row>
        <row r="18">
          <cell r="B18" t="str">
            <v>ebből: fejezeti kezelésű ei.-ok EU-s programokra és azok hazai társfinanszírozása (B25)</v>
          </cell>
          <cell r="C18">
            <v>2341329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2341329</v>
          </cell>
          <cell r="L18">
            <v>0</v>
          </cell>
          <cell r="M18">
            <v>0</v>
          </cell>
        </row>
        <row r="19">
          <cell r="B19" t="str">
            <v>ebből: egyéb fejezeti kezelésű előirányzatok (B25)</v>
          </cell>
          <cell r="C19">
            <v>21670504</v>
          </cell>
          <cell r="D19">
            <v>13126662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8543842</v>
          </cell>
          <cell r="K19">
            <v>0</v>
          </cell>
          <cell r="L19">
            <v>0</v>
          </cell>
          <cell r="M19">
            <v>0</v>
          </cell>
        </row>
        <row r="20">
          <cell r="B20" t="str">
            <v>ebből: elkülönített állami pénzalapok (B25)</v>
          </cell>
          <cell r="C20">
            <v>412115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412115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Felhalmozási célú támogatások áht.-n belülről (B2)</v>
          </cell>
          <cell r="C21">
            <v>39423800</v>
          </cell>
          <cell r="D21">
            <v>13126662</v>
          </cell>
          <cell r="E21">
            <v>0</v>
          </cell>
          <cell r="F21">
            <v>14999852</v>
          </cell>
          <cell r="G21">
            <v>0</v>
          </cell>
          <cell r="H21">
            <v>412115</v>
          </cell>
          <cell r="I21">
            <v>0</v>
          </cell>
          <cell r="J21">
            <v>8543842</v>
          </cell>
          <cell r="K21">
            <v>2341329</v>
          </cell>
          <cell r="L21">
            <v>0</v>
          </cell>
          <cell r="M21">
            <v>0</v>
          </cell>
        </row>
        <row r="22">
          <cell r="B22" t="str">
            <v>Vagyoni tipusú adók (B34)</v>
          </cell>
          <cell r="C22">
            <v>3581802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3581802</v>
          </cell>
        </row>
        <row r="23">
          <cell r="B23" t="str">
            <v>ebből: magánszemélyek kommunális adója (B34)</v>
          </cell>
          <cell r="C23">
            <v>3581802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3581802</v>
          </cell>
        </row>
        <row r="24">
          <cell r="B24" t="str">
            <v>Értékesítési és forgalmi adók (B351)</v>
          </cell>
          <cell r="C24">
            <v>5882731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5882731</v>
          </cell>
        </row>
        <row r="25">
          <cell r="B25" t="str">
            <v>ebből: állandó jelleggel végzett iparűzési tev. után fiz. helyi ipa (B351)</v>
          </cell>
          <cell r="C25">
            <v>5882731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5882731</v>
          </cell>
        </row>
        <row r="26">
          <cell r="B26" t="str">
            <v>Gépjárműadók (=145+…+148) (B354)</v>
          </cell>
          <cell r="C26">
            <v>888078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888078</v>
          </cell>
        </row>
        <row r="27">
          <cell r="B27" t="str">
            <v>ebből: belföldi gépjárművek adójának a helyi önkormányzatot megillető része (B354)</v>
          </cell>
          <cell r="C27">
            <v>888078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888078</v>
          </cell>
        </row>
        <row r="28">
          <cell r="B28" t="str">
            <v>Termékek és szolgáltatások adói  (B35)</v>
          </cell>
          <cell r="C28">
            <v>6770809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6770809</v>
          </cell>
        </row>
        <row r="29">
          <cell r="B29" t="str">
            <v>Egyéb közhatalmi bevételek (B36)</v>
          </cell>
          <cell r="C29">
            <v>46144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46144</v>
          </cell>
        </row>
        <row r="30">
          <cell r="B30" t="str">
            <v>Közhatalmi bevételek (=93+94+104+109+167+168) (B3)</v>
          </cell>
          <cell r="C30">
            <v>10398755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10398755</v>
          </cell>
        </row>
        <row r="31">
          <cell r="B31" t="str">
            <v>Készletértékesítés ellenértéke (B401)</v>
          </cell>
          <cell r="C31">
            <v>1663460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432500</v>
          </cell>
          <cell r="I31">
            <v>0</v>
          </cell>
          <cell r="J31">
            <v>1230960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Szolgáltatások ellenértéke (B402)</v>
          </cell>
          <cell r="C32">
            <v>2893904</v>
          </cell>
          <cell r="D32">
            <v>32696</v>
          </cell>
          <cell r="E32">
            <v>50000</v>
          </cell>
          <cell r="F32">
            <v>0</v>
          </cell>
          <cell r="G32">
            <v>0</v>
          </cell>
          <cell r="H32">
            <v>0</v>
          </cell>
          <cell r="I32">
            <v>16300</v>
          </cell>
          <cell r="J32">
            <v>148930</v>
          </cell>
          <cell r="K32">
            <v>1845633</v>
          </cell>
          <cell r="L32">
            <v>800345</v>
          </cell>
          <cell r="M32">
            <v>0</v>
          </cell>
        </row>
        <row r="33">
          <cell r="B33" t="str">
            <v>ebből:tárgyi eszközök bérbeadásából származó bevétel (B402)</v>
          </cell>
          <cell r="C33">
            <v>2285358</v>
          </cell>
          <cell r="D33">
            <v>0</v>
          </cell>
          <cell r="E33">
            <v>25000</v>
          </cell>
          <cell r="F33">
            <v>0</v>
          </cell>
          <cell r="G33">
            <v>0</v>
          </cell>
          <cell r="H33">
            <v>0</v>
          </cell>
          <cell r="I33">
            <v>13000</v>
          </cell>
          <cell r="J33">
            <v>62530</v>
          </cell>
          <cell r="K33">
            <v>1391983</v>
          </cell>
          <cell r="L33">
            <v>792845</v>
          </cell>
          <cell r="M33">
            <v>0</v>
          </cell>
        </row>
        <row r="34">
          <cell r="B34" t="str">
            <v>Egyéb kapott kamatok és kam.jell. bevét. (B4082)</v>
          </cell>
          <cell r="C34">
            <v>964</v>
          </cell>
          <cell r="D34">
            <v>964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Kamatbevételek és más nyereségjell. bevét. (B408)</v>
          </cell>
          <cell r="C35">
            <v>964</v>
          </cell>
          <cell r="D35">
            <v>964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Biztosító által fizetett kártérítés (B410)</v>
          </cell>
          <cell r="C36">
            <v>72000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72000</v>
          </cell>
          <cell r="L36">
            <v>0</v>
          </cell>
          <cell r="M36">
            <v>0</v>
          </cell>
        </row>
        <row r="37">
          <cell r="B37" t="str">
            <v>Egyéb működési bevét. (B411)</v>
          </cell>
          <cell r="C37">
            <v>635805</v>
          </cell>
          <cell r="D37">
            <v>186010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26000</v>
          </cell>
          <cell r="J37">
            <v>0</v>
          </cell>
          <cell r="K37">
            <v>423795</v>
          </cell>
          <cell r="L37">
            <v>0</v>
          </cell>
          <cell r="M37">
            <v>0</v>
          </cell>
        </row>
        <row r="38">
          <cell r="B38" t="str">
            <v>ebből: kiadások visszatérítései (B411)</v>
          </cell>
          <cell r="C38">
            <v>561575</v>
          </cell>
          <cell r="D38">
            <v>186010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375565</v>
          </cell>
          <cell r="L38">
            <v>0</v>
          </cell>
          <cell r="M38">
            <v>0</v>
          </cell>
        </row>
        <row r="39">
          <cell r="B39" t="str">
            <v>Működési bevételek (B4)</v>
          </cell>
          <cell r="C39">
            <v>5266133</v>
          </cell>
          <cell r="D39">
            <v>219670</v>
          </cell>
          <cell r="E39">
            <v>50000</v>
          </cell>
          <cell r="F39">
            <v>0</v>
          </cell>
          <cell r="G39">
            <v>0</v>
          </cell>
          <cell r="H39">
            <v>432500</v>
          </cell>
          <cell r="I39">
            <v>42300</v>
          </cell>
          <cell r="J39">
            <v>1379890</v>
          </cell>
          <cell r="K39">
            <v>2341428</v>
          </cell>
          <cell r="L39">
            <v>800345</v>
          </cell>
          <cell r="M39">
            <v>0</v>
          </cell>
        </row>
        <row r="40">
          <cell r="B40" t="str">
            <v>Egyéb működési célú átvett pénzeszk. (B65)</v>
          </cell>
          <cell r="C40">
            <v>225000</v>
          </cell>
          <cell r="D40">
            <v>39200</v>
          </cell>
          <cell r="E40">
            <v>0</v>
          </cell>
          <cell r="F40">
            <v>0</v>
          </cell>
          <cell r="G40">
            <v>114100</v>
          </cell>
          <cell r="H40">
            <v>0</v>
          </cell>
          <cell r="I40">
            <v>0</v>
          </cell>
          <cell r="J40">
            <v>0</v>
          </cell>
          <cell r="K40">
            <v>71700</v>
          </cell>
          <cell r="L40">
            <v>0</v>
          </cell>
          <cell r="M40">
            <v>0</v>
          </cell>
        </row>
        <row r="41">
          <cell r="B41" t="str">
            <v>ebből: háztartások (B65)</v>
          </cell>
          <cell r="C41">
            <v>110900</v>
          </cell>
          <cell r="D41">
            <v>39200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71700</v>
          </cell>
          <cell r="L41">
            <v>0</v>
          </cell>
          <cell r="M41">
            <v>0</v>
          </cell>
        </row>
        <row r="42">
          <cell r="B42" t="str">
            <v>ebből: egyéb vállalkozások (B65)</v>
          </cell>
          <cell r="C42">
            <v>114100</v>
          </cell>
          <cell r="D42">
            <v>0</v>
          </cell>
          <cell r="E42">
            <v>0</v>
          </cell>
          <cell r="F42">
            <v>0</v>
          </cell>
          <cell r="G42">
            <v>114100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Működési célú átvett pénzeszközök (B6)</v>
          </cell>
          <cell r="C43">
            <v>225000</v>
          </cell>
          <cell r="D43">
            <v>39200</v>
          </cell>
          <cell r="E43">
            <v>0</v>
          </cell>
          <cell r="F43">
            <v>0</v>
          </cell>
          <cell r="G43">
            <v>114100</v>
          </cell>
          <cell r="H43">
            <v>0</v>
          </cell>
          <cell r="I43">
            <v>0</v>
          </cell>
          <cell r="J43">
            <v>0</v>
          </cell>
          <cell r="K43">
            <v>71700</v>
          </cell>
          <cell r="L43">
            <v>0</v>
          </cell>
          <cell r="M43">
            <v>0</v>
          </cell>
        </row>
        <row r="44">
          <cell r="B44" t="str">
            <v>Költségvetési bevételek (B1-B7)</v>
          </cell>
          <cell r="C44">
            <v>180069903</v>
          </cell>
          <cell r="D44">
            <v>17331269</v>
          </cell>
          <cell r="E44">
            <v>50000</v>
          </cell>
          <cell r="F44">
            <v>102222191</v>
          </cell>
          <cell r="G44">
            <v>881660</v>
          </cell>
          <cell r="H44">
            <v>31571498</v>
          </cell>
          <cell r="I44">
            <v>42300</v>
          </cell>
          <cell r="J44">
            <v>10138318</v>
          </cell>
          <cell r="K44">
            <v>6633567</v>
          </cell>
          <cell r="L44">
            <v>800345</v>
          </cell>
          <cell r="M44">
            <v>10398755</v>
          </cell>
        </row>
        <row r="45">
          <cell r="B45" t="str">
            <v>Előző év költségvetési maradványának igénybevétele (B8131)</v>
          </cell>
          <cell r="C45">
            <v>30579600</v>
          </cell>
          <cell r="D45">
            <v>0</v>
          </cell>
          <cell r="E45">
            <v>0</v>
          </cell>
          <cell r="F45">
            <v>0</v>
          </cell>
          <cell r="G45">
            <v>30579600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Maradvány igénybevétele (B813)</v>
          </cell>
          <cell r="C46">
            <v>30579600</v>
          </cell>
          <cell r="D46">
            <v>0</v>
          </cell>
          <cell r="E46">
            <v>0</v>
          </cell>
          <cell r="F46">
            <v>0</v>
          </cell>
          <cell r="G46">
            <v>30579600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Államháztartáson belüli megelőlegezések (B814)</v>
          </cell>
          <cell r="C47">
            <v>3397346</v>
          </cell>
          <cell r="D47">
            <v>0</v>
          </cell>
          <cell r="E47">
            <v>0</v>
          </cell>
          <cell r="F47">
            <v>3397346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Belföldi finanszírozás bevételei (B81)</v>
          </cell>
          <cell r="C48">
            <v>33976946</v>
          </cell>
          <cell r="D48">
            <v>0</v>
          </cell>
          <cell r="E48">
            <v>0</v>
          </cell>
          <cell r="F48">
            <v>3397346</v>
          </cell>
          <cell r="G48">
            <v>30579600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Finanszírozási bevételek (B8)</v>
          </cell>
          <cell r="C49">
            <v>33976946</v>
          </cell>
          <cell r="D49">
            <v>0</v>
          </cell>
          <cell r="E49">
            <v>0</v>
          </cell>
          <cell r="F49">
            <v>3397346</v>
          </cell>
          <cell r="G49">
            <v>30579600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Bevételek összesen (B1-B8)</v>
          </cell>
          <cell r="C50">
            <v>214046849</v>
          </cell>
          <cell r="D50">
            <v>17331269</v>
          </cell>
          <cell r="E50">
            <v>50000</v>
          </cell>
          <cell r="F50">
            <v>105619537</v>
          </cell>
          <cell r="G50">
            <v>31461260</v>
          </cell>
          <cell r="H50">
            <v>31571498</v>
          </cell>
          <cell r="I50">
            <v>42300</v>
          </cell>
          <cell r="J50">
            <v>10138318</v>
          </cell>
          <cell r="K50">
            <v>6633567</v>
          </cell>
          <cell r="L50">
            <v>800345</v>
          </cell>
          <cell r="M50">
            <v>10398755</v>
          </cell>
        </row>
      </sheetData>
      <sheetData sheetId="9" refreshError="1">
        <row r="4">
          <cell r="B4" t="str">
            <v>01        Alaptevékenység költségvetési bevételei</v>
          </cell>
          <cell r="C4">
            <v>180069903</v>
          </cell>
        </row>
        <row r="5">
          <cell r="B5" t="str">
            <v>02        Alaptevékenység költségvetési kiadásai</v>
          </cell>
          <cell r="C5">
            <v>128826598</v>
          </cell>
        </row>
        <row r="6">
          <cell r="B6" t="str">
            <v>I          Alaptevékenység költségvetési egyenlege (=01-02)</v>
          </cell>
          <cell r="C6">
            <v>51243305</v>
          </cell>
        </row>
        <row r="7">
          <cell r="B7" t="str">
            <v>03        Alaptevékenység finanszírozási bevételei</v>
          </cell>
          <cell r="C7">
            <v>33976946</v>
          </cell>
        </row>
        <row r="8">
          <cell r="B8" t="str">
            <v>04        Alaptevékenység finanszírozási kiadásai</v>
          </cell>
          <cell r="C8">
            <v>54160755</v>
          </cell>
        </row>
        <row r="9">
          <cell r="B9" t="str">
            <v>II         Alaptevékenység finanszírozási egyenlege (=03-04)</v>
          </cell>
          <cell r="C9">
            <v>-20183809</v>
          </cell>
        </row>
        <row r="10">
          <cell r="B10" t="str">
            <v>A)        Alaptevékenység maradványa (=±I±II)</v>
          </cell>
          <cell r="C10">
            <v>31059496</v>
          </cell>
        </row>
        <row r="11">
          <cell r="B11" t="str">
            <v>C)        Összes maradvány (=A+B)</v>
          </cell>
          <cell r="C11">
            <v>31059496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4">
          <cell r="B4" t="str">
            <v>A/I/2 Szellemi termékek</v>
          </cell>
          <cell r="C4">
            <v>550000</v>
          </cell>
          <cell r="D4">
            <v>655200</v>
          </cell>
        </row>
        <row r="5">
          <cell r="B5" t="str">
            <v>A/I Immateriális javak (=A/I/1+A/I/2+A/I/3)</v>
          </cell>
          <cell r="C5">
            <v>550000</v>
          </cell>
          <cell r="D5">
            <v>655200</v>
          </cell>
        </row>
        <row r="6">
          <cell r="B6" t="str">
            <v>A/II/1 Ingatlanok és a kapcsolódó vagyoni értékű jogok</v>
          </cell>
          <cell r="C6">
            <v>552311341</v>
          </cell>
          <cell r="D6">
            <v>553980857</v>
          </cell>
        </row>
        <row r="7">
          <cell r="B7" t="str">
            <v>A/II/2 Gépek, berendezések, felszerelések, járművek</v>
          </cell>
          <cell r="C7">
            <v>30225430</v>
          </cell>
          <cell r="D7">
            <v>31173035</v>
          </cell>
        </row>
        <row r="8">
          <cell r="B8" t="str">
            <v>A/II/4 Beruházások, felújítások</v>
          </cell>
          <cell r="C8">
            <v>0</v>
          </cell>
          <cell r="D8">
            <v>1747115</v>
          </cell>
        </row>
        <row r="9">
          <cell r="B9" t="str">
            <v>A/II Tárgyi eszközök  (=A/II/1+...+A/II/5)</v>
          </cell>
          <cell r="C9">
            <v>582536771</v>
          </cell>
          <cell r="D9">
            <v>586901007</v>
          </cell>
        </row>
        <row r="10">
          <cell r="B10" t="str">
            <v>A/III/1 Tartós részesedések (=A/III/1a+…+A/III/1e)</v>
          </cell>
          <cell r="C10">
            <v>5921488</v>
          </cell>
          <cell r="D10">
            <v>5921488</v>
          </cell>
        </row>
        <row r="11">
          <cell r="B11" t="str">
            <v>A/III/1b - ebből: tartós részesedések nem pénzügyi vállalkozásban</v>
          </cell>
          <cell r="C11">
            <v>673000</v>
          </cell>
          <cell r="D11">
            <v>0</v>
          </cell>
        </row>
        <row r="12">
          <cell r="B12" t="str">
            <v>A/III/1e - ebből: egyéb tartós részesedések</v>
          </cell>
          <cell r="C12">
            <v>5248488</v>
          </cell>
          <cell r="D12">
            <v>5921488</v>
          </cell>
        </row>
        <row r="13">
          <cell r="B13" t="str">
            <v>A/III Befektetett pénzügyi eszközök (=A/III/1+A/III/2+A/III/3)</v>
          </cell>
          <cell r="C13">
            <v>5921488</v>
          </cell>
          <cell r="D13">
            <v>5921488</v>
          </cell>
        </row>
        <row r="14">
          <cell r="B14" t="str">
            <v>A) NEMZETI VAGYONBA TARTOZÓ BEFEKTETETT ESZKÖZÖK (=A/I+A/II+A/III+A/IV)</v>
          </cell>
          <cell r="C14">
            <v>589008259</v>
          </cell>
          <cell r="D14">
            <v>593477695</v>
          </cell>
        </row>
        <row r="15">
          <cell r="B15" t="str">
            <v>C/II/1 Forintpénztár</v>
          </cell>
          <cell r="C15">
            <v>166050</v>
          </cell>
          <cell r="D15">
            <v>76825</v>
          </cell>
        </row>
        <row r="16">
          <cell r="B16" t="str">
            <v>C/II Pénztárak, csekkek, betétkönyvek (=C/II/1+C/II/2+C/II/3)</v>
          </cell>
          <cell r="C16">
            <v>166050</v>
          </cell>
          <cell r="D16">
            <v>76825</v>
          </cell>
        </row>
        <row r="17">
          <cell r="B17" t="str">
            <v>C/III/1 Kincstáron kívüli forintszámlák</v>
          </cell>
          <cell r="C17">
            <v>28904522</v>
          </cell>
          <cell r="D17">
            <v>29350590</v>
          </cell>
        </row>
        <row r="18">
          <cell r="B18" t="str">
            <v>C/III Forintszámlák (=C/III/1+C/III/2)</v>
          </cell>
          <cell r="C18">
            <v>28904522</v>
          </cell>
          <cell r="D18">
            <v>29350590</v>
          </cell>
        </row>
        <row r="19">
          <cell r="B19" t="str">
            <v>C) PÉNZESZKÖZÖK (=C/I+…+C/IV)</v>
          </cell>
          <cell r="C19">
            <v>29070572</v>
          </cell>
          <cell r="D19">
            <v>29427415</v>
          </cell>
        </row>
        <row r="20">
          <cell r="B20" t="str">
            <v>D/I/3 Költségvetési évben esedékes követelések közhatalmi bevételre (=D/I/3a+…+D/I/3f)</v>
          </cell>
          <cell r="C20">
            <v>3958674</v>
          </cell>
          <cell r="D20">
            <v>5129548</v>
          </cell>
        </row>
        <row r="21">
          <cell r="B21" t="str">
            <v>D/I/3d - ebből: költségvetési évben esedékes követelések vagyoni típusú adókra</v>
          </cell>
          <cell r="C21">
            <v>3584005</v>
          </cell>
          <cell r="D21">
            <v>3836758</v>
          </cell>
        </row>
        <row r="22">
          <cell r="B22" t="str">
            <v>D/I/3e - ebből: költségvetési évben esedékes követelések termékek és szolgáltatások adóira</v>
          </cell>
          <cell r="C22">
            <v>322669</v>
          </cell>
          <cell r="D22">
            <v>881002</v>
          </cell>
        </row>
        <row r="23">
          <cell r="B23" t="str">
            <v>D/I/3f - ebből: költségvetési évben esedékes követelések egyéb közhatalmi bevételekre</v>
          </cell>
          <cell r="C23">
            <v>52000</v>
          </cell>
          <cell r="D23">
            <v>411788</v>
          </cell>
        </row>
        <row r="24">
          <cell r="B24" t="str">
            <v>D/I/4 Költségvetési évben esedékes követelések működési bevételre (=D/I/4a+…+D/I/4i)</v>
          </cell>
          <cell r="C24">
            <v>582452</v>
          </cell>
          <cell r="D24">
            <v>252952</v>
          </cell>
        </row>
        <row r="25">
          <cell r="C25">
            <v>582452</v>
          </cell>
          <cell r="D25">
            <v>252952</v>
          </cell>
        </row>
        <row r="26">
          <cell r="B26" t="str">
            <v>D/I Költségvetési évben esedékes követelések (=D/I/1+…+D/I/8)</v>
          </cell>
          <cell r="C26">
            <v>4541126</v>
          </cell>
          <cell r="D26">
            <v>5382500</v>
          </cell>
        </row>
        <row r="27">
          <cell r="B27" t="str">
            <v>D/III/1 Adott előlegek (=D/III/1a+…+D/III/1f)</v>
          </cell>
          <cell r="C27">
            <v>34170</v>
          </cell>
          <cell r="D27">
            <v>157223</v>
          </cell>
        </row>
        <row r="28">
          <cell r="B28" t="str">
            <v>D/III/1f - ebből: túlfizetések, téves és visszajáró kifizetések</v>
          </cell>
          <cell r="C28">
            <v>34170</v>
          </cell>
          <cell r="D28">
            <v>157223</v>
          </cell>
        </row>
        <row r="29">
          <cell r="B29" t="str">
            <v>D/III/4 Forgótőke elszámolása</v>
          </cell>
          <cell r="C29">
            <v>536858</v>
          </cell>
          <cell r="D29">
            <v>200000</v>
          </cell>
        </row>
        <row r="30">
          <cell r="B30" t="str">
            <v>D/III Követelés jellegű sajátos elszámolások (=D/III/1+…+D/III/9)</v>
          </cell>
          <cell r="C30">
            <v>571028</v>
          </cell>
          <cell r="D30">
            <v>357223</v>
          </cell>
        </row>
        <row r="32">
          <cell r="B32" t="str">
            <v>E/III/1 December havi illetmények, munkabérek elszámolása</v>
          </cell>
          <cell r="C32">
            <v>0</v>
          </cell>
          <cell r="D32">
            <v>336858</v>
          </cell>
        </row>
        <row r="33">
          <cell r="B33" t="str">
            <v>E/III Egyéb sajátos eszközoldali elszámolások (=E/III/1+E/III/2)</v>
          </cell>
          <cell r="C33">
            <v>0</v>
          </cell>
          <cell r="D33">
            <v>336858</v>
          </cell>
        </row>
        <row r="34">
          <cell r="B34" t="str">
            <v>E) EGYÉB SAJÁTOS ELSZÁMOLÁSOK (=E/I+E/II+E/III)</v>
          </cell>
          <cell r="C34">
            <v>0</v>
          </cell>
          <cell r="D34">
            <v>336858</v>
          </cell>
        </row>
        <row r="35">
          <cell r="B35" t="str">
            <v>ESZKÖZÖK ÖSSZESEN (=A+B+C+D+E+F)</v>
          </cell>
          <cell r="C35">
            <v>623190985</v>
          </cell>
          <cell r="D35">
            <v>628981691</v>
          </cell>
        </row>
        <row r="36">
          <cell r="B36" t="str">
            <v>G/I  Nemzeti vagyon induláskori értéke</v>
          </cell>
          <cell r="C36">
            <v>838566433</v>
          </cell>
          <cell r="D36">
            <v>838566433</v>
          </cell>
        </row>
        <row r="37">
          <cell r="B37" t="str">
            <v>G/II Nemzeti vagyon változásai</v>
          </cell>
          <cell r="C37">
            <v>44910941</v>
          </cell>
          <cell r="D37">
            <v>44910941</v>
          </cell>
        </row>
        <row r="38">
          <cell r="B38" t="str">
            <v>G/III Egyéb eszközök induláskori értéke és változásai</v>
          </cell>
          <cell r="C38">
            <v>8567806</v>
          </cell>
          <cell r="D38">
            <v>8567806</v>
          </cell>
        </row>
        <row r="39">
          <cell r="B39" t="str">
            <v>G/IV Felhalmozott eredmény</v>
          </cell>
          <cell r="C39">
            <v>-263196461</v>
          </cell>
          <cell r="D39">
            <v>-271983750</v>
          </cell>
        </row>
        <row r="40">
          <cell r="B40" t="str">
            <v>G/VI Mérleg szerinti eredmény</v>
          </cell>
          <cell r="C40">
            <v>-8787289</v>
          </cell>
          <cell r="D40">
            <v>5522915</v>
          </cell>
        </row>
        <row r="41">
          <cell r="B41" t="str">
            <v>G/ SAJÁT TŐKE  (= G/I+…+G/VI)</v>
          </cell>
          <cell r="C41">
            <v>620061430</v>
          </cell>
          <cell r="D41">
            <v>625584345</v>
          </cell>
        </row>
        <row r="42">
          <cell r="B42" t="str">
            <v>H/II/9 Költségvetési évet követően esedékes kötelezettségek finanszírozási kiadásokra (&gt;=H/II/9a+…+H/II/9j)</v>
          </cell>
          <cell r="C42">
            <v>3129555</v>
          </cell>
          <cell r="D42">
            <v>3397346</v>
          </cell>
        </row>
        <row r="43">
          <cell r="B43" t="str">
            <v>H/II/9e - ebből: költségvetési évet követően esedékes kötelezettségek államháztartáson belüli megelőlegezések visszafizetésére</v>
          </cell>
          <cell r="C43">
            <v>3129555</v>
          </cell>
          <cell r="D43">
            <v>3397346</v>
          </cell>
        </row>
        <row r="44">
          <cell r="B44" t="str">
            <v>H/II Költségvetési évet követően esedékes kötelezettségek (=H/II/1+…+H/II/9)</v>
          </cell>
          <cell r="C44">
            <v>3129555</v>
          </cell>
          <cell r="D44">
            <v>3397346</v>
          </cell>
        </row>
        <row r="45">
          <cell r="B45" t="str">
            <v>H) KÖTELEZETTSÉGEK (=H/I+H/II+H/III)</v>
          </cell>
          <cell r="C45">
            <v>3129555</v>
          </cell>
          <cell r="D45">
            <v>3397346</v>
          </cell>
        </row>
        <row r="46">
          <cell r="B46" t="str">
            <v>FORRÁSOK ÖSSZESEN (=G+H+I+J)</v>
          </cell>
          <cell r="C46">
            <v>623190985</v>
          </cell>
          <cell r="D46">
            <v>628981691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lap"/>
      <sheetName val="Tartalom"/>
      <sheetName val="99"/>
      <sheetName val="01"/>
      <sheetName val="02"/>
      <sheetName val="04"/>
      <sheetName val="05 A"/>
      <sheetName val="06 A"/>
      <sheetName val="07 A"/>
      <sheetName val="08"/>
      <sheetName val="09 A"/>
      <sheetName val="12 A"/>
      <sheetName val="13 A"/>
      <sheetName val="15 A"/>
      <sheetName val="16 A"/>
      <sheetName val="17 A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011130 Önkormányzatok és önkormányzati hivatalok jogalkotó és általános igazgatási tevékenysége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vonat"/>
    </sheetNames>
    <sheetDataSet>
      <sheetData sheetId="0">
        <row r="13004">
          <cell r="B13004" t="str">
            <v>05631</v>
          </cell>
        </row>
        <row r="13005">
          <cell r="B13005" t="str">
            <v>Mozgásnem</v>
          </cell>
          <cell r="C13005" t="str">
            <v>T/K</v>
          </cell>
          <cell r="D13005" t="str">
            <v>Összeg</v>
          </cell>
          <cell r="F13005" t="str">
            <v>Dátum</v>
          </cell>
          <cell r="G13005" t="str">
            <v>Megjegyzés</v>
          </cell>
          <cell r="H13005" t="str">
            <v>Ellenszámla</v>
          </cell>
          <cell r="I13005" t="str">
            <v>Partner név</v>
          </cell>
          <cell r="J13005" t="str">
            <v>COFOG</v>
          </cell>
          <cell r="K13005" t="str">
            <v>Teljesítés dátuma</v>
          </cell>
          <cell r="L13005" t="str">
            <v>Okmány száma</v>
          </cell>
          <cell r="M13005" t="str">
            <v>Részletező kód</v>
          </cell>
        </row>
        <row r="13006">
          <cell r="B13006" t="str">
            <v>123</v>
          </cell>
          <cell r="C13006" t="str">
            <v>T</v>
          </cell>
          <cell r="D13006">
            <v>6060602</v>
          </cell>
          <cell r="F13006" t="str">
            <v>2018-03-31</v>
          </cell>
          <cell r="G13006" t="str">
            <v>beruházások eredeti miatt</v>
          </cell>
          <cell r="H13006" t="str">
            <v>001121</v>
          </cell>
          <cell r="L13006" t="str">
            <v>2018/MEI-400202/7</v>
          </cell>
          <cell r="M13006" t="str">
            <v>5-Kiadás</v>
          </cell>
        </row>
        <row r="13007">
          <cell r="B13007" t="str">
            <v>123</v>
          </cell>
          <cell r="C13007" t="str">
            <v>K</v>
          </cell>
          <cell r="D13007">
            <v>4750000</v>
          </cell>
          <cell r="F13007" t="str">
            <v>2018-04-03</v>
          </cell>
          <cell r="G13007" t="str">
            <v>kisbusz</v>
          </cell>
          <cell r="H13007" t="str">
            <v>001121</v>
          </cell>
          <cell r="L13007" t="str">
            <v>2018/MEI-400202/8</v>
          </cell>
          <cell r="M13007" t="str">
            <v>5-Kiadás</v>
          </cell>
        </row>
        <row r="13008">
          <cell r="B13008" t="str">
            <v>123</v>
          </cell>
          <cell r="C13008" t="str">
            <v>K</v>
          </cell>
          <cell r="D13008">
            <v>150000</v>
          </cell>
          <cell r="F13008" t="str">
            <v>2018-09-13</v>
          </cell>
          <cell r="G13008" t="str">
            <v>földterület vásárlás Határőr Zrt</v>
          </cell>
          <cell r="H13008" t="str">
            <v>001121</v>
          </cell>
          <cell r="L13008" t="str">
            <v>2018/MEI-400202/19</v>
          </cell>
          <cell r="M13008" t="str">
            <v>5-Kiadás</v>
          </cell>
        </row>
        <row r="13009">
          <cell r="B13009" t="str">
            <v>821</v>
          </cell>
          <cell r="C13009" t="str">
            <v>K</v>
          </cell>
          <cell r="D13009">
            <v>1160602</v>
          </cell>
          <cell r="F13009" t="str">
            <v>2018-12-31</v>
          </cell>
          <cell r="H13009" t="str">
            <v>00113</v>
          </cell>
          <cell r="K13009" t="str">
            <v>-</v>
          </cell>
          <cell r="L13009" t="str">
            <v>-</v>
          </cell>
          <cell r="M13009" t="str">
            <v>5-Kiadás</v>
          </cell>
        </row>
        <row r="13010">
          <cell r="C13010" t="str">
            <v>T</v>
          </cell>
          <cell r="D13010">
            <v>0</v>
          </cell>
          <cell r="F13010" t="str">
            <v>4</v>
          </cell>
        </row>
        <row r="13041">
          <cell r="B13041" t="str">
            <v>05643</v>
          </cell>
        </row>
        <row r="13042">
          <cell r="B13042" t="str">
            <v>Mozgásnem</v>
          </cell>
          <cell r="C13042" t="str">
            <v>T/K</v>
          </cell>
          <cell r="D13042" t="str">
            <v>Összeg</v>
          </cell>
          <cell r="F13042" t="str">
            <v>Dátum</v>
          </cell>
          <cell r="G13042" t="str">
            <v>Megjegyzés</v>
          </cell>
          <cell r="H13042" t="str">
            <v>Ellenszámla</v>
          </cell>
          <cell r="I13042" t="str">
            <v>Partner név</v>
          </cell>
          <cell r="J13042" t="str">
            <v>COFOG</v>
          </cell>
          <cell r="K13042" t="str">
            <v>Teljesítés dátuma</v>
          </cell>
          <cell r="L13042" t="str">
            <v>Okmány száma</v>
          </cell>
          <cell r="M13042" t="str">
            <v>Részletező kód</v>
          </cell>
        </row>
        <row r="13043">
          <cell r="B13043" t="str">
            <v>101</v>
          </cell>
          <cell r="C13043" t="str">
            <v>T</v>
          </cell>
          <cell r="D13043">
            <v>4750000</v>
          </cell>
          <cell r="F13043" t="str">
            <v>2018-04-03</v>
          </cell>
          <cell r="G13043" t="str">
            <v>MDZ-647 Gépjármű vásárlás</v>
          </cell>
          <cell r="H13043" t="str">
            <v>003066020</v>
          </cell>
          <cell r="I13043" t="str">
            <v>Kovácsné Szabó Szilvia</v>
          </cell>
          <cell r="J13043" t="str">
            <v>066020 - Város-, községgazdálkodási egyéb szolgáltatások</v>
          </cell>
          <cell r="K13043" t="str">
            <v>2018-04-03</v>
          </cell>
          <cell r="L13043" t="str">
            <v>2018/184</v>
          </cell>
          <cell r="M13043" t="str">
            <v>5-Kiadás</v>
          </cell>
        </row>
        <row r="13044">
          <cell r="B13044" t="str">
            <v>101</v>
          </cell>
          <cell r="C13044" t="str">
            <v>T</v>
          </cell>
          <cell r="D13044">
            <v>324500</v>
          </cell>
          <cell r="F13044" t="str">
            <v>2018-06-08</v>
          </cell>
          <cell r="G13044" t="str">
            <v>mg-i START munkapr. szántóföldi permetező</v>
          </cell>
          <cell r="H13044" t="str">
            <v>003041237</v>
          </cell>
          <cell r="I13044" t="str">
            <v>STIHL Ronic Kft.</v>
          </cell>
          <cell r="J13044" t="str">
            <v>041237 - Közfoglalkoztatási mintaprogram</v>
          </cell>
          <cell r="K13044" t="str">
            <v>2018-06-08</v>
          </cell>
          <cell r="L13044" t="str">
            <v>2018/586</v>
          </cell>
          <cell r="M13044" t="str">
            <v>5-Kiadás</v>
          </cell>
        </row>
        <row r="13045">
          <cell r="B13045" t="str">
            <v>821</v>
          </cell>
          <cell r="C13045" t="str">
            <v>K</v>
          </cell>
          <cell r="D13045">
            <v>4750000</v>
          </cell>
          <cell r="F13045" t="str">
            <v>2018-12-31</v>
          </cell>
          <cell r="H13045" t="str">
            <v>003066020</v>
          </cell>
          <cell r="J13045" t="str">
            <v>066020 - Város-, községgazdálkodási egyéb szolgáltatások</v>
          </cell>
          <cell r="K13045" t="str">
            <v>-</v>
          </cell>
          <cell r="L13045" t="str">
            <v>-</v>
          </cell>
          <cell r="M13045" t="str">
            <v>5-Kiadás</v>
          </cell>
        </row>
        <row r="13046">
          <cell r="B13046" t="str">
            <v>821</v>
          </cell>
          <cell r="C13046" t="str">
            <v>K</v>
          </cell>
          <cell r="D13046">
            <v>324500</v>
          </cell>
          <cell r="F13046" t="str">
            <v>2018-12-31</v>
          </cell>
          <cell r="H13046" t="str">
            <v>003041237</v>
          </cell>
          <cell r="J13046" t="str">
            <v>041237 - Közfoglalkoztatási mintaprogram</v>
          </cell>
          <cell r="K13046" t="str">
            <v>-</v>
          </cell>
          <cell r="L13046" t="str">
            <v>-</v>
          </cell>
          <cell r="M13046" t="str">
            <v>5-Kiadás</v>
          </cell>
        </row>
        <row r="13047">
          <cell r="C13047" t="str">
            <v>T</v>
          </cell>
          <cell r="D13047">
            <v>0</v>
          </cell>
          <cell r="F13047" t="str">
            <v>4</v>
          </cell>
        </row>
        <row r="13111">
          <cell r="B13111" t="str">
            <v>05713</v>
          </cell>
        </row>
        <row r="13112">
          <cell r="B13112" t="str">
            <v>Mozgásnem</v>
          </cell>
          <cell r="C13112" t="str">
            <v>T/K</v>
          </cell>
          <cell r="D13112" t="str">
            <v>Összeg</v>
          </cell>
          <cell r="F13112" t="str">
            <v>Dátum</v>
          </cell>
          <cell r="G13112" t="str">
            <v>Megjegyzés</v>
          </cell>
          <cell r="H13112" t="str">
            <v>Ellenszámla</v>
          </cell>
          <cell r="I13112" t="str">
            <v>Partner név</v>
          </cell>
          <cell r="J13112" t="str">
            <v>COFOG</v>
          </cell>
          <cell r="K13112" t="str">
            <v>Teljesítés dátuma</v>
          </cell>
          <cell r="L13112" t="str">
            <v>Okmány száma</v>
          </cell>
          <cell r="M13112" t="str">
            <v>Részletező kód</v>
          </cell>
        </row>
        <row r="13113">
          <cell r="B13113" t="str">
            <v>101</v>
          </cell>
          <cell r="C13113" t="str">
            <v>T</v>
          </cell>
          <cell r="D13113">
            <v>1747115</v>
          </cell>
          <cell r="F13113" t="str">
            <v>2018-07-09</v>
          </cell>
          <cell r="G13113" t="str">
            <v>VP Településkép 1.részszámla</v>
          </cell>
          <cell r="H13113" t="str">
            <v>003011130</v>
          </cell>
          <cell r="I13113" t="str">
            <v>R-optimum Kft.</v>
          </cell>
          <cell r="J13113" t="str">
            <v>011130 - Önkormányzatok és önkormányzati hivatalok jogalkotó és általános igazgatási tevékenysége</v>
          </cell>
          <cell r="K13113" t="str">
            <v>2018-07-09</v>
          </cell>
          <cell r="L13113" t="str">
            <v>2018/790</v>
          </cell>
          <cell r="M13113" t="str">
            <v>5-Kiadás</v>
          </cell>
        </row>
        <row r="13114">
          <cell r="B13114" t="str">
            <v>101</v>
          </cell>
          <cell r="C13114" t="str">
            <v>T</v>
          </cell>
          <cell r="D13114">
            <v>13895185</v>
          </cell>
          <cell r="F13114" t="str">
            <v>2018-07-10</v>
          </cell>
          <cell r="G13114" t="str">
            <v>Önkormányzati utak felújítása Kincstár</v>
          </cell>
          <cell r="H13114" t="str">
            <v>003045160</v>
          </cell>
          <cell r="I13114" t="str">
            <v>Novics és Társa Köznűépítő Kft.</v>
          </cell>
          <cell r="J13114" t="str">
            <v>045160 - Közutak, hidak, alagutak üzemeltetése, fenntartása</v>
          </cell>
          <cell r="K13114" t="str">
            <v>2018-07-10</v>
          </cell>
          <cell r="L13114" t="str">
            <v>2018/792</v>
          </cell>
          <cell r="M13114" t="str">
            <v>5-Kiadás</v>
          </cell>
        </row>
        <row r="13115">
          <cell r="B13115" t="str">
            <v>101</v>
          </cell>
          <cell r="C13115" t="str">
            <v>T</v>
          </cell>
          <cell r="D13115">
            <v>5702750</v>
          </cell>
          <cell r="F13115" t="str">
            <v>2018-07-10</v>
          </cell>
          <cell r="G13115" t="str">
            <v>Zártkert pályázat( Bolhó 226hrsz.út aszfaltozása és 1382 krs</v>
          </cell>
          <cell r="H13115" t="str">
            <v>003045160</v>
          </cell>
          <cell r="I13115" t="str">
            <v>Novics és Társa Köznűépítő Kft.</v>
          </cell>
          <cell r="J13115" t="str">
            <v>045160 - Közutak, hidak, alagutak üzemeltetése, fenntartása</v>
          </cell>
          <cell r="K13115" t="str">
            <v>2018-07-10</v>
          </cell>
          <cell r="L13115" t="str">
            <v>2018/791</v>
          </cell>
          <cell r="M13115" t="str">
            <v>5-Kiadás</v>
          </cell>
        </row>
        <row r="13116">
          <cell r="B13116" t="str">
            <v>101</v>
          </cell>
          <cell r="C13116" t="str">
            <v>T</v>
          </cell>
          <cell r="D13116">
            <v>4784140</v>
          </cell>
          <cell r="F13116" t="str">
            <v>2018-09-27</v>
          </cell>
          <cell r="G13116" t="str">
            <v>Önkormányzati utak felújítása ÖNERŐBŐL MEGVALÓSÍTOTT részöss</v>
          </cell>
          <cell r="H13116" t="str">
            <v>003045160</v>
          </cell>
          <cell r="I13116" t="str">
            <v>Novics és Társa Köznűépítő Kft.</v>
          </cell>
          <cell r="J13116" t="str">
            <v>045160 - Közutak, hidak, alagutak üzemeltetése, fenntartása</v>
          </cell>
          <cell r="K13116" t="str">
            <v>2018-09-27</v>
          </cell>
          <cell r="L13116" t="str">
            <v>2018/793</v>
          </cell>
          <cell r="M13116" t="str">
            <v>5-Kiadás</v>
          </cell>
        </row>
        <row r="13117">
          <cell r="B13117" t="str">
            <v>101</v>
          </cell>
          <cell r="C13117" t="str">
            <v>T</v>
          </cell>
          <cell r="D13117">
            <v>480888</v>
          </cell>
          <cell r="F13117" t="str">
            <v>2018-11-08</v>
          </cell>
          <cell r="G13117" t="str">
            <v>Ravatalozó építési munka</v>
          </cell>
          <cell r="H13117" t="str">
            <v>003013320</v>
          </cell>
          <cell r="I13117" t="str">
            <v>Miro Építőipari Bt.</v>
          </cell>
          <cell r="J13117" t="str">
            <v>013320 - Köztemető-fenntartás és -működtetés</v>
          </cell>
          <cell r="K13117" t="str">
            <v>2018-11-08</v>
          </cell>
          <cell r="L13117" t="str">
            <v>2018/1885</v>
          </cell>
          <cell r="M13117" t="str">
            <v>5-Kiadás</v>
          </cell>
        </row>
        <row r="13118">
          <cell r="B13118" t="str">
            <v>101</v>
          </cell>
          <cell r="C13118" t="str">
            <v>T</v>
          </cell>
          <cell r="D13118">
            <v>294133</v>
          </cell>
          <cell r="F13118" t="str">
            <v>2018-11-23</v>
          </cell>
          <cell r="G13118" t="str">
            <v>Kavics beton keverék, fenyőgerenda, tetőléc, hajópadló, lamb</v>
          </cell>
          <cell r="H13118" t="str">
            <v>003013320</v>
          </cell>
          <cell r="I13118" t="str">
            <v>HORVÁTH ÉPÍTŐIPARI KFT.</v>
          </cell>
          <cell r="J13118" t="str">
            <v>013320 - Köztemető-fenntartás és -működtetés</v>
          </cell>
          <cell r="K13118" t="str">
            <v>2018-11-23</v>
          </cell>
          <cell r="L13118" t="str">
            <v>2018/2046</v>
          </cell>
          <cell r="M13118" t="str">
            <v>5-Kiadás</v>
          </cell>
        </row>
        <row r="13119">
          <cell r="B13119" t="str">
            <v>101</v>
          </cell>
          <cell r="C13119" t="str">
            <v>T</v>
          </cell>
          <cell r="D13119">
            <v>337007</v>
          </cell>
          <cell r="F13119" t="str">
            <v>2018-11-23</v>
          </cell>
          <cell r="G13119" t="str">
            <v>Térkő, ágyazó, kerti szegély temető</v>
          </cell>
          <cell r="H13119" t="str">
            <v>003013320</v>
          </cell>
          <cell r="I13119" t="str">
            <v>HORVÁTH ÉPÍTŐIPARI KFT.</v>
          </cell>
          <cell r="J13119" t="str">
            <v>013320 - Köztemető-fenntartás és -működtetés</v>
          </cell>
          <cell r="K13119" t="str">
            <v>2018-11-23</v>
          </cell>
          <cell r="L13119" t="str">
            <v>2018/2049</v>
          </cell>
          <cell r="M13119" t="str">
            <v>5-Kiadás</v>
          </cell>
        </row>
        <row r="13120">
          <cell r="B13120" t="str">
            <v>101</v>
          </cell>
          <cell r="C13120" t="str">
            <v>T</v>
          </cell>
          <cell r="D13120">
            <v>209188</v>
          </cell>
          <cell r="F13120" t="str">
            <v>2018-11-23</v>
          </cell>
          <cell r="G13120" t="str">
            <v>Tetőcserép, ereszcsatorna, homlokzati festék, lefolyócső rav</v>
          </cell>
          <cell r="H13120" t="str">
            <v>003013320</v>
          </cell>
          <cell r="I13120" t="str">
            <v>HORVÁTH ÉPÍTŐIPARI KFT.</v>
          </cell>
          <cell r="J13120" t="str">
            <v>013320 - Köztemető-fenntartás és -működtetés</v>
          </cell>
          <cell r="K13120" t="str">
            <v>2018-11-23</v>
          </cell>
          <cell r="L13120" t="str">
            <v>2018/2050</v>
          </cell>
          <cell r="M13120" t="str">
            <v>5-Kiadás</v>
          </cell>
        </row>
        <row r="13121">
          <cell r="B13121" t="str">
            <v>101</v>
          </cell>
          <cell r="C13121" t="str">
            <v>T</v>
          </cell>
          <cell r="D13121">
            <v>150000</v>
          </cell>
          <cell r="F13121" t="str">
            <v>2018-11-30</v>
          </cell>
          <cell r="G13121" t="str">
            <v>Ravatalozó előtető építési munkái</v>
          </cell>
          <cell r="H13121" t="str">
            <v>003013320</v>
          </cell>
          <cell r="I13121" t="str">
            <v>Miro Építőipari Bt.</v>
          </cell>
          <cell r="J13121" t="str">
            <v>013320 - Köztemető-fenntartás és -működtetés</v>
          </cell>
          <cell r="K13121" t="str">
            <v>2018-11-30</v>
          </cell>
          <cell r="L13121" t="str">
            <v>2018/2069</v>
          </cell>
          <cell r="M13121" t="str">
            <v>5-Kiadás</v>
          </cell>
        </row>
        <row r="13122">
          <cell r="B13122" t="str">
            <v>821</v>
          </cell>
          <cell r="C13122" t="str">
            <v>K</v>
          </cell>
          <cell r="D13122">
            <v>1747115</v>
          </cell>
          <cell r="F13122" t="str">
            <v>2018-12-31</v>
          </cell>
          <cell r="H13122" t="str">
            <v>003011130</v>
          </cell>
          <cell r="J13122" t="str">
            <v>011130 - Önkormányzatok és önkormányzati hivatalok jogalkotó és általános igazgatási tevékenysége</v>
          </cell>
          <cell r="K13122" t="str">
            <v>-</v>
          </cell>
          <cell r="L13122" t="str">
            <v>-</v>
          </cell>
          <cell r="M13122" t="str">
            <v>5-Kiadás</v>
          </cell>
        </row>
        <row r="13123">
          <cell r="B13123" t="str">
            <v>821</v>
          </cell>
          <cell r="C13123" t="str">
            <v>K</v>
          </cell>
          <cell r="D13123">
            <v>1471216</v>
          </cell>
          <cell r="F13123" t="str">
            <v>2018-12-31</v>
          </cell>
          <cell r="H13123" t="str">
            <v>003013320</v>
          </cell>
          <cell r="J13123" t="str">
            <v>013320 - Köztemető-fenntartás és -működtetés</v>
          </cell>
          <cell r="K13123" t="str">
            <v>-</v>
          </cell>
          <cell r="L13123" t="str">
            <v>-</v>
          </cell>
          <cell r="M13123" t="str">
            <v>5-Kiadás</v>
          </cell>
        </row>
        <row r="13124">
          <cell r="B13124" t="str">
            <v>821</v>
          </cell>
          <cell r="C13124" t="str">
            <v>K</v>
          </cell>
          <cell r="D13124">
            <v>24382075</v>
          </cell>
          <cell r="F13124" t="str">
            <v>2018-12-31</v>
          </cell>
          <cell r="H13124" t="str">
            <v>003045160</v>
          </cell>
          <cell r="J13124" t="str">
            <v>045160 - Közutak, hidak, alagutak üzemeltetése, fenntartása</v>
          </cell>
          <cell r="K13124" t="str">
            <v>-</v>
          </cell>
          <cell r="L13124" t="str">
            <v>-</v>
          </cell>
          <cell r="M13124" t="str">
            <v>5-Kiadás</v>
          </cell>
        </row>
        <row r="13125">
          <cell r="C13125" t="str">
            <v>T</v>
          </cell>
          <cell r="D13125">
            <v>0</v>
          </cell>
          <cell r="F13125" t="str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9"/>
  <sheetViews>
    <sheetView view="pageLayout" topLeftCell="B1" zoomScaleNormal="100" workbookViewId="0">
      <selection activeCell="E140" sqref="E140"/>
    </sheetView>
  </sheetViews>
  <sheetFormatPr defaultRowHeight="12.75" x14ac:dyDescent="0.2"/>
  <cols>
    <col min="1" max="1" width="8.140625" hidden="1" customWidth="1"/>
    <col min="2" max="2" width="69.28515625" customWidth="1"/>
    <col min="3" max="3" width="20.42578125" customWidth="1"/>
    <col min="4" max="4" width="13.28515625" customWidth="1"/>
    <col min="5" max="5" width="16.85546875" customWidth="1"/>
  </cols>
  <sheetData>
    <row r="1" spans="1:5" ht="19.5" customHeight="1" x14ac:dyDescent="0.2">
      <c r="A1" s="192" t="s">
        <v>201</v>
      </c>
      <c r="B1" s="193"/>
      <c r="C1" s="193"/>
      <c r="D1" s="193"/>
      <c r="E1" s="194"/>
    </row>
    <row r="2" spans="1:5" ht="30.75" customHeight="1" x14ac:dyDescent="0.2">
      <c r="A2" s="112"/>
      <c r="B2" s="169" t="s">
        <v>1</v>
      </c>
      <c r="C2" s="169" t="s">
        <v>2</v>
      </c>
      <c r="D2" s="169" t="s">
        <v>3</v>
      </c>
      <c r="E2" s="113" t="s">
        <v>4</v>
      </c>
    </row>
    <row r="3" spans="1:5" ht="14.25" customHeight="1" x14ac:dyDescent="0.2">
      <c r="A3" s="172"/>
      <c r="B3" s="68" t="s">
        <v>89</v>
      </c>
      <c r="C3" s="170">
        <v>67407504</v>
      </c>
      <c r="D3" s="170">
        <v>0</v>
      </c>
      <c r="E3" s="173">
        <v>67407504</v>
      </c>
    </row>
    <row r="4" spans="1:5" ht="27" customHeight="1" x14ac:dyDescent="0.2">
      <c r="A4" s="172"/>
      <c r="B4" s="68" t="s">
        <v>90</v>
      </c>
      <c r="C4" s="170">
        <v>8740340</v>
      </c>
      <c r="D4" s="170">
        <v>0</v>
      </c>
      <c r="E4" s="173">
        <v>8740340</v>
      </c>
    </row>
    <row r="5" spans="1:5" ht="13.5" customHeight="1" x14ac:dyDescent="0.2">
      <c r="A5" s="172"/>
      <c r="B5" s="68" t="s">
        <v>91</v>
      </c>
      <c r="C5" s="170">
        <v>1800000</v>
      </c>
      <c r="D5" s="170">
        <v>0</v>
      </c>
      <c r="E5" s="173">
        <v>1800000</v>
      </c>
    </row>
    <row r="6" spans="1:5" ht="15" customHeight="1" x14ac:dyDescent="0.2">
      <c r="A6" s="172"/>
      <c r="B6" s="68" t="s">
        <v>92</v>
      </c>
      <c r="C6" s="170">
        <v>8180625</v>
      </c>
      <c r="D6" s="170">
        <v>0</v>
      </c>
      <c r="E6" s="173">
        <v>8180625</v>
      </c>
    </row>
    <row r="7" spans="1:5" s="163" customFormat="1" ht="15" customHeight="1" x14ac:dyDescent="0.2">
      <c r="A7" s="172"/>
      <c r="B7" s="68" t="s">
        <v>223</v>
      </c>
      <c r="C7" s="69">
        <v>23700</v>
      </c>
      <c r="D7" s="170">
        <v>0</v>
      </c>
      <c r="E7" s="114" t="s">
        <v>385</v>
      </c>
    </row>
    <row r="8" spans="1:5" ht="13.5" customHeight="1" x14ac:dyDescent="0.2">
      <c r="A8" s="172"/>
      <c r="B8" s="68" t="s">
        <v>224</v>
      </c>
      <c r="C8" s="170">
        <v>86152169</v>
      </c>
      <c r="D8" s="170">
        <v>0</v>
      </c>
      <c r="E8" s="173">
        <v>86151839</v>
      </c>
    </row>
    <row r="9" spans="1:5" x14ac:dyDescent="0.2">
      <c r="A9" s="172"/>
      <c r="B9" s="68" t="s">
        <v>249</v>
      </c>
      <c r="C9" s="170">
        <v>41971140</v>
      </c>
      <c r="D9" s="170">
        <v>0</v>
      </c>
      <c r="E9" s="173">
        <v>38604376</v>
      </c>
    </row>
    <row r="10" spans="1:5" ht="15" customHeight="1" x14ac:dyDescent="0.2">
      <c r="A10" s="172"/>
      <c r="B10" s="68" t="s">
        <v>225</v>
      </c>
      <c r="C10" s="170">
        <v>66300</v>
      </c>
      <c r="D10" s="170">
        <v>0</v>
      </c>
      <c r="E10" s="173">
        <v>66300</v>
      </c>
    </row>
    <row r="11" spans="1:5" ht="15" customHeight="1" x14ac:dyDescent="0.2">
      <c r="A11" s="172"/>
      <c r="B11" s="68" t="s">
        <v>93</v>
      </c>
      <c r="C11" s="170">
        <v>4651850</v>
      </c>
      <c r="D11" s="170">
        <v>0</v>
      </c>
      <c r="E11" s="173">
        <v>4651850</v>
      </c>
    </row>
    <row r="12" spans="1:5" x14ac:dyDescent="0.2">
      <c r="A12" s="172"/>
      <c r="B12" s="68" t="s">
        <v>94</v>
      </c>
      <c r="C12" s="170">
        <v>30726883</v>
      </c>
      <c r="D12" s="170">
        <v>0</v>
      </c>
      <c r="E12" s="173">
        <v>30726883</v>
      </c>
    </row>
    <row r="13" spans="1:5" ht="14.25" customHeight="1" x14ac:dyDescent="0.2">
      <c r="A13" s="172"/>
      <c r="B13" s="68" t="s">
        <v>199</v>
      </c>
      <c r="C13" s="170">
        <v>1376544</v>
      </c>
      <c r="D13" s="170">
        <v>0</v>
      </c>
      <c r="E13" s="173">
        <v>1376544</v>
      </c>
    </row>
    <row r="14" spans="1:5" ht="15.75" customHeight="1" x14ac:dyDescent="0.2">
      <c r="A14" s="172"/>
      <c r="B14" s="68" t="s">
        <v>226</v>
      </c>
      <c r="C14" s="170">
        <v>5149563</v>
      </c>
      <c r="D14" s="170">
        <v>0</v>
      </c>
      <c r="E14" s="173">
        <v>5149563</v>
      </c>
    </row>
    <row r="15" spans="1:5" x14ac:dyDescent="0.2">
      <c r="A15" s="174"/>
      <c r="B15" s="72" t="s">
        <v>227</v>
      </c>
      <c r="C15" s="171">
        <v>128123309</v>
      </c>
      <c r="D15" s="171">
        <v>0</v>
      </c>
      <c r="E15" s="175">
        <v>128123309</v>
      </c>
    </row>
    <row r="16" spans="1:5" s="45" customFormat="1" ht="15.75" customHeight="1" x14ac:dyDescent="0.2">
      <c r="A16" s="176"/>
      <c r="B16" s="68" t="s">
        <v>200</v>
      </c>
      <c r="C16" s="69">
        <v>14999852</v>
      </c>
      <c r="D16" s="171">
        <v>0</v>
      </c>
      <c r="E16" s="114">
        <v>14999852</v>
      </c>
    </row>
    <row r="17" spans="1:5" ht="15" customHeight="1" x14ac:dyDescent="0.2">
      <c r="A17" s="172"/>
      <c r="B17" s="68" t="s">
        <v>228</v>
      </c>
      <c r="C17" s="170">
        <v>24423948</v>
      </c>
      <c r="D17" s="170">
        <v>0</v>
      </c>
      <c r="E17" s="173">
        <v>24423948</v>
      </c>
    </row>
    <row r="18" spans="1:5" s="45" customFormat="1" x14ac:dyDescent="0.2">
      <c r="A18" s="176"/>
      <c r="B18" s="68" t="s">
        <v>303</v>
      </c>
      <c r="C18" s="170">
        <v>2341329</v>
      </c>
      <c r="D18" s="170">
        <v>0</v>
      </c>
      <c r="E18" s="173">
        <v>2341329</v>
      </c>
    </row>
    <row r="19" spans="1:5" s="163" customFormat="1" x14ac:dyDescent="0.2">
      <c r="A19" s="176"/>
      <c r="B19" s="68" t="s">
        <v>229</v>
      </c>
      <c r="C19" s="170">
        <v>21670504</v>
      </c>
      <c r="D19" s="170">
        <v>0</v>
      </c>
      <c r="E19" s="173">
        <v>21670504</v>
      </c>
    </row>
    <row r="20" spans="1:5" x14ac:dyDescent="0.2">
      <c r="A20" s="172"/>
      <c r="B20" s="68" t="s">
        <v>95</v>
      </c>
      <c r="C20" s="170">
        <v>412115</v>
      </c>
      <c r="D20" s="170">
        <v>0</v>
      </c>
      <c r="E20" s="173">
        <v>412115</v>
      </c>
    </row>
    <row r="21" spans="1:5" x14ac:dyDescent="0.2">
      <c r="A21" s="174"/>
      <c r="B21" s="72" t="s">
        <v>300</v>
      </c>
      <c r="C21" s="171">
        <v>39423800</v>
      </c>
      <c r="D21" s="171">
        <v>0</v>
      </c>
      <c r="E21" s="175">
        <v>39423800</v>
      </c>
    </row>
    <row r="22" spans="1:5" x14ac:dyDescent="0.2">
      <c r="A22" s="172"/>
      <c r="B22" s="68" t="s">
        <v>231</v>
      </c>
      <c r="C22" s="170">
        <v>3581802</v>
      </c>
      <c r="D22" s="170">
        <v>0</v>
      </c>
      <c r="E22" s="173">
        <v>3581802</v>
      </c>
    </row>
    <row r="23" spans="1:5" ht="14.25" customHeight="1" x14ac:dyDescent="0.2">
      <c r="A23" s="172"/>
      <c r="B23" s="68" t="s">
        <v>96</v>
      </c>
      <c r="C23" s="170">
        <v>3581802</v>
      </c>
      <c r="D23" s="170">
        <v>0</v>
      </c>
      <c r="E23" s="173">
        <v>3581802</v>
      </c>
    </row>
    <row r="24" spans="1:5" ht="12.75" customHeight="1" x14ac:dyDescent="0.2">
      <c r="A24" s="172"/>
      <c r="B24" s="68" t="s">
        <v>232</v>
      </c>
      <c r="C24" s="170">
        <v>5882731</v>
      </c>
      <c r="D24" s="170">
        <v>0</v>
      </c>
      <c r="E24" s="173">
        <v>5882731</v>
      </c>
    </row>
    <row r="25" spans="1:5" x14ac:dyDescent="0.2">
      <c r="A25" s="172"/>
      <c r="B25" s="68" t="s">
        <v>301</v>
      </c>
      <c r="C25" s="170">
        <v>5882731</v>
      </c>
      <c r="D25" s="170">
        <v>0</v>
      </c>
      <c r="E25" s="173">
        <v>5882731</v>
      </c>
    </row>
    <row r="26" spans="1:5" x14ac:dyDescent="0.2">
      <c r="A26" s="172"/>
      <c r="B26" s="68" t="s">
        <v>233</v>
      </c>
      <c r="C26" s="170">
        <v>888078</v>
      </c>
      <c r="D26" s="170">
        <v>0</v>
      </c>
      <c r="E26" s="173">
        <v>888078</v>
      </c>
    </row>
    <row r="27" spans="1:5" x14ac:dyDescent="0.2">
      <c r="A27" s="172"/>
      <c r="B27" s="68" t="s">
        <v>302</v>
      </c>
      <c r="C27" s="170">
        <v>888078</v>
      </c>
      <c r="D27" s="170">
        <v>0</v>
      </c>
      <c r="E27" s="173">
        <v>888078</v>
      </c>
    </row>
    <row r="28" spans="1:5" x14ac:dyDescent="0.2">
      <c r="A28" s="172"/>
      <c r="B28" s="68" t="s">
        <v>234</v>
      </c>
      <c r="C28" s="170">
        <v>6770809</v>
      </c>
      <c r="D28" s="170">
        <v>0</v>
      </c>
      <c r="E28" s="173">
        <v>6770809</v>
      </c>
    </row>
    <row r="29" spans="1:5" x14ac:dyDescent="0.2">
      <c r="A29" s="172"/>
      <c r="B29" s="68" t="s">
        <v>235</v>
      </c>
      <c r="C29" s="170">
        <v>457932</v>
      </c>
      <c r="D29" s="170">
        <v>0</v>
      </c>
      <c r="E29" s="173">
        <v>457932</v>
      </c>
    </row>
    <row r="30" spans="1:5" x14ac:dyDescent="0.2">
      <c r="A30" s="174"/>
      <c r="B30" s="72" t="s">
        <v>236</v>
      </c>
      <c r="C30" s="171">
        <v>10352611</v>
      </c>
      <c r="D30" s="171">
        <v>0</v>
      </c>
      <c r="E30" s="175">
        <v>10352611</v>
      </c>
    </row>
    <row r="31" spans="1:5" x14ac:dyDescent="0.2">
      <c r="A31" s="172"/>
      <c r="B31" s="68" t="s">
        <v>98</v>
      </c>
      <c r="C31" s="170">
        <v>1663460</v>
      </c>
      <c r="D31" s="170">
        <v>0</v>
      </c>
      <c r="E31" s="173">
        <v>1663460</v>
      </c>
    </row>
    <row r="32" spans="1:5" ht="13.5" thickBot="1" x14ac:dyDescent="0.25">
      <c r="A32" s="177"/>
      <c r="B32" s="178" t="s">
        <v>237</v>
      </c>
      <c r="C32" s="179">
        <v>2923904</v>
      </c>
      <c r="D32" s="179">
        <v>0</v>
      </c>
      <c r="E32" s="180">
        <v>2923904</v>
      </c>
    </row>
    <row r="33" spans="1:5" s="168" customFormat="1" ht="15.75" x14ac:dyDescent="0.2">
      <c r="A33" s="2"/>
      <c r="B33" s="195" t="s">
        <v>201</v>
      </c>
      <c r="C33" s="196"/>
      <c r="D33" s="196"/>
      <c r="E33" s="197"/>
    </row>
    <row r="34" spans="1:5" s="168" customFormat="1" ht="30" x14ac:dyDescent="0.2">
      <c r="A34" s="2"/>
      <c r="B34" s="112" t="s">
        <v>1</v>
      </c>
      <c r="C34" s="169" t="s">
        <v>2</v>
      </c>
      <c r="D34" s="169" t="s">
        <v>3</v>
      </c>
      <c r="E34" s="113" t="s">
        <v>4</v>
      </c>
    </row>
    <row r="35" spans="1:5" x14ac:dyDescent="0.2">
      <c r="A35" s="2"/>
      <c r="B35" s="100" t="s">
        <v>99</v>
      </c>
      <c r="C35" s="170">
        <v>2285358</v>
      </c>
      <c r="D35" s="170">
        <v>0</v>
      </c>
      <c r="E35" s="173">
        <v>2285358</v>
      </c>
    </row>
    <row r="36" spans="1:5" x14ac:dyDescent="0.2">
      <c r="A36" s="2"/>
      <c r="B36" s="100" t="s">
        <v>386</v>
      </c>
      <c r="C36" s="170">
        <v>30000</v>
      </c>
      <c r="D36" s="170">
        <v>0</v>
      </c>
      <c r="E36" s="173">
        <v>30000</v>
      </c>
    </row>
    <row r="37" spans="1:5" x14ac:dyDescent="0.2">
      <c r="A37" s="2"/>
      <c r="B37" s="100" t="s">
        <v>238</v>
      </c>
      <c r="C37" s="170">
        <v>996</v>
      </c>
      <c r="D37" s="170">
        <v>0</v>
      </c>
      <c r="E37" s="173">
        <v>996</v>
      </c>
    </row>
    <row r="38" spans="1:5" s="163" customFormat="1" x14ac:dyDescent="0.2">
      <c r="A38" s="2"/>
      <c r="B38" s="100" t="s">
        <v>240</v>
      </c>
      <c r="C38" s="170">
        <v>72000</v>
      </c>
      <c r="D38" s="170">
        <v>0</v>
      </c>
      <c r="E38" s="173">
        <v>72000</v>
      </c>
    </row>
    <row r="39" spans="1:5" x14ac:dyDescent="0.2">
      <c r="A39" s="2"/>
      <c r="B39" s="100" t="s">
        <v>241</v>
      </c>
      <c r="C39" s="170">
        <v>17501</v>
      </c>
      <c r="D39" s="170">
        <v>0</v>
      </c>
      <c r="E39" s="173">
        <v>17501</v>
      </c>
    </row>
    <row r="40" spans="1:5" x14ac:dyDescent="0.2">
      <c r="A40" s="3"/>
      <c r="B40" s="109" t="s">
        <v>243</v>
      </c>
      <c r="C40" s="171">
        <v>4676865</v>
      </c>
      <c r="D40" s="171">
        <v>0</v>
      </c>
      <c r="E40" s="175">
        <v>4676865</v>
      </c>
    </row>
    <row r="41" spans="1:5" x14ac:dyDescent="0.2">
      <c r="A41" s="2"/>
      <c r="B41" s="100" t="s">
        <v>244</v>
      </c>
      <c r="C41" s="170">
        <v>225000</v>
      </c>
      <c r="D41" s="170">
        <v>0</v>
      </c>
      <c r="E41" s="173">
        <v>225000</v>
      </c>
    </row>
    <row r="42" spans="1:5" s="163" customFormat="1" x14ac:dyDescent="0.2">
      <c r="A42" s="2"/>
      <c r="B42" s="100" t="s">
        <v>245</v>
      </c>
      <c r="C42" s="170">
        <v>110900</v>
      </c>
      <c r="D42" s="170">
        <v>0</v>
      </c>
      <c r="E42" s="173">
        <v>110900</v>
      </c>
    </row>
    <row r="43" spans="1:5" x14ac:dyDescent="0.2">
      <c r="A43" s="2"/>
      <c r="B43" s="100" t="s">
        <v>101</v>
      </c>
      <c r="C43" s="170">
        <v>114100</v>
      </c>
      <c r="D43" s="170">
        <v>0</v>
      </c>
      <c r="E43" s="173">
        <v>114100</v>
      </c>
    </row>
    <row r="44" spans="1:5" x14ac:dyDescent="0.2">
      <c r="A44" s="3"/>
      <c r="B44" s="109" t="s">
        <v>246</v>
      </c>
      <c r="C44" s="73">
        <v>225000</v>
      </c>
      <c r="D44" s="171">
        <v>0</v>
      </c>
      <c r="E44" s="115">
        <v>225000</v>
      </c>
    </row>
    <row r="45" spans="1:5" ht="13.5" thickBot="1" x14ac:dyDescent="0.25">
      <c r="A45" s="3"/>
      <c r="B45" s="101" t="s">
        <v>247</v>
      </c>
      <c r="C45" s="181">
        <v>182801585</v>
      </c>
      <c r="D45" s="181">
        <v>0</v>
      </c>
      <c r="E45" s="182">
        <v>182801585</v>
      </c>
    </row>
    <row r="46" spans="1:5" ht="18" customHeight="1" thickBot="1" x14ac:dyDescent="0.25"/>
    <row r="47" spans="1:5" ht="17.25" customHeight="1" x14ac:dyDescent="0.2">
      <c r="A47" s="192" t="s">
        <v>105</v>
      </c>
      <c r="B47" s="193"/>
      <c r="C47" s="193"/>
      <c r="D47" s="193"/>
      <c r="E47" s="194"/>
    </row>
    <row r="48" spans="1:5" ht="30" x14ac:dyDescent="0.2">
      <c r="A48" s="112"/>
      <c r="B48" s="169" t="s">
        <v>1</v>
      </c>
      <c r="C48" s="169" t="s">
        <v>2</v>
      </c>
      <c r="D48" s="169" t="s">
        <v>3</v>
      </c>
      <c r="E48" s="113" t="s">
        <v>4</v>
      </c>
    </row>
    <row r="49" spans="1:5" ht="18" customHeight="1" x14ac:dyDescent="0.2">
      <c r="A49" s="172"/>
      <c r="B49" s="68" t="s">
        <v>106</v>
      </c>
      <c r="C49" s="170">
        <v>31361095</v>
      </c>
      <c r="D49" s="170">
        <v>0</v>
      </c>
      <c r="E49" s="173">
        <v>31361095</v>
      </c>
    </row>
    <row r="50" spans="1:5" x14ac:dyDescent="0.2">
      <c r="A50" s="172"/>
      <c r="B50" s="68" t="s">
        <v>254</v>
      </c>
      <c r="C50" s="170">
        <v>31361095</v>
      </c>
      <c r="D50" s="170">
        <v>0</v>
      </c>
      <c r="E50" s="173">
        <v>31361095</v>
      </c>
    </row>
    <row r="51" spans="1:5" ht="13.5" customHeight="1" x14ac:dyDescent="0.2">
      <c r="A51" s="172"/>
      <c r="B51" s="68" t="s">
        <v>107</v>
      </c>
      <c r="C51" s="170">
        <v>3397346</v>
      </c>
      <c r="D51" s="170">
        <v>0</v>
      </c>
      <c r="E51" s="173">
        <v>3397346</v>
      </c>
    </row>
    <row r="52" spans="1:5" x14ac:dyDescent="0.2">
      <c r="A52" s="172"/>
      <c r="B52" s="68" t="s">
        <v>108</v>
      </c>
      <c r="C52" s="170">
        <v>51031200</v>
      </c>
      <c r="D52" s="170">
        <v>0</v>
      </c>
      <c r="E52" s="173">
        <v>51031200</v>
      </c>
    </row>
    <row r="53" spans="1:5" x14ac:dyDescent="0.2">
      <c r="A53" s="172"/>
      <c r="B53" s="68" t="s">
        <v>255</v>
      </c>
      <c r="C53" s="170">
        <v>85789641</v>
      </c>
      <c r="D53" s="170">
        <v>0</v>
      </c>
      <c r="E53" s="173">
        <v>85789641</v>
      </c>
    </row>
    <row r="54" spans="1:5" x14ac:dyDescent="0.2">
      <c r="A54" s="174"/>
      <c r="B54" s="72" t="s">
        <v>256</v>
      </c>
      <c r="C54" s="170">
        <v>85789641</v>
      </c>
      <c r="D54" s="171">
        <v>0</v>
      </c>
      <c r="E54" s="173">
        <v>85789641</v>
      </c>
    </row>
    <row r="55" spans="1:5" ht="15.75" customHeight="1" thickBot="1" x14ac:dyDescent="0.25">
      <c r="A55" s="94"/>
      <c r="B55" s="183" t="s">
        <v>110</v>
      </c>
      <c r="C55" s="184">
        <v>268591226</v>
      </c>
      <c r="D55" s="110">
        <v>0</v>
      </c>
      <c r="E55" s="184">
        <v>268591226</v>
      </c>
    </row>
    <row r="60" spans="1:5" s="45" customFormat="1" x14ac:dyDescent="0.2"/>
    <row r="63" spans="1:5" s="45" customFormat="1" x14ac:dyDescent="0.2"/>
    <row r="64" spans="1:5" s="45" customFormat="1" x14ac:dyDescent="0.2"/>
    <row r="65" spans="1:5" ht="13.5" thickBot="1" x14ac:dyDescent="0.25"/>
    <row r="66" spans="1:5" ht="17.25" customHeight="1" x14ac:dyDescent="0.2">
      <c r="A66" s="192" t="s">
        <v>0</v>
      </c>
      <c r="B66" s="193"/>
      <c r="C66" s="193"/>
      <c r="D66" s="193"/>
      <c r="E66" s="194"/>
    </row>
    <row r="67" spans="1:5" ht="30" x14ac:dyDescent="0.2">
      <c r="A67" s="112"/>
      <c r="B67" s="169" t="s">
        <v>1</v>
      </c>
      <c r="C67" s="169" t="s">
        <v>2</v>
      </c>
      <c r="D67" s="169" t="s">
        <v>3</v>
      </c>
      <c r="E67" s="113" t="s">
        <v>4</v>
      </c>
    </row>
    <row r="68" spans="1:5" x14ac:dyDescent="0.2">
      <c r="A68" s="172" t="s">
        <v>5</v>
      </c>
      <c r="B68" s="68" t="s">
        <v>6</v>
      </c>
      <c r="C68" s="185">
        <v>60878665</v>
      </c>
      <c r="D68" s="170">
        <v>0</v>
      </c>
      <c r="E68" s="186">
        <v>60878665</v>
      </c>
    </row>
    <row r="69" spans="1:5" x14ac:dyDescent="0.2">
      <c r="A69" s="176" t="s">
        <v>133</v>
      </c>
      <c r="B69" s="68" t="s">
        <v>202</v>
      </c>
      <c r="C69" s="185">
        <v>1554800</v>
      </c>
      <c r="D69" s="170">
        <v>0</v>
      </c>
      <c r="E69" s="186">
        <v>1554800</v>
      </c>
    </row>
    <row r="70" spans="1:5" x14ac:dyDescent="0.2">
      <c r="A70" s="172" t="s">
        <v>7</v>
      </c>
      <c r="B70" s="68" t="s">
        <v>8</v>
      </c>
      <c r="C70" s="185">
        <v>1897200</v>
      </c>
      <c r="D70" s="170">
        <v>0</v>
      </c>
      <c r="E70" s="186">
        <v>1897200</v>
      </c>
    </row>
    <row r="71" spans="1:5" x14ac:dyDescent="0.2">
      <c r="A71" s="172" t="s">
        <v>9</v>
      </c>
      <c r="B71" s="68" t="s">
        <v>10</v>
      </c>
      <c r="C71" s="185">
        <v>208475</v>
      </c>
      <c r="D71" s="170">
        <v>0</v>
      </c>
      <c r="E71" s="186">
        <v>208475</v>
      </c>
    </row>
    <row r="72" spans="1:5" s="45" customFormat="1" x14ac:dyDescent="0.2">
      <c r="A72" s="176" t="s">
        <v>109</v>
      </c>
      <c r="B72" s="68" t="s">
        <v>203</v>
      </c>
      <c r="C72" s="185">
        <v>0</v>
      </c>
      <c r="D72" s="170">
        <v>0</v>
      </c>
      <c r="E72" s="186">
        <v>0</v>
      </c>
    </row>
    <row r="73" spans="1:5" x14ac:dyDescent="0.2">
      <c r="A73" s="172" t="s">
        <v>11</v>
      </c>
      <c r="B73" s="68" t="s">
        <v>415</v>
      </c>
      <c r="C73" s="170">
        <v>0</v>
      </c>
      <c r="D73" s="170">
        <v>0</v>
      </c>
      <c r="E73" s="173">
        <v>0</v>
      </c>
    </row>
    <row r="74" spans="1:5" x14ac:dyDescent="0.2">
      <c r="A74" s="172" t="s">
        <v>12</v>
      </c>
      <c r="B74" s="68" t="s">
        <v>281</v>
      </c>
      <c r="C74" s="170">
        <v>64539140</v>
      </c>
      <c r="D74" s="170">
        <v>0</v>
      </c>
      <c r="E74" s="173">
        <v>64539140</v>
      </c>
    </row>
    <row r="75" spans="1:5" x14ac:dyDescent="0.2">
      <c r="A75" s="172" t="s">
        <v>13</v>
      </c>
      <c r="B75" s="68" t="s">
        <v>14</v>
      </c>
      <c r="C75" s="170">
        <v>8611830</v>
      </c>
      <c r="D75" s="170">
        <v>0</v>
      </c>
      <c r="E75" s="173">
        <v>8611830</v>
      </c>
    </row>
    <row r="76" spans="1:5" ht="25.5" x14ac:dyDescent="0.2">
      <c r="A76" s="172" t="s">
        <v>15</v>
      </c>
      <c r="B76" s="68" t="s">
        <v>16</v>
      </c>
      <c r="C76" s="170">
        <v>1377969</v>
      </c>
      <c r="D76" s="170">
        <v>0</v>
      </c>
      <c r="E76" s="173">
        <v>1377969</v>
      </c>
    </row>
    <row r="77" spans="1:5" x14ac:dyDescent="0.2">
      <c r="A77" s="172" t="s">
        <v>17</v>
      </c>
      <c r="B77" s="68" t="s">
        <v>18</v>
      </c>
      <c r="C77" s="170">
        <v>725200</v>
      </c>
      <c r="D77" s="170">
        <v>0</v>
      </c>
      <c r="E77" s="173">
        <v>725200</v>
      </c>
    </row>
    <row r="78" spans="1:5" x14ac:dyDescent="0.2">
      <c r="A78" s="172" t="s">
        <v>19</v>
      </c>
      <c r="B78" s="68" t="s">
        <v>282</v>
      </c>
      <c r="C78" s="170">
        <v>10714999</v>
      </c>
      <c r="D78" s="170">
        <v>0</v>
      </c>
      <c r="E78" s="173">
        <v>10714999</v>
      </c>
    </row>
    <row r="79" spans="1:5" x14ac:dyDescent="0.2">
      <c r="A79" s="174" t="s">
        <v>20</v>
      </c>
      <c r="B79" s="72" t="s">
        <v>414</v>
      </c>
      <c r="C79" s="170">
        <v>75254139</v>
      </c>
      <c r="D79" s="171">
        <v>0</v>
      </c>
      <c r="E79" s="173">
        <v>75254139</v>
      </c>
    </row>
    <row r="80" spans="1:5" x14ac:dyDescent="0.2">
      <c r="A80" s="174" t="s">
        <v>21</v>
      </c>
      <c r="B80" s="72" t="s">
        <v>284</v>
      </c>
      <c r="C80" s="170">
        <v>13076088</v>
      </c>
      <c r="D80" s="171">
        <v>0</v>
      </c>
      <c r="E80" s="173">
        <v>13076088</v>
      </c>
    </row>
    <row r="81" spans="1:5" x14ac:dyDescent="0.2">
      <c r="A81" s="172" t="s">
        <v>22</v>
      </c>
      <c r="B81" s="68" t="s">
        <v>23</v>
      </c>
      <c r="C81" s="170">
        <v>12625044</v>
      </c>
      <c r="D81" s="170">
        <v>0</v>
      </c>
      <c r="E81" s="173">
        <v>12625044</v>
      </c>
    </row>
    <row r="82" spans="1:5" x14ac:dyDescent="0.2">
      <c r="A82" s="172" t="s">
        <v>24</v>
      </c>
      <c r="B82" s="68" t="s">
        <v>25</v>
      </c>
      <c r="C82" s="170">
        <v>218820</v>
      </c>
      <c r="D82" s="170">
        <v>0</v>
      </c>
      <c r="E82" s="173">
        <v>218820</v>
      </c>
    </row>
    <row r="83" spans="1:5" x14ac:dyDescent="0.2">
      <c r="A83" s="172" t="s">
        <v>26</v>
      </c>
      <c r="B83" s="68" t="s">
        <v>27</v>
      </c>
      <c r="C83" s="170">
        <v>0</v>
      </c>
      <c r="D83" s="170">
        <v>0</v>
      </c>
      <c r="E83" s="173">
        <v>0</v>
      </c>
    </row>
    <row r="84" spans="1:5" x14ac:dyDescent="0.2">
      <c r="A84" s="172" t="s">
        <v>28</v>
      </c>
      <c r="B84" s="68" t="s">
        <v>29</v>
      </c>
      <c r="C84" s="69">
        <v>232224</v>
      </c>
      <c r="D84" s="170">
        <v>0</v>
      </c>
      <c r="E84" s="114">
        <v>232224</v>
      </c>
    </row>
    <row r="85" spans="1:5" x14ac:dyDescent="0.2">
      <c r="A85" s="172" t="s">
        <v>30</v>
      </c>
      <c r="B85" s="68" t="s">
        <v>31</v>
      </c>
      <c r="C85" s="69">
        <v>87337</v>
      </c>
      <c r="D85" s="170">
        <v>0</v>
      </c>
      <c r="E85" s="114">
        <v>87337</v>
      </c>
    </row>
    <row r="86" spans="1:5" x14ac:dyDescent="0.2">
      <c r="A86" s="172" t="s">
        <v>32</v>
      </c>
      <c r="B86" s="68" t="s">
        <v>33</v>
      </c>
      <c r="C86" s="170">
        <v>8469126</v>
      </c>
      <c r="D86" s="170">
        <v>0</v>
      </c>
      <c r="E86" s="173">
        <v>8469126</v>
      </c>
    </row>
    <row r="87" spans="1:5" x14ac:dyDescent="0.2">
      <c r="A87" s="172" t="s">
        <v>34</v>
      </c>
      <c r="B87" s="68" t="s">
        <v>285</v>
      </c>
      <c r="C87" s="170">
        <v>8556463</v>
      </c>
      <c r="D87" s="170">
        <v>0</v>
      </c>
      <c r="E87" s="173">
        <v>8556463</v>
      </c>
    </row>
    <row r="88" spans="1:5" x14ac:dyDescent="0.2">
      <c r="A88" s="172" t="s">
        <v>35</v>
      </c>
      <c r="B88" s="68" t="s">
        <v>36</v>
      </c>
      <c r="C88" s="170">
        <v>300562</v>
      </c>
      <c r="D88" s="170">
        <v>0</v>
      </c>
      <c r="E88" s="173">
        <v>300562</v>
      </c>
    </row>
    <row r="89" spans="1:5" x14ac:dyDescent="0.2">
      <c r="A89" s="172" t="s">
        <v>37</v>
      </c>
      <c r="B89" s="68" t="s">
        <v>38</v>
      </c>
      <c r="C89" s="170">
        <v>271536</v>
      </c>
      <c r="D89" s="170">
        <v>0</v>
      </c>
      <c r="E89" s="173">
        <v>271536</v>
      </c>
    </row>
    <row r="90" spans="1:5" x14ac:dyDescent="0.2">
      <c r="A90" s="172" t="s">
        <v>39</v>
      </c>
      <c r="B90" s="68" t="s">
        <v>286</v>
      </c>
      <c r="C90" s="170">
        <v>572098</v>
      </c>
      <c r="D90" s="170">
        <v>0</v>
      </c>
      <c r="E90" s="173">
        <v>572098</v>
      </c>
    </row>
    <row r="91" spans="1:5" x14ac:dyDescent="0.2">
      <c r="A91" s="172" t="s">
        <v>40</v>
      </c>
      <c r="B91" s="68" t="s">
        <v>41</v>
      </c>
      <c r="C91" s="170">
        <v>2931122</v>
      </c>
      <c r="D91" s="170">
        <v>0</v>
      </c>
      <c r="E91" s="173">
        <v>2931122</v>
      </c>
    </row>
    <row r="92" spans="1:5" x14ac:dyDescent="0.2">
      <c r="A92" s="172" t="s">
        <v>42</v>
      </c>
      <c r="B92" s="68" t="s">
        <v>43</v>
      </c>
      <c r="C92" s="170">
        <v>429694</v>
      </c>
      <c r="D92" s="170">
        <v>0</v>
      </c>
      <c r="E92" s="173">
        <v>429694</v>
      </c>
    </row>
    <row r="93" spans="1:5" x14ac:dyDescent="0.2">
      <c r="A93" s="172" t="s">
        <v>44</v>
      </c>
      <c r="B93" s="68" t="s">
        <v>412</v>
      </c>
      <c r="C93" s="170">
        <v>0</v>
      </c>
      <c r="D93" s="170">
        <v>0</v>
      </c>
      <c r="E93" s="173">
        <v>0</v>
      </c>
    </row>
    <row r="94" spans="1:5" x14ac:dyDescent="0.2">
      <c r="A94" s="172" t="s">
        <v>45</v>
      </c>
      <c r="B94" s="68" t="s">
        <v>46</v>
      </c>
      <c r="C94" s="170">
        <v>0</v>
      </c>
      <c r="D94" s="170">
        <v>0</v>
      </c>
      <c r="E94" s="173">
        <v>0</v>
      </c>
    </row>
    <row r="95" spans="1:5" x14ac:dyDescent="0.2">
      <c r="A95" s="172" t="s">
        <v>47</v>
      </c>
      <c r="B95" s="68" t="s">
        <v>48</v>
      </c>
      <c r="C95" s="170">
        <v>9148218</v>
      </c>
      <c r="D95" s="170">
        <v>0</v>
      </c>
      <c r="E95" s="173">
        <v>9148218</v>
      </c>
    </row>
    <row r="96" spans="1:5" x14ac:dyDescent="0.2">
      <c r="A96" s="172" t="s">
        <v>49</v>
      </c>
      <c r="B96" s="68" t="s">
        <v>50</v>
      </c>
      <c r="C96" s="170">
        <v>0</v>
      </c>
      <c r="D96" s="170">
        <v>0</v>
      </c>
      <c r="E96" s="173">
        <v>0</v>
      </c>
    </row>
    <row r="97" spans="1:5" x14ac:dyDescent="0.2">
      <c r="A97" s="172" t="s">
        <v>51</v>
      </c>
      <c r="B97" s="68" t="s">
        <v>288</v>
      </c>
      <c r="C97" s="170">
        <v>12509034</v>
      </c>
      <c r="D97" s="170">
        <v>0</v>
      </c>
      <c r="E97" s="173">
        <v>12509034</v>
      </c>
    </row>
    <row r="98" spans="1:5" x14ac:dyDescent="0.2">
      <c r="A98" s="172" t="s">
        <v>52</v>
      </c>
      <c r="B98" s="68" t="s">
        <v>53</v>
      </c>
      <c r="C98" s="170">
        <v>539768</v>
      </c>
      <c r="D98" s="170">
        <v>0</v>
      </c>
      <c r="E98" s="173">
        <v>539768</v>
      </c>
    </row>
    <row r="99" spans="1:5" x14ac:dyDescent="0.2">
      <c r="A99" s="172" t="s">
        <v>54</v>
      </c>
      <c r="B99" s="68" t="s">
        <v>55</v>
      </c>
      <c r="C99" s="170">
        <v>0</v>
      </c>
      <c r="D99" s="170">
        <v>0</v>
      </c>
      <c r="E99" s="173">
        <v>0</v>
      </c>
    </row>
    <row r="100" spans="1:5" ht="13.5" thickBot="1" x14ac:dyDescent="0.25">
      <c r="A100" s="177" t="s">
        <v>56</v>
      </c>
      <c r="B100" s="178" t="s">
        <v>413</v>
      </c>
      <c r="C100" s="179">
        <v>539768</v>
      </c>
      <c r="D100" s="179">
        <v>0</v>
      </c>
      <c r="E100" s="180">
        <v>539768</v>
      </c>
    </row>
    <row r="101" spans="1:5" s="168" customFormat="1" ht="20.25" customHeight="1" x14ac:dyDescent="0.2">
      <c r="A101" s="2"/>
      <c r="B101" s="195" t="s">
        <v>0</v>
      </c>
      <c r="C101" s="196"/>
      <c r="D101" s="196"/>
      <c r="E101" s="197"/>
    </row>
    <row r="102" spans="1:5" s="168" customFormat="1" ht="33" customHeight="1" x14ac:dyDescent="0.2">
      <c r="A102" s="2"/>
      <c r="B102" s="112" t="s">
        <v>1</v>
      </c>
      <c r="C102" s="169" t="s">
        <v>2</v>
      </c>
      <c r="D102" s="169" t="s">
        <v>3</v>
      </c>
      <c r="E102" s="113" t="s">
        <v>4</v>
      </c>
    </row>
    <row r="103" spans="1:5" ht="14.25" customHeight="1" x14ac:dyDescent="0.2">
      <c r="A103" s="2" t="s">
        <v>57</v>
      </c>
      <c r="B103" s="100" t="s">
        <v>58</v>
      </c>
      <c r="C103" s="170">
        <v>4206521</v>
      </c>
      <c r="D103" s="170">
        <v>0</v>
      </c>
      <c r="E103" s="173">
        <v>4206521</v>
      </c>
    </row>
    <row r="104" spans="1:5" ht="16.5" customHeight="1" x14ac:dyDescent="0.2">
      <c r="A104" s="2" t="s">
        <v>59</v>
      </c>
      <c r="B104" s="100" t="s">
        <v>290</v>
      </c>
      <c r="C104" s="170">
        <v>4206521</v>
      </c>
      <c r="D104" s="170">
        <v>0</v>
      </c>
      <c r="E104" s="173">
        <v>4206521</v>
      </c>
    </row>
    <row r="105" spans="1:5" x14ac:dyDescent="0.2">
      <c r="A105" s="3" t="s">
        <v>60</v>
      </c>
      <c r="B105" s="109" t="s">
        <v>291</v>
      </c>
      <c r="C105" s="171">
        <v>26383884</v>
      </c>
      <c r="D105" s="171">
        <v>0</v>
      </c>
      <c r="E105" s="175">
        <v>26383884</v>
      </c>
    </row>
    <row r="106" spans="1:5" ht="17.25" customHeight="1" x14ac:dyDescent="0.2">
      <c r="A106" s="2" t="s">
        <v>61</v>
      </c>
      <c r="B106" s="100" t="s">
        <v>411</v>
      </c>
      <c r="C106" s="170">
        <v>1070500</v>
      </c>
      <c r="D106" s="170">
        <v>0</v>
      </c>
      <c r="E106" s="173">
        <v>1070500</v>
      </c>
    </row>
    <row r="107" spans="1:5" ht="17.25" customHeight="1" x14ac:dyDescent="0.2">
      <c r="A107" s="2" t="s">
        <v>62</v>
      </c>
      <c r="B107" s="100" t="s">
        <v>63</v>
      </c>
      <c r="C107" s="170">
        <v>1070500</v>
      </c>
      <c r="D107" s="170">
        <v>0</v>
      </c>
      <c r="E107" s="173">
        <v>1070500</v>
      </c>
    </row>
    <row r="108" spans="1:5" x14ac:dyDescent="0.2">
      <c r="A108" s="2" t="s">
        <v>64</v>
      </c>
      <c r="B108" s="100" t="s">
        <v>410</v>
      </c>
      <c r="C108" s="170">
        <v>9627140</v>
      </c>
      <c r="D108" s="170">
        <v>0</v>
      </c>
      <c r="E108" s="173">
        <v>9627140</v>
      </c>
    </row>
    <row r="109" spans="1:5" x14ac:dyDescent="0.2">
      <c r="A109" s="2" t="s">
        <v>65</v>
      </c>
      <c r="B109" s="100" t="s">
        <v>66</v>
      </c>
      <c r="C109" s="170">
        <v>9567750</v>
      </c>
      <c r="D109" s="170">
        <v>0</v>
      </c>
      <c r="E109" s="173">
        <v>9567750</v>
      </c>
    </row>
    <row r="110" spans="1:5" s="45" customFormat="1" ht="25.5" x14ac:dyDescent="0.2">
      <c r="A110" s="5" t="s">
        <v>204</v>
      </c>
      <c r="B110" s="100" t="s">
        <v>205</v>
      </c>
      <c r="C110" s="170">
        <v>0</v>
      </c>
      <c r="D110" s="170">
        <v>0</v>
      </c>
      <c r="E110" s="173">
        <v>0</v>
      </c>
    </row>
    <row r="111" spans="1:5" x14ac:dyDescent="0.2">
      <c r="A111" s="3" t="s">
        <v>67</v>
      </c>
      <c r="B111" s="109" t="s">
        <v>409</v>
      </c>
      <c r="C111" s="171">
        <v>10697640</v>
      </c>
      <c r="D111" s="171">
        <v>0</v>
      </c>
      <c r="E111" s="175">
        <v>10697640</v>
      </c>
    </row>
    <row r="112" spans="1:5" ht="14.25" customHeight="1" x14ac:dyDescent="0.2">
      <c r="A112" s="2" t="s">
        <v>68</v>
      </c>
      <c r="B112" s="100" t="s">
        <v>69</v>
      </c>
      <c r="C112" s="170">
        <v>114100</v>
      </c>
      <c r="D112" s="170">
        <v>0</v>
      </c>
      <c r="E112" s="173">
        <v>114100</v>
      </c>
    </row>
    <row r="113" spans="1:5" x14ac:dyDescent="0.2">
      <c r="A113" s="2" t="s">
        <v>70</v>
      </c>
      <c r="B113" s="100" t="s">
        <v>408</v>
      </c>
      <c r="C113" s="170">
        <v>114100</v>
      </c>
      <c r="D113" s="170">
        <v>0</v>
      </c>
      <c r="E113" s="173">
        <v>114100</v>
      </c>
    </row>
    <row r="114" spans="1:5" x14ac:dyDescent="0.2">
      <c r="A114" s="2" t="s">
        <v>71</v>
      </c>
      <c r="B114" s="100" t="s">
        <v>402</v>
      </c>
      <c r="C114" s="170">
        <v>7326646</v>
      </c>
      <c r="D114" s="170">
        <v>0</v>
      </c>
      <c r="E114" s="173">
        <v>7326646</v>
      </c>
    </row>
    <row r="115" spans="1:5" x14ac:dyDescent="0.2">
      <c r="A115" s="2" t="s">
        <v>72</v>
      </c>
      <c r="B115" s="100" t="s">
        <v>73</v>
      </c>
      <c r="C115" s="170">
        <v>41249</v>
      </c>
      <c r="D115" s="170">
        <v>0</v>
      </c>
      <c r="E115" s="173">
        <v>41249</v>
      </c>
    </row>
    <row r="116" spans="1:5" x14ac:dyDescent="0.2">
      <c r="A116" s="2" t="s">
        <v>74</v>
      </c>
      <c r="B116" s="100" t="s">
        <v>75</v>
      </c>
      <c r="C116" s="170">
        <v>7285397</v>
      </c>
      <c r="D116" s="170">
        <v>0</v>
      </c>
      <c r="E116" s="173">
        <v>7285397</v>
      </c>
    </row>
    <row r="117" spans="1:5" x14ac:dyDescent="0.2">
      <c r="A117" s="2" t="s">
        <v>76</v>
      </c>
      <c r="B117" s="100" t="s">
        <v>403</v>
      </c>
      <c r="C117" s="170">
        <v>8487249</v>
      </c>
      <c r="D117" s="170">
        <v>0</v>
      </c>
      <c r="E117" s="173">
        <v>8487249</v>
      </c>
    </row>
    <row r="118" spans="1:5" x14ac:dyDescent="0.2">
      <c r="A118" s="2" t="s">
        <v>77</v>
      </c>
      <c r="B118" s="100" t="s">
        <v>78</v>
      </c>
      <c r="C118" s="170">
        <v>845672</v>
      </c>
      <c r="D118" s="170">
        <v>0</v>
      </c>
      <c r="E118" s="173">
        <v>845672</v>
      </c>
    </row>
    <row r="119" spans="1:5" x14ac:dyDescent="0.2">
      <c r="A119" s="2" t="s">
        <v>79</v>
      </c>
      <c r="B119" s="100" t="s">
        <v>400</v>
      </c>
      <c r="C119" s="170">
        <v>212836</v>
      </c>
      <c r="D119" s="170">
        <v>0</v>
      </c>
      <c r="E119" s="173">
        <v>212836</v>
      </c>
    </row>
    <row r="120" spans="1:5" x14ac:dyDescent="0.2">
      <c r="A120" s="2" t="s">
        <v>80</v>
      </c>
      <c r="B120" s="100" t="s">
        <v>81</v>
      </c>
      <c r="C120" s="170">
        <v>7428741</v>
      </c>
      <c r="D120" s="170">
        <v>0</v>
      </c>
      <c r="E120" s="173">
        <v>7428741</v>
      </c>
    </row>
    <row r="121" spans="1:5" x14ac:dyDescent="0.2">
      <c r="A121" s="3" t="s">
        <v>82</v>
      </c>
      <c r="B121" s="109" t="s">
        <v>404</v>
      </c>
      <c r="C121" s="171">
        <v>15927995</v>
      </c>
      <c r="D121" s="171">
        <v>0</v>
      </c>
      <c r="E121" s="175">
        <v>15927995</v>
      </c>
    </row>
    <row r="122" spans="1:5" s="45" customFormat="1" x14ac:dyDescent="0.2">
      <c r="A122" s="5" t="s">
        <v>116</v>
      </c>
      <c r="B122" s="100" t="s">
        <v>207</v>
      </c>
      <c r="C122" s="69">
        <v>230000</v>
      </c>
      <c r="D122" s="69">
        <v>0</v>
      </c>
      <c r="E122" s="114">
        <v>230000</v>
      </c>
    </row>
    <row r="123" spans="1:5" s="45" customFormat="1" x14ac:dyDescent="0.2">
      <c r="A123" s="5" t="s">
        <v>206</v>
      </c>
      <c r="B123" s="100" t="s">
        <v>405</v>
      </c>
      <c r="C123" s="69">
        <v>252870</v>
      </c>
      <c r="D123" s="69">
        <v>0</v>
      </c>
      <c r="E123" s="114">
        <v>252870</v>
      </c>
    </row>
    <row r="124" spans="1:5" s="45" customFormat="1" x14ac:dyDescent="0.2">
      <c r="A124" s="5">
        <v>194</v>
      </c>
      <c r="B124" s="100" t="s">
        <v>208</v>
      </c>
      <c r="C124" s="69">
        <v>0</v>
      </c>
      <c r="D124" s="69">
        <v>0</v>
      </c>
      <c r="E124" s="114">
        <v>0</v>
      </c>
    </row>
    <row r="125" spans="1:5" s="45" customFormat="1" x14ac:dyDescent="0.2">
      <c r="A125" s="5" t="s">
        <v>209</v>
      </c>
      <c r="B125" s="100" t="s">
        <v>210</v>
      </c>
      <c r="C125" s="69">
        <v>0</v>
      </c>
      <c r="D125" s="69">
        <v>0</v>
      </c>
      <c r="E125" s="114">
        <v>0</v>
      </c>
    </row>
    <row r="126" spans="1:5" x14ac:dyDescent="0.2">
      <c r="A126" s="2" t="s">
        <v>83</v>
      </c>
      <c r="B126" s="100" t="s">
        <v>84</v>
      </c>
      <c r="C126" s="170">
        <v>5074500</v>
      </c>
      <c r="D126" s="170">
        <v>0</v>
      </c>
      <c r="E126" s="173">
        <v>5074500</v>
      </c>
    </row>
    <row r="127" spans="1:5" x14ac:dyDescent="0.2">
      <c r="A127" s="2" t="s">
        <v>85</v>
      </c>
      <c r="B127" s="100" t="s">
        <v>86</v>
      </c>
      <c r="C127" s="170">
        <v>149715</v>
      </c>
      <c r="D127" s="170">
        <v>0</v>
      </c>
      <c r="E127" s="173">
        <v>149715</v>
      </c>
    </row>
    <row r="128" spans="1:5" x14ac:dyDescent="0.2">
      <c r="A128" s="3" t="s">
        <v>87</v>
      </c>
      <c r="B128" s="109" t="s">
        <v>406</v>
      </c>
      <c r="C128" s="171">
        <v>5707085</v>
      </c>
      <c r="D128" s="171">
        <v>0</v>
      </c>
      <c r="E128" s="175">
        <v>5707085</v>
      </c>
    </row>
    <row r="129" spans="1:5" s="45" customFormat="1" x14ac:dyDescent="0.2">
      <c r="A129" s="5" t="s">
        <v>211</v>
      </c>
      <c r="B129" s="100" t="s">
        <v>212</v>
      </c>
      <c r="C129" s="69">
        <v>27600406</v>
      </c>
      <c r="D129" s="69">
        <v>0</v>
      </c>
      <c r="E129" s="114">
        <v>27600406</v>
      </c>
    </row>
    <row r="130" spans="1:5" s="168" customFormat="1" x14ac:dyDescent="0.2">
      <c r="A130" s="5"/>
      <c r="B130" s="100" t="s">
        <v>401</v>
      </c>
      <c r="C130" s="69">
        <v>7452110</v>
      </c>
      <c r="D130" s="69">
        <v>0</v>
      </c>
      <c r="E130" s="114">
        <v>7452110</v>
      </c>
    </row>
    <row r="131" spans="1:5" s="45" customFormat="1" x14ac:dyDescent="0.2">
      <c r="A131" s="3" t="s">
        <v>100</v>
      </c>
      <c r="B131" s="109" t="s">
        <v>407</v>
      </c>
      <c r="C131" s="171">
        <v>35052516</v>
      </c>
      <c r="D131" s="171">
        <v>0</v>
      </c>
      <c r="E131" s="175">
        <v>35052516</v>
      </c>
    </row>
    <row r="132" spans="1:5" ht="18.75" customHeight="1" thickBot="1" x14ac:dyDescent="0.25">
      <c r="A132" s="3" t="s">
        <v>88</v>
      </c>
      <c r="B132" s="187" t="s">
        <v>292</v>
      </c>
      <c r="C132" s="188">
        <f>C80+C79+C105+C111+C121+C128+C131+D132</f>
        <v>182099347</v>
      </c>
      <c r="D132" s="188">
        <v>0</v>
      </c>
      <c r="E132" s="189">
        <v>182099347</v>
      </c>
    </row>
    <row r="133" spans="1:5" ht="16.5" customHeight="1" x14ac:dyDescent="0.2">
      <c r="A133" s="192" t="s">
        <v>102</v>
      </c>
      <c r="B133" s="193"/>
      <c r="C133" s="193"/>
      <c r="D133" s="193"/>
      <c r="E133" s="194"/>
    </row>
    <row r="134" spans="1:5" ht="30" x14ac:dyDescent="0.2">
      <c r="A134" s="112"/>
      <c r="B134" s="169" t="s">
        <v>1</v>
      </c>
      <c r="C134" s="169" t="s">
        <v>2</v>
      </c>
      <c r="D134" s="169" t="s">
        <v>3</v>
      </c>
      <c r="E134" s="113" t="s">
        <v>4</v>
      </c>
    </row>
    <row r="135" spans="1:5" x14ac:dyDescent="0.2">
      <c r="A135" s="172" t="s">
        <v>21</v>
      </c>
      <c r="B135" s="68" t="s">
        <v>103</v>
      </c>
      <c r="C135" s="170">
        <v>3129555</v>
      </c>
      <c r="D135" s="170">
        <v>0</v>
      </c>
      <c r="E135" s="173">
        <v>3129555</v>
      </c>
    </row>
    <row r="136" spans="1:5" x14ac:dyDescent="0.2">
      <c r="A136" s="172" t="s">
        <v>22</v>
      </c>
      <c r="B136" s="68" t="s">
        <v>104</v>
      </c>
      <c r="C136" s="170">
        <v>51031200</v>
      </c>
      <c r="D136" s="170">
        <v>-51031200</v>
      </c>
      <c r="E136" s="173">
        <v>0</v>
      </c>
    </row>
    <row r="137" spans="1:5" x14ac:dyDescent="0.2">
      <c r="A137" s="172" t="s">
        <v>30</v>
      </c>
      <c r="B137" s="68" t="s">
        <v>252</v>
      </c>
      <c r="C137" s="170">
        <v>54160755</v>
      </c>
      <c r="D137" s="170">
        <v>-51031200</v>
      </c>
      <c r="E137" s="173">
        <v>3129555</v>
      </c>
    </row>
    <row r="138" spans="1:5" x14ac:dyDescent="0.2">
      <c r="A138" s="174" t="s">
        <v>42</v>
      </c>
      <c r="B138" s="72" t="s">
        <v>253</v>
      </c>
      <c r="C138" s="171">
        <v>54160755</v>
      </c>
      <c r="D138" s="170">
        <v>-51031200</v>
      </c>
      <c r="E138" s="175">
        <v>3129555</v>
      </c>
    </row>
    <row r="139" spans="1:5" ht="16.5" thickBot="1" x14ac:dyDescent="0.3">
      <c r="A139" s="94"/>
      <c r="B139" s="183" t="s">
        <v>111</v>
      </c>
      <c r="C139" s="190">
        <f>C132+C138</f>
        <v>236260102</v>
      </c>
      <c r="D139" s="190">
        <v>-51031200</v>
      </c>
      <c r="E139" s="191">
        <f>SUM(E132,E138)</f>
        <v>185228902</v>
      </c>
    </row>
  </sheetData>
  <mergeCells count="6">
    <mergeCell ref="A1:E1"/>
    <mergeCell ref="A47:E47"/>
    <mergeCell ref="A66:E66"/>
    <mergeCell ref="A133:E133"/>
    <mergeCell ref="B33:E33"/>
    <mergeCell ref="B101:E101"/>
  </mergeCells>
  <phoneticPr fontId="0" type="noConversion"/>
  <pageMargins left="0.75" right="0.75" top="1" bottom="1" header="0.5" footer="0.5"/>
  <pageSetup orientation="landscape" horizontalDpi="300" verticalDpi="300" r:id="rId1"/>
  <headerFooter alignWithMargins="0">
    <oddHeader>&amp;L
1.melléklet 3./2019.(V.29.)ÖR&amp;C&amp;"Arial CE,Félkövér"Bolhó Község Önkormányzata és a Bolhói Közös Önkormányzati Hivatal 2018.évi gazdálkodásának összevont bevételei és kiadásai teljesítése &amp;R
adatok Ft-ban</oddHeader>
    <oddFooter>&amp;C&amp;P. oldal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3"/>
  <sheetViews>
    <sheetView tabSelected="1" view="pageLayout" zoomScaleNormal="100" workbookViewId="0">
      <selection activeCell="C7" sqref="C7"/>
    </sheetView>
  </sheetViews>
  <sheetFormatPr defaultRowHeight="12.75" x14ac:dyDescent="0.2"/>
  <cols>
    <col min="1" max="1" width="15.28515625" customWidth="1"/>
    <col min="2" max="2" width="12.5703125" customWidth="1"/>
    <col min="3" max="3" width="13.28515625" customWidth="1"/>
    <col min="4" max="5" width="12.28515625" customWidth="1"/>
    <col min="6" max="6" width="11.85546875" customWidth="1"/>
    <col min="7" max="7" width="13.42578125" customWidth="1"/>
    <col min="8" max="8" width="11.5703125" customWidth="1"/>
    <col min="9" max="9" width="9.28515625" customWidth="1"/>
    <col min="10" max="10" width="13" customWidth="1"/>
    <col min="11" max="11" width="12.7109375" customWidth="1"/>
    <col min="12" max="12" width="12.85546875" customWidth="1"/>
    <col min="13" max="13" width="12.28515625" customWidth="1"/>
    <col min="14" max="14" width="12.140625" customWidth="1"/>
  </cols>
  <sheetData>
    <row r="1" spans="1:14" ht="13.5" thickBot="1" x14ac:dyDescent="0.25">
      <c r="A1" s="240" t="s">
        <v>172</v>
      </c>
      <c r="B1" s="243" t="s">
        <v>173</v>
      </c>
      <c r="C1" s="244"/>
      <c r="D1" s="244"/>
      <c r="E1" s="244"/>
      <c r="F1" s="244"/>
      <c r="G1" s="245"/>
      <c r="H1" s="246" t="s">
        <v>174</v>
      </c>
      <c r="I1" s="247"/>
      <c r="J1" s="248"/>
      <c r="K1" s="255" t="s">
        <v>219</v>
      </c>
      <c r="L1" s="247"/>
      <c r="M1" s="248"/>
      <c r="N1" s="260" t="s">
        <v>175</v>
      </c>
    </row>
    <row r="2" spans="1:14" x14ac:dyDescent="0.2">
      <c r="A2" s="241"/>
      <c r="B2" s="247" t="s">
        <v>176</v>
      </c>
      <c r="C2" s="247"/>
      <c r="D2" s="248"/>
      <c r="E2" s="246" t="s">
        <v>177</v>
      </c>
      <c r="F2" s="247"/>
      <c r="G2" s="248"/>
      <c r="H2" s="249"/>
      <c r="I2" s="250"/>
      <c r="J2" s="251"/>
      <c r="K2" s="249"/>
      <c r="L2" s="250"/>
      <c r="M2" s="251"/>
      <c r="N2" s="261"/>
    </row>
    <row r="3" spans="1:14" ht="13.5" thickBot="1" x14ac:dyDescent="0.25">
      <c r="A3" s="241"/>
      <c r="B3" s="253"/>
      <c r="C3" s="253"/>
      <c r="D3" s="254"/>
      <c r="E3" s="252"/>
      <c r="F3" s="253"/>
      <c r="G3" s="254"/>
      <c r="H3" s="252"/>
      <c r="I3" s="253"/>
      <c r="J3" s="254"/>
      <c r="K3" s="252"/>
      <c r="L3" s="253"/>
      <c r="M3" s="254"/>
      <c r="N3" s="261"/>
    </row>
    <row r="4" spans="1:14" x14ac:dyDescent="0.2">
      <c r="A4" s="241"/>
      <c r="B4" s="248" t="s">
        <v>178</v>
      </c>
      <c r="C4" s="256" t="s">
        <v>179</v>
      </c>
      <c r="D4" s="258" t="s">
        <v>180</v>
      </c>
      <c r="E4" s="258" t="s">
        <v>178</v>
      </c>
      <c r="F4" s="256" t="s">
        <v>179</v>
      </c>
      <c r="G4" s="258" t="s">
        <v>180</v>
      </c>
      <c r="H4" s="258" t="s">
        <v>178</v>
      </c>
      <c r="I4" s="256" t="s">
        <v>179</v>
      </c>
      <c r="J4" s="258" t="s">
        <v>180</v>
      </c>
      <c r="K4" s="258" t="s">
        <v>178</v>
      </c>
      <c r="L4" s="256" t="s">
        <v>179</v>
      </c>
      <c r="M4" s="258" t="s">
        <v>180</v>
      </c>
      <c r="N4" s="261"/>
    </row>
    <row r="5" spans="1:14" ht="13.5" thickBot="1" x14ac:dyDescent="0.25">
      <c r="A5" s="242"/>
      <c r="B5" s="254"/>
      <c r="C5" s="257"/>
      <c r="D5" s="259"/>
      <c r="E5" s="259"/>
      <c r="F5" s="257"/>
      <c r="G5" s="259"/>
      <c r="H5" s="259"/>
      <c r="I5" s="257"/>
      <c r="J5" s="259"/>
      <c r="K5" s="259"/>
      <c r="L5" s="257"/>
      <c r="M5" s="259"/>
      <c r="N5" s="262"/>
    </row>
    <row r="6" spans="1:14" x14ac:dyDescent="0.2">
      <c r="A6" s="42" t="s">
        <v>181</v>
      </c>
      <c r="B6" s="31"/>
      <c r="C6" s="31"/>
      <c r="D6" s="31"/>
      <c r="E6" s="31">
        <v>2821000</v>
      </c>
      <c r="F6" s="31">
        <v>2821000</v>
      </c>
      <c r="G6" s="31">
        <f>SUM(G7)</f>
        <v>0</v>
      </c>
      <c r="H6" s="31"/>
      <c r="I6" s="31"/>
      <c r="J6" s="31"/>
      <c r="K6" s="31">
        <f t="shared" ref="K6:M7" si="0">B6+E6+H6</f>
        <v>2821000</v>
      </c>
      <c r="L6" s="31">
        <f t="shared" si="0"/>
        <v>2821000</v>
      </c>
      <c r="M6" s="32">
        <f>M7+M8</f>
        <v>550000</v>
      </c>
      <c r="N6" s="33">
        <f>(1-M6/K6)*100</f>
        <v>80.5033676001418</v>
      </c>
    </row>
    <row r="7" spans="1:14" ht="22.5" x14ac:dyDescent="0.2">
      <c r="A7" s="30" t="s">
        <v>182</v>
      </c>
      <c r="B7" s="34"/>
      <c r="C7" s="34"/>
      <c r="D7" s="34"/>
      <c r="E7" s="34">
        <v>2821000</v>
      </c>
      <c r="F7" s="34">
        <v>2821000</v>
      </c>
      <c r="G7" s="34">
        <f>E7-F7</f>
        <v>0</v>
      </c>
      <c r="H7" s="34"/>
      <c r="I7" s="34"/>
      <c r="J7" s="34"/>
      <c r="K7" s="34">
        <f t="shared" si="0"/>
        <v>2821000</v>
      </c>
      <c r="L7" s="34">
        <f t="shared" si="0"/>
        <v>2821000</v>
      </c>
      <c r="M7" s="35">
        <f t="shared" si="0"/>
        <v>0</v>
      </c>
      <c r="N7" s="36">
        <f>(1-M7/K7)*100</f>
        <v>100</v>
      </c>
    </row>
    <row r="8" spans="1:14" x14ac:dyDescent="0.2">
      <c r="A8" s="43" t="s">
        <v>183</v>
      </c>
      <c r="B8" s="34"/>
      <c r="C8" s="34"/>
      <c r="D8" s="34"/>
      <c r="E8" s="34">
        <v>550000</v>
      </c>
      <c r="F8" s="34">
        <v>0</v>
      </c>
      <c r="G8" s="34">
        <v>550000</v>
      </c>
      <c r="H8" s="34"/>
      <c r="I8" s="34"/>
      <c r="J8" s="34"/>
      <c r="K8" s="34">
        <v>550000</v>
      </c>
      <c r="L8" s="34">
        <f>C8+F8+I8</f>
        <v>0</v>
      </c>
      <c r="M8" s="35">
        <f>D8+G8+J8</f>
        <v>550000</v>
      </c>
      <c r="N8" s="36">
        <f>(1-M8/K8)*100</f>
        <v>0</v>
      </c>
    </row>
    <row r="9" spans="1:14" x14ac:dyDescent="0.2">
      <c r="A9" s="42" t="s">
        <v>184</v>
      </c>
      <c r="B9" s="31">
        <f>SUM(B10:B16)</f>
        <v>670592685</v>
      </c>
      <c r="C9" s="31">
        <f t="shared" ref="C9:J9" si="1">SUM(C10:C16)</f>
        <v>396741230</v>
      </c>
      <c r="D9" s="31">
        <f t="shared" si="1"/>
        <v>273851455</v>
      </c>
      <c r="E9" s="31">
        <f>SUM(E10:E16)</f>
        <v>164128521</v>
      </c>
      <c r="F9" s="31">
        <f t="shared" si="1"/>
        <v>63104187</v>
      </c>
      <c r="G9" s="31">
        <f t="shared" si="1"/>
        <v>50910325</v>
      </c>
      <c r="H9" s="31">
        <f t="shared" si="1"/>
        <v>14699000</v>
      </c>
      <c r="I9" s="31">
        <f t="shared" si="1"/>
        <v>121200</v>
      </c>
      <c r="J9" s="31">
        <f t="shared" si="1"/>
        <v>14577800</v>
      </c>
      <c r="K9" s="31">
        <v>849420206</v>
      </c>
      <c r="L9" s="31">
        <v>297108865</v>
      </c>
      <c r="M9" s="32">
        <f>SUM(K9-L9)</f>
        <v>552311341</v>
      </c>
      <c r="N9" s="37">
        <f>(1-M9/K9)*100</f>
        <v>34.977842874625473</v>
      </c>
    </row>
    <row r="10" spans="1:14" x14ac:dyDescent="0.2">
      <c r="A10" s="30" t="s">
        <v>185</v>
      </c>
      <c r="B10" s="34">
        <v>1116025</v>
      </c>
      <c r="C10" s="34"/>
      <c r="D10" s="34">
        <f>B10-C10</f>
        <v>1116025</v>
      </c>
      <c r="E10" s="34"/>
      <c r="F10" s="34"/>
      <c r="G10" s="34">
        <f t="shared" ref="G10:G15" si="2">E10-F10</f>
        <v>0</v>
      </c>
      <c r="H10" s="34">
        <v>3941000</v>
      </c>
      <c r="I10" s="34"/>
      <c r="J10" s="34">
        <f t="shared" ref="J10:J15" si="3">H10-I10</f>
        <v>3941000</v>
      </c>
      <c r="K10" s="34">
        <f t="shared" ref="K10:K15" si="4">B10+E10+H10</f>
        <v>5057025</v>
      </c>
      <c r="L10" s="34"/>
      <c r="M10" s="35">
        <f t="shared" ref="M10:M15" si="5">D10+G10+J10</f>
        <v>5057025</v>
      </c>
      <c r="N10" s="36">
        <f>(1-M10/K10)*100</f>
        <v>0</v>
      </c>
    </row>
    <row r="11" spans="1:14" x14ac:dyDescent="0.2">
      <c r="A11" s="30" t="s">
        <v>186</v>
      </c>
      <c r="B11" s="34">
        <v>200000</v>
      </c>
      <c r="C11" s="34"/>
      <c r="D11" s="34">
        <f>B11-C11</f>
        <v>200000</v>
      </c>
      <c r="E11" s="34"/>
      <c r="F11" s="34"/>
      <c r="G11" s="34">
        <f t="shared" si="2"/>
        <v>0</v>
      </c>
      <c r="H11" s="34">
        <v>10630000</v>
      </c>
      <c r="I11" s="34"/>
      <c r="J11" s="34">
        <f t="shared" si="3"/>
        <v>10630000</v>
      </c>
      <c r="K11" s="34">
        <f t="shared" si="4"/>
        <v>10830000</v>
      </c>
      <c r="L11" s="34"/>
      <c r="M11" s="35">
        <f t="shared" si="5"/>
        <v>10830000</v>
      </c>
      <c r="N11" s="36">
        <f t="shared" ref="N11:N20" si="6">(1-M11/K11)*100</f>
        <v>0</v>
      </c>
    </row>
    <row r="12" spans="1:14" x14ac:dyDescent="0.2">
      <c r="A12" s="30" t="s">
        <v>187</v>
      </c>
      <c r="B12" s="34">
        <v>1473530</v>
      </c>
      <c r="C12" s="34">
        <v>2457352</v>
      </c>
      <c r="D12" s="34">
        <f>B12-C12</f>
        <v>-983822</v>
      </c>
      <c r="E12" s="34">
        <v>95216420</v>
      </c>
      <c r="F12" s="34">
        <v>52679581</v>
      </c>
      <c r="G12" s="34">
        <f t="shared" si="2"/>
        <v>42536839</v>
      </c>
      <c r="H12" s="34"/>
      <c r="I12" s="34"/>
      <c r="J12" s="34">
        <f t="shared" si="3"/>
        <v>0</v>
      </c>
      <c r="K12" s="34">
        <f t="shared" si="4"/>
        <v>96689950</v>
      </c>
      <c r="L12" s="34">
        <f>C12+F12+I12</f>
        <v>55136933</v>
      </c>
      <c r="M12" s="35">
        <f t="shared" si="5"/>
        <v>41553017</v>
      </c>
      <c r="N12" s="36">
        <f t="shared" si="6"/>
        <v>57.02447151953227</v>
      </c>
    </row>
    <row r="13" spans="1:14" x14ac:dyDescent="0.2">
      <c r="A13" s="30" t="s">
        <v>188</v>
      </c>
      <c r="B13" s="34">
        <v>235111067</v>
      </c>
      <c r="C13" s="34">
        <v>231426126</v>
      </c>
      <c r="D13" s="34">
        <f>B13-C13</f>
        <v>3684941</v>
      </c>
      <c r="E13" s="34">
        <v>18798092</v>
      </c>
      <c r="F13" s="34">
        <v>10424606</v>
      </c>
      <c r="G13" s="34">
        <f t="shared" si="2"/>
        <v>8373486</v>
      </c>
      <c r="H13" s="34">
        <v>128000</v>
      </c>
      <c r="I13" s="34">
        <v>121200</v>
      </c>
      <c r="J13" s="34">
        <f t="shared" si="3"/>
        <v>6800</v>
      </c>
      <c r="K13" s="34">
        <f t="shared" si="4"/>
        <v>254037159</v>
      </c>
      <c r="L13" s="34">
        <f>C13+F13+I13</f>
        <v>241971932</v>
      </c>
      <c r="M13" s="35">
        <f t="shared" si="5"/>
        <v>12065227</v>
      </c>
      <c r="N13" s="36">
        <f t="shared" si="6"/>
        <v>95.250605443906736</v>
      </c>
    </row>
    <row r="14" spans="1:14" x14ac:dyDescent="0.2">
      <c r="A14" s="30" t="s">
        <v>189</v>
      </c>
      <c r="B14" s="34"/>
      <c r="C14" s="34"/>
      <c r="D14" s="34">
        <f>B14-C14</f>
        <v>0</v>
      </c>
      <c r="E14" s="34"/>
      <c r="F14" s="34"/>
      <c r="G14" s="34">
        <f t="shared" si="2"/>
        <v>0</v>
      </c>
      <c r="H14" s="34"/>
      <c r="I14" s="34"/>
      <c r="J14" s="34">
        <f t="shared" si="3"/>
        <v>0</v>
      </c>
      <c r="K14" s="34">
        <f t="shared" si="4"/>
        <v>0</v>
      </c>
      <c r="L14" s="34"/>
      <c r="M14" s="35">
        <f t="shared" si="5"/>
        <v>0</v>
      </c>
      <c r="N14" s="36" t="e">
        <f t="shared" si="6"/>
        <v>#DIV/0!</v>
      </c>
    </row>
    <row r="15" spans="1:14" x14ac:dyDescent="0.2">
      <c r="A15" s="30" t="s">
        <v>190</v>
      </c>
      <c r="B15" s="34"/>
      <c r="C15" s="38"/>
      <c r="D15" s="34"/>
      <c r="E15" s="34"/>
      <c r="F15" s="34"/>
      <c r="G15" s="34">
        <f t="shared" si="2"/>
        <v>0</v>
      </c>
      <c r="H15" s="34"/>
      <c r="I15" s="34"/>
      <c r="J15" s="34">
        <f t="shared" si="3"/>
        <v>0</v>
      </c>
      <c r="K15" s="34">
        <f t="shared" si="4"/>
        <v>0</v>
      </c>
      <c r="L15" s="34"/>
      <c r="M15" s="35">
        <f t="shared" si="5"/>
        <v>0</v>
      </c>
      <c r="N15" s="36" t="e">
        <f t="shared" si="6"/>
        <v>#DIV/0!</v>
      </c>
    </row>
    <row r="16" spans="1:14" ht="33.75" x14ac:dyDescent="0.2">
      <c r="A16" s="28" t="s">
        <v>198</v>
      </c>
      <c r="B16" s="34">
        <v>432692063</v>
      </c>
      <c r="C16" s="34">
        <v>162857752</v>
      </c>
      <c r="D16" s="34">
        <f>B16-C16</f>
        <v>269834311</v>
      </c>
      <c r="E16" s="34">
        <v>50114009</v>
      </c>
      <c r="F16" s="34"/>
      <c r="G16" s="34"/>
      <c r="H16" s="34"/>
      <c r="I16" s="34"/>
      <c r="J16" s="34"/>
      <c r="K16" s="34">
        <f>B16+E16+H16</f>
        <v>482806072</v>
      </c>
      <c r="L16" s="34">
        <f>C16+F16+I16</f>
        <v>162857752</v>
      </c>
      <c r="M16" s="35">
        <f>K16-L16</f>
        <v>319948320</v>
      </c>
      <c r="N16" s="36">
        <f t="shared" si="6"/>
        <v>33.731504520100565</v>
      </c>
    </row>
    <row r="17" spans="1:14" ht="32.25" x14ac:dyDescent="0.2">
      <c r="A17" s="29" t="s">
        <v>191</v>
      </c>
      <c r="B17" s="31"/>
      <c r="C17" s="31"/>
      <c r="D17" s="31"/>
      <c r="E17" s="31">
        <f>SUM(E18:E20)</f>
        <v>48480312</v>
      </c>
      <c r="F17" s="31">
        <f>SUM(F18:F20)</f>
        <v>22727444</v>
      </c>
      <c r="G17" s="31">
        <f>SUM(G18:G20)</f>
        <v>25752868</v>
      </c>
      <c r="H17" s="31"/>
      <c r="I17" s="31"/>
      <c r="J17" s="31"/>
      <c r="K17" s="31">
        <v>55982981</v>
      </c>
      <c r="L17" s="31">
        <v>25374473</v>
      </c>
      <c r="M17" s="32">
        <f>K17-L17</f>
        <v>30608508</v>
      </c>
      <c r="N17" s="37">
        <f>(1-M17/K17)*100</f>
        <v>45.325333783136699</v>
      </c>
    </row>
    <row r="18" spans="1:14" ht="33.75" x14ac:dyDescent="0.2">
      <c r="A18" s="30" t="s">
        <v>192</v>
      </c>
      <c r="B18" s="34"/>
      <c r="C18" s="34"/>
      <c r="D18" s="34"/>
      <c r="E18" s="34">
        <v>3515432</v>
      </c>
      <c r="F18" s="34">
        <v>3254420</v>
      </c>
      <c r="G18" s="34">
        <f>E18-F18</f>
        <v>261012</v>
      </c>
      <c r="H18" s="34"/>
      <c r="I18" s="34"/>
      <c r="J18" s="34"/>
      <c r="K18" s="34">
        <f t="shared" ref="K18:M20" si="7">B18+E18+H18</f>
        <v>3515432</v>
      </c>
      <c r="L18" s="34">
        <f t="shared" si="7"/>
        <v>3254420</v>
      </c>
      <c r="M18" s="35">
        <f t="shared" si="7"/>
        <v>261012</v>
      </c>
      <c r="N18" s="36">
        <f t="shared" si="6"/>
        <v>92.575251064449546</v>
      </c>
    </row>
    <row r="19" spans="1:14" x14ac:dyDescent="0.2">
      <c r="A19" s="30" t="s">
        <v>193</v>
      </c>
      <c r="B19" s="39"/>
      <c r="C19" s="34"/>
      <c r="D19" s="34"/>
      <c r="E19" s="34">
        <v>10889815</v>
      </c>
      <c r="F19" s="34">
        <v>9697406</v>
      </c>
      <c r="G19" s="34">
        <f>E19-F19</f>
        <v>1192409</v>
      </c>
      <c r="H19" s="34"/>
      <c r="I19" s="34"/>
      <c r="J19" s="34"/>
      <c r="K19" s="34">
        <f>B19+E19+H19</f>
        <v>10889815</v>
      </c>
      <c r="L19" s="34">
        <f>C19+F19+I19</f>
        <v>9697406</v>
      </c>
      <c r="M19" s="35">
        <f>D19+G19+J19</f>
        <v>1192409</v>
      </c>
      <c r="N19" s="36">
        <f t="shared" si="6"/>
        <v>89.05023639060903</v>
      </c>
    </row>
    <row r="20" spans="1:14" ht="33.75" x14ac:dyDescent="0.2">
      <c r="A20" s="30" t="s">
        <v>194</v>
      </c>
      <c r="B20" s="39"/>
      <c r="C20" s="34"/>
      <c r="D20" s="34"/>
      <c r="E20" s="34">
        <v>34075065</v>
      </c>
      <c r="F20" s="34">
        <v>9775618</v>
      </c>
      <c r="G20" s="34">
        <f>E20-F20</f>
        <v>24299447</v>
      </c>
      <c r="H20" s="34"/>
      <c r="I20" s="34"/>
      <c r="J20" s="34"/>
      <c r="K20" s="34">
        <f t="shared" si="7"/>
        <v>34075065</v>
      </c>
      <c r="L20" s="34">
        <f t="shared" si="7"/>
        <v>9775618</v>
      </c>
      <c r="M20" s="35">
        <f t="shared" si="7"/>
        <v>24299447</v>
      </c>
      <c r="N20" s="36">
        <f t="shared" si="6"/>
        <v>28.688479391015097</v>
      </c>
    </row>
    <row r="21" spans="1:14" x14ac:dyDescent="0.2">
      <c r="A21" s="42" t="s">
        <v>195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2" t="s">
        <v>218</v>
      </c>
      <c r="N21" s="37" t="e">
        <f>(1-M21/K21)*100</f>
        <v>#VALUE!</v>
      </c>
    </row>
    <row r="22" spans="1:14" ht="33" thickBot="1" x14ac:dyDescent="0.25">
      <c r="A22" s="42" t="s">
        <v>196</v>
      </c>
      <c r="B22" s="31">
        <v>5921488</v>
      </c>
      <c r="C22" s="31"/>
      <c r="D22" s="31">
        <v>5921488</v>
      </c>
      <c r="E22" s="31"/>
      <c r="F22" s="31"/>
      <c r="G22" s="31"/>
      <c r="H22" s="31"/>
      <c r="I22" s="31"/>
      <c r="J22" s="31"/>
      <c r="K22" s="31">
        <f>B22+E22+H22</f>
        <v>5921488</v>
      </c>
      <c r="L22" s="31"/>
      <c r="M22" s="32">
        <f>D22+G22+J22</f>
        <v>5921488</v>
      </c>
      <c r="N22" s="37">
        <f>(1-M22/K22)*100</f>
        <v>0</v>
      </c>
    </row>
    <row r="23" spans="1:14" ht="33" thickBot="1" x14ac:dyDescent="0.25">
      <c r="A23" s="44" t="s">
        <v>197</v>
      </c>
      <c r="B23" s="40">
        <f>B6+B9+B17+B21+B22</f>
        <v>676514173</v>
      </c>
      <c r="C23" s="40">
        <f t="shared" ref="C23:L23" si="8">C6+C9+C17+C21+C22</f>
        <v>396741230</v>
      </c>
      <c r="D23" s="40">
        <f t="shared" si="8"/>
        <v>279772943</v>
      </c>
      <c r="E23" s="40">
        <f t="shared" si="8"/>
        <v>215429833</v>
      </c>
      <c r="F23" s="40">
        <f t="shared" si="8"/>
        <v>88652631</v>
      </c>
      <c r="G23" s="40">
        <f t="shared" si="8"/>
        <v>76663193</v>
      </c>
      <c r="H23" s="40">
        <f t="shared" si="8"/>
        <v>14699000</v>
      </c>
      <c r="I23" s="40">
        <f t="shared" si="8"/>
        <v>121200</v>
      </c>
      <c r="J23" s="40">
        <f t="shared" si="8"/>
        <v>14577800</v>
      </c>
      <c r="K23" s="40">
        <f t="shared" si="8"/>
        <v>914145675</v>
      </c>
      <c r="L23" s="40">
        <f t="shared" si="8"/>
        <v>325304338</v>
      </c>
      <c r="M23" s="54">
        <f>SUM(M6,M9,M17,M22)</f>
        <v>589391337</v>
      </c>
      <c r="N23" s="41">
        <f>(1-M23/K23)*100</f>
        <v>35.52544707931807</v>
      </c>
    </row>
  </sheetData>
  <mergeCells count="19">
    <mergeCell ref="N1:N5"/>
    <mergeCell ref="B2:D3"/>
    <mergeCell ref="E2:G3"/>
    <mergeCell ref="B4:B5"/>
    <mergeCell ref="C4:C5"/>
    <mergeCell ref="D4:D5"/>
    <mergeCell ref="E4:E5"/>
    <mergeCell ref="F4:F5"/>
    <mergeCell ref="G4:G5"/>
    <mergeCell ref="H4:H5"/>
    <mergeCell ref="A1:A5"/>
    <mergeCell ref="B1:G1"/>
    <mergeCell ref="H1:J3"/>
    <mergeCell ref="K1:M3"/>
    <mergeCell ref="I4:I5"/>
    <mergeCell ref="J4:J5"/>
    <mergeCell ref="K4:K5"/>
    <mergeCell ref="L4:L5"/>
    <mergeCell ref="M4:M5"/>
  </mergeCells>
  <phoneticPr fontId="13" type="noConversion"/>
  <pageMargins left="0.75" right="0.75" top="1" bottom="1" header="0.5" footer="0.5"/>
  <pageSetup paperSize="9" orientation="landscape" r:id="rId1"/>
  <headerFooter alignWithMargins="0">
    <oddHeader>&amp;C7. melléklet 3./2019(V.29) ÖR</oddHeader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4"/>
  <sheetViews>
    <sheetView view="pageLayout" zoomScaleNormal="100" workbookViewId="0">
      <selection sqref="A1:F1"/>
    </sheetView>
  </sheetViews>
  <sheetFormatPr defaultRowHeight="12.75" x14ac:dyDescent="0.2"/>
  <cols>
    <col min="1" max="1" width="0.140625" customWidth="1"/>
    <col min="2" max="2" width="69.5703125" customWidth="1"/>
    <col min="3" max="3" width="13.42578125" customWidth="1"/>
    <col min="4" max="4" width="15.7109375" customWidth="1"/>
    <col min="5" max="5" width="14.140625" customWidth="1"/>
    <col min="6" max="6" width="13.5703125" hidden="1" customWidth="1"/>
  </cols>
  <sheetData>
    <row r="1" spans="1:6" ht="18.75" customHeight="1" x14ac:dyDescent="0.2">
      <c r="A1" s="203" t="str">
        <f>'[1]01'!A1</f>
        <v>01 - K1-K8. Költségvetési kiadások</v>
      </c>
      <c r="B1" s="203"/>
      <c r="C1" s="203"/>
      <c r="D1" s="203"/>
      <c r="E1" s="203"/>
      <c r="F1" s="203"/>
    </row>
    <row r="2" spans="1:6" ht="26.25" customHeight="1" x14ac:dyDescent="0.2">
      <c r="A2" s="55"/>
      <c r="B2" s="67"/>
      <c r="C2" s="67" t="s">
        <v>113</v>
      </c>
      <c r="D2" s="67" t="s">
        <v>114</v>
      </c>
      <c r="E2" s="67" t="s">
        <v>115</v>
      </c>
      <c r="F2" s="9"/>
    </row>
    <row r="3" spans="1:6" x14ac:dyDescent="0.2">
      <c r="A3" s="5"/>
      <c r="B3" s="68" t="str">
        <f>'[1]01'!B4</f>
        <v>Törvény szerinti illetmények, munkabérek (K1101)</v>
      </c>
      <c r="C3" s="69">
        <f>'[1]01'!C4</f>
        <v>24962055</v>
      </c>
      <c r="D3" s="69">
        <f>'[1]01'!D4</f>
        <v>25104853</v>
      </c>
      <c r="E3" s="69">
        <f>'[1]01'!E4</f>
        <v>24893869</v>
      </c>
      <c r="F3" s="6"/>
    </row>
    <row r="4" spans="1:6" x14ac:dyDescent="0.2">
      <c r="A4" s="5"/>
      <c r="B4" s="68" t="str">
        <f>'[1]01'!B5</f>
        <v>Béren kívüli juttatások (K1107)</v>
      </c>
      <c r="C4" s="69">
        <f>'[1]01'!C5</f>
        <v>149010</v>
      </c>
      <c r="D4" s="69">
        <f>'[1]01'!D5</f>
        <v>149010</v>
      </c>
      <c r="E4" s="69">
        <f>'[1]01'!E5</f>
        <v>149010</v>
      </c>
      <c r="F4" s="6"/>
    </row>
    <row r="5" spans="1:6" x14ac:dyDescent="0.2">
      <c r="A5" s="5"/>
      <c r="B5" s="68" t="str">
        <f>'[1]01'!B6</f>
        <v>Foglalkoztatottak személyi juttatásai (K11)</v>
      </c>
      <c r="C5" s="69">
        <f>'[1]01'!C6</f>
        <v>25111065</v>
      </c>
      <c r="D5" s="69">
        <f>'[1]01'!D6</f>
        <v>25253863</v>
      </c>
      <c r="E5" s="69">
        <f>'[1]01'!E6</f>
        <v>25042879</v>
      </c>
      <c r="F5" s="6"/>
    </row>
    <row r="6" spans="1:6" x14ac:dyDescent="0.2">
      <c r="A6" s="5"/>
      <c r="B6" s="68" t="str">
        <f>'[1]01'!B7</f>
        <v>Választott tisztségviselők juttatásai (K121)</v>
      </c>
      <c r="C6" s="69">
        <f>'[1]01'!C7</f>
        <v>8611830</v>
      </c>
      <c r="D6" s="69">
        <f>'[1]01'!D7</f>
        <v>8611830</v>
      </c>
      <c r="E6" s="69">
        <f>'[1]01'!E7</f>
        <v>8611830</v>
      </c>
      <c r="F6" s="6"/>
    </row>
    <row r="7" spans="1:6" ht="25.5" x14ac:dyDescent="0.2">
      <c r="A7" s="5"/>
      <c r="B7" s="68" t="str">
        <f>'[1]01'!B8</f>
        <v>Munkavégzésre irányuló egyéb jogviszonyban nem saját foglalkoztatottnak fizetett juttatások (K122)</v>
      </c>
      <c r="C7" s="69">
        <f>'[1]01'!C8</f>
        <v>834086</v>
      </c>
      <c r="D7" s="69">
        <f>'[1]01'!D8</f>
        <v>837969</v>
      </c>
      <c r="E7" s="69">
        <f>'[1]01'!E8</f>
        <v>837969</v>
      </c>
      <c r="F7" s="6"/>
    </row>
    <row r="8" spans="1:6" ht="13.5" customHeight="1" x14ac:dyDescent="0.2">
      <c r="A8" s="5"/>
      <c r="B8" s="70" t="str">
        <f>'[1]01'!B9</f>
        <v>Külső személyi juttatások (K12)</v>
      </c>
      <c r="C8" s="71">
        <f>'[1]01'!C9</f>
        <v>9445916</v>
      </c>
      <c r="D8" s="71">
        <f>'[1]01'!D9</f>
        <v>9449799</v>
      </c>
      <c r="E8" s="71">
        <f>'[1]01'!E9</f>
        <v>9449799</v>
      </c>
      <c r="F8" s="6"/>
    </row>
    <row r="9" spans="1:6" x14ac:dyDescent="0.2">
      <c r="A9" s="5"/>
      <c r="B9" s="72" t="str">
        <f>'[1]01'!B10</f>
        <v>Személyi juttatások (=15+19) (K1)</v>
      </c>
      <c r="C9" s="73">
        <f>'[1]01'!C10</f>
        <v>34556981</v>
      </c>
      <c r="D9" s="73">
        <f>'[1]01'!D10</f>
        <v>34703662</v>
      </c>
      <c r="E9" s="73">
        <f>'[1]01'!E10</f>
        <v>34492678</v>
      </c>
      <c r="F9" s="6"/>
    </row>
    <row r="10" spans="1:6" ht="16.5" customHeight="1" x14ac:dyDescent="0.2">
      <c r="A10" s="5"/>
      <c r="B10" s="72" t="str">
        <f>'[1]01'!B11</f>
        <v>Munkaadókat terhelő járulékok és szociális hozzájárulási adó (K2)</v>
      </c>
      <c r="C10" s="73">
        <f>'[1]01'!C11</f>
        <v>4416261</v>
      </c>
      <c r="D10" s="73">
        <f>'[1]01'!D11</f>
        <v>4788525</v>
      </c>
      <c r="E10" s="73">
        <f>'[1]01'!E11</f>
        <v>4788525</v>
      </c>
      <c r="F10" s="6"/>
    </row>
    <row r="11" spans="1:6" ht="15.75" customHeight="1" x14ac:dyDescent="0.2">
      <c r="A11" s="5"/>
      <c r="B11" s="68" t="str">
        <f>'[1]01'!B12</f>
        <v>ebből: szociális hozzájárulási adó (K2)</v>
      </c>
      <c r="C11" s="69">
        <f>'[1]01'!C12</f>
        <v>0</v>
      </c>
      <c r="D11" s="69">
        <f>'[1]01'!D12</f>
        <v>0</v>
      </c>
      <c r="E11" s="69">
        <f>'[1]01'!E12</f>
        <v>4720085</v>
      </c>
      <c r="F11" s="6"/>
    </row>
    <row r="12" spans="1:6" ht="15" customHeight="1" x14ac:dyDescent="0.2">
      <c r="A12" s="5"/>
      <c r="B12" s="68" t="str">
        <f>'[1]01'!B13</f>
        <v>ebből: egészségügyi hozzájárulás (K2)</v>
      </c>
      <c r="C12" s="69">
        <f>'[1]01'!C13</f>
        <v>0</v>
      </c>
      <c r="D12" s="69">
        <f>'[1]01'!D13</f>
        <v>0</v>
      </c>
      <c r="E12" s="69">
        <f>'[1]01'!E13</f>
        <v>33040</v>
      </c>
      <c r="F12" s="6"/>
    </row>
    <row r="13" spans="1:6" ht="12.75" customHeight="1" x14ac:dyDescent="0.2">
      <c r="A13" s="5"/>
      <c r="B13" s="68" t="str">
        <f>'[1]01'!B14</f>
        <v>ebből: munkáltatót terhelő személyi jövedelemadó</v>
      </c>
      <c r="C13" s="69">
        <f>'[1]01'!C14</f>
        <v>0</v>
      </c>
      <c r="D13" s="69">
        <f>'[1]01'!D14</f>
        <v>0</v>
      </c>
      <c r="E13" s="69">
        <f>'[1]01'!E14</f>
        <v>35400</v>
      </c>
      <c r="F13" s="6"/>
    </row>
    <row r="14" spans="1:6" ht="15" customHeight="1" x14ac:dyDescent="0.2">
      <c r="A14" s="3"/>
      <c r="B14" s="68" t="str">
        <f>'[1]01'!B15</f>
        <v>Szakmai anyagok beszerzése (K311)</v>
      </c>
      <c r="C14" s="69">
        <f>'[1]01'!C15</f>
        <v>248000</v>
      </c>
      <c r="D14" s="69">
        <f>'[1]01'!D15</f>
        <v>248000</v>
      </c>
      <c r="E14" s="69">
        <f>'[1]01'!E15</f>
        <v>49337</v>
      </c>
      <c r="F14" s="8"/>
    </row>
    <row r="15" spans="1:6" ht="14.25" customHeight="1" x14ac:dyDescent="0.2">
      <c r="A15" s="5"/>
      <c r="B15" s="68" t="str">
        <f>'[1]01'!B16</f>
        <v>Üzemeltetési anyagok beszerzése (K312)</v>
      </c>
      <c r="C15" s="69">
        <f>'[1]01'!C16</f>
        <v>8698159</v>
      </c>
      <c r="D15" s="69">
        <f>'[1]01'!D16</f>
        <v>9048159</v>
      </c>
      <c r="E15" s="69">
        <f>'[1]01'!E16</f>
        <v>7912986</v>
      </c>
      <c r="F15" s="6"/>
    </row>
    <row r="16" spans="1:6" ht="12" customHeight="1" x14ac:dyDescent="0.2">
      <c r="A16" s="5"/>
      <c r="B16" s="70" t="str">
        <f>'[1]01'!B17</f>
        <v>Készletbeszerzés (K31)</v>
      </c>
      <c r="C16" s="71">
        <f>'[1]01'!C17</f>
        <v>8946159</v>
      </c>
      <c r="D16" s="71">
        <f>'[1]01'!D17</f>
        <v>9296159</v>
      </c>
      <c r="E16" s="71">
        <f>'[1]01'!E17</f>
        <v>7962323</v>
      </c>
      <c r="F16" s="6"/>
    </row>
    <row r="17" spans="1:6" x14ac:dyDescent="0.2">
      <c r="A17" s="5"/>
      <c r="B17" s="68" t="str">
        <f>'[1]01'!B18</f>
        <v>Informatikai szolgáltatások igénybevétele (K321)</v>
      </c>
      <c r="C17" s="69">
        <f>'[1]01'!C18</f>
        <v>0</v>
      </c>
      <c r="D17" s="69">
        <f>'[1]01'!D18</f>
        <v>50000</v>
      </c>
      <c r="E17" s="69">
        <f>'[1]01'!E18</f>
        <v>48492</v>
      </c>
      <c r="F17" s="6"/>
    </row>
    <row r="18" spans="1:6" ht="14.25" customHeight="1" x14ac:dyDescent="0.2">
      <c r="A18" s="5"/>
      <c r="B18" s="68" t="str">
        <f>'[1]01'!B19</f>
        <v>Egyéb kommunikációs szolgáltatások (K322)</v>
      </c>
      <c r="C18" s="69">
        <f>'[1]01'!C19</f>
        <v>200000</v>
      </c>
      <c r="D18" s="69">
        <f>'[1]01'!D19</f>
        <v>350000</v>
      </c>
      <c r="E18" s="69">
        <f>'[1]01'!E19</f>
        <v>245761</v>
      </c>
      <c r="F18" s="6"/>
    </row>
    <row r="19" spans="1:6" ht="13.5" customHeight="1" x14ac:dyDescent="0.2">
      <c r="A19" s="3"/>
      <c r="B19" s="70" t="str">
        <f>'[1]01'!B20</f>
        <v>Kommunikációs szolgáltatások (K32)</v>
      </c>
      <c r="C19" s="71">
        <f>'[1]01'!C20</f>
        <v>200000</v>
      </c>
      <c r="D19" s="71">
        <f>'[1]01'!D20</f>
        <v>400000</v>
      </c>
      <c r="E19" s="71">
        <f>'[1]01'!E20</f>
        <v>294253</v>
      </c>
      <c r="F19" s="8"/>
    </row>
    <row r="20" spans="1:6" ht="14.25" customHeight="1" x14ac:dyDescent="0.2">
      <c r="A20" s="5"/>
      <c r="B20" s="68" t="str">
        <f>'[1]01'!B21</f>
        <v>Közüzemi díjak (K331)</v>
      </c>
      <c r="C20" s="69">
        <f>'[1]01'!C21</f>
        <v>1125000</v>
      </c>
      <c r="D20" s="69">
        <f>'[1]01'!D21</f>
        <v>2459398</v>
      </c>
      <c r="E20" s="69">
        <f>'[1]01'!E21</f>
        <v>2135857</v>
      </c>
      <c r="F20" s="6"/>
    </row>
    <row r="21" spans="1:6" x14ac:dyDescent="0.2">
      <c r="A21" s="5"/>
      <c r="B21" s="68" t="str">
        <f>'[1]01'!B22</f>
        <v>Karbantartási, kisjavítási szolgáltatások (K334)</v>
      </c>
      <c r="C21" s="69">
        <f>'[1]01'!C22</f>
        <v>2095000</v>
      </c>
      <c r="D21" s="69">
        <f>'[1]01'!D22</f>
        <v>2095000</v>
      </c>
      <c r="E21" s="69">
        <f>'[1]01'!E22</f>
        <v>429694</v>
      </c>
      <c r="F21" s="6"/>
    </row>
    <row r="22" spans="1:6" ht="12.75" customHeight="1" x14ac:dyDescent="0.2">
      <c r="A22" s="5"/>
      <c r="B22" s="68" t="str">
        <f>'[1]01'!B23</f>
        <v>Egyéb szolgáltatások (K337)</v>
      </c>
      <c r="C22" s="69">
        <f>'[1]01'!C23</f>
        <v>6417710</v>
      </c>
      <c r="D22" s="69">
        <f>'[1]01'!D23</f>
        <v>8322809</v>
      </c>
      <c r="E22" s="69">
        <f>'[1]01'!E23</f>
        <v>7548375</v>
      </c>
      <c r="F22" s="6"/>
    </row>
    <row r="23" spans="1:6" x14ac:dyDescent="0.2">
      <c r="A23" s="5"/>
      <c r="B23" s="68" t="str">
        <f>'[1]01'!B24</f>
        <v>ebből: biztosítási díjak (K337)</v>
      </c>
      <c r="C23" s="69">
        <f>'[1]01'!C24</f>
        <v>0</v>
      </c>
      <c r="D23" s="69">
        <f>'[1]01'!D24</f>
        <v>0</v>
      </c>
      <c r="E23" s="69">
        <f>'[1]01'!E24</f>
        <v>27331</v>
      </c>
      <c r="F23" s="6"/>
    </row>
    <row r="24" spans="1:6" x14ac:dyDescent="0.2">
      <c r="A24" s="5"/>
      <c r="B24" s="70" t="str">
        <f>'[1]01'!B25</f>
        <v>Szolgáltatási kiadások (K33)</v>
      </c>
      <c r="C24" s="71">
        <f>'[1]01'!C25</f>
        <v>9637710</v>
      </c>
      <c r="D24" s="71">
        <f>'[1]01'!D25</f>
        <v>12877207</v>
      </c>
      <c r="E24" s="71">
        <f>'[1]01'!E25</f>
        <v>10113926</v>
      </c>
      <c r="F24" s="6"/>
    </row>
    <row r="25" spans="1:6" x14ac:dyDescent="0.2">
      <c r="A25" s="5"/>
      <c r="B25" s="68" t="str">
        <f>'[1]01'!B26</f>
        <v>Kiküldetések kiadásai (K341)</v>
      </c>
      <c r="C25" s="69">
        <f>'[1]01'!C26</f>
        <v>0</v>
      </c>
      <c r="D25" s="69">
        <f>'[1]01'!D26</f>
        <v>39485</v>
      </c>
      <c r="E25" s="69">
        <f>'[1]01'!E26</f>
        <v>39485</v>
      </c>
      <c r="F25" s="6"/>
    </row>
    <row r="26" spans="1:6" x14ac:dyDescent="0.2">
      <c r="A26" s="5"/>
      <c r="B26" s="68" t="str">
        <f>'[1]01'!B27</f>
        <v>Működési célú előzetesen felszámított áfa (K351)</v>
      </c>
      <c r="C26" s="69">
        <f>'[1]01'!C27</f>
        <v>4756093</v>
      </c>
      <c r="D26" s="69">
        <f>'[1]01'!D27</f>
        <v>5006093</v>
      </c>
      <c r="E26" s="69">
        <f>'[1]01'!E27</f>
        <v>3750172</v>
      </c>
      <c r="F26" s="6"/>
    </row>
    <row r="27" spans="1:6" ht="14.25" customHeight="1" x14ac:dyDescent="0.2">
      <c r="A27" s="5"/>
      <c r="B27" s="70" t="str">
        <f>'[1]01'!B28</f>
        <v>Különféle befizetések és egyéb dologi kiadások (K35)</v>
      </c>
      <c r="C27" s="71">
        <f>'[1]01'!C28</f>
        <v>4756093</v>
      </c>
      <c r="D27" s="71">
        <f>'[1]01'!D28</f>
        <v>5006093</v>
      </c>
      <c r="E27" s="71">
        <f>'[1]01'!E28</f>
        <v>3750172</v>
      </c>
      <c r="F27" s="6"/>
    </row>
    <row r="28" spans="1:6" ht="15" customHeight="1" x14ac:dyDescent="0.2">
      <c r="A28" s="3"/>
      <c r="B28" s="72" t="str">
        <f>'[1]01'!B29</f>
        <v>Dologi kiadások (=31+34+45+48+59) (K3)</v>
      </c>
      <c r="C28" s="73">
        <f>'[1]01'!C29</f>
        <v>23539962</v>
      </c>
      <c r="D28" s="73">
        <f>'[1]01'!D29</f>
        <v>27618944</v>
      </c>
      <c r="E28" s="73">
        <f>'[1]01'!E29</f>
        <v>22160159</v>
      </c>
      <c r="F28" s="8"/>
    </row>
    <row r="29" spans="1:6" ht="12" customHeight="1" x14ac:dyDescent="0.2">
      <c r="A29" s="5"/>
      <c r="B29" s="70" t="str">
        <f>'[1]01'!B30</f>
        <v>Családi támogatások (K42)</v>
      </c>
      <c r="C29" s="71">
        <f>'[1]01'!C30</f>
        <v>0</v>
      </c>
      <c r="D29" s="71">
        <f>'[1]01'!D30</f>
        <v>2141000</v>
      </c>
      <c r="E29" s="71">
        <f>'[1]01'!E30</f>
        <v>1070500</v>
      </c>
      <c r="F29" s="6"/>
    </row>
    <row r="30" spans="1:6" ht="18" customHeight="1" x14ac:dyDescent="0.2">
      <c r="A30" s="5"/>
      <c r="B30" s="68" t="str">
        <f>'[1]01'!B31</f>
        <v>ebből: az egyéb pénzbeli és természetbeni gyermekvédelmi támogatások  (K42)</v>
      </c>
      <c r="C30" s="69">
        <f>'[1]01'!C31</f>
        <v>0</v>
      </c>
      <c r="D30" s="69">
        <f>'[1]01'!D31</f>
        <v>0</v>
      </c>
      <c r="E30" s="69">
        <f>'[1]01'!E31</f>
        <v>1070500</v>
      </c>
      <c r="F30" s="6"/>
    </row>
    <row r="31" spans="1:6" ht="15.75" customHeight="1" x14ac:dyDescent="0.2">
      <c r="A31" s="5"/>
      <c r="B31" s="68" t="str">
        <f>'[1]01'!B32</f>
        <v>Egyéb nem intézményi ellátások (K48)</v>
      </c>
      <c r="C31" s="69">
        <f>'[1]01'!C32</f>
        <v>7337000</v>
      </c>
      <c r="D31" s="69">
        <f>'[1]01'!D32</f>
        <v>9627140</v>
      </c>
      <c r="E31" s="69">
        <f>'[1]01'!E32</f>
        <v>9627140</v>
      </c>
      <c r="F31" s="6"/>
    </row>
    <row r="32" spans="1:6" ht="12.75" customHeight="1" x14ac:dyDescent="0.2">
      <c r="A32" s="5"/>
      <c r="B32" s="68" t="str">
        <f>'[1]01'!B33</f>
        <v>ebből: települési támogatás [Szoctv. 45. §], (K48)</v>
      </c>
      <c r="C32" s="69">
        <f>'[1]01'!C33</f>
        <v>0</v>
      </c>
      <c r="D32" s="69">
        <f>'[1]01'!D33</f>
        <v>0</v>
      </c>
      <c r="E32" s="69">
        <f>'[1]01'!E33</f>
        <v>9567750</v>
      </c>
      <c r="F32" s="6"/>
    </row>
    <row r="33" spans="1:6" s="163" customFormat="1" ht="19.5" customHeight="1" x14ac:dyDescent="0.2">
      <c r="A33" s="5"/>
      <c r="B33" s="205" t="s">
        <v>118</v>
      </c>
      <c r="C33" s="206"/>
      <c r="D33" s="206"/>
      <c r="E33" s="207"/>
      <c r="F33" s="6"/>
    </row>
    <row r="34" spans="1:6" s="57" customFormat="1" ht="24.75" customHeight="1" x14ac:dyDescent="0.2">
      <c r="A34" s="5"/>
      <c r="B34" s="67"/>
      <c r="C34" s="67" t="s">
        <v>113</v>
      </c>
      <c r="D34" s="67" t="s">
        <v>114</v>
      </c>
      <c r="E34" s="67" t="s">
        <v>115</v>
      </c>
      <c r="F34" s="6"/>
    </row>
    <row r="35" spans="1:6" ht="14.25" customHeight="1" x14ac:dyDescent="0.2">
      <c r="A35" s="5"/>
      <c r="B35" s="72" t="str">
        <f>'[1]01'!B34</f>
        <v>Ellátottak pénzbeli juttatásai (K4)</v>
      </c>
      <c r="C35" s="73">
        <f>'[1]01'!C34</f>
        <v>7337000</v>
      </c>
      <c r="D35" s="73">
        <f>'[1]01'!D34</f>
        <v>11768140</v>
      </c>
      <c r="E35" s="73">
        <f>'[1]01'!E34</f>
        <v>10697640</v>
      </c>
      <c r="F35" s="6"/>
    </row>
    <row r="36" spans="1:6" ht="13.5" customHeight="1" x14ac:dyDescent="0.2">
      <c r="A36" s="5"/>
      <c r="B36" s="68" t="str">
        <f>'[1]01'!B35</f>
        <v>A helyi önkormányzatok előző évi elszámolásából származó kiadások (K5021)</v>
      </c>
      <c r="C36" s="69">
        <f>'[1]01'!C35</f>
        <v>0</v>
      </c>
      <c r="D36" s="69">
        <f>'[1]01'!D35</f>
        <v>114100</v>
      </c>
      <c r="E36" s="69">
        <f>'[1]01'!E35</f>
        <v>114100</v>
      </c>
      <c r="F36" s="6"/>
    </row>
    <row r="37" spans="1:6" ht="13.5" customHeight="1" x14ac:dyDescent="0.2">
      <c r="A37" s="5"/>
      <c r="B37" s="70" t="str">
        <f>'[1]01'!B36</f>
        <v>Elvonások és befizetések (K502)</v>
      </c>
      <c r="C37" s="71">
        <f>'[1]01'!C36</f>
        <v>0</v>
      </c>
      <c r="D37" s="71">
        <f>'[1]01'!D36</f>
        <v>114100</v>
      </c>
      <c r="E37" s="71">
        <f>'[1]01'!E36</f>
        <v>114100</v>
      </c>
      <c r="F37" s="6"/>
    </row>
    <row r="38" spans="1:6" x14ac:dyDescent="0.2">
      <c r="A38" s="5"/>
      <c r="B38" s="70" t="str">
        <f>'[1]01'!B37</f>
        <v>Egyéb műk. célú támogatások áht.-n belülre (K506)</v>
      </c>
      <c r="C38" s="71">
        <f>'[1]01'!C37</f>
        <v>10346090</v>
      </c>
      <c r="D38" s="71">
        <f>'[1]01'!D37</f>
        <v>10444619</v>
      </c>
      <c r="E38" s="71">
        <f>'[1]01'!E37</f>
        <v>7326646</v>
      </c>
      <c r="F38" s="6"/>
    </row>
    <row r="39" spans="1:6" x14ac:dyDescent="0.2">
      <c r="A39" s="5"/>
      <c r="B39" s="68" t="str">
        <f>'[1]01'!B38</f>
        <v>ebből: helyi önkorm.-ok és költségvetési szerveik (K506)</v>
      </c>
      <c r="C39" s="69">
        <f>'[1]01'!C38</f>
        <v>0</v>
      </c>
      <c r="D39" s="69">
        <f>'[1]01'!D38</f>
        <v>0</v>
      </c>
      <c r="E39" s="69">
        <f>'[1]01'!E38</f>
        <v>41249</v>
      </c>
      <c r="F39" s="6"/>
    </row>
    <row r="40" spans="1:6" x14ac:dyDescent="0.2">
      <c r="A40" s="3"/>
      <c r="B40" s="68" t="str">
        <f>'[1]01'!B39</f>
        <v>ebből: társulások és költségvetési szerveik (K506)</v>
      </c>
      <c r="C40" s="69">
        <f>'[1]01'!C39</f>
        <v>0</v>
      </c>
      <c r="D40" s="69">
        <f>'[1]01'!D39</f>
        <v>0</v>
      </c>
      <c r="E40" s="69">
        <f>'[1]01'!E39</f>
        <v>7285397</v>
      </c>
      <c r="F40" s="8"/>
    </row>
    <row r="41" spans="1:6" x14ac:dyDescent="0.2">
      <c r="A41" s="5"/>
      <c r="B41" s="70" t="str">
        <f>'[1]01'!B40</f>
        <v>Egyéb műk. C. támogatások áht-n kívülre (K512)</v>
      </c>
      <c r="C41" s="71">
        <f>'[1]01'!C40</f>
        <v>1300000</v>
      </c>
      <c r="D41" s="71">
        <f>'[1]01'!D40</f>
        <v>8728741</v>
      </c>
      <c r="E41" s="71">
        <f>'[1]01'!E40</f>
        <v>8487249</v>
      </c>
      <c r="F41" s="6"/>
    </row>
    <row r="42" spans="1:6" x14ac:dyDescent="0.2">
      <c r="A42" s="5"/>
      <c r="B42" s="68" t="str">
        <f>'[1]01'!B41</f>
        <v>ebből: nonprofit gazdasági társaságok (K512)</v>
      </c>
      <c r="C42" s="69">
        <f>'[1]01'!C41</f>
        <v>0</v>
      </c>
      <c r="D42" s="69">
        <f>'[1]01'!D41</f>
        <v>0</v>
      </c>
      <c r="E42" s="69">
        <f>'[1]01'!E41</f>
        <v>212836</v>
      </c>
      <c r="F42" s="6"/>
    </row>
    <row r="43" spans="1:6" x14ac:dyDescent="0.2">
      <c r="A43" s="3"/>
      <c r="B43" s="68" t="str">
        <f>'[1]01'!B42</f>
        <v>ebből: egyéb civil szervezetek (K512)</v>
      </c>
      <c r="C43" s="69">
        <f>'[1]01'!C42</f>
        <v>0</v>
      </c>
      <c r="D43" s="69">
        <f>'[1]01'!D42</f>
        <v>0</v>
      </c>
      <c r="E43" s="69">
        <f>'[1]01'!E42</f>
        <v>845672</v>
      </c>
      <c r="F43" s="8"/>
    </row>
    <row r="44" spans="1:6" x14ac:dyDescent="0.2">
      <c r="A44" s="3"/>
      <c r="B44" s="68" t="str">
        <f>'[1]01'!B43</f>
        <v>ebből: egyéb vállalkozások (K512)</v>
      </c>
      <c r="C44" s="69">
        <f>'[1]01'!C43</f>
        <v>0</v>
      </c>
      <c r="D44" s="69">
        <f>'[1]01'!D43</f>
        <v>0</v>
      </c>
      <c r="E44" s="69">
        <f>'[1]01'!E43</f>
        <v>7428741</v>
      </c>
      <c r="F44" s="8"/>
    </row>
    <row r="45" spans="1:6" x14ac:dyDescent="0.2">
      <c r="B45" s="74" t="str">
        <f>'[1]01'!B44</f>
        <v>Tartalékok (K513)</v>
      </c>
      <c r="C45" s="74">
        <f>'[1]01'!C44</f>
        <v>17285574</v>
      </c>
      <c r="D45" s="74">
        <f>'[1]01'!D44</f>
        <v>17890670</v>
      </c>
      <c r="E45" s="74">
        <f>'[1]01'!E44</f>
        <v>0</v>
      </c>
    </row>
    <row r="46" spans="1:6" x14ac:dyDescent="0.2">
      <c r="A46" s="58"/>
      <c r="B46" s="75" t="str">
        <f>'[1]01'!B46</f>
        <v>Immateriális javak beszerzése, létesítése (K61)</v>
      </c>
      <c r="C46" s="76">
        <f>'[1]01'!C46</f>
        <v>0</v>
      </c>
      <c r="D46" s="76">
        <f>'[1]01'!D46</f>
        <v>230000</v>
      </c>
      <c r="E46" s="76">
        <f>'[1]01'!E46</f>
        <v>230000</v>
      </c>
      <c r="F46" s="58"/>
    </row>
    <row r="47" spans="1:6" x14ac:dyDescent="0.2">
      <c r="A47" s="5"/>
      <c r="B47" s="70" t="str">
        <f>'[1]01'!B47</f>
        <v>Ingatlanok beszerzése, létesítése (K62)</v>
      </c>
      <c r="C47" s="71">
        <f>'[1]01'!C47</f>
        <v>0</v>
      </c>
      <c r="D47" s="71">
        <f>'[1]01'!D47</f>
        <v>252870</v>
      </c>
      <c r="E47" s="71">
        <f>'[1]01'!E47</f>
        <v>252870</v>
      </c>
      <c r="F47" s="6"/>
    </row>
    <row r="48" spans="1:6" x14ac:dyDescent="0.2">
      <c r="A48" s="5"/>
      <c r="B48" s="70" t="str">
        <f>'[1]01'!B48</f>
        <v>Informatikai eszközök beszerzése, létesítése (K63)</v>
      </c>
      <c r="C48" s="71">
        <f>'[1]01'!C48</f>
        <v>6060602</v>
      </c>
      <c r="D48" s="71">
        <f>'[1]01'!D48</f>
        <v>1160602</v>
      </c>
      <c r="E48" s="71">
        <f>'[1]01'!E48</f>
        <v>0</v>
      </c>
      <c r="F48" s="6"/>
    </row>
    <row r="49" spans="1:6" x14ac:dyDescent="0.2">
      <c r="A49" s="5"/>
      <c r="B49" s="70" t="str">
        <f>'[1]01'!B49</f>
        <v>Egyéb tárgyi eszközök beszerzése, létesítése (K64)</v>
      </c>
      <c r="C49" s="71">
        <f>'[1]01'!C49</f>
        <v>0</v>
      </c>
      <c r="D49" s="71">
        <f>'[1]01'!D49</f>
        <v>5074500</v>
      </c>
      <c r="E49" s="71">
        <f>'[1]01'!E49</f>
        <v>5074500</v>
      </c>
      <c r="F49" s="6"/>
    </row>
    <row r="50" spans="1:6" x14ac:dyDescent="0.2">
      <c r="A50" s="5"/>
      <c r="B50" s="70" t="str">
        <f>'[1]01'!B50</f>
        <v>Beruházási célú előzetesen felszámított áfa (K67)</v>
      </c>
      <c r="C50" s="71">
        <f>'[1]01'!C50</f>
        <v>1636363</v>
      </c>
      <c r="D50" s="71">
        <f>'[1]01'!D50</f>
        <v>1786078</v>
      </c>
      <c r="E50" s="71">
        <f>'[1]01'!E50</f>
        <v>149715</v>
      </c>
      <c r="F50" s="6"/>
    </row>
    <row r="51" spans="1:6" x14ac:dyDescent="0.2">
      <c r="A51" s="3"/>
      <c r="B51" s="72" t="str">
        <f>'[1]01'!B51</f>
        <v>Beruházások (K6)</v>
      </c>
      <c r="C51" s="73">
        <f>'[1]01'!C51</f>
        <v>7696965</v>
      </c>
      <c r="D51" s="73">
        <f>'[1]01'!D51</f>
        <v>8504050</v>
      </c>
      <c r="E51" s="73">
        <f>'[1]01'!E51</f>
        <v>5707085</v>
      </c>
      <c r="F51" s="8"/>
    </row>
    <row r="52" spans="1:6" x14ac:dyDescent="0.2">
      <c r="B52" s="77" t="str">
        <f>'[1]01'!B52</f>
        <v>Ingatlanok felújítása (K71)</v>
      </c>
      <c r="C52" s="77">
        <f>'[1]01'!C52</f>
        <v>34452684</v>
      </c>
      <c r="D52" s="77">
        <f>'[1]01'!D52</f>
        <v>34426051</v>
      </c>
      <c r="E52" s="77">
        <f>'[1]01'!E52</f>
        <v>27600406</v>
      </c>
    </row>
    <row r="53" spans="1:6" x14ac:dyDescent="0.2">
      <c r="A53" s="56"/>
      <c r="B53" s="78" t="str">
        <f>'[1]01'!B53</f>
        <v>Felújítási célú előzetesen felszámított áfa (K74)</v>
      </c>
      <c r="C53" s="79">
        <f>'[1]01'!C53</f>
        <v>9301975</v>
      </c>
      <c r="D53" s="79">
        <f>'[1]01'!D53</f>
        <v>9301975</v>
      </c>
      <c r="E53" s="79">
        <f>'[1]01'!E53</f>
        <v>7452110</v>
      </c>
      <c r="F53" s="56"/>
    </row>
    <row r="54" spans="1:6" x14ac:dyDescent="0.2">
      <c r="B54" s="80" t="str">
        <f>'[1]01'!B54</f>
        <v>Felújítások (=198+...+201) (K7)</v>
      </c>
      <c r="C54" s="80">
        <f>'[1]01'!C54</f>
        <v>43754659</v>
      </c>
      <c r="D54" s="80">
        <f>'[1]01'!D54</f>
        <v>43728026</v>
      </c>
      <c r="E54" s="80">
        <f>'[1]01'!E54</f>
        <v>35052516</v>
      </c>
    </row>
    <row r="55" spans="1:6" s="53" customFormat="1" ht="15" x14ac:dyDescent="0.2">
      <c r="A55" s="56"/>
      <c r="B55" s="81" t="str">
        <f>'[1]01'!B55</f>
        <v>Költségvetési kiadások (K1-K8)</v>
      </c>
      <c r="C55" s="81">
        <f>'[1]01'!C55</f>
        <v>150233492</v>
      </c>
      <c r="D55" s="81">
        <f>'[1]01'!D55</f>
        <v>168289477</v>
      </c>
      <c r="E55" s="81">
        <f>'[1]01'!E55</f>
        <v>128826598</v>
      </c>
      <c r="F55" s="56"/>
    </row>
    <row r="56" spans="1:6" s="53" customFormat="1" x14ac:dyDescent="0.2">
      <c r="A56" s="56"/>
      <c r="B56" s="56"/>
      <c r="C56" s="56"/>
      <c r="D56" s="56"/>
      <c r="E56" s="56"/>
      <c r="F56" s="56"/>
    </row>
    <row r="57" spans="1:6" s="53" customFormat="1" x14ac:dyDescent="0.2"/>
    <row r="58" spans="1:6" s="53" customFormat="1" x14ac:dyDescent="0.2"/>
    <row r="59" spans="1:6" s="53" customFormat="1" x14ac:dyDescent="0.2"/>
    <row r="62" spans="1:6" ht="11.25" customHeight="1" x14ac:dyDescent="0.2">
      <c r="A62" s="58"/>
      <c r="B62" s="58"/>
      <c r="C62" s="58"/>
      <c r="D62" s="58"/>
      <c r="E62" s="58"/>
      <c r="F62" s="58"/>
    </row>
    <row r="63" spans="1:6" x14ac:dyDescent="0.2">
      <c r="A63" s="5"/>
      <c r="B63" s="1"/>
      <c r="C63" s="6"/>
      <c r="D63" s="6"/>
      <c r="E63" s="6"/>
      <c r="F63" s="6"/>
    </row>
    <row r="64" spans="1:6" x14ac:dyDescent="0.2">
      <c r="A64" s="5"/>
      <c r="B64" s="1"/>
      <c r="C64" s="6"/>
      <c r="D64" s="6"/>
      <c r="E64" s="6"/>
      <c r="F64" s="6"/>
    </row>
    <row r="65" spans="1:6" x14ac:dyDescent="0.2">
      <c r="A65" s="5"/>
      <c r="B65" s="1"/>
      <c r="C65" s="6"/>
      <c r="D65" s="6"/>
      <c r="E65" s="6"/>
      <c r="F65" s="6"/>
    </row>
    <row r="66" spans="1:6" s="56" customFormat="1" ht="19.5" customHeight="1" x14ac:dyDescent="0.2">
      <c r="A66" s="204" t="str">
        <f>'[2]02'!$A$1</f>
        <v>02 - Beszámoló a B1. - B7.  költségvetési bevételek előirányzatának teljesítéséről</v>
      </c>
      <c r="B66" s="204"/>
      <c r="C66" s="204"/>
      <c r="D66" s="204"/>
      <c r="E66" s="204"/>
      <c r="F66" s="204"/>
    </row>
    <row r="67" spans="1:6" ht="25.5" x14ac:dyDescent="0.2">
      <c r="A67" s="82"/>
      <c r="B67" s="83"/>
      <c r="C67" s="60" t="s">
        <v>113</v>
      </c>
      <c r="D67" s="60" t="s">
        <v>114</v>
      </c>
      <c r="E67" s="60" t="s">
        <v>115</v>
      </c>
      <c r="F67" s="84"/>
    </row>
    <row r="68" spans="1:6" x14ac:dyDescent="0.2">
      <c r="A68" s="85"/>
      <c r="B68" s="68" t="s">
        <v>89</v>
      </c>
      <c r="C68" s="69">
        <v>67370782</v>
      </c>
      <c r="D68" s="69">
        <v>67407504</v>
      </c>
      <c r="E68" s="69">
        <v>67407504</v>
      </c>
      <c r="F68" s="73"/>
    </row>
    <row r="69" spans="1:6" ht="13.5" customHeight="1" x14ac:dyDescent="0.2">
      <c r="A69" s="86"/>
      <c r="B69" s="68" t="s">
        <v>248</v>
      </c>
      <c r="C69" s="69">
        <v>9068090</v>
      </c>
      <c r="D69" s="69">
        <v>9068090</v>
      </c>
      <c r="E69" s="69">
        <v>8740340</v>
      </c>
      <c r="F69" s="69"/>
    </row>
    <row r="70" spans="1:6" x14ac:dyDescent="0.2">
      <c r="A70" s="86"/>
      <c r="B70" s="68" t="s">
        <v>91</v>
      </c>
      <c r="C70" s="69">
        <v>1800000</v>
      </c>
      <c r="D70" s="69">
        <v>1800000</v>
      </c>
      <c r="E70" s="69">
        <v>1800000</v>
      </c>
      <c r="F70" s="69"/>
    </row>
    <row r="71" spans="1:6" ht="13.5" customHeight="1" x14ac:dyDescent="0.2">
      <c r="A71" s="86"/>
      <c r="B71" s="68" t="s">
        <v>92</v>
      </c>
      <c r="C71" s="69">
        <v>0</v>
      </c>
      <c r="D71" s="69">
        <v>9852385</v>
      </c>
      <c r="E71" s="69">
        <v>8180625</v>
      </c>
      <c r="F71" s="69"/>
    </row>
    <row r="72" spans="1:6" x14ac:dyDescent="0.2">
      <c r="A72" s="86"/>
      <c r="B72" s="68" t="s">
        <v>223</v>
      </c>
      <c r="C72" s="69">
        <v>0</v>
      </c>
      <c r="D72" s="69">
        <v>23370</v>
      </c>
      <c r="E72" s="69">
        <v>23370</v>
      </c>
      <c r="F72" s="69"/>
    </row>
    <row r="73" spans="1:6" x14ac:dyDescent="0.2">
      <c r="A73" s="86"/>
      <c r="B73" s="70" t="s">
        <v>224</v>
      </c>
      <c r="C73" s="71">
        <v>78238872</v>
      </c>
      <c r="D73" s="71">
        <v>88151349</v>
      </c>
      <c r="E73" s="71">
        <v>86151839</v>
      </c>
      <c r="F73" s="69"/>
    </row>
    <row r="74" spans="1:6" ht="15.75" customHeight="1" x14ac:dyDescent="0.2">
      <c r="A74" s="86"/>
      <c r="B74" s="70" t="s">
        <v>249</v>
      </c>
      <c r="C74" s="71">
        <v>38395745</v>
      </c>
      <c r="D74" s="71">
        <v>40248745</v>
      </c>
      <c r="E74" s="71">
        <v>38604376</v>
      </c>
      <c r="F74" s="69"/>
    </row>
    <row r="75" spans="1:6" x14ac:dyDescent="0.2">
      <c r="A75" s="86"/>
      <c r="B75" s="68" t="s">
        <v>93</v>
      </c>
      <c r="C75" s="69">
        <v>0</v>
      </c>
      <c r="D75" s="69">
        <v>0</v>
      </c>
      <c r="E75" s="69">
        <v>1285086</v>
      </c>
      <c r="F75" s="69"/>
    </row>
    <row r="76" spans="1:6" x14ac:dyDescent="0.2">
      <c r="A76" s="86"/>
      <c r="B76" s="68" t="s">
        <v>225</v>
      </c>
      <c r="C76" s="69">
        <v>0</v>
      </c>
      <c r="D76" s="69">
        <v>0</v>
      </c>
      <c r="E76" s="69">
        <v>66300</v>
      </c>
      <c r="F76" s="69"/>
    </row>
    <row r="77" spans="1:6" x14ac:dyDescent="0.2">
      <c r="A77" s="86"/>
      <c r="B77" s="68" t="s">
        <v>94</v>
      </c>
      <c r="C77" s="69">
        <v>0</v>
      </c>
      <c r="D77" s="69">
        <v>0</v>
      </c>
      <c r="E77" s="69">
        <v>30726883</v>
      </c>
      <c r="F77" s="69"/>
    </row>
    <row r="78" spans="1:6" x14ac:dyDescent="0.2">
      <c r="A78" s="86"/>
      <c r="B78" s="68" t="s">
        <v>199</v>
      </c>
      <c r="C78" s="69">
        <v>0</v>
      </c>
      <c r="D78" s="69">
        <v>0</v>
      </c>
      <c r="E78" s="69">
        <v>1376544</v>
      </c>
      <c r="F78" s="69"/>
    </row>
    <row r="79" spans="1:6" x14ac:dyDescent="0.2">
      <c r="A79" s="86"/>
      <c r="B79" s="68" t="s">
        <v>226</v>
      </c>
      <c r="C79" s="69">
        <v>0</v>
      </c>
      <c r="D79" s="69">
        <v>0</v>
      </c>
      <c r="E79" s="69">
        <v>5149563</v>
      </c>
      <c r="F79" s="69"/>
    </row>
    <row r="80" spans="1:6" ht="18" customHeight="1" x14ac:dyDescent="0.2">
      <c r="A80" s="86"/>
      <c r="B80" s="72" t="s">
        <v>227</v>
      </c>
      <c r="C80" s="73">
        <v>116634617</v>
      </c>
      <c r="D80" s="73">
        <v>128400094</v>
      </c>
      <c r="E80" s="73">
        <v>124756215</v>
      </c>
      <c r="F80" s="69"/>
    </row>
    <row r="81" spans="1:6" x14ac:dyDescent="0.2">
      <c r="A81" s="86"/>
      <c r="B81" s="68" t="s">
        <v>200</v>
      </c>
      <c r="C81" s="69">
        <v>0</v>
      </c>
      <c r="D81" s="69">
        <v>14999852</v>
      </c>
      <c r="E81" s="69">
        <v>14999852</v>
      </c>
      <c r="F81" s="69"/>
    </row>
    <row r="82" spans="1:6" ht="15.75" customHeight="1" x14ac:dyDescent="0.2">
      <c r="A82" s="86"/>
      <c r="B82" s="68" t="s">
        <v>228</v>
      </c>
      <c r="C82" s="69">
        <v>40307843</v>
      </c>
      <c r="D82" s="69">
        <v>27649320</v>
      </c>
      <c r="E82" s="69">
        <v>24423948</v>
      </c>
      <c r="F82" s="69"/>
    </row>
    <row r="83" spans="1:6" ht="15" customHeight="1" x14ac:dyDescent="0.2">
      <c r="A83" s="86"/>
      <c r="B83" s="68" t="s">
        <v>250</v>
      </c>
      <c r="C83" s="69">
        <v>0</v>
      </c>
      <c r="D83" s="69">
        <v>0</v>
      </c>
      <c r="E83" s="69">
        <v>2341329</v>
      </c>
      <c r="F83" s="69"/>
    </row>
    <row r="84" spans="1:6" x14ac:dyDescent="0.2">
      <c r="A84" s="86"/>
      <c r="B84" s="68" t="s">
        <v>229</v>
      </c>
      <c r="C84" s="69">
        <v>0</v>
      </c>
      <c r="D84" s="69">
        <v>0</v>
      </c>
      <c r="E84" s="69">
        <v>21670504</v>
      </c>
      <c r="F84" s="69"/>
    </row>
    <row r="85" spans="1:6" x14ac:dyDescent="0.2">
      <c r="A85" s="86"/>
      <c r="B85" s="68" t="s">
        <v>95</v>
      </c>
      <c r="C85" s="69">
        <v>0</v>
      </c>
      <c r="D85" s="69">
        <v>0</v>
      </c>
      <c r="E85" s="69">
        <v>412115</v>
      </c>
      <c r="F85" s="69"/>
    </row>
    <row r="86" spans="1:6" ht="18" customHeight="1" x14ac:dyDescent="0.2">
      <c r="A86" s="86"/>
      <c r="B86" s="72" t="s">
        <v>230</v>
      </c>
      <c r="C86" s="73">
        <v>40307843</v>
      </c>
      <c r="D86" s="73">
        <v>42649172</v>
      </c>
      <c r="E86" s="73">
        <v>39423800</v>
      </c>
      <c r="F86" s="69"/>
    </row>
    <row r="87" spans="1:6" x14ac:dyDescent="0.2">
      <c r="A87" s="86"/>
      <c r="B87" s="68" t="s">
        <v>231</v>
      </c>
      <c r="C87" s="69">
        <v>4000000</v>
      </c>
      <c r="D87" s="69">
        <v>4000000</v>
      </c>
      <c r="E87" s="69">
        <v>3581802</v>
      </c>
      <c r="F87" s="69"/>
    </row>
    <row r="88" spans="1:6" x14ac:dyDescent="0.2">
      <c r="A88" s="86"/>
      <c r="B88" s="68" t="s">
        <v>96</v>
      </c>
      <c r="C88" s="69">
        <v>0</v>
      </c>
      <c r="D88" s="69">
        <v>0</v>
      </c>
      <c r="E88" s="69">
        <v>3581802</v>
      </c>
      <c r="F88" s="69"/>
    </row>
    <row r="89" spans="1:6" x14ac:dyDescent="0.2">
      <c r="A89" s="86"/>
      <c r="B89" s="68" t="s">
        <v>232</v>
      </c>
      <c r="C89" s="69">
        <v>6000000</v>
      </c>
      <c r="D89" s="69">
        <v>6000000</v>
      </c>
      <c r="E89" s="69">
        <v>5882731</v>
      </c>
      <c r="F89" s="69"/>
    </row>
    <row r="90" spans="1:6" ht="15.75" customHeight="1" x14ac:dyDescent="0.2">
      <c r="A90" s="86"/>
      <c r="B90" s="68" t="s">
        <v>251</v>
      </c>
      <c r="C90" s="69">
        <v>0</v>
      </c>
      <c r="D90" s="69">
        <v>0</v>
      </c>
      <c r="E90" s="69">
        <v>5882731</v>
      </c>
      <c r="F90" s="69"/>
    </row>
    <row r="91" spans="1:6" x14ac:dyDescent="0.2">
      <c r="A91" s="86"/>
      <c r="B91" s="68" t="s">
        <v>233</v>
      </c>
      <c r="C91" s="69">
        <v>1000000</v>
      </c>
      <c r="D91" s="69">
        <v>1000000</v>
      </c>
      <c r="E91" s="69">
        <v>888078</v>
      </c>
      <c r="F91" s="69"/>
    </row>
    <row r="92" spans="1:6" ht="13.5" customHeight="1" x14ac:dyDescent="0.2">
      <c r="A92" s="85"/>
      <c r="B92" s="68" t="s">
        <v>97</v>
      </c>
      <c r="C92" s="69">
        <v>0</v>
      </c>
      <c r="D92" s="69">
        <v>0</v>
      </c>
      <c r="E92" s="69">
        <v>888078</v>
      </c>
      <c r="F92" s="73"/>
    </row>
    <row r="93" spans="1:6" x14ac:dyDescent="0.2">
      <c r="A93" s="86"/>
      <c r="B93" s="68" t="s">
        <v>234</v>
      </c>
      <c r="C93" s="69">
        <v>7000000</v>
      </c>
      <c r="D93" s="69">
        <v>7000000</v>
      </c>
      <c r="E93" s="69">
        <v>6770809</v>
      </c>
      <c r="F93" s="69"/>
    </row>
    <row r="94" spans="1:6" x14ac:dyDescent="0.2">
      <c r="A94" s="86"/>
      <c r="B94" s="68" t="s">
        <v>235</v>
      </c>
      <c r="C94" s="69">
        <v>200000</v>
      </c>
      <c r="D94" s="69">
        <v>200000</v>
      </c>
      <c r="E94" s="69">
        <v>46144</v>
      </c>
      <c r="F94" s="69"/>
    </row>
    <row r="95" spans="1:6" ht="16.5" customHeight="1" x14ac:dyDescent="0.2">
      <c r="A95" s="86"/>
      <c r="B95" s="72" t="s">
        <v>236</v>
      </c>
      <c r="C95" s="73">
        <v>11200000</v>
      </c>
      <c r="D95" s="73">
        <v>11200000</v>
      </c>
      <c r="E95" s="73">
        <v>10398755</v>
      </c>
      <c r="F95" s="69"/>
    </row>
    <row r="96" spans="1:6" x14ac:dyDescent="0.2">
      <c r="A96" s="86"/>
      <c r="B96" s="68" t="s">
        <v>98</v>
      </c>
      <c r="C96" s="69">
        <v>1800000</v>
      </c>
      <c r="D96" s="69">
        <v>1800000</v>
      </c>
      <c r="E96" s="69">
        <v>1663460</v>
      </c>
      <c r="F96" s="69"/>
    </row>
    <row r="97" spans="1:6" x14ac:dyDescent="0.2">
      <c r="A97" s="86"/>
      <c r="B97" s="68" t="s">
        <v>237</v>
      </c>
      <c r="C97" s="69">
        <v>2500000</v>
      </c>
      <c r="D97" s="69">
        <v>3599560</v>
      </c>
      <c r="E97" s="69">
        <v>2893904</v>
      </c>
      <c r="F97" s="69"/>
    </row>
    <row r="98" spans="1:6" s="163" customFormat="1" ht="18.75" customHeight="1" x14ac:dyDescent="0.2">
      <c r="A98" s="86"/>
      <c r="B98" s="205" t="str">
        <f t="shared" ref="B98" si="0">$A$66</f>
        <v>02 - Beszámoló a B1. - B7.  költségvetési bevételek előirányzatának teljesítéséről</v>
      </c>
      <c r="C98" s="206"/>
      <c r="D98" s="206"/>
      <c r="E98" s="207"/>
      <c r="F98" s="69"/>
    </row>
    <row r="99" spans="1:6" s="57" customFormat="1" ht="25.5" x14ac:dyDescent="0.2">
      <c r="A99" s="86"/>
      <c r="B99" s="83"/>
      <c r="C99" s="60" t="s">
        <v>113</v>
      </c>
      <c r="D99" s="60" t="s">
        <v>114</v>
      </c>
      <c r="E99" s="60" t="s">
        <v>115</v>
      </c>
      <c r="F99" s="69"/>
    </row>
    <row r="100" spans="1:6" x14ac:dyDescent="0.2">
      <c r="A100" s="85"/>
      <c r="B100" s="68" t="s">
        <v>99</v>
      </c>
      <c r="C100" s="69">
        <v>0</v>
      </c>
      <c r="D100" s="69">
        <v>0</v>
      </c>
      <c r="E100" s="69">
        <v>2285358</v>
      </c>
      <c r="F100" s="73"/>
    </row>
    <row r="101" spans="1:6" x14ac:dyDescent="0.2">
      <c r="A101" s="86"/>
      <c r="B101" s="68" t="s">
        <v>238</v>
      </c>
      <c r="C101" s="69">
        <v>25000</v>
      </c>
      <c r="D101" s="69">
        <v>25000</v>
      </c>
      <c r="E101" s="69">
        <v>964</v>
      </c>
      <c r="F101" s="69"/>
    </row>
    <row r="102" spans="1:6" x14ac:dyDescent="0.2">
      <c r="A102" s="86"/>
      <c r="B102" s="68" t="s">
        <v>239</v>
      </c>
      <c r="C102" s="69">
        <v>25000</v>
      </c>
      <c r="D102" s="69">
        <v>25000</v>
      </c>
      <c r="E102" s="69">
        <v>964</v>
      </c>
      <c r="F102" s="69"/>
    </row>
    <row r="103" spans="1:6" x14ac:dyDescent="0.2">
      <c r="A103" s="86"/>
      <c r="B103" s="68" t="s">
        <v>240</v>
      </c>
      <c r="C103" s="69">
        <v>0</v>
      </c>
      <c r="D103" s="69">
        <v>72000</v>
      </c>
      <c r="E103" s="69">
        <v>72000</v>
      </c>
      <c r="F103" s="69"/>
    </row>
    <row r="104" spans="1:6" x14ac:dyDescent="0.2">
      <c r="A104" s="86"/>
      <c r="B104" s="68" t="s">
        <v>241</v>
      </c>
      <c r="C104" s="69">
        <v>0</v>
      </c>
      <c r="D104" s="69">
        <v>800000</v>
      </c>
      <c r="E104" s="69">
        <v>635805</v>
      </c>
      <c r="F104" s="69"/>
    </row>
    <row r="105" spans="1:6" x14ac:dyDescent="0.2">
      <c r="A105" s="86"/>
      <c r="B105" s="68" t="s">
        <v>242</v>
      </c>
      <c r="C105" s="69">
        <v>0</v>
      </c>
      <c r="D105" s="69">
        <v>0</v>
      </c>
      <c r="E105" s="69">
        <v>561575</v>
      </c>
      <c r="F105" s="69"/>
    </row>
    <row r="106" spans="1:6" x14ac:dyDescent="0.2">
      <c r="A106" s="86"/>
      <c r="B106" s="72" t="s">
        <v>243</v>
      </c>
      <c r="C106" s="73">
        <v>4325000</v>
      </c>
      <c r="D106" s="73">
        <v>6296560</v>
      </c>
      <c r="E106" s="73">
        <v>5266133</v>
      </c>
      <c r="F106" s="69"/>
    </row>
    <row r="107" spans="1:6" x14ac:dyDescent="0.2">
      <c r="A107" s="86"/>
      <c r="B107" s="68" t="s">
        <v>244</v>
      </c>
      <c r="C107" s="69">
        <v>0</v>
      </c>
      <c r="D107" s="69">
        <v>200800</v>
      </c>
      <c r="E107" s="69">
        <v>225000</v>
      </c>
      <c r="F107" s="69"/>
    </row>
    <row r="108" spans="1:6" x14ac:dyDescent="0.2">
      <c r="A108" s="86"/>
      <c r="B108" s="68" t="s">
        <v>245</v>
      </c>
      <c r="C108" s="69">
        <v>0</v>
      </c>
      <c r="D108" s="69">
        <v>0</v>
      </c>
      <c r="E108" s="69">
        <v>110900</v>
      </c>
      <c r="F108" s="69"/>
    </row>
    <row r="109" spans="1:6" x14ac:dyDescent="0.2">
      <c r="A109" s="86"/>
      <c r="B109" s="68" t="s">
        <v>101</v>
      </c>
      <c r="C109" s="69">
        <v>0</v>
      </c>
      <c r="D109" s="69">
        <v>0</v>
      </c>
      <c r="E109" s="69">
        <v>114100</v>
      </c>
      <c r="F109" s="69"/>
    </row>
    <row r="110" spans="1:6" x14ac:dyDescent="0.2">
      <c r="A110" s="86"/>
      <c r="B110" s="72" t="s">
        <v>246</v>
      </c>
      <c r="C110" s="73">
        <v>0</v>
      </c>
      <c r="D110" s="73">
        <v>200800</v>
      </c>
      <c r="E110" s="73">
        <v>225000</v>
      </c>
      <c r="F110" s="69"/>
    </row>
    <row r="111" spans="1:6" x14ac:dyDescent="0.2">
      <c r="A111" s="85"/>
      <c r="B111" s="72" t="s">
        <v>247</v>
      </c>
      <c r="C111" s="73">
        <v>172467460</v>
      </c>
      <c r="D111" s="73">
        <v>188746626</v>
      </c>
      <c r="E111" s="73">
        <v>180069903</v>
      </c>
      <c r="F111" s="73"/>
    </row>
    <row r="112" spans="1:6" x14ac:dyDescent="0.2">
      <c r="A112" s="5"/>
      <c r="B112" s="1"/>
      <c r="C112" s="6"/>
      <c r="D112" s="6"/>
      <c r="E112" s="6"/>
      <c r="F112" s="6"/>
    </row>
    <row r="113" spans="1:6" x14ac:dyDescent="0.2">
      <c r="A113" s="5"/>
      <c r="B113" s="1"/>
      <c r="C113" s="6"/>
      <c r="D113" s="6"/>
      <c r="E113" s="6"/>
      <c r="F113" s="6"/>
    </row>
    <row r="114" spans="1:6" x14ac:dyDescent="0.2">
      <c r="A114" s="5"/>
      <c r="B114" s="1"/>
      <c r="C114" s="6"/>
      <c r="D114" s="6"/>
      <c r="E114" s="6"/>
      <c r="F114" s="6"/>
    </row>
    <row r="115" spans="1:6" s="45" customFormat="1" x14ac:dyDescent="0.2">
      <c r="A115" s="5"/>
      <c r="B115" s="1"/>
      <c r="C115" s="6"/>
      <c r="D115" s="6"/>
      <c r="E115" s="6"/>
      <c r="F115" s="6"/>
    </row>
    <row r="116" spans="1:6" s="45" customFormat="1" x14ac:dyDescent="0.2">
      <c r="A116" s="5"/>
      <c r="B116" s="1"/>
      <c r="C116" s="6"/>
      <c r="D116" s="6"/>
      <c r="E116" s="6"/>
      <c r="F116" s="6"/>
    </row>
    <row r="117" spans="1:6" s="45" customFormat="1" x14ac:dyDescent="0.2">
      <c r="A117" s="3"/>
      <c r="B117" s="7"/>
      <c r="C117" s="8"/>
      <c r="D117" s="8"/>
      <c r="E117" s="8"/>
      <c r="F117" s="8"/>
    </row>
    <row r="118" spans="1:6" s="45" customFormat="1" x14ac:dyDescent="0.2">
      <c r="A118" s="5"/>
      <c r="B118" s="1"/>
      <c r="C118" s="6"/>
      <c r="D118" s="6"/>
      <c r="E118" s="6"/>
      <c r="F118" s="6"/>
    </row>
    <row r="119" spans="1:6" s="45" customFormat="1" x14ac:dyDescent="0.2">
      <c r="A119" s="5"/>
      <c r="B119" s="1"/>
      <c r="C119" s="6"/>
      <c r="D119" s="6"/>
      <c r="E119" s="6"/>
      <c r="F119" s="6"/>
    </row>
    <row r="120" spans="1:6" s="45" customFormat="1" x14ac:dyDescent="0.2">
      <c r="A120" s="3"/>
      <c r="B120" s="7"/>
      <c r="C120" s="8"/>
      <c r="D120" s="8"/>
      <c r="E120" s="8"/>
      <c r="F120" s="8"/>
    </row>
    <row r="121" spans="1:6" s="45" customFormat="1" x14ac:dyDescent="0.2">
      <c r="A121" s="3"/>
      <c r="B121" s="7"/>
      <c r="C121" s="8"/>
      <c r="D121" s="8"/>
      <c r="E121" s="8"/>
      <c r="F121" s="8"/>
    </row>
    <row r="122" spans="1:6" s="45" customFormat="1" x14ac:dyDescent="0.2">
      <c r="A122" s="3"/>
      <c r="B122" s="7"/>
      <c r="C122" s="8"/>
      <c r="D122" s="8"/>
      <c r="E122" s="8"/>
      <c r="F122" s="8"/>
    </row>
    <row r="123" spans="1:6" s="45" customFormat="1" x14ac:dyDescent="0.2">
      <c r="A123" s="3"/>
      <c r="B123" s="7"/>
      <c r="C123" s="8"/>
      <c r="D123" s="8"/>
      <c r="E123" s="8"/>
      <c r="F123" s="8"/>
    </row>
    <row r="124" spans="1:6" s="45" customFormat="1" x14ac:dyDescent="0.2">
      <c r="A124" s="3"/>
      <c r="B124" s="7"/>
      <c r="C124" s="8"/>
      <c r="D124" s="8"/>
      <c r="E124" s="8"/>
      <c r="F124" s="8"/>
    </row>
    <row r="125" spans="1:6" s="45" customFormat="1" x14ac:dyDescent="0.2">
      <c r="A125" s="3"/>
      <c r="B125" s="7"/>
      <c r="C125" s="8"/>
      <c r="D125" s="8"/>
      <c r="E125" s="8"/>
      <c r="F125" s="8"/>
    </row>
    <row r="126" spans="1:6" s="45" customFormat="1" x14ac:dyDescent="0.2">
      <c r="A126" s="3"/>
      <c r="B126" s="7"/>
      <c r="C126" s="8"/>
      <c r="D126" s="8"/>
      <c r="E126" s="8"/>
      <c r="F126" s="8"/>
    </row>
    <row r="127" spans="1:6" s="45" customFormat="1" x14ac:dyDescent="0.2">
      <c r="A127" s="3"/>
      <c r="B127" s="7"/>
      <c r="C127" s="8"/>
      <c r="D127" s="8"/>
      <c r="E127" s="8"/>
      <c r="F127" s="8"/>
    </row>
    <row r="128" spans="1:6" s="45" customFormat="1" x14ac:dyDescent="0.2">
      <c r="A128" s="3"/>
      <c r="B128" s="7"/>
      <c r="C128" s="8"/>
      <c r="D128" s="8"/>
      <c r="E128" s="8"/>
      <c r="F128" s="8"/>
    </row>
    <row r="129" spans="1:6" s="45" customFormat="1" x14ac:dyDescent="0.2">
      <c r="A129" s="3"/>
      <c r="B129" s="7"/>
      <c r="C129" s="8"/>
      <c r="D129" s="8"/>
      <c r="E129" s="8"/>
      <c r="F129" s="8"/>
    </row>
    <row r="130" spans="1:6" s="45" customFormat="1" x14ac:dyDescent="0.2">
      <c r="A130" s="3"/>
      <c r="B130" s="7"/>
      <c r="C130" s="8"/>
      <c r="D130" s="8"/>
      <c r="E130" s="8"/>
      <c r="F130" s="8"/>
    </row>
    <row r="131" spans="1:6" s="45" customFormat="1" ht="13.5" thickBot="1" x14ac:dyDescent="0.25">
      <c r="A131" s="3"/>
      <c r="B131" s="7"/>
      <c r="C131" s="8"/>
      <c r="D131" s="8"/>
      <c r="E131" s="8"/>
      <c r="F131" s="8"/>
    </row>
    <row r="132" spans="1:6" ht="19.5" customHeight="1" x14ac:dyDescent="0.2">
      <c r="A132" s="195" t="str">
        <f>'[2]03'!$A$1</f>
        <v>03 - K9. Finanszírozási kiadások</v>
      </c>
      <c r="B132" s="198"/>
      <c r="C132" s="198"/>
      <c r="D132" s="198"/>
      <c r="E132" s="198"/>
      <c r="F132" s="199"/>
    </row>
    <row r="133" spans="1:6" ht="27.75" customHeight="1" x14ac:dyDescent="0.2">
      <c r="A133" s="90"/>
      <c r="B133" s="87"/>
      <c r="C133" s="88" t="s">
        <v>113</v>
      </c>
      <c r="D133" s="88" t="s">
        <v>114</v>
      </c>
      <c r="E133" s="88" t="s">
        <v>115</v>
      </c>
      <c r="F133" s="91"/>
    </row>
    <row r="134" spans="1:6" x14ac:dyDescent="0.2">
      <c r="A134" s="92"/>
      <c r="B134" s="68" t="s">
        <v>103</v>
      </c>
      <c r="C134" s="69">
        <v>0</v>
      </c>
      <c r="D134" s="69">
        <v>3129555</v>
      </c>
      <c r="E134" s="69">
        <v>3129555</v>
      </c>
      <c r="F134" s="93"/>
    </row>
    <row r="135" spans="1:6" x14ac:dyDescent="0.2">
      <c r="A135" s="92"/>
      <c r="B135" s="68" t="s">
        <v>104</v>
      </c>
      <c r="C135" s="69">
        <v>51304540</v>
      </c>
      <c r="D135" s="69">
        <v>51304540</v>
      </c>
      <c r="E135" s="69">
        <v>51031200</v>
      </c>
      <c r="F135" s="93"/>
    </row>
    <row r="136" spans="1:6" x14ac:dyDescent="0.2">
      <c r="A136" s="92"/>
      <c r="B136" s="68" t="s">
        <v>252</v>
      </c>
      <c r="C136" s="69">
        <v>51304540</v>
      </c>
      <c r="D136" s="69">
        <v>54434095</v>
      </c>
      <c r="E136" s="69">
        <v>54160755</v>
      </c>
      <c r="F136" s="93"/>
    </row>
    <row r="137" spans="1:6" ht="13.5" thickBot="1" x14ac:dyDescent="0.25">
      <c r="A137" s="94"/>
      <c r="B137" s="95" t="s">
        <v>253</v>
      </c>
      <c r="C137" s="96">
        <v>51304540</v>
      </c>
      <c r="D137" s="96">
        <v>54434095</v>
      </c>
      <c r="E137" s="96">
        <v>54160755</v>
      </c>
      <c r="F137" s="97"/>
    </row>
    <row r="147" spans="2:6" ht="13.5" thickBot="1" x14ac:dyDescent="0.25"/>
    <row r="148" spans="2:6" ht="18.75" customHeight="1" x14ac:dyDescent="0.2">
      <c r="B148" s="200" t="s">
        <v>117</v>
      </c>
      <c r="C148" s="201"/>
      <c r="D148" s="201"/>
      <c r="E148" s="201"/>
      <c r="F148" s="202"/>
    </row>
    <row r="149" spans="2:6" ht="25.5" x14ac:dyDescent="0.2">
      <c r="B149" s="98"/>
      <c r="C149" s="89" t="s">
        <v>113</v>
      </c>
      <c r="D149" s="89" t="s">
        <v>114</v>
      </c>
      <c r="E149" s="89" t="s">
        <v>115</v>
      </c>
      <c r="F149" s="99"/>
    </row>
    <row r="150" spans="2:6" x14ac:dyDescent="0.2">
      <c r="B150" s="100" t="s">
        <v>106</v>
      </c>
      <c r="C150" s="69">
        <v>29070572</v>
      </c>
      <c r="D150" s="69">
        <v>30579600</v>
      </c>
      <c r="E150" s="69">
        <v>30579600</v>
      </c>
      <c r="F150" s="93"/>
    </row>
    <row r="151" spans="2:6" x14ac:dyDescent="0.2">
      <c r="B151" s="100" t="s">
        <v>254</v>
      </c>
      <c r="C151" s="69">
        <v>29070572</v>
      </c>
      <c r="D151" s="69">
        <v>30579600</v>
      </c>
      <c r="E151" s="69">
        <v>30579600</v>
      </c>
      <c r="F151" s="93"/>
    </row>
    <row r="152" spans="2:6" x14ac:dyDescent="0.2">
      <c r="B152" s="100" t="s">
        <v>107</v>
      </c>
      <c r="C152" s="69">
        <v>0</v>
      </c>
      <c r="D152" s="69">
        <v>3397346</v>
      </c>
      <c r="E152" s="69">
        <v>3397346</v>
      </c>
      <c r="F152" s="93"/>
    </row>
    <row r="153" spans="2:6" x14ac:dyDescent="0.2">
      <c r="B153" s="100" t="s">
        <v>255</v>
      </c>
      <c r="C153" s="69">
        <v>29070572</v>
      </c>
      <c r="D153" s="69">
        <v>33976946</v>
      </c>
      <c r="E153" s="69">
        <v>33976946</v>
      </c>
      <c r="F153" s="93"/>
    </row>
    <row r="154" spans="2:6" ht="13.5" thickBot="1" x14ac:dyDescent="0.25">
      <c r="B154" s="101" t="s">
        <v>256</v>
      </c>
      <c r="C154" s="96">
        <v>29070572</v>
      </c>
      <c r="D154" s="96">
        <v>33976946</v>
      </c>
      <c r="E154" s="96">
        <v>33976946</v>
      </c>
      <c r="F154" s="97"/>
    </row>
  </sheetData>
  <mergeCells count="6">
    <mergeCell ref="A132:F132"/>
    <mergeCell ref="B148:F148"/>
    <mergeCell ref="A1:F1"/>
    <mergeCell ref="A66:F66"/>
    <mergeCell ref="B33:E33"/>
    <mergeCell ref="B98:E98"/>
  </mergeCells>
  <phoneticPr fontId="13" type="noConversion"/>
  <pageMargins left="0.75" right="0.75" top="1" bottom="1" header="0.5" footer="0.5"/>
  <pageSetup paperSize="9" orientation="landscape" r:id="rId1"/>
  <headerFooter alignWithMargins="0">
    <oddHeader>&amp;L
1/a.melléklet 3./2019(V.29.) ÖR&amp;C&amp;"Arial CE,Félkövér"&amp;12Bolhó Község Önkormányzata 2018.évi bevételei és kiadásai&amp;R
adatok Ft-ban</oddHeader>
    <oddFooter>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3"/>
  <sheetViews>
    <sheetView view="pageLayout" topLeftCell="B1" zoomScaleNormal="100" workbookViewId="0">
      <selection activeCell="B53" sqref="B53"/>
    </sheetView>
  </sheetViews>
  <sheetFormatPr defaultRowHeight="12.75" x14ac:dyDescent="0.2"/>
  <cols>
    <col min="1" max="1" width="3.85546875" hidden="1" customWidth="1"/>
    <col min="2" max="2" width="64.28515625" customWidth="1"/>
    <col min="3" max="3" width="12.7109375" customWidth="1"/>
    <col min="4" max="4" width="17.28515625" customWidth="1"/>
    <col min="5" max="5" width="21.7109375" customWidth="1"/>
    <col min="6" max="6" width="24.5703125" customWidth="1"/>
  </cols>
  <sheetData>
    <row r="1" spans="1:5" ht="18.75" customHeight="1" x14ac:dyDescent="0.2">
      <c r="A1" s="208" t="s">
        <v>112</v>
      </c>
      <c r="B1" s="209"/>
      <c r="C1" s="209"/>
      <c r="D1" s="209"/>
      <c r="E1" s="210"/>
    </row>
    <row r="2" spans="1:5" ht="29.25" customHeight="1" x14ac:dyDescent="0.2">
      <c r="A2" s="102"/>
      <c r="B2" s="67" t="s">
        <v>1</v>
      </c>
      <c r="C2" s="67" t="s">
        <v>113</v>
      </c>
      <c r="D2" s="67" t="s">
        <v>114</v>
      </c>
      <c r="E2" s="67" t="s">
        <v>115</v>
      </c>
    </row>
    <row r="3" spans="1:5" ht="17.25" customHeight="1" x14ac:dyDescent="0.2">
      <c r="A3" s="103"/>
      <c r="B3" s="68" t="s">
        <v>249</v>
      </c>
      <c r="C3" s="69">
        <v>0</v>
      </c>
      <c r="D3" s="69">
        <v>1683382</v>
      </c>
      <c r="E3" s="69">
        <v>1683382</v>
      </c>
    </row>
    <row r="4" spans="1:5" x14ac:dyDescent="0.2">
      <c r="A4" s="103"/>
      <c r="B4" s="68" t="s">
        <v>93</v>
      </c>
      <c r="C4" s="69">
        <v>0</v>
      </c>
      <c r="D4" s="69">
        <v>0</v>
      </c>
      <c r="E4" s="69">
        <v>1683382</v>
      </c>
    </row>
    <row r="5" spans="1:5" ht="14.25" customHeight="1" x14ac:dyDescent="0.2">
      <c r="A5" s="104"/>
      <c r="B5" s="72" t="s">
        <v>227</v>
      </c>
      <c r="C5" s="73">
        <v>0</v>
      </c>
      <c r="D5" s="73">
        <v>1683382</v>
      </c>
      <c r="E5" s="73">
        <v>1683382</v>
      </c>
    </row>
    <row r="6" spans="1:5" x14ac:dyDescent="0.2">
      <c r="A6" s="103"/>
      <c r="B6" s="68" t="s">
        <v>237</v>
      </c>
      <c r="C6" s="69">
        <v>0</v>
      </c>
      <c r="D6" s="69">
        <v>90000</v>
      </c>
      <c r="E6" s="69">
        <v>30000</v>
      </c>
    </row>
    <row r="7" spans="1:5" ht="16.5" customHeight="1" x14ac:dyDescent="0.2">
      <c r="A7" s="103"/>
      <c r="B7" s="68" t="s">
        <v>238</v>
      </c>
      <c r="C7" s="69">
        <v>0</v>
      </c>
      <c r="D7" s="69">
        <v>3334</v>
      </c>
      <c r="E7" s="69">
        <v>32</v>
      </c>
    </row>
    <row r="8" spans="1:5" ht="14.25" customHeight="1" x14ac:dyDescent="0.2">
      <c r="A8" s="103"/>
      <c r="B8" s="68" t="s">
        <v>239</v>
      </c>
      <c r="C8" s="69">
        <v>0</v>
      </c>
      <c r="D8" s="69">
        <v>3334</v>
      </c>
      <c r="E8" s="69">
        <v>32</v>
      </c>
    </row>
    <row r="9" spans="1:5" x14ac:dyDescent="0.2">
      <c r="A9" s="103"/>
      <c r="B9" s="68" t="s">
        <v>241</v>
      </c>
      <c r="C9" s="69">
        <v>0</v>
      </c>
      <c r="D9" s="69">
        <v>60000</v>
      </c>
      <c r="E9" s="69">
        <v>17501</v>
      </c>
    </row>
    <row r="10" spans="1:5" x14ac:dyDescent="0.2">
      <c r="A10" s="103"/>
      <c r="B10" s="72" t="s">
        <v>243</v>
      </c>
      <c r="C10" s="73">
        <v>0</v>
      </c>
      <c r="D10" s="73">
        <v>153334</v>
      </c>
      <c r="E10" s="73">
        <v>47533</v>
      </c>
    </row>
    <row r="11" spans="1:5" ht="13.5" thickBot="1" x14ac:dyDescent="0.25">
      <c r="A11" s="136"/>
      <c r="B11" s="72" t="s">
        <v>247</v>
      </c>
      <c r="C11" s="73">
        <v>0</v>
      </c>
      <c r="D11" s="73">
        <v>1836716</v>
      </c>
      <c r="E11" s="73">
        <v>1730915</v>
      </c>
    </row>
    <row r="12" spans="1:5" ht="102.75" customHeight="1" x14ac:dyDescent="0.2">
      <c r="A12" s="3"/>
      <c r="B12" s="7"/>
      <c r="C12" s="8"/>
      <c r="D12" s="8"/>
      <c r="E12" s="8"/>
    </row>
    <row r="13" spans="1:5" ht="18" customHeight="1" x14ac:dyDescent="0.2">
      <c r="A13" s="211" t="s">
        <v>117</v>
      </c>
      <c r="B13" s="211"/>
      <c r="C13" s="211"/>
      <c r="D13" s="211"/>
      <c r="E13" s="211"/>
    </row>
    <row r="14" spans="1:5" ht="25.5" x14ac:dyDescent="0.2">
      <c r="A14" s="67"/>
      <c r="B14" s="67" t="s">
        <v>1</v>
      </c>
      <c r="C14" s="67" t="s">
        <v>113</v>
      </c>
      <c r="D14" s="67" t="s">
        <v>114</v>
      </c>
      <c r="E14" s="67" t="s">
        <v>119</v>
      </c>
    </row>
    <row r="15" spans="1:5" x14ac:dyDescent="0.2">
      <c r="A15" s="86"/>
      <c r="B15" s="68" t="s">
        <v>106</v>
      </c>
      <c r="C15" s="69">
        <v>814829</v>
      </c>
      <c r="D15" s="69">
        <v>781495</v>
      </c>
      <c r="E15" s="69">
        <v>781495</v>
      </c>
    </row>
    <row r="16" spans="1:5" x14ac:dyDescent="0.2">
      <c r="A16" s="86"/>
      <c r="B16" s="68" t="s">
        <v>254</v>
      </c>
      <c r="C16" s="69">
        <v>814829</v>
      </c>
      <c r="D16" s="69">
        <v>781495</v>
      </c>
      <c r="E16" s="69">
        <v>781495</v>
      </c>
    </row>
    <row r="17" spans="1:5" x14ac:dyDescent="0.2">
      <c r="A17" s="86"/>
      <c r="B17" s="68" t="s">
        <v>108</v>
      </c>
      <c r="C17" s="69">
        <v>51304540</v>
      </c>
      <c r="D17" s="69">
        <v>51304540</v>
      </c>
      <c r="E17" s="69">
        <v>51031200</v>
      </c>
    </row>
    <row r="18" spans="1:5" x14ac:dyDescent="0.2">
      <c r="A18" s="86"/>
      <c r="B18" s="68" t="s">
        <v>255</v>
      </c>
      <c r="C18" s="69">
        <v>52119369</v>
      </c>
      <c r="D18" s="69">
        <v>52086035</v>
      </c>
      <c r="E18" s="69">
        <v>51812695</v>
      </c>
    </row>
    <row r="19" spans="1:5" ht="13.5" customHeight="1" x14ac:dyDescent="0.2">
      <c r="A19" s="85"/>
      <c r="B19" s="72" t="s">
        <v>256</v>
      </c>
      <c r="C19" s="73">
        <v>52119369</v>
      </c>
      <c r="D19" s="73">
        <v>52086035</v>
      </c>
      <c r="E19" s="73">
        <v>51812695</v>
      </c>
    </row>
    <row r="20" spans="1:5" ht="73.5" customHeight="1" x14ac:dyDescent="0.2"/>
    <row r="21" spans="1:5" ht="18" customHeight="1" x14ac:dyDescent="0.2">
      <c r="A21" s="211" t="s">
        <v>118</v>
      </c>
      <c r="B21" s="212"/>
      <c r="C21" s="212"/>
      <c r="D21" s="212"/>
      <c r="E21" s="212"/>
    </row>
    <row r="22" spans="1:5" ht="38.25" x14ac:dyDescent="0.2">
      <c r="A22" s="67"/>
      <c r="B22" s="67" t="s">
        <v>1</v>
      </c>
      <c r="C22" s="67" t="s">
        <v>113</v>
      </c>
      <c r="D22" s="67" t="s">
        <v>114</v>
      </c>
      <c r="E22" s="67" t="s">
        <v>120</v>
      </c>
    </row>
    <row r="23" spans="1:5" x14ac:dyDescent="0.2">
      <c r="A23" s="86"/>
      <c r="B23" s="68" t="s">
        <v>6</v>
      </c>
      <c r="C23" s="69">
        <v>37020200</v>
      </c>
      <c r="D23" s="69">
        <v>36145200</v>
      </c>
      <c r="E23" s="69">
        <v>35984796</v>
      </c>
    </row>
    <row r="24" spans="1:5" x14ac:dyDescent="0.2">
      <c r="A24" s="86"/>
      <c r="B24" s="68" t="s">
        <v>202</v>
      </c>
      <c r="C24" s="69">
        <v>1555800</v>
      </c>
      <c r="D24" s="69">
        <v>1555800</v>
      </c>
      <c r="E24" s="69">
        <v>1554800</v>
      </c>
    </row>
    <row r="25" spans="1:5" x14ac:dyDescent="0.2">
      <c r="A25" s="86"/>
      <c r="B25" s="68" t="s">
        <v>8</v>
      </c>
      <c r="C25" s="69">
        <v>2375810</v>
      </c>
      <c r="D25" s="69">
        <v>1750810</v>
      </c>
      <c r="E25" s="69">
        <v>1748190</v>
      </c>
    </row>
    <row r="26" spans="1:5" x14ac:dyDescent="0.2">
      <c r="A26" s="86"/>
      <c r="B26" s="68" t="s">
        <v>10</v>
      </c>
      <c r="C26" s="69">
        <v>300000</v>
      </c>
      <c r="D26" s="69">
        <v>300000</v>
      </c>
      <c r="E26" s="69">
        <v>208475</v>
      </c>
    </row>
    <row r="27" spans="1:5" s="45" customFormat="1" x14ac:dyDescent="0.2">
      <c r="A27" s="86"/>
      <c r="B27" s="68" t="s">
        <v>281</v>
      </c>
      <c r="C27" s="69">
        <v>41251810</v>
      </c>
      <c r="D27" s="69">
        <v>39751810</v>
      </c>
      <c r="E27" s="69">
        <v>39496261</v>
      </c>
    </row>
    <row r="28" spans="1:5" ht="15.75" customHeight="1" x14ac:dyDescent="0.2">
      <c r="A28" s="86"/>
      <c r="B28" s="68" t="s">
        <v>293</v>
      </c>
      <c r="C28" s="69">
        <v>0</v>
      </c>
      <c r="D28" s="69">
        <v>540000</v>
      </c>
      <c r="E28" s="69">
        <v>540000</v>
      </c>
    </row>
    <row r="29" spans="1:5" x14ac:dyDescent="0.2">
      <c r="A29" s="86" t="s">
        <v>12</v>
      </c>
      <c r="B29" s="68" t="s">
        <v>18</v>
      </c>
      <c r="C29" s="69">
        <v>0</v>
      </c>
      <c r="D29" s="69">
        <v>732000</v>
      </c>
      <c r="E29" s="69">
        <v>725200</v>
      </c>
    </row>
    <row r="30" spans="1:5" x14ac:dyDescent="0.2">
      <c r="A30" s="86" t="s">
        <v>15</v>
      </c>
      <c r="B30" s="68" t="s">
        <v>282</v>
      </c>
      <c r="C30" s="69">
        <v>0</v>
      </c>
      <c r="D30" s="69">
        <v>1272000</v>
      </c>
      <c r="E30" s="69">
        <v>1265200</v>
      </c>
    </row>
    <row r="31" spans="1:5" ht="17.25" customHeight="1" x14ac:dyDescent="0.2">
      <c r="A31" s="86" t="s">
        <v>17</v>
      </c>
      <c r="B31" s="72" t="s">
        <v>283</v>
      </c>
      <c r="C31" s="73">
        <v>41251810</v>
      </c>
      <c r="D31" s="73">
        <v>41023810</v>
      </c>
      <c r="E31" s="73">
        <v>40761461</v>
      </c>
    </row>
    <row r="32" spans="1:5" ht="17.25" customHeight="1" x14ac:dyDescent="0.2">
      <c r="A32" s="86" t="s">
        <v>19</v>
      </c>
      <c r="B32" s="72" t="s">
        <v>284</v>
      </c>
      <c r="C32" s="73">
        <v>7665980</v>
      </c>
      <c r="D32" s="73">
        <v>8453067</v>
      </c>
      <c r="E32" s="73">
        <v>8287563</v>
      </c>
    </row>
    <row r="33" spans="1:5" x14ac:dyDescent="0.2">
      <c r="A33" s="85" t="s">
        <v>20</v>
      </c>
      <c r="B33" s="68" t="s">
        <v>23</v>
      </c>
      <c r="C33" s="69">
        <v>0</v>
      </c>
      <c r="D33" s="69">
        <v>0</v>
      </c>
      <c r="E33" s="69">
        <v>7904959</v>
      </c>
    </row>
    <row r="34" spans="1:5" x14ac:dyDescent="0.2">
      <c r="A34" s="85" t="s">
        <v>21</v>
      </c>
      <c r="B34" s="68" t="s">
        <v>25</v>
      </c>
      <c r="C34" s="69">
        <v>0</v>
      </c>
      <c r="D34" s="69">
        <v>0</v>
      </c>
      <c r="E34" s="69">
        <v>185780</v>
      </c>
    </row>
    <row r="35" spans="1:5" x14ac:dyDescent="0.2">
      <c r="A35" s="86" t="s">
        <v>22</v>
      </c>
      <c r="B35" s="68" t="s">
        <v>29</v>
      </c>
      <c r="C35" s="69">
        <v>0</v>
      </c>
      <c r="D35" s="69">
        <v>0</v>
      </c>
      <c r="E35" s="69">
        <v>196824</v>
      </c>
    </row>
    <row r="36" spans="1:5" x14ac:dyDescent="0.2">
      <c r="A36" s="86" t="s">
        <v>24</v>
      </c>
      <c r="B36" s="68" t="s">
        <v>31</v>
      </c>
      <c r="C36" s="69">
        <v>80000</v>
      </c>
      <c r="D36" s="69">
        <v>38000</v>
      </c>
      <c r="E36" s="69">
        <v>38000</v>
      </c>
    </row>
    <row r="37" spans="1:5" x14ac:dyDescent="0.2">
      <c r="A37" s="86" t="s">
        <v>28</v>
      </c>
      <c r="B37" s="68" t="s">
        <v>33</v>
      </c>
      <c r="C37" s="69">
        <v>400000</v>
      </c>
      <c r="D37" s="69">
        <v>561560</v>
      </c>
      <c r="E37" s="69">
        <v>556140</v>
      </c>
    </row>
    <row r="38" spans="1:5" x14ac:dyDescent="0.2">
      <c r="A38" s="86" t="s">
        <v>30</v>
      </c>
      <c r="B38" s="68" t="s">
        <v>285</v>
      </c>
      <c r="C38" s="69">
        <v>480000</v>
      </c>
      <c r="D38" s="69">
        <v>599560</v>
      </c>
      <c r="E38" s="69">
        <v>594140</v>
      </c>
    </row>
    <row r="39" spans="1:5" x14ac:dyDescent="0.2">
      <c r="A39" s="86" t="s">
        <v>32</v>
      </c>
      <c r="B39" s="68" t="s">
        <v>36</v>
      </c>
      <c r="C39" s="69">
        <v>300000</v>
      </c>
      <c r="D39" s="69">
        <v>300000</v>
      </c>
      <c r="E39" s="69">
        <v>252070</v>
      </c>
    </row>
    <row r="40" spans="1:5" x14ac:dyDescent="0.2">
      <c r="A40" s="86" t="s">
        <v>34</v>
      </c>
      <c r="B40" s="68" t="s">
        <v>38</v>
      </c>
      <c r="C40" s="69">
        <v>200000</v>
      </c>
      <c r="D40" s="69">
        <v>30000</v>
      </c>
      <c r="E40" s="69">
        <v>25775</v>
      </c>
    </row>
    <row r="41" spans="1:5" x14ac:dyDescent="0.2">
      <c r="A41" s="86" t="s">
        <v>35</v>
      </c>
      <c r="B41" s="68" t="s">
        <v>286</v>
      </c>
      <c r="C41" s="69">
        <v>500000</v>
      </c>
      <c r="D41" s="69">
        <v>330000</v>
      </c>
      <c r="E41" s="69">
        <v>277845</v>
      </c>
    </row>
    <row r="42" spans="1:5" x14ac:dyDescent="0.2">
      <c r="A42" s="86" t="s">
        <v>37</v>
      </c>
      <c r="B42" s="68" t="s">
        <v>41</v>
      </c>
      <c r="C42" s="69">
        <v>800000</v>
      </c>
      <c r="D42" s="69">
        <v>820000</v>
      </c>
      <c r="E42" s="69">
        <v>795265</v>
      </c>
    </row>
    <row r="43" spans="1:5" x14ac:dyDescent="0.2">
      <c r="A43" s="86" t="s">
        <v>39</v>
      </c>
      <c r="B43" s="68" t="s">
        <v>287</v>
      </c>
      <c r="C43" s="69">
        <v>400000</v>
      </c>
      <c r="D43" s="69">
        <v>1637214</v>
      </c>
      <c r="E43" s="69">
        <v>1599843</v>
      </c>
    </row>
    <row r="44" spans="1:5" x14ac:dyDescent="0.2">
      <c r="A44" s="86" t="s">
        <v>40</v>
      </c>
      <c r="B44" s="68" t="s">
        <v>288</v>
      </c>
      <c r="C44" s="69">
        <v>1200000</v>
      </c>
      <c r="D44" s="69">
        <v>2457214</v>
      </c>
      <c r="E44" s="69">
        <v>2395108</v>
      </c>
    </row>
    <row r="45" spans="1:5" x14ac:dyDescent="0.2">
      <c r="A45" s="86" t="s">
        <v>42</v>
      </c>
      <c r="B45" s="68" t="s">
        <v>53</v>
      </c>
      <c r="C45" s="69">
        <v>600000</v>
      </c>
      <c r="D45" s="69">
        <v>562000</v>
      </c>
      <c r="E45" s="69">
        <v>500283</v>
      </c>
    </row>
    <row r="46" spans="1:5" x14ac:dyDescent="0.2">
      <c r="A46" s="86" t="s">
        <v>44</v>
      </c>
      <c r="B46" s="68" t="s">
        <v>289</v>
      </c>
      <c r="C46" s="69">
        <v>600000</v>
      </c>
      <c r="D46" s="69">
        <v>562000</v>
      </c>
      <c r="E46" s="69">
        <v>500283</v>
      </c>
    </row>
    <row r="47" spans="1:5" x14ac:dyDescent="0.2">
      <c r="A47" s="86" t="s">
        <v>47</v>
      </c>
      <c r="B47" s="68" t="s">
        <v>58</v>
      </c>
      <c r="C47" s="69">
        <v>421579</v>
      </c>
      <c r="D47" s="69">
        <v>497100</v>
      </c>
      <c r="E47" s="69">
        <v>456349</v>
      </c>
    </row>
    <row r="48" spans="1:5" x14ac:dyDescent="0.2">
      <c r="A48" s="86" t="s">
        <v>51</v>
      </c>
      <c r="B48" s="68" t="s">
        <v>290</v>
      </c>
      <c r="C48" s="69">
        <v>421579</v>
      </c>
      <c r="D48" s="69">
        <v>497100</v>
      </c>
      <c r="E48" s="69">
        <v>456349</v>
      </c>
    </row>
    <row r="49" spans="1:5" ht="15.75" customHeight="1" x14ac:dyDescent="0.2">
      <c r="A49" s="86" t="s">
        <v>52</v>
      </c>
      <c r="B49" s="72" t="s">
        <v>291</v>
      </c>
      <c r="C49" s="73">
        <v>3201579</v>
      </c>
      <c r="D49" s="73">
        <v>4445874</v>
      </c>
      <c r="E49" s="73">
        <v>4223725</v>
      </c>
    </row>
    <row r="50" spans="1:5" ht="21.75" customHeight="1" x14ac:dyDescent="0.2">
      <c r="A50" s="86" t="s">
        <v>56</v>
      </c>
      <c r="B50" s="72" t="s">
        <v>292</v>
      </c>
      <c r="C50" s="73">
        <v>52119369</v>
      </c>
      <c r="D50" s="73">
        <v>53922751</v>
      </c>
      <c r="E50" s="73">
        <v>53272749</v>
      </c>
    </row>
    <row r="51" spans="1:5" x14ac:dyDescent="0.2">
      <c r="A51" s="5" t="s">
        <v>57</v>
      </c>
      <c r="B51" s="1"/>
      <c r="C51" s="6"/>
      <c r="D51" s="6"/>
      <c r="E51" s="6"/>
    </row>
    <row r="52" spans="1:5" x14ac:dyDescent="0.2">
      <c r="A52" s="5" t="s">
        <v>59</v>
      </c>
      <c r="B52" s="1"/>
      <c r="C52" s="6"/>
      <c r="D52" s="6"/>
      <c r="E52" s="6"/>
    </row>
    <row r="53" spans="1:5" x14ac:dyDescent="0.2">
      <c r="A53" s="3" t="s">
        <v>60</v>
      </c>
      <c r="B53" s="7"/>
      <c r="C53" s="8"/>
      <c r="D53" s="8"/>
      <c r="E53" s="8"/>
    </row>
  </sheetData>
  <mergeCells count="3">
    <mergeCell ref="A1:E1"/>
    <mergeCell ref="A13:E13"/>
    <mergeCell ref="A21:E21"/>
  </mergeCells>
  <phoneticPr fontId="13" type="noConversion"/>
  <pageMargins left="0.75" right="0.75" top="1" bottom="1" header="0.5" footer="0.5"/>
  <pageSetup paperSize="9" orientation="landscape" r:id="rId1"/>
  <headerFooter alignWithMargins="0">
    <oddHeader>&amp;C&amp;"Arial CE,Félkövér"&amp;12BOLHÓI KÖZÖS HIVATAL&amp;R
adatok Ft-ban</oddHeader>
    <oddFooter>&amp;C&amp;P.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22"/>
  <sheetViews>
    <sheetView view="pageLayout" topLeftCell="K1" zoomScaleNormal="100" workbookViewId="0">
      <selection activeCell="I88" sqref="I88"/>
    </sheetView>
  </sheetViews>
  <sheetFormatPr defaultRowHeight="12.75" x14ac:dyDescent="0.2"/>
  <cols>
    <col min="1" max="1" width="29.140625" customWidth="1"/>
    <col min="2" max="2" width="9.85546875" customWidth="1"/>
    <col min="5" max="5" width="9.5703125" customWidth="1"/>
    <col min="7" max="7" width="8.7109375" customWidth="1"/>
    <col min="8" max="8" width="8.85546875" customWidth="1"/>
    <col min="9" max="9" width="10.5703125" customWidth="1"/>
    <col min="13" max="13" width="38.5703125" style="57" customWidth="1"/>
    <col min="18" max="18" width="9.28515625" customWidth="1"/>
    <col min="19" max="19" width="10.5703125" customWidth="1"/>
    <col min="20" max="20" width="10.7109375" customWidth="1"/>
  </cols>
  <sheetData>
    <row r="1" spans="1:22" ht="15.75" customHeight="1" x14ac:dyDescent="0.2">
      <c r="A1" s="214" t="s">
        <v>294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</row>
    <row r="2" spans="1:22" ht="67.5" x14ac:dyDescent="0.2">
      <c r="A2" s="59" t="s">
        <v>1</v>
      </c>
      <c r="B2" s="59" t="s">
        <v>122</v>
      </c>
      <c r="C2" s="59" t="s">
        <v>265</v>
      </c>
      <c r="D2" s="59" t="s">
        <v>257</v>
      </c>
      <c r="E2" s="59" t="s">
        <v>266</v>
      </c>
      <c r="F2" s="59" t="s">
        <v>123</v>
      </c>
      <c r="G2" s="59" t="s">
        <v>278</v>
      </c>
      <c r="H2" s="59" t="s">
        <v>258</v>
      </c>
      <c r="I2" s="59" t="s">
        <v>261</v>
      </c>
      <c r="J2" s="59" t="s">
        <v>262</v>
      </c>
      <c r="K2" s="59" t="s">
        <v>124</v>
      </c>
      <c r="L2" s="59" t="s">
        <v>125</v>
      </c>
      <c r="M2" s="59" t="s">
        <v>334</v>
      </c>
      <c r="N2" s="59" t="s">
        <v>263</v>
      </c>
      <c r="O2" s="59" t="s">
        <v>126</v>
      </c>
      <c r="P2" s="59" t="s">
        <v>127</v>
      </c>
      <c r="Q2" s="59" t="s">
        <v>128</v>
      </c>
      <c r="R2" s="59" t="s">
        <v>267</v>
      </c>
      <c r="S2" s="59" t="s">
        <v>259</v>
      </c>
      <c r="T2" s="59" t="s">
        <v>268</v>
      </c>
      <c r="U2" s="59" t="s">
        <v>260</v>
      </c>
      <c r="V2" s="59" t="s">
        <v>264</v>
      </c>
    </row>
    <row r="3" spans="1:22" ht="12.75" customHeight="1" x14ac:dyDescent="0.2">
      <c r="A3" s="63" t="str">
        <f>'[2]05 A'!B3</f>
        <v>Illetmények, munkabérek (K1101)</v>
      </c>
      <c r="B3" s="64">
        <f>'[2]05 A'!C3</f>
        <v>24893869</v>
      </c>
      <c r="C3" s="64">
        <f>'[2]05 A'!D3</f>
        <v>2988266</v>
      </c>
      <c r="D3" s="64">
        <f>'[2]05 A'!E3</f>
        <v>0</v>
      </c>
      <c r="E3" s="64">
        <f>'[2]05 A'!F3</f>
        <v>0</v>
      </c>
      <c r="F3" s="64">
        <f>'[2]05 A'!G3</f>
        <v>0</v>
      </c>
      <c r="G3" s="64">
        <f>'[2]05 A'!H3</f>
        <v>34941</v>
      </c>
      <c r="H3" s="64">
        <f>'[2]05 A'!I3</f>
        <v>21870662</v>
      </c>
      <c r="I3" s="64">
        <f>'[2]05 A'!J3</f>
        <v>0</v>
      </c>
      <c r="J3" s="64">
        <f>'[2]05 A'!K3</f>
        <v>0</v>
      </c>
      <c r="K3" s="64">
        <f>'[2]05 A'!L3</f>
        <v>0</v>
      </c>
      <c r="L3" s="62">
        <f>'[2]05 A'!M3</f>
        <v>0</v>
      </c>
      <c r="M3" s="129" t="str">
        <f t="shared" ref="M3:M26" si="0">A3</f>
        <v>Illetmények, munkabérek (K1101)</v>
      </c>
      <c r="N3" s="62">
        <f>'[2]05 A'!N3</f>
        <v>0</v>
      </c>
      <c r="O3" s="62">
        <f>'[2]05 A'!O3</f>
        <v>0</v>
      </c>
      <c r="P3" s="62">
        <f>'[2]05 A'!P3</f>
        <v>0</v>
      </c>
      <c r="Q3" s="62">
        <f>'[2]05 A'!Q3</f>
        <v>0</v>
      </c>
      <c r="R3" s="62">
        <f>'[2]05 A'!R3</f>
        <v>0</v>
      </c>
      <c r="S3" s="62">
        <f>'[2]05 A'!S3</f>
        <v>0</v>
      </c>
      <c r="T3" s="62">
        <f>'[2]05 A'!T3</f>
        <v>0</v>
      </c>
      <c r="U3" s="62">
        <f>'[2]05 A'!U3</f>
        <v>0</v>
      </c>
      <c r="V3" s="62">
        <f>'[2]05 A'!V3</f>
        <v>0</v>
      </c>
    </row>
    <row r="4" spans="1:22" ht="12" customHeight="1" x14ac:dyDescent="0.2">
      <c r="A4" s="63" t="str">
        <f>'[2]05 A'!B4</f>
        <v>Béren kívüli juttatások (K1107)</v>
      </c>
      <c r="B4" s="64">
        <f>'[2]05 A'!C4</f>
        <v>149010</v>
      </c>
      <c r="C4" s="64">
        <f>'[2]05 A'!D4</f>
        <v>149010</v>
      </c>
      <c r="D4" s="64">
        <f>'[2]05 A'!E4</f>
        <v>0</v>
      </c>
      <c r="E4" s="64">
        <f>'[2]05 A'!F4</f>
        <v>0</v>
      </c>
      <c r="F4" s="64">
        <f>'[2]05 A'!G4</f>
        <v>0</v>
      </c>
      <c r="G4" s="64">
        <f>'[2]05 A'!H4</f>
        <v>0</v>
      </c>
      <c r="H4" s="64">
        <f>'[2]05 A'!I4</f>
        <v>0</v>
      </c>
      <c r="I4" s="64">
        <f>'[2]05 A'!J4</f>
        <v>0</v>
      </c>
      <c r="J4" s="64">
        <f>'[2]05 A'!K4</f>
        <v>0</v>
      </c>
      <c r="K4" s="64">
        <f>'[2]05 A'!L4</f>
        <v>0</v>
      </c>
      <c r="L4" s="62">
        <f>'[2]05 A'!M4</f>
        <v>0</v>
      </c>
      <c r="M4" s="129" t="str">
        <f t="shared" si="0"/>
        <v>Béren kívüli juttatások (K1107)</v>
      </c>
      <c r="N4" s="62">
        <f>'[2]05 A'!N4</f>
        <v>0</v>
      </c>
      <c r="O4" s="62">
        <f>'[2]05 A'!O4</f>
        <v>0</v>
      </c>
      <c r="P4" s="62">
        <f>'[2]05 A'!P4</f>
        <v>0</v>
      </c>
      <c r="Q4" s="62">
        <f>'[2]05 A'!Q4</f>
        <v>0</v>
      </c>
      <c r="R4" s="62">
        <f>'[2]05 A'!R4</f>
        <v>0</v>
      </c>
      <c r="S4" s="62">
        <f>'[2]05 A'!S4</f>
        <v>0</v>
      </c>
      <c r="T4" s="62">
        <f>'[2]05 A'!T4</f>
        <v>0</v>
      </c>
      <c r="U4" s="62">
        <f>'[2]05 A'!U4</f>
        <v>0</v>
      </c>
      <c r="V4" s="62">
        <f>'[2]05 A'!V4</f>
        <v>0</v>
      </c>
    </row>
    <row r="5" spans="1:22" ht="11.25" customHeight="1" x14ac:dyDescent="0.2">
      <c r="A5" s="63" t="str">
        <f>'[2]05 A'!B5</f>
        <v>Foglalkoztatottak szem. Jutt. (K11)</v>
      </c>
      <c r="B5" s="64">
        <f>'[2]05 A'!C5</f>
        <v>25042879</v>
      </c>
      <c r="C5" s="64">
        <f>'[2]05 A'!D5</f>
        <v>3137276</v>
      </c>
      <c r="D5" s="64">
        <f>'[2]05 A'!E5</f>
        <v>0</v>
      </c>
      <c r="E5" s="64">
        <f>'[2]05 A'!F5</f>
        <v>0</v>
      </c>
      <c r="F5" s="64">
        <f>'[2]05 A'!G5</f>
        <v>0</v>
      </c>
      <c r="G5" s="64">
        <f>'[2]05 A'!H5</f>
        <v>34941</v>
      </c>
      <c r="H5" s="64">
        <f>'[2]05 A'!I5</f>
        <v>21870662</v>
      </c>
      <c r="I5" s="64">
        <f>'[2]05 A'!J5</f>
        <v>0</v>
      </c>
      <c r="J5" s="64">
        <f>'[2]05 A'!K5</f>
        <v>0</v>
      </c>
      <c r="K5" s="64">
        <f>'[2]05 A'!L5</f>
        <v>0</v>
      </c>
      <c r="L5" s="62">
        <f>'[2]05 A'!M5</f>
        <v>0</v>
      </c>
      <c r="M5" s="129" t="str">
        <f>A5</f>
        <v>Foglalkoztatottak szem. Jutt. (K11)</v>
      </c>
      <c r="N5" s="62">
        <f>'[2]05 A'!N5</f>
        <v>0</v>
      </c>
      <c r="O5" s="62">
        <f>'[2]05 A'!O5</f>
        <v>0</v>
      </c>
      <c r="P5" s="62">
        <f>'[2]05 A'!P5</f>
        <v>0</v>
      </c>
      <c r="Q5" s="62">
        <f>'[2]05 A'!Q5</f>
        <v>0</v>
      </c>
      <c r="R5" s="62">
        <f>'[2]05 A'!R5</f>
        <v>0</v>
      </c>
      <c r="S5" s="62">
        <f>'[2]05 A'!S5</f>
        <v>0</v>
      </c>
      <c r="T5" s="62">
        <f>'[2]05 A'!T5</f>
        <v>0</v>
      </c>
      <c r="U5" s="62">
        <f>'[2]05 A'!U5</f>
        <v>0</v>
      </c>
      <c r="V5" s="62">
        <f>'[2]05 A'!V5</f>
        <v>0</v>
      </c>
    </row>
    <row r="6" spans="1:22" ht="12.75" customHeight="1" x14ac:dyDescent="0.2">
      <c r="A6" s="63" t="str">
        <f>'[2]05 A'!B6</f>
        <v>Választott tisztségviselők juttatásai (K121)</v>
      </c>
      <c r="B6" s="64">
        <f>'[2]05 A'!C6</f>
        <v>8611830</v>
      </c>
      <c r="C6" s="64">
        <f>'[2]05 A'!D6</f>
        <v>8611830</v>
      </c>
      <c r="D6" s="64">
        <f>'[2]05 A'!E6</f>
        <v>0</v>
      </c>
      <c r="E6" s="64">
        <f>'[2]05 A'!F6</f>
        <v>0</v>
      </c>
      <c r="F6" s="64">
        <f>'[2]05 A'!G6</f>
        <v>0</v>
      </c>
      <c r="G6" s="64">
        <f>'[2]05 A'!H6</f>
        <v>0</v>
      </c>
      <c r="H6" s="64">
        <f>'[2]05 A'!I6</f>
        <v>0</v>
      </c>
      <c r="I6" s="64">
        <f>'[2]05 A'!J6</f>
        <v>0</v>
      </c>
      <c r="J6" s="64">
        <f>'[2]05 A'!K6</f>
        <v>0</v>
      </c>
      <c r="K6" s="64">
        <f>'[2]05 A'!L6</f>
        <v>0</v>
      </c>
      <c r="L6" s="62">
        <f>'[2]05 A'!M6</f>
        <v>0</v>
      </c>
      <c r="M6" s="129" t="str">
        <f t="shared" si="0"/>
        <v>Választott tisztségviselők juttatásai (K121)</v>
      </c>
      <c r="N6" s="62">
        <f>'[2]05 A'!N6</f>
        <v>0</v>
      </c>
      <c r="O6" s="62">
        <f>'[2]05 A'!O6</f>
        <v>0</v>
      </c>
      <c r="P6" s="62">
        <f>'[2]05 A'!P6</f>
        <v>0</v>
      </c>
      <c r="Q6" s="62">
        <f>'[2]05 A'!Q6</f>
        <v>0</v>
      </c>
      <c r="R6" s="62">
        <f>'[2]05 A'!R6</f>
        <v>0</v>
      </c>
      <c r="S6" s="62">
        <f>'[2]05 A'!S6</f>
        <v>0</v>
      </c>
      <c r="T6" s="62">
        <f>'[2]05 A'!T6</f>
        <v>0</v>
      </c>
      <c r="U6" s="62">
        <f>'[2]05 A'!U6</f>
        <v>0</v>
      </c>
      <c r="V6" s="62">
        <f>'[2]05 A'!V6</f>
        <v>0</v>
      </c>
    </row>
    <row r="7" spans="1:22" s="45" customFormat="1" ht="25.5" customHeight="1" x14ac:dyDescent="0.2">
      <c r="A7" s="63" t="str">
        <f>'[2]05 A'!B7</f>
        <v>Munkavégzésre irányuló egyéb jogv.-ban nem saját foglalkoztatottnak fiz. juttatások (K122)</v>
      </c>
      <c r="B7" s="64">
        <f>'[2]05 A'!C7</f>
        <v>837969</v>
      </c>
      <c r="C7" s="64">
        <f>'[2]05 A'!D7</f>
        <v>484569</v>
      </c>
      <c r="D7" s="64">
        <f>'[2]05 A'!E7</f>
        <v>0</v>
      </c>
      <c r="E7" s="64">
        <f>'[2]05 A'!F7</f>
        <v>0</v>
      </c>
      <c r="F7" s="64">
        <f>'[2]05 A'!G7</f>
        <v>0</v>
      </c>
      <c r="G7" s="64">
        <f>'[2]05 A'!H7</f>
        <v>0</v>
      </c>
      <c r="H7" s="64">
        <f>'[2]05 A'!I7</f>
        <v>0</v>
      </c>
      <c r="I7" s="64">
        <f>'[2]05 A'!J7</f>
        <v>0</v>
      </c>
      <c r="J7" s="64">
        <f>'[2]05 A'!K7</f>
        <v>0</v>
      </c>
      <c r="K7" s="64">
        <f>'[2]05 A'!L7</f>
        <v>0</v>
      </c>
      <c r="L7" s="62">
        <f>'[2]05 A'!M7</f>
        <v>0</v>
      </c>
      <c r="M7" s="130" t="str">
        <f t="shared" si="0"/>
        <v>Munkavégzésre irányuló egyéb jogv.-ban nem saját foglalkoztatottnak fiz. juttatások (K122)</v>
      </c>
      <c r="N7" s="62">
        <f>'[2]05 A'!N7</f>
        <v>0</v>
      </c>
      <c r="O7" s="62">
        <f>'[2]05 A'!O7</f>
        <v>0</v>
      </c>
      <c r="P7" s="62">
        <f>'[2]05 A'!P7</f>
        <v>0</v>
      </c>
      <c r="Q7" s="62">
        <f>'[2]05 A'!Q7</f>
        <v>353400</v>
      </c>
      <c r="R7" s="62">
        <f>'[2]05 A'!R7</f>
        <v>0</v>
      </c>
      <c r="S7" s="62">
        <f>'[2]05 A'!S7</f>
        <v>0</v>
      </c>
      <c r="T7" s="62">
        <f>'[2]05 A'!T7</f>
        <v>0</v>
      </c>
      <c r="U7" s="62">
        <f>'[2]05 A'!U7</f>
        <v>0</v>
      </c>
      <c r="V7" s="62">
        <f>'[2]05 A'!V7</f>
        <v>0</v>
      </c>
    </row>
    <row r="8" spans="1:22" ht="14.25" customHeight="1" x14ac:dyDescent="0.2">
      <c r="A8" s="63" t="str">
        <f>'[2]05 A'!B8</f>
        <v>Külső személyi juttatások (K12)</v>
      </c>
      <c r="B8" s="64">
        <f>'[2]05 A'!C8</f>
        <v>9449799</v>
      </c>
      <c r="C8" s="64">
        <f>'[2]05 A'!D8</f>
        <v>9096399</v>
      </c>
      <c r="D8" s="64">
        <f>'[2]05 A'!E8</f>
        <v>0</v>
      </c>
      <c r="E8" s="64">
        <f>'[2]05 A'!F8</f>
        <v>0</v>
      </c>
      <c r="F8" s="64">
        <f>'[2]05 A'!G8</f>
        <v>0</v>
      </c>
      <c r="G8" s="64">
        <f>'[2]05 A'!H8</f>
        <v>0</v>
      </c>
      <c r="H8" s="64">
        <f>'[2]05 A'!I8</f>
        <v>0</v>
      </c>
      <c r="I8" s="64">
        <f>'[2]05 A'!J8</f>
        <v>0</v>
      </c>
      <c r="J8" s="64">
        <f>'[2]05 A'!K8</f>
        <v>0</v>
      </c>
      <c r="K8" s="64">
        <f>'[2]05 A'!L8</f>
        <v>0</v>
      </c>
      <c r="L8" s="62">
        <f>'[2]05 A'!M8</f>
        <v>0</v>
      </c>
      <c r="M8" s="129" t="str">
        <f t="shared" si="0"/>
        <v>Külső személyi juttatások (K12)</v>
      </c>
      <c r="N8" s="62">
        <f>'[2]05 A'!N8</f>
        <v>0</v>
      </c>
      <c r="O8" s="62">
        <f>'[2]05 A'!O8</f>
        <v>0</v>
      </c>
      <c r="P8" s="62">
        <f>'[2]05 A'!P8</f>
        <v>0</v>
      </c>
      <c r="Q8" s="62">
        <f>'[2]05 A'!Q8</f>
        <v>353400</v>
      </c>
      <c r="R8" s="62">
        <f>'[2]05 A'!R8</f>
        <v>0</v>
      </c>
      <c r="S8" s="62">
        <f>'[2]05 A'!S8</f>
        <v>0</v>
      </c>
      <c r="T8" s="62">
        <f>'[2]05 A'!T8</f>
        <v>0</v>
      </c>
      <c r="U8" s="62">
        <f>'[2]05 A'!U8</f>
        <v>0</v>
      </c>
      <c r="V8" s="62">
        <f>'[2]05 A'!V8</f>
        <v>0</v>
      </c>
    </row>
    <row r="9" spans="1:22" ht="10.5" customHeight="1" x14ac:dyDescent="0.2">
      <c r="A9" s="63" t="str">
        <f>'[2]05 A'!B9</f>
        <v>Személyi juttatások (K1)</v>
      </c>
      <c r="B9" s="64">
        <f>'[2]05 A'!C9</f>
        <v>34492678</v>
      </c>
      <c r="C9" s="64">
        <f>'[2]05 A'!D9</f>
        <v>12233675</v>
      </c>
      <c r="D9" s="64">
        <f>'[2]05 A'!E9</f>
        <v>0</v>
      </c>
      <c r="E9" s="64">
        <f>'[2]05 A'!F9</f>
        <v>0</v>
      </c>
      <c r="F9" s="64">
        <f>'[2]05 A'!G9</f>
        <v>0</v>
      </c>
      <c r="G9" s="64">
        <f>'[2]05 A'!H9</f>
        <v>34941</v>
      </c>
      <c r="H9" s="64">
        <f>'[2]05 A'!I9</f>
        <v>21870662</v>
      </c>
      <c r="I9" s="64">
        <f>'[2]05 A'!J9</f>
        <v>0</v>
      </c>
      <c r="J9" s="64">
        <f>'[2]05 A'!K9</f>
        <v>0</v>
      </c>
      <c r="K9" s="64">
        <f>'[2]05 A'!L9</f>
        <v>0</v>
      </c>
      <c r="L9" s="62">
        <f>'[2]05 A'!M9</f>
        <v>0</v>
      </c>
      <c r="M9" s="129" t="str">
        <f t="shared" si="0"/>
        <v>Személyi juttatások (K1)</v>
      </c>
      <c r="N9" s="62">
        <f>'[2]05 A'!N9</f>
        <v>0</v>
      </c>
      <c r="O9" s="62">
        <f>'[2]05 A'!O9</f>
        <v>0</v>
      </c>
      <c r="P9" s="62">
        <f>'[2]05 A'!P9</f>
        <v>0</v>
      </c>
      <c r="Q9" s="62">
        <f>'[2]05 A'!Q9</f>
        <v>353400</v>
      </c>
      <c r="R9" s="62">
        <f>'[2]05 A'!R9</f>
        <v>0</v>
      </c>
      <c r="S9" s="62">
        <f>'[2]05 A'!S9</f>
        <v>0</v>
      </c>
      <c r="T9" s="62">
        <f>'[2]05 A'!T9</f>
        <v>0</v>
      </c>
      <c r="U9" s="62">
        <f>'[2]05 A'!U9</f>
        <v>0</v>
      </c>
      <c r="V9" s="62">
        <f>'[2]05 A'!V9</f>
        <v>0</v>
      </c>
    </row>
    <row r="10" spans="1:22" ht="24.75" customHeight="1" x14ac:dyDescent="0.2">
      <c r="A10" s="63" t="str">
        <f>'[2]05 A'!B10</f>
        <v>Munkaadókat terhelő járulékok és szocho (K2)</v>
      </c>
      <c r="B10" s="64">
        <f>'[2]05 A'!C10</f>
        <v>4788525</v>
      </c>
      <c r="C10" s="64">
        <f>'[2]05 A'!D10</f>
        <v>2270594</v>
      </c>
      <c r="D10" s="64">
        <f>'[2]05 A'!E10</f>
        <v>0</v>
      </c>
      <c r="E10" s="64">
        <f>'[2]05 A'!F10</f>
        <v>0</v>
      </c>
      <c r="F10" s="64">
        <f>'[2]05 A'!G10</f>
        <v>0</v>
      </c>
      <c r="G10" s="64">
        <f>'[2]05 A'!H10</f>
        <v>3843</v>
      </c>
      <c r="H10" s="64">
        <f>'[2]05 A'!I10</f>
        <v>2451540</v>
      </c>
      <c r="I10" s="64">
        <f>'[2]05 A'!J10</f>
        <v>0</v>
      </c>
      <c r="J10" s="64">
        <f>'[2]05 A'!K10</f>
        <v>0</v>
      </c>
      <c r="K10" s="64">
        <f>'[2]05 A'!L10</f>
        <v>0</v>
      </c>
      <c r="L10" s="62">
        <f>'[2]05 A'!M10</f>
        <v>0</v>
      </c>
      <c r="M10" s="133" t="str">
        <f t="shared" si="0"/>
        <v>Munkaadókat terhelő járulékok és szocho (K2)</v>
      </c>
      <c r="N10" s="62">
        <f>'[2]05 A'!N10</f>
        <v>0</v>
      </c>
      <c r="O10" s="62">
        <f>'[2]05 A'!O10</f>
        <v>0</v>
      </c>
      <c r="P10" s="62">
        <f>'[2]05 A'!P10</f>
        <v>0</v>
      </c>
      <c r="Q10" s="62">
        <f>'[2]05 A'!Q10</f>
        <v>62548</v>
      </c>
      <c r="R10" s="62">
        <f>'[2]05 A'!R10</f>
        <v>0</v>
      </c>
      <c r="S10" s="62">
        <f>'[2]05 A'!S10</f>
        <v>0</v>
      </c>
      <c r="T10" s="62">
        <f>'[2]05 A'!T10</f>
        <v>0</v>
      </c>
      <c r="U10" s="62">
        <f>'[2]05 A'!U10</f>
        <v>0</v>
      </c>
      <c r="V10" s="62">
        <f>'[2]05 A'!V10</f>
        <v>0</v>
      </c>
    </row>
    <row r="11" spans="1:22" ht="12.75" customHeight="1" x14ac:dyDescent="0.2">
      <c r="A11" s="63" t="str">
        <f>'[2]05 A'!B11</f>
        <v>ebből: szociális hozzájárulási adó (K2)</v>
      </c>
      <c r="B11" s="64">
        <f>'[2]05 A'!C11</f>
        <v>4720085</v>
      </c>
      <c r="C11" s="64">
        <f>'[2]05 A'!D11</f>
        <v>2202154</v>
      </c>
      <c r="D11" s="64">
        <f>'[2]05 A'!E11</f>
        <v>0</v>
      </c>
      <c r="E11" s="64">
        <f>'[2]05 A'!F11</f>
        <v>0</v>
      </c>
      <c r="F11" s="64">
        <f>'[2]05 A'!G11</f>
        <v>0</v>
      </c>
      <c r="G11" s="64">
        <f>'[2]05 A'!H11</f>
        <v>3843</v>
      </c>
      <c r="H11" s="64">
        <f>'[2]05 A'!I11</f>
        <v>2451540</v>
      </c>
      <c r="I11" s="64">
        <f>'[2]05 A'!J11</f>
        <v>0</v>
      </c>
      <c r="J11" s="64">
        <f>'[2]05 A'!K11</f>
        <v>0</v>
      </c>
      <c r="K11" s="64">
        <f>'[2]05 A'!L11</f>
        <v>0</v>
      </c>
      <c r="L11" s="62">
        <f>'[2]05 A'!M11</f>
        <v>0</v>
      </c>
      <c r="M11" s="129" t="str">
        <f t="shared" si="0"/>
        <v>ebből: szociális hozzájárulási adó (K2)</v>
      </c>
      <c r="N11" s="62">
        <f>'[2]05 A'!N11</f>
        <v>0</v>
      </c>
      <c r="O11" s="62">
        <f>'[2]05 A'!O11</f>
        <v>0</v>
      </c>
      <c r="P11" s="62">
        <f>'[2]05 A'!P11</f>
        <v>0</v>
      </c>
      <c r="Q11" s="62">
        <f>'[2]05 A'!Q11</f>
        <v>62548</v>
      </c>
      <c r="R11" s="62">
        <f>'[2]05 A'!R11</f>
        <v>0</v>
      </c>
      <c r="S11" s="62">
        <f>'[2]05 A'!S11</f>
        <v>0</v>
      </c>
      <c r="T11" s="62">
        <f>'[2]05 A'!T11</f>
        <v>0</v>
      </c>
      <c r="U11" s="62">
        <f>'[2]05 A'!U11</f>
        <v>0</v>
      </c>
      <c r="V11" s="62">
        <f>'[2]05 A'!V11</f>
        <v>0</v>
      </c>
    </row>
    <row r="12" spans="1:22" ht="13.5" customHeight="1" x14ac:dyDescent="0.2">
      <c r="A12" s="63" t="str">
        <f>'[2]05 A'!B12</f>
        <v>ebből: egészségügyi hozzájárulás (K2)</v>
      </c>
      <c r="B12" s="65">
        <f>'[2]05 A'!C12</f>
        <v>33040</v>
      </c>
      <c r="C12" s="65">
        <f>'[2]05 A'!D12</f>
        <v>33040</v>
      </c>
      <c r="D12" s="65">
        <f>'[2]05 A'!E12</f>
        <v>0</v>
      </c>
      <c r="E12" s="65">
        <f>'[2]05 A'!F12</f>
        <v>0</v>
      </c>
      <c r="F12" s="65">
        <f>'[2]05 A'!G12</f>
        <v>0</v>
      </c>
      <c r="G12" s="65">
        <f>'[2]05 A'!H12</f>
        <v>0</v>
      </c>
      <c r="H12" s="65">
        <f>'[2]05 A'!I12</f>
        <v>0</v>
      </c>
      <c r="I12" s="65">
        <f>'[2]05 A'!J12</f>
        <v>0</v>
      </c>
      <c r="J12" s="65">
        <f>'[2]05 A'!K12</f>
        <v>0</v>
      </c>
      <c r="K12" s="65">
        <f>'[2]05 A'!L12</f>
        <v>0</v>
      </c>
      <c r="L12" s="62">
        <f>'[2]05 A'!M12</f>
        <v>0</v>
      </c>
      <c r="M12" s="129" t="str">
        <f t="shared" si="0"/>
        <v>ebből: egészségügyi hozzájárulás (K2)</v>
      </c>
      <c r="N12" s="62">
        <f>'[2]05 A'!N12</f>
        <v>0</v>
      </c>
      <c r="O12" s="62">
        <f>'[2]05 A'!O12</f>
        <v>0</v>
      </c>
      <c r="P12" s="62">
        <f>'[2]05 A'!P12</f>
        <v>0</v>
      </c>
      <c r="Q12" s="62">
        <f>'[2]05 A'!Q12</f>
        <v>0</v>
      </c>
      <c r="R12" s="62">
        <f>'[2]05 A'!R12</f>
        <v>0</v>
      </c>
      <c r="S12" s="62">
        <f>'[2]05 A'!S12</f>
        <v>0</v>
      </c>
      <c r="T12" s="62">
        <f>'[2]05 A'!T12</f>
        <v>0</v>
      </c>
      <c r="U12" s="62">
        <f>'[2]05 A'!U12</f>
        <v>0</v>
      </c>
      <c r="V12" s="62">
        <f>'[2]05 A'!V12</f>
        <v>0</v>
      </c>
    </row>
    <row r="13" spans="1:22" ht="22.5" x14ac:dyDescent="0.2">
      <c r="A13" s="131" t="str">
        <f>'[2]05 A'!B13</f>
        <v>ebből: munkáltatót terhelő személyi jövedelemadó (K2)</v>
      </c>
      <c r="B13" s="62">
        <f>'[2]05 A'!C13</f>
        <v>35400</v>
      </c>
      <c r="C13" s="62">
        <f>'[2]05 A'!D13</f>
        <v>35400</v>
      </c>
      <c r="D13" s="62">
        <f>'[2]05 A'!E13</f>
        <v>0</v>
      </c>
      <c r="E13" s="62">
        <f>'[2]05 A'!F13</f>
        <v>0</v>
      </c>
      <c r="F13" s="62">
        <f>'[2]05 A'!G13</f>
        <v>0</v>
      </c>
      <c r="G13" s="62">
        <f>'[2]05 A'!H13</f>
        <v>0</v>
      </c>
      <c r="H13" s="62">
        <f>'[2]05 A'!I13</f>
        <v>0</v>
      </c>
      <c r="I13" s="62">
        <f>'[2]05 A'!J13</f>
        <v>0</v>
      </c>
      <c r="J13" s="62">
        <f>'[2]05 A'!K13</f>
        <v>0</v>
      </c>
      <c r="K13" s="62">
        <f>'[2]05 A'!L13</f>
        <v>0</v>
      </c>
      <c r="L13" s="62">
        <f>'[2]05 A'!M13</f>
        <v>0</v>
      </c>
      <c r="M13" s="130" t="str">
        <f t="shared" si="0"/>
        <v>ebből: munkáltatót terhelő személyi jövedelemadó (K2)</v>
      </c>
      <c r="N13" s="62">
        <f>'[2]05 A'!N13</f>
        <v>0</v>
      </c>
      <c r="O13" s="62">
        <f>'[2]05 A'!O13</f>
        <v>0</v>
      </c>
      <c r="P13" s="62">
        <f>'[2]05 A'!P13</f>
        <v>0</v>
      </c>
      <c r="Q13" s="62">
        <f>'[2]05 A'!Q13</f>
        <v>0</v>
      </c>
      <c r="R13" s="62">
        <f>'[2]05 A'!R13</f>
        <v>0</v>
      </c>
      <c r="S13" s="62">
        <f>'[2]05 A'!S13</f>
        <v>0</v>
      </c>
      <c r="T13" s="62">
        <f>'[2]05 A'!T13</f>
        <v>0</v>
      </c>
      <c r="U13" s="62">
        <f>'[2]05 A'!U13</f>
        <v>0</v>
      </c>
      <c r="V13" s="62">
        <f>'[2]05 A'!V13</f>
        <v>0</v>
      </c>
    </row>
    <row r="14" spans="1:22" ht="22.5" x14ac:dyDescent="0.2">
      <c r="A14" s="131" t="str">
        <f>'[2]05 A'!B14</f>
        <v>Szakmai anyagok beszerzése (K311)</v>
      </c>
      <c r="B14" s="62">
        <f>'[2]05 A'!C14</f>
        <v>49337</v>
      </c>
      <c r="C14" s="62">
        <f>'[2]05 A'!D14</f>
        <v>12880</v>
      </c>
      <c r="D14" s="62">
        <f>'[2]05 A'!E14</f>
        <v>0</v>
      </c>
      <c r="E14" s="62">
        <f>'[2]05 A'!F14</f>
        <v>0</v>
      </c>
      <c r="F14" s="62">
        <f>'[2]05 A'!G14</f>
        <v>0</v>
      </c>
      <c r="G14" s="62">
        <f>'[2]05 A'!H14</f>
        <v>0</v>
      </c>
      <c r="H14" s="62">
        <f>'[2]05 A'!I14</f>
        <v>0</v>
      </c>
      <c r="I14" s="62">
        <f>'[2]05 A'!J14</f>
        <v>0</v>
      </c>
      <c r="J14" s="62">
        <f>'[2]05 A'!K14</f>
        <v>0</v>
      </c>
      <c r="K14" s="62">
        <f>'[2]05 A'!L14</f>
        <v>0</v>
      </c>
      <c r="L14" s="62">
        <f>'[2]05 A'!M14</f>
        <v>0</v>
      </c>
      <c r="M14" s="129" t="str">
        <f t="shared" si="0"/>
        <v>Szakmai anyagok beszerzése (K311)</v>
      </c>
      <c r="N14" s="62">
        <f>'[2]05 A'!N14</f>
        <v>0</v>
      </c>
      <c r="O14" s="62">
        <f>'[2]05 A'!O14</f>
        <v>0</v>
      </c>
      <c r="P14" s="62">
        <f>'[2]05 A'!P14</f>
        <v>0</v>
      </c>
      <c r="Q14" s="62">
        <f>'[2]05 A'!Q14</f>
        <v>0</v>
      </c>
      <c r="R14" s="62">
        <f>'[2]05 A'!R14</f>
        <v>36457</v>
      </c>
      <c r="S14" s="62">
        <f>'[2]05 A'!S14</f>
        <v>0</v>
      </c>
      <c r="T14" s="62">
        <f>'[2]05 A'!T14</f>
        <v>0</v>
      </c>
      <c r="U14" s="62">
        <f>'[2]05 A'!U14</f>
        <v>0</v>
      </c>
      <c r="V14" s="62">
        <f>'[2]05 A'!V14</f>
        <v>0</v>
      </c>
    </row>
    <row r="15" spans="1:22" ht="12" customHeight="1" x14ac:dyDescent="0.2">
      <c r="A15" s="132" t="str">
        <f>'[2]05 A'!B15</f>
        <v>Üzemeltetési anyagok beszerzése (K312)</v>
      </c>
      <c r="B15" s="66">
        <f>'[2]05 A'!C15</f>
        <v>7912986</v>
      </c>
      <c r="C15" s="66">
        <f>'[2]05 A'!D15</f>
        <v>121023</v>
      </c>
      <c r="D15" s="66">
        <f>'[2]05 A'!E15</f>
        <v>107362</v>
      </c>
      <c r="E15" s="66">
        <f>'[2]05 A'!F15</f>
        <v>0</v>
      </c>
      <c r="F15" s="66">
        <f>'[2]05 A'!G15</f>
        <v>0</v>
      </c>
      <c r="G15" s="62">
        <f>'[2]05 A'!H15</f>
        <v>0</v>
      </c>
      <c r="H15" s="62">
        <f>'[2]05 A'!I15</f>
        <v>5705985</v>
      </c>
      <c r="I15" s="62">
        <f>'[2]05 A'!J15</f>
        <v>310266</v>
      </c>
      <c r="J15" s="62">
        <f>'[2]05 A'!K15</f>
        <v>0</v>
      </c>
      <c r="K15" s="62">
        <f>'[2]05 A'!L15</f>
        <v>0</v>
      </c>
      <c r="L15" s="62">
        <f>'[2]05 A'!M15</f>
        <v>1091419</v>
      </c>
      <c r="M15" s="129" t="str">
        <f t="shared" si="0"/>
        <v>Üzemeltetési anyagok beszerzése (K312)</v>
      </c>
      <c r="N15" s="62">
        <f>'[2]05 A'!N15</f>
        <v>419400</v>
      </c>
      <c r="O15" s="62">
        <f>'[2]05 A'!O15</f>
        <v>6854</v>
      </c>
      <c r="P15" s="62">
        <f>'[2]05 A'!P15</f>
        <v>0</v>
      </c>
      <c r="Q15" s="62">
        <f>'[2]05 A'!Q15</f>
        <v>0</v>
      </c>
      <c r="R15" s="62">
        <f>'[2]05 A'!R15</f>
        <v>150677</v>
      </c>
      <c r="S15" s="62">
        <f>'[2]05 A'!S15</f>
        <v>0</v>
      </c>
      <c r="T15" s="62">
        <f>'[2]05 A'!T15</f>
        <v>0</v>
      </c>
      <c r="U15" s="62">
        <f>'[2]05 A'!U15</f>
        <v>0</v>
      </c>
      <c r="V15" s="62">
        <f>'[2]05 A'!V15</f>
        <v>0</v>
      </c>
    </row>
    <row r="16" spans="1:22" ht="15" customHeight="1" x14ac:dyDescent="0.2">
      <c r="A16" s="63" t="str">
        <f>'[2]05 A'!B16</f>
        <v>Készletbeszerzés (=28+29+30) (K31)</v>
      </c>
      <c r="B16" s="64">
        <f>'[2]05 A'!C16</f>
        <v>7962323</v>
      </c>
      <c r="C16" s="64">
        <f>'[2]05 A'!D16</f>
        <v>133903</v>
      </c>
      <c r="D16" s="64">
        <f>'[2]05 A'!E16</f>
        <v>107362</v>
      </c>
      <c r="E16" s="64">
        <f>'[2]05 A'!F16</f>
        <v>0</v>
      </c>
      <c r="F16" s="64">
        <f>'[2]05 A'!G16</f>
        <v>0</v>
      </c>
      <c r="G16" s="62">
        <f>'[2]05 A'!H16</f>
        <v>0</v>
      </c>
      <c r="H16" s="62">
        <f>'[2]05 A'!I16</f>
        <v>5705985</v>
      </c>
      <c r="I16" s="62">
        <f>'[2]05 A'!J16</f>
        <v>310266</v>
      </c>
      <c r="J16" s="62">
        <f>'[2]05 A'!K16</f>
        <v>0</v>
      </c>
      <c r="K16" s="62">
        <f>'[2]05 A'!L16</f>
        <v>0</v>
      </c>
      <c r="L16" s="62">
        <f>'[2]05 A'!M16</f>
        <v>1091419</v>
      </c>
      <c r="M16" s="129" t="str">
        <f t="shared" si="0"/>
        <v>Készletbeszerzés (=28+29+30) (K31)</v>
      </c>
      <c r="N16" s="62">
        <f>'[2]05 A'!N16</f>
        <v>419400</v>
      </c>
      <c r="O16" s="62">
        <f>'[2]05 A'!O16</f>
        <v>6854</v>
      </c>
      <c r="P16" s="62">
        <f>'[2]05 A'!P16</f>
        <v>0</v>
      </c>
      <c r="Q16" s="62">
        <f>'[2]05 A'!Q16</f>
        <v>0</v>
      </c>
      <c r="R16" s="62">
        <f>'[2]05 A'!R16</f>
        <v>187134</v>
      </c>
      <c r="S16" s="62">
        <f>'[2]05 A'!S16</f>
        <v>0</v>
      </c>
      <c r="T16" s="62">
        <f>'[2]05 A'!T16</f>
        <v>0</v>
      </c>
      <c r="U16" s="62">
        <f>'[2]05 A'!U16</f>
        <v>0</v>
      </c>
      <c r="V16" s="62">
        <f>'[2]05 A'!V16</f>
        <v>0</v>
      </c>
    </row>
    <row r="17" spans="1:22" ht="21.75" customHeight="1" x14ac:dyDescent="0.2">
      <c r="A17" s="63" t="str">
        <f>'[2]05 A'!B17</f>
        <v>Informatikai szolgáltatások igénybevétele (K321)</v>
      </c>
      <c r="B17" s="64">
        <f>'[2]05 A'!C17</f>
        <v>48492</v>
      </c>
      <c r="C17" s="64">
        <f>'[2]05 A'!D17</f>
        <v>48492</v>
      </c>
      <c r="D17" s="64">
        <f>'[2]05 A'!E17</f>
        <v>0</v>
      </c>
      <c r="E17" s="64">
        <f>'[2]05 A'!F17</f>
        <v>0</v>
      </c>
      <c r="F17" s="64">
        <f>'[2]05 A'!G17</f>
        <v>0</v>
      </c>
      <c r="G17" s="62">
        <f>'[2]05 A'!H17</f>
        <v>0</v>
      </c>
      <c r="H17" s="62">
        <f>'[2]05 A'!I17</f>
        <v>0</v>
      </c>
      <c r="I17" s="62">
        <f>'[2]05 A'!J17</f>
        <v>0</v>
      </c>
      <c r="J17" s="62">
        <f>'[2]05 A'!K17</f>
        <v>0</v>
      </c>
      <c r="K17" s="62">
        <f>'[2]05 A'!L17</f>
        <v>0</v>
      </c>
      <c r="L17" s="62">
        <f>'[2]05 A'!M17</f>
        <v>0</v>
      </c>
      <c r="M17" s="129" t="str">
        <f t="shared" si="0"/>
        <v>Informatikai szolgáltatások igénybevétele (K321)</v>
      </c>
      <c r="N17" s="62">
        <f>'[2]05 A'!N17</f>
        <v>0</v>
      </c>
      <c r="O17" s="62">
        <f>'[2]05 A'!O17</f>
        <v>0</v>
      </c>
      <c r="P17" s="62">
        <f>'[2]05 A'!P17</f>
        <v>0</v>
      </c>
      <c r="Q17" s="62">
        <f>'[2]05 A'!Q17</f>
        <v>0</v>
      </c>
      <c r="R17" s="62">
        <f>'[2]05 A'!R17</f>
        <v>0</v>
      </c>
      <c r="S17" s="62">
        <f>'[2]05 A'!S17</f>
        <v>0</v>
      </c>
      <c r="T17" s="62">
        <f>'[2]05 A'!T17</f>
        <v>0</v>
      </c>
      <c r="U17" s="62">
        <f>'[2]05 A'!U17</f>
        <v>0</v>
      </c>
      <c r="V17" s="62">
        <f>'[2]05 A'!V17</f>
        <v>0</v>
      </c>
    </row>
    <row r="18" spans="1:22" ht="22.5" x14ac:dyDescent="0.2">
      <c r="A18" s="63" t="str">
        <f>'[2]05 A'!B18</f>
        <v>Egyéb kommunikációs szolgáltatások (K322)</v>
      </c>
      <c r="B18" s="64">
        <f>'[2]05 A'!C18</f>
        <v>245761</v>
      </c>
      <c r="C18" s="64">
        <f>'[2]05 A'!D18</f>
        <v>169667</v>
      </c>
      <c r="D18" s="64">
        <f>'[2]05 A'!E18</f>
        <v>0</v>
      </c>
      <c r="E18" s="64">
        <f>'[2]05 A'!F18</f>
        <v>0</v>
      </c>
      <c r="F18" s="64">
        <f>'[2]05 A'!G18</f>
        <v>0</v>
      </c>
      <c r="G18" s="62">
        <f>'[2]05 A'!H18</f>
        <v>0</v>
      </c>
      <c r="H18" s="62">
        <f>'[2]05 A'!I18</f>
        <v>0</v>
      </c>
      <c r="I18" s="62">
        <f>'[2]05 A'!J18</f>
        <v>0</v>
      </c>
      <c r="J18" s="62">
        <f>'[2]05 A'!K18</f>
        <v>0</v>
      </c>
      <c r="K18" s="62">
        <f>'[2]05 A'!L18</f>
        <v>0</v>
      </c>
      <c r="L18" s="62">
        <f>'[2]05 A'!M18</f>
        <v>0</v>
      </c>
      <c r="M18" s="129" t="str">
        <f t="shared" si="0"/>
        <v>Egyéb kommunikációs szolgáltatások (K322)</v>
      </c>
      <c r="N18" s="62">
        <f>'[2]05 A'!N18</f>
        <v>0</v>
      </c>
      <c r="O18" s="62">
        <f>'[2]05 A'!O18</f>
        <v>76094</v>
      </c>
      <c r="P18" s="62">
        <f>'[2]05 A'!P18</f>
        <v>0</v>
      </c>
      <c r="Q18" s="62">
        <f>'[2]05 A'!Q18</f>
        <v>0</v>
      </c>
      <c r="R18" s="62">
        <f>'[2]05 A'!R18</f>
        <v>0</v>
      </c>
      <c r="S18" s="62">
        <f>'[2]05 A'!S18</f>
        <v>0</v>
      </c>
      <c r="T18" s="62">
        <f>'[2]05 A'!T18</f>
        <v>0</v>
      </c>
      <c r="U18" s="62">
        <f>'[2]05 A'!U18</f>
        <v>0</v>
      </c>
      <c r="V18" s="62">
        <f>'[2]05 A'!V18</f>
        <v>0</v>
      </c>
    </row>
    <row r="19" spans="1:22" ht="12.75" customHeight="1" x14ac:dyDescent="0.2">
      <c r="A19" s="63" t="str">
        <f>'[2]05 A'!B19</f>
        <v>Kommunikációs szolgáltatások (K32)</v>
      </c>
      <c r="B19" s="64">
        <f>'[2]05 A'!C19</f>
        <v>294253</v>
      </c>
      <c r="C19" s="64">
        <f>'[2]05 A'!D19</f>
        <v>218159</v>
      </c>
      <c r="D19" s="64">
        <f>'[2]05 A'!E19</f>
        <v>0</v>
      </c>
      <c r="E19" s="64">
        <f>'[2]05 A'!F19</f>
        <v>0</v>
      </c>
      <c r="F19" s="64">
        <f>'[2]05 A'!G19</f>
        <v>0</v>
      </c>
      <c r="G19" s="62">
        <f>'[2]05 A'!H19</f>
        <v>0</v>
      </c>
      <c r="H19" s="62">
        <f>'[2]05 A'!I19</f>
        <v>0</v>
      </c>
      <c r="I19" s="62">
        <f>'[2]05 A'!J19</f>
        <v>0</v>
      </c>
      <c r="J19" s="62">
        <f>'[2]05 A'!K19</f>
        <v>0</v>
      </c>
      <c r="K19" s="62">
        <f>'[2]05 A'!L19</f>
        <v>0</v>
      </c>
      <c r="L19" s="62">
        <f>'[2]05 A'!M19</f>
        <v>0</v>
      </c>
      <c r="M19" s="129" t="str">
        <f t="shared" si="0"/>
        <v>Kommunikációs szolgáltatások (K32)</v>
      </c>
      <c r="N19" s="62">
        <f>'[2]05 A'!N19</f>
        <v>0</v>
      </c>
      <c r="O19" s="62">
        <f>'[2]05 A'!O19</f>
        <v>76094</v>
      </c>
      <c r="P19" s="62">
        <f>'[2]05 A'!P19</f>
        <v>0</v>
      </c>
      <c r="Q19" s="62">
        <f>'[2]05 A'!Q19</f>
        <v>0</v>
      </c>
      <c r="R19" s="62">
        <f>'[2]05 A'!R19</f>
        <v>0</v>
      </c>
      <c r="S19" s="62">
        <f>'[2]05 A'!S19</f>
        <v>0</v>
      </c>
      <c r="T19" s="62">
        <f>'[2]05 A'!T19</f>
        <v>0</v>
      </c>
      <c r="U19" s="62">
        <f>'[2]05 A'!U19</f>
        <v>0</v>
      </c>
      <c r="V19" s="62">
        <f>'[2]05 A'!V19</f>
        <v>0</v>
      </c>
    </row>
    <row r="20" spans="1:22" x14ac:dyDescent="0.2">
      <c r="A20" s="63" t="str">
        <f>'[2]05 A'!B20</f>
        <v>Közüzemi díjak (K331)</v>
      </c>
      <c r="B20" s="64">
        <f>'[2]05 A'!C20</f>
        <v>2135857</v>
      </c>
      <c r="C20" s="64">
        <f>'[2]05 A'!D20</f>
        <v>89649</v>
      </c>
      <c r="D20" s="64">
        <f>'[2]05 A'!E20</f>
        <v>35239</v>
      </c>
      <c r="E20" s="64">
        <f>'[2]05 A'!F20</f>
        <v>0</v>
      </c>
      <c r="F20" s="64">
        <f>'[2]05 A'!G20</f>
        <v>0</v>
      </c>
      <c r="G20" s="62">
        <f>'[2]05 A'!H20</f>
        <v>0</v>
      </c>
      <c r="H20" s="62">
        <f>'[2]05 A'!I20</f>
        <v>0</v>
      </c>
      <c r="I20" s="62">
        <f>'[2]05 A'!J20</f>
        <v>0</v>
      </c>
      <c r="J20" s="62">
        <f>'[2]05 A'!K20</f>
        <v>0</v>
      </c>
      <c r="K20" s="62">
        <f>'[2]05 A'!L20</f>
        <v>562263</v>
      </c>
      <c r="L20" s="62">
        <f>'[2]05 A'!M20</f>
        <v>54793</v>
      </c>
      <c r="M20" s="129" t="str">
        <f t="shared" si="0"/>
        <v>Közüzemi díjak (K331)</v>
      </c>
      <c r="N20" s="62">
        <f>'[2]05 A'!N20</f>
        <v>884206</v>
      </c>
      <c r="O20" s="62">
        <f>'[2]05 A'!O20</f>
        <v>0</v>
      </c>
      <c r="P20" s="62">
        <f>'[2]05 A'!P20</f>
        <v>0</v>
      </c>
      <c r="Q20" s="62">
        <f>'[2]05 A'!Q20</f>
        <v>0</v>
      </c>
      <c r="R20" s="62">
        <f>'[2]05 A'!R20</f>
        <v>509707</v>
      </c>
      <c r="S20" s="62">
        <f>'[2]05 A'!S20</f>
        <v>0</v>
      </c>
      <c r="T20" s="62">
        <f>'[2]05 A'!T20</f>
        <v>0</v>
      </c>
      <c r="U20" s="62">
        <f>'[2]05 A'!U20</f>
        <v>0</v>
      </c>
      <c r="V20" s="62">
        <f>'[2]05 A'!V20</f>
        <v>0</v>
      </c>
    </row>
    <row r="21" spans="1:22" ht="10.5" customHeight="1" x14ac:dyDescent="0.2">
      <c r="A21" s="63" t="str">
        <f>'[2]05 A'!B21</f>
        <v>Karbantartási, kisjavítási szolgáltatások (K334)</v>
      </c>
      <c r="B21" s="64">
        <f>'[2]05 A'!C21</f>
        <v>429694</v>
      </c>
      <c r="C21" s="64">
        <f>'[2]05 A'!D21</f>
        <v>772</v>
      </c>
      <c r="D21" s="64">
        <f>'[2]05 A'!E21</f>
        <v>10618</v>
      </c>
      <c r="E21" s="64">
        <f>'[2]05 A'!F21</f>
        <v>0</v>
      </c>
      <c r="F21" s="64">
        <f>'[2]05 A'!G21</f>
        <v>0</v>
      </c>
      <c r="G21" s="62">
        <f>'[2]05 A'!H21</f>
        <v>0</v>
      </c>
      <c r="H21" s="62">
        <f>'[2]05 A'!I21</f>
        <v>0</v>
      </c>
      <c r="I21" s="62">
        <f>'[2]05 A'!J21</f>
        <v>0</v>
      </c>
      <c r="J21" s="62">
        <f>'[2]05 A'!K21</f>
        <v>0</v>
      </c>
      <c r="K21" s="62">
        <f>'[2]05 A'!L21</f>
        <v>19635</v>
      </c>
      <c r="L21" s="62">
        <f>'[2]05 A'!M21</f>
        <v>174251</v>
      </c>
      <c r="M21" s="129" t="str">
        <f t="shared" si="0"/>
        <v>Karbantartási, kisjavítási szolgáltatások (K334)</v>
      </c>
      <c r="N21" s="62">
        <f>'[2]05 A'!N21</f>
        <v>222859</v>
      </c>
      <c r="O21" s="62">
        <f>'[2]05 A'!O21</f>
        <v>0</v>
      </c>
      <c r="P21" s="62">
        <f>'[2]05 A'!P21</f>
        <v>0</v>
      </c>
      <c r="Q21" s="62">
        <f>'[2]05 A'!Q21</f>
        <v>0</v>
      </c>
      <c r="R21" s="62">
        <f>'[2]05 A'!R21</f>
        <v>1559</v>
      </c>
      <c r="S21" s="62">
        <f>'[2]05 A'!S21</f>
        <v>0</v>
      </c>
      <c r="T21" s="62">
        <f>'[2]05 A'!T21</f>
        <v>0</v>
      </c>
      <c r="U21" s="62">
        <f>'[2]05 A'!U21</f>
        <v>0</v>
      </c>
      <c r="V21" s="62">
        <f>'[2]05 A'!V21</f>
        <v>0</v>
      </c>
    </row>
    <row r="22" spans="1:22" ht="15.75" customHeight="1" x14ac:dyDescent="0.2">
      <c r="A22" s="63" t="str">
        <f>'[2]05 A'!B22</f>
        <v>Egyéb szolgáltatások  (K337)</v>
      </c>
      <c r="B22" s="64">
        <f>'[2]05 A'!C22</f>
        <v>7548375</v>
      </c>
      <c r="C22" s="64">
        <f>'[2]05 A'!D22</f>
        <v>4275292</v>
      </c>
      <c r="D22" s="64">
        <f>'[2]05 A'!E22</f>
        <v>148380</v>
      </c>
      <c r="E22" s="64">
        <f>'[2]05 A'!F22</f>
        <v>0</v>
      </c>
      <c r="F22" s="64">
        <f>'[2]05 A'!G22</f>
        <v>0</v>
      </c>
      <c r="G22" s="62">
        <f>'[2]05 A'!H22</f>
        <v>0</v>
      </c>
      <c r="H22" s="62">
        <f>'[2]05 A'!I22</f>
        <v>0</v>
      </c>
      <c r="I22" s="62">
        <f>'[2]05 A'!J22</f>
        <v>200000</v>
      </c>
      <c r="J22" s="62">
        <f>'[2]05 A'!K22</f>
        <v>177490</v>
      </c>
      <c r="K22" s="62">
        <f>'[2]05 A'!L22</f>
        <v>591915</v>
      </c>
      <c r="L22" s="62">
        <f>'[2]05 A'!M22</f>
        <v>500746</v>
      </c>
      <c r="M22" s="129" t="str">
        <f t="shared" si="0"/>
        <v>Egyéb szolgáltatások  (K337)</v>
      </c>
      <c r="N22" s="62">
        <f>'[2]05 A'!N22</f>
        <v>642688</v>
      </c>
      <c r="O22" s="62">
        <f>'[2]05 A'!O22</f>
        <v>0</v>
      </c>
      <c r="P22" s="62">
        <f>'[2]05 A'!P22</f>
        <v>0</v>
      </c>
      <c r="Q22" s="62">
        <f>'[2]05 A'!Q22</f>
        <v>45000</v>
      </c>
      <c r="R22" s="62">
        <f>'[2]05 A'!R22</f>
        <v>966864</v>
      </c>
      <c r="S22" s="62">
        <f>'[2]05 A'!S22</f>
        <v>0</v>
      </c>
      <c r="T22" s="62">
        <f>'[2]05 A'!T22</f>
        <v>0</v>
      </c>
      <c r="U22" s="62">
        <f>'[2]05 A'!U22</f>
        <v>0</v>
      </c>
      <c r="V22" s="62">
        <f>'[2]05 A'!V22</f>
        <v>0</v>
      </c>
    </row>
    <row r="23" spans="1:22" ht="12" customHeight="1" x14ac:dyDescent="0.2">
      <c r="A23" s="63" t="str">
        <f>'[2]05 A'!B23</f>
        <v>ebből: biztosítási díjak (K337)</v>
      </c>
      <c r="B23" s="64">
        <f>'[2]05 A'!C23</f>
        <v>27331</v>
      </c>
      <c r="C23" s="64">
        <f>'[2]05 A'!D23</f>
        <v>0</v>
      </c>
      <c r="D23" s="64">
        <f>'[2]05 A'!E23</f>
        <v>0</v>
      </c>
      <c r="E23" s="64">
        <f>'[2]05 A'!F23</f>
        <v>0</v>
      </c>
      <c r="F23" s="64">
        <f>'[2]05 A'!G23</f>
        <v>0</v>
      </c>
      <c r="G23" s="62">
        <f>'[2]05 A'!H23</f>
        <v>0</v>
      </c>
      <c r="H23" s="62">
        <f>'[2]05 A'!I23</f>
        <v>0</v>
      </c>
      <c r="I23" s="62">
        <f>'[2]05 A'!J23</f>
        <v>0</v>
      </c>
      <c r="J23" s="62">
        <f>'[2]05 A'!K23</f>
        <v>0</v>
      </c>
      <c r="K23" s="62">
        <f>'[2]05 A'!L23</f>
        <v>0</v>
      </c>
      <c r="L23" s="62">
        <f>'[2]05 A'!M23</f>
        <v>0</v>
      </c>
      <c r="M23" s="129" t="str">
        <f t="shared" si="0"/>
        <v>ebből: biztosítási díjak (K337)</v>
      </c>
      <c r="N23" s="62">
        <f>'[2]05 A'!N23</f>
        <v>27331</v>
      </c>
      <c r="O23" s="62">
        <f>'[2]05 A'!O23</f>
        <v>0</v>
      </c>
      <c r="P23" s="62">
        <f>'[2]05 A'!P23</f>
        <v>0</v>
      </c>
      <c r="Q23" s="62">
        <f>'[2]05 A'!Q23</f>
        <v>0</v>
      </c>
      <c r="R23" s="62">
        <f>'[2]05 A'!R23</f>
        <v>0</v>
      </c>
      <c r="S23" s="62">
        <f>'[2]05 A'!S23</f>
        <v>0</v>
      </c>
      <c r="T23" s="62">
        <f>'[2]05 A'!T23</f>
        <v>0</v>
      </c>
      <c r="U23" s="62">
        <f>'[2]05 A'!U23</f>
        <v>0</v>
      </c>
      <c r="V23" s="62">
        <f>'[2]05 A'!V23</f>
        <v>0</v>
      </c>
    </row>
    <row r="24" spans="1:22" ht="12.75" customHeight="1" x14ac:dyDescent="0.2">
      <c r="A24" s="63" t="str">
        <f>'[2]05 A'!B24</f>
        <v>Szolgáltatási kiadások (K33)</v>
      </c>
      <c r="B24" s="64">
        <f>'[2]05 A'!C24</f>
        <v>10113926</v>
      </c>
      <c r="C24" s="64">
        <f>'[2]05 A'!D24</f>
        <v>4365713</v>
      </c>
      <c r="D24" s="64">
        <f>'[2]05 A'!E24</f>
        <v>194237</v>
      </c>
      <c r="E24" s="64">
        <f>'[2]05 A'!F24</f>
        <v>0</v>
      </c>
      <c r="F24" s="64">
        <f>'[2]05 A'!G24</f>
        <v>0</v>
      </c>
      <c r="G24" s="62">
        <f>'[2]05 A'!H24</f>
        <v>0</v>
      </c>
      <c r="H24" s="62">
        <f>'[2]05 A'!I24</f>
        <v>0</v>
      </c>
      <c r="I24" s="62">
        <f>'[2]05 A'!J24</f>
        <v>200000</v>
      </c>
      <c r="J24" s="62">
        <f>'[2]05 A'!K24</f>
        <v>177490</v>
      </c>
      <c r="K24" s="62">
        <f>'[2]05 A'!L24</f>
        <v>1173813</v>
      </c>
      <c r="L24" s="62">
        <f>'[2]05 A'!M24</f>
        <v>729790</v>
      </c>
      <c r="M24" s="129" t="str">
        <f t="shared" si="0"/>
        <v>Szolgáltatási kiadások (K33)</v>
      </c>
      <c r="N24" s="62">
        <f>'[2]05 A'!N24</f>
        <v>1749753</v>
      </c>
      <c r="O24" s="62">
        <f>'[2]05 A'!O24</f>
        <v>0</v>
      </c>
      <c r="P24" s="62">
        <f>'[2]05 A'!P24</f>
        <v>0</v>
      </c>
      <c r="Q24" s="62">
        <f>'[2]05 A'!Q24</f>
        <v>45000</v>
      </c>
      <c r="R24" s="62">
        <f>'[2]05 A'!R24</f>
        <v>1478130</v>
      </c>
      <c r="S24" s="62">
        <f>'[2]05 A'!S24</f>
        <v>0</v>
      </c>
      <c r="T24" s="62">
        <f>'[2]05 A'!T24</f>
        <v>0</v>
      </c>
      <c r="U24" s="62">
        <f>'[2]05 A'!U24</f>
        <v>0</v>
      </c>
      <c r="V24" s="62">
        <f>'[2]05 A'!V24</f>
        <v>0</v>
      </c>
    </row>
    <row r="25" spans="1:22" ht="12" customHeight="1" x14ac:dyDescent="0.2">
      <c r="A25" s="63" t="str">
        <f>'[2]05 A'!B25</f>
        <v>Kiküldetések kiadásai (K341)</v>
      </c>
      <c r="B25" s="64">
        <f>'[2]05 A'!C25</f>
        <v>39485</v>
      </c>
      <c r="C25" s="64">
        <f>'[2]05 A'!D25</f>
        <v>39485</v>
      </c>
      <c r="D25" s="64">
        <f>'[2]05 A'!E25</f>
        <v>0</v>
      </c>
      <c r="E25" s="64">
        <f>'[2]05 A'!F25</f>
        <v>0</v>
      </c>
      <c r="F25" s="64">
        <f>'[2]05 A'!G25</f>
        <v>0</v>
      </c>
      <c r="G25" s="62">
        <f>'[2]05 A'!H25</f>
        <v>0</v>
      </c>
      <c r="H25" s="62">
        <f>'[2]05 A'!I25</f>
        <v>0</v>
      </c>
      <c r="I25" s="62">
        <f>'[2]05 A'!J25</f>
        <v>0</v>
      </c>
      <c r="J25" s="62">
        <f>'[2]05 A'!K25</f>
        <v>0</v>
      </c>
      <c r="K25" s="62">
        <f>'[2]05 A'!L25</f>
        <v>0</v>
      </c>
      <c r="L25" s="62">
        <f>'[2]05 A'!M25</f>
        <v>0</v>
      </c>
      <c r="M25" s="129" t="str">
        <f t="shared" si="0"/>
        <v>Kiküldetések kiadásai (K341)</v>
      </c>
      <c r="N25" s="62">
        <f>'[2]05 A'!N25</f>
        <v>0</v>
      </c>
      <c r="O25" s="62">
        <f>'[2]05 A'!O25</f>
        <v>0</v>
      </c>
      <c r="P25" s="62">
        <f>'[2]05 A'!P25</f>
        <v>0</v>
      </c>
      <c r="Q25" s="62">
        <f>'[2]05 A'!Q25</f>
        <v>0</v>
      </c>
      <c r="R25" s="62">
        <f>'[2]05 A'!R25</f>
        <v>0</v>
      </c>
      <c r="S25" s="62">
        <f>'[2]05 A'!S25</f>
        <v>0</v>
      </c>
      <c r="T25" s="62">
        <f>'[2]05 A'!T25</f>
        <v>0</v>
      </c>
      <c r="U25" s="62">
        <f>'[2]05 A'!U25</f>
        <v>0</v>
      </c>
      <c r="V25" s="62">
        <f>'[2]05 A'!V25</f>
        <v>0</v>
      </c>
    </row>
    <row r="26" spans="1:22" ht="22.5" x14ac:dyDescent="0.2">
      <c r="A26" s="63" t="str">
        <f>'[2]05 A'!B26</f>
        <v>Kiküldetések, reklám- és propagandakiadások (K34)</v>
      </c>
      <c r="B26" s="65">
        <f>'[2]05 A'!C26</f>
        <v>39485</v>
      </c>
      <c r="C26" s="65">
        <f>'[2]05 A'!D26</f>
        <v>39485</v>
      </c>
      <c r="D26" s="65">
        <f>'[2]05 A'!E26</f>
        <v>0</v>
      </c>
      <c r="E26" s="65">
        <f>'[2]05 A'!F26</f>
        <v>0</v>
      </c>
      <c r="F26" s="65">
        <f>'[2]05 A'!G26</f>
        <v>0</v>
      </c>
      <c r="G26" s="62">
        <f>'[2]05 A'!H26</f>
        <v>0</v>
      </c>
      <c r="H26" s="62">
        <f>'[2]05 A'!I26</f>
        <v>0</v>
      </c>
      <c r="I26" s="62">
        <f>'[2]05 A'!J26</f>
        <v>0</v>
      </c>
      <c r="J26" s="62">
        <f>'[2]05 A'!K26</f>
        <v>0</v>
      </c>
      <c r="K26" s="62">
        <f>'[2]05 A'!L26</f>
        <v>0</v>
      </c>
      <c r="L26" s="62">
        <f>'[2]05 A'!M26</f>
        <v>0</v>
      </c>
      <c r="M26" s="130" t="str">
        <f t="shared" si="0"/>
        <v>Kiküldetések, reklám- és propagandakiadások (K34)</v>
      </c>
      <c r="N26" s="62">
        <f>'[2]05 A'!N26</f>
        <v>0</v>
      </c>
      <c r="O26" s="62">
        <f>'[2]05 A'!O26</f>
        <v>0</v>
      </c>
      <c r="P26" s="62">
        <f>'[2]05 A'!P26</f>
        <v>0</v>
      </c>
      <c r="Q26" s="62">
        <f>'[2]05 A'!Q26</f>
        <v>0</v>
      </c>
      <c r="R26" s="62">
        <f>'[2]05 A'!R26</f>
        <v>0</v>
      </c>
      <c r="S26" s="62">
        <f>'[2]05 A'!S26</f>
        <v>0</v>
      </c>
      <c r="T26" s="62">
        <f>'[2]05 A'!T26</f>
        <v>0</v>
      </c>
      <c r="U26" s="62">
        <f>'[2]05 A'!U26</f>
        <v>0</v>
      </c>
      <c r="V26" s="62">
        <f>'[2]05 A'!V26</f>
        <v>0</v>
      </c>
    </row>
    <row r="27" spans="1:22" s="163" customFormat="1" ht="15.75" x14ac:dyDescent="0.25">
      <c r="A27" s="215" t="s">
        <v>294</v>
      </c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7"/>
      <c r="M27" s="218" t="s">
        <v>294</v>
      </c>
      <c r="N27" s="219"/>
      <c r="O27" s="219"/>
      <c r="P27" s="219"/>
      <c r="Q27" s="219"/>
      <c r="R27" s="219"/>
      <c r="S27" s="219"/>
      <c r="T27" s="219"/>
      <c r="U27" s="219"/>
      <c r="V27" s="220"/>
    </row>
    <row r="28" spans="1:22" s="57" customFormat="1" ht="67.5" x14ac:dyDescent="0.2">
      <c r="A28" s="59" t="s">
        <v>1</v>
      </c>
      <c r="B28" s="59" t="s">
        <v>122</v>
      </c>
      <c r="C28" s="59" t="s">
        <v>265</v>
      </c>
      <c r="D28" s="59" t="s">
        <v>257</v>
      </c>
      <c r="E28" s="59" t="s">
        <v>266</v>
      </c>
      <c r="F28" s="59" t="s">
        <v>123</v>
      </c>
      <c r="G28" s="59" t="s">
        <v>278</v>
      </c>
      <c r="H28" s="59" t="s">
        <v>258</v>
      </c>
      <c r="I28" s="59" t="s">
        <v>261</v>
      </c>
      <c r="J28" s="59" t="s">
        <v>262</v>
      </c>
      <c r="K28" s="59" t="s">
        <v>124</v>
      </c>
      <c r="L28" s="59" t="s">
        <v>125</v>
      </c>
      <c r="M28" s="59" t="s">
        <v>334</v>
      </c>
      <c r="N28" s="59" t="s">
        <v>263</v>
      </c>
      <c r="O28" s="59" t="s">
        <v>126</v>
      </c>
      <c r="P28" s="59" t="s">
        <v>127</v>
      </c>
      <c r="Q28" s="59" t="s">
        <v>128</v>
      </c>
      <c r="R28" s="59" t="s">
        <v>267</v>
      </c>
      <c r="S28" s="59" t="s">
        <v>259</v>
      </c>
      <c r="T28" s="59" t="s">
        <v>268</v>
      </c>
      <c r="U28" s="59" t="s">
        <v>260</v>
      </c>
      <c r="V28" s="59" t="s">
        <v>264</v>
      </c>
    </row>
    <row r="29" spans="1:22" ht="22.5" x14ac:dyDescent="0.2">
      <c r="A29" s="131" t="str">
        <f>'[2]05 A'!B27</f>
        <v>Működési célú előzetesen felszámított áfa (K351)</v>
      </c>
      <c r="B29" s="62">
        <f>'[2]05 A'!C27</f>
        <v>3750172</v>
      </c>
      <c r="C29" s="62">
        <f>'[2]05 A'!D27</f>
        <v>532100</v>
      </c>
      <c r="D29" s="62">
        <f>'[2]05 A'!E27</f>
        <v>81099</v>
      </c>
      <c r="E29" s="62">
        <f>'[2]05 A'!F27</f>
        <v>0</v>
      </c>
      <c r="F29" s="62">
        <f>'[2]05 A'!G27</f>
        <v>0</v>
      </c>
      <c r="G29" s="62">
        <f>'[2]05 A'!H27</f>
        <v>0</v>
      </c>
      <c r="H29" s="62">
        <f>'[2]05 A'!I27</f>
        <v>1521911</v>
      </c>
      <c r="I29" s="62">
        <f>'[2]05 A'!J27</f>
        <v>83772</v>
      </c>
      <c r="J29" s="62">
        <f>'[2]05 A'!K27</f>
        <v>47920</v>
      </c>
      <c r="K29" s="62">
        <f>'[2]05 A'!L27</f>
        <v>312718</v>
      </c>
      <c r="L29" s="62">
        <f>'[2]05 A'!M27</f>
        <v>403712</v>
      </c>
      <c r="M29" s="135" t="str">
        <f t="shared" ref="M29:M63" si="1">A29</f>
        <v>Működési célú előzetesen felszámított áfa (K351)</v>
      </c>
      <c r="N29" s="62">
        <f>'[2]05 A'!N27</f>
        <v>419198</v>
      </c>
      <c r="O29" s="62">
        <f>'[2]05 A'!O27</f>
        <v>13849</v>
      </c>
      <c r="P29" s="62">
        <f>'[2]05 A'!P27</f>
        <v>0</v>
      </c>
      <c r="Q29" s="62">
        <f>'[2]05 A'!Q27</f>
        <v>0</v>
      </c>
      <c r="R29" s="62">
        <f>'[2]05 A'!R27</f>
        <v>333893</v>
      </c>
      <c r="S29" s="62">
        <f>'[2]05 A'!S27</f>
        <v>0</v>
      </c>
      <c r="T29" s="62">
        <f>'[2]05 A'!T27</f>
        <v>0</v>
      </c>
      <c r="U29" s="62">
        <f>'[2]05 A'!U27</f>
        <v>0</v>
      </c>
      <c r="V29" s="62">
        <f>'[2]05 A'!V27</f>
        <v>0</v>
      </c>
    </row>
    <row r="30" spans="1:22" ht="22.5" x14ac:dyDescent="0.2">
      <c r="A30" s="131" t="str">
        <f>'[2]05 A'!B28</f>
        <v>Különféle befizetések és egyéb dologi kiadások (K35)</v>
      </c>
      <c r="B30" s="62">
        <f>'[2]05 A'!C28</f>
        <v>3750172</v>
      </c>
      <c r="C30" s="62">
        <f>'[2]05 A'!D28</f>
        <v>532100</v>
      </c>
      <c r="D30" s="62">
        <f>'[2]05 A'!E28</f>
        <v>81099</v>
      </c>
      <c r="E30" s="62">
        <f>'[2]05 A'!F28</f>
        <v>0</v>
      </c>
      <c r="F30" s="62">
        <f>'[2]05 A'!G28</f>
        <v>0</v>
      </c>
      <c r="G30" s="62">
        <f>'[2]05 A'!H28</f>
        <v>0</v>
      </c>
      <c r="H30" s="62">
        <f>'[2]05 A'!I28</f>
        <v>1521911</v>
      </c>
      <c r="I30" s="62">
        <f>'[2]05 A'!J28</f>
        <v>83772</v>
      </c>
      <c r="J30" s="62">
        <f>'[2]05 A'!K28</f>
        <v>47920</v>
      </c>
      <c r="K30" s="62">
        <f>'[2]05 A'!L28</f>
        <v>312718</v>
      </c>
      <c r="L30" s="62">
        <f>'[2]05 A'!M28</f>
        <v>403712</v>
      </c>
      <c r="M30" s="135" t="str">
        <f t="shared" si="1"/>
        <v>Különféle befizetések és egyéb dologi kiadások (K35)</v>
      </c>
      <c r="N30" s="62">
        <f>'[2]05 A'!N28</f>
        <v>419198</v>
      </c>
      <c r="O30" s="62">
        <f>'[2]05 A'!O28</f>
        <v>13849</v>
      </c>
      <c r="P30" s="62">
        <f>'[2]05 A'!P28</f>
        <v>0</v>
      </c>
      <c r="Q30" s="62">
        <f>'[2]05 A'!Q28</f>
        <v>0</v>
      </c>
      <c r="R30" s="62">
        <f>'[2]05 A'!R28</f>
        <v>333893</v>
      </c>
      <c r="S30" s="62">
        <f>'[2]05 A'!S28</f>
        <v>0</v>
      </c>
      <c r="T30" s="62">
        <f>'[2]05 A'!T28</f>
        <v>0</v>
      </c>
      <c r="U30" s="62">
        <f>'[2]05 A'!U28</f>
        <v>0</v>
      </c>
      <c r="V30" s="62">
        <f>'[2]05 A'!V28</f>
        <v>0</v>
      </c>
    </row>
    <row r="31" spans="1:22" x14ac:dyDescent="0.2">
      <c r="A31" s="131" t="str">
        <f>'[2]05 A'!B29</f>
        <v>Dologi kiadások (K3)</v>
      </c>
      <c r="B31" s="62">
        <f>'[2]05 A'!C29</f>
        <v>22160159</v>
      </c>
      <c r="C31" s="62">
        <f>'[2]05 A'!D29</f>
        <v>5289360</v>
      </c>
      <c r="D31" s="62">
        <f>'[2]05 A'!E29</f>
        <v>382698</v>
      </c>
      <c r="E31" s="62">
        <f>'[2]05 A'!F29</f>
        <v>0</v>
      </c>
      <c r="F31" s="62">
        <f>'[2]05 A'!G29</f>
        <v>0</v>
      </c>
      <c r="G31" s="62">
        <f>'[2]05 A'!H29</f>
        <v>0</v>
      </c>
      <c r="H31" s="62">
        <f>'[2]05 A'!I29</f>
        <v>7227896</v>
      </c>
      <c r="I31" s="62">
        <f>'[2]05 A'!J29</f>
        <v>594038</v>
      </c>
      <c r="J31" s="62">
        <f>'[2]05 A'!K29</f>
        <v>225410</v>
      </c>
      <c r="K31" s="62">
        <f>'[2]05 A'!L29</f>
        <v>1486531</v>
      </c>
      <c r="L31" s="62">
        <f>'[2]05 A'!M29</f>
        <v>2224921</v>
      </c>
      <c r="M31" s="135" t="str">
        <f t="shared" si="1"/>
        <v>Dologi kiadások (K3)</v>
      </c>
      <c r="N31" s="62">
        <f>'[2]05 A'!N29</f>
        <v>2588351</v>
      </c>
      <c r="O31" s="62">
        <f>'[2]05 A'!O29</f>
        <v>96797</v>
      </c>
      <c r="P31" s="62">
        <f>'[2]05 A'!P29</f>
        <v>0</v>
      </c>
      <c r="Q31" s="62">
        <f>'[2]05 A'!Q29</f>
        <v>45000</v>
      </c>
      <c r="R31" s="62">
        <f>'[2]05 A'!R29</f>
        <v>1999157</v>
      </c>
      <c r="S31" s="62">
        <f>'[2]05 A'!S29</f>
        <v>0</v>
      </c>
      <c r="T31" s="62">
        <f>'[2]05 A'!T29</f>
        <v>0</v>
      </c>
      <c r="U31" s="62">
        <f>'[2]05 A'!U29</f>
        <v>0</v>
      </c>
      <c r="V31" s="62">
        <f>'[2]05 A'!V29</f>
        <v>0</v>
      </c>
    </row>
    <row r="32" spans="1:22" x14ac:dyDescent="0.2">
      <c r="A32" s="131" t="str">
        <f>'[2]05 A'!B30</f>
        <v>Családi támogatások (K42)</v>
      </c>
      <c r="B32" s="62">
        <f>'[2]05 A'!C30</f>
        <v>1070500</v>
      </c>
      <c r="C32" s="62">
        <f>'[2]05 A'!D30</f>
        <v>0</v>
      </c>
      <c r="D32" s="62">
        <f>'[2]05 A'!E30</f>
        <v>0</v>
      </c>
      <c r="E32" s="62">
        <f>'[2]05 A'!F30</f>
        <v>0</v>
      </c>
      <c r="F32" s="62">
        <f>'[2]05 A'!G30</f>
        <v>0</v>
      </c>
      <c r="G32" s="62">
        <f>'[2]05 A'!H30</f>
        <v>0</v>
      </c>
      <c r="H32" s="62">
        <f>'[2]05 A'!I30</f>
        <v>0</v>
      </c>
      <c r="I32" s="62">
        <f>'[2]05 A'!J30</f>
        <v>0</v>
      </c>
      <c r="J32" s="62">
        <f>'[2]05 A'!K30</f>
        <v>0</v>
      </c>
      <c r="K32" s="62">
        <f>'[2]05 A'!L30</f>
        <v>0</v>
      </c>
      <c r="L32" s="62">
        <f>'[2]05 A'!M30</f>
        <v>0</v>
      </c>
      <c r="M32" s="135" t="str">
        <f t="shared" si="1"/>
        <v>Családi támogatások (K42)</v>
      </c>
      <c r="N32" s="62">
        <f>'[2]05 A'!N30</f>
        <v>0</v>
      </c>
      <c r="O32" s="62">
        <f>'[2]05 A'!O30</f>
        <v>0</v>
      </c>
      <c r="P32" s="62">
        <f>'[2]05 A'!P30</f>
        <v>0</v>
      </c>
      <c r="Q32" s="62">
        <f>'[2]05 A'!Q30</f>
        <v>0</v>
      </c>
      <c r="R32" s="62">
        <f>'[2]05 A'!R30</f>
        <v>0</v>
      </c>
      <c r="S32" s="62">
        <f>'[2]05 A'!S30</f>
        <v>0</v>
      </c>
      <c r="T32" s="62">
        <f>'[2]05 A'!T30</f>
        <v>0</v>
      </c>
      <c r="U32" s="62">
        <f>'[2]05 A'!U30</f>
        <v>1070500</v>
      </c>
      <c r="V32" s="62">
        <f>'[2]05 A'!V30</f>
        <v>0</v>
      </c>
    </row>
    <row r="33" spans="1:22" ht="33.75" x14ac:dyDescent="0.2">
      <c r="A33" s="131" t="str">
        <f>'[2]05 A'!B31</f>
        <v>ebből:  az egyéb pénzbeli és természetbeni gyermekvédelmi támogatások  (K42)</v>
      </c>
      <c r="B33" s="62">
        <f>'[2]05 A'!C31</f>
        <v>1070500</v>
      </c>
      <c r="C33" s="62">
        <f>'[2]05 A'!D31</f>
        <v>0</v>
      </c>
      <c r="D33" s="62">
        <f>'[2]05 A'!E31</f>
        <v>0</v>
      </c>
      <c r="E33" s="62">
        <f>'[2]05 A'!F31</f>
        <v>0</v>
      </c>
      <c r="F33" s="62">
        <f>'[2]05 A'!G31</f>
        <v>0</v>
      </c>
      <c r="G33" s="62">
        <f>'[2]05 A'!H31</f>
        <v>0</v>
      </c>
      <c r="H33" s="62">
        <f>'[2]05 A'!I31</f>
        <v>0</v>
      </c>
      <c r="I33" s="62">
        <f>'[2]05 A'!J31</f>
        <v>0</v>
      </c>
      <c r="J33" s="62">
        <f>'[2]05 A'!K31</f>
        <v>0</v>
      </c>
      <c r="K33" s="62">
        <f>'[2]05 A'!L31</f>
        <v>0</v>
      </c>
      <c r="L33" s="62">
        <f>'[2]05 A'!M31</f>
        <v>0</v>
      </c>
      <c r="M33" s="134" t="str">
        <f t="shared" si="1"/>
        <v>ebből:  az egyéb pénzbeli és természetbeni gyermekvédelmi támogatások  (K42)</v>
      </c>
      <c r="N33" s="62">
        <f>'[2]05 A'!N31</f>
        <v>0</v>
      </c>
      <c r="O33" s="62">
        <f>'[2]05 A'!O31</f>
        <v>0</v>
      </c>
      <c r="P33" s="62">
        <f>'[2]05 A'!P31</f>
        <v>0</v>
      </c>
      <c r="Q33" s="62">
        <f>'[2]05 A'!Q31</f>
        <v>0</v>
      </c>
      <c r="R33" s="62">
        <f>'[2]05 A'!R31</f>
        <v>0</v>
      </c>
      <c r="S33" s="62">
        <f>'[2]05 A'!S31</f>
        <v>0</v>
      </c>
      <c r="T33" s="62">
        <f>'[2]05 A'!T31</f>
        <v>0</v>
      </c>
      <c r="U33" s="62">
        <f>'[2]05 A'!U31</f>
        <v>1070500</v>
      </c>
      <c r="V33" s="62">
        <f>'[2]05 A'!V31</f>
        <v>0</v>
      </c>
    </row>
    <row r="34" spans="1:22" ht="22.5" x14ac:dyDescent="0.2">
      <c r="A34" s="134" t="str">
        <f>'[2]05 A'!B32</f>
        <v>Egyéb nem intézményi ellátások (K48)</v>
      </c>
      <c r="B34" s="62">
        <f>'[2]05 A'!C32</f>
        <v>9627140</v>
      </c>
      <c r="C34" s="62">
        <f>'[2]05 A'!D32</f>
        <v>0</v>
      </c>
      <c r="D34" s="62">
        <f>'[2]05 A'!E32</f>
        <v>0</v>
      </c>
      <c r="E34" s="62">
        <f>'[2]05 A'!F32</f>
        <v>0</v>
      </c>
      <c r="F34" s="62">
        <f>'[2]05 A'!G32</f>
        <v>0</v>
      </c>
      <c r="G34" s="62">
        <f>'[2]05 A'!H32</f>
        <v>0</v>
      </c>
      <c r="H34" s="62">
        <f>'[2]05 A'!I32</f>
        <v>0</v>
      </c>
      <c r="I34" s="62">
        <f>'[2]05 A'!J32</f>
        <v>0</v>
      </c>
      <c r="J34" s="62">
        <f>'[2]05 A'!K32</f>
        <v>0</v>
      </c>
      <c r="K34" s="62">
        <f>'[2]05 A'!L32</f>
        <v>0</v>
      </c>
      <c r="L34" s="62">
        <f>'[2]05 A'!M32</f>
        <v>0</v>
      </c>
      <c r="M34" s="135" t="str">
        <f t="shared" si="1"/>
        <v>Egyéb nem intézményi ellátások (K48)</v>
      </c>
      <c r="N34" s="62">
        <f>'[2]05 A'!N32</f>
        <v>0</v>
      </c>
      <c r="O34" s="62">
        <f>'[2]05 A'!O32</f>
        <v>0</v>
      </c>
      <c r="P34" s="62">
        <f>'[2]05 A'!P32</f>
        <v>0</v>
      </c>
      <c r="Q34" s="62">
        <f>'[2]05 A'!Q32</f>
        <v>0</v>
      </c>
      <c r="R34" s="62">
        <f>'[2]05 A'!R32</f>
        <v>0</v>
      </c>
      <c r="S34" s="62">
        <f>'[2]05 A'!S32</f>
        <v>0</v>
      </c>
      <c r="T34" s="62">
        <f>'[2]05 A'!T32</f>
        <v>0</v>
      </c>
      <c r="U34" s="62">
        <f>'[2]05 A'!U32</f>
        <v>0</v>
      </c>
      <c r="V34" s="62">
        <f>'[2]05 A'!V32</f>
        <v>9627140</v>
      </c>
    </row>
    <row r="35" spans="1:22" ht="22.5" x14ac:dyDescent="0.2">
      <c r="A35" s="134" t="str">
        <f>'[2]05 A'!B33</f>
        <v>ebből: települési támogatás [Szoctv. 45. §], (K48)</v>
      </c>
      <c r="B35" s="62">
        <f>'[2]05 A'!C33</f>
        <v>9567750</v>
      </c>
      <c r="C35" s="62">
        <f>'[2]05 A'!D33</f>
        <v>0</v>
      </c>
      <c r="D35" s="62">
        <f>'[2]05 A'!E33</f>
        <v>0</v>
      </c>
      <c r="E35" s="62">
        <f>'[2]05 A'!F33</f>
        <v>0</v>
      </c>
      <c r="F35" s="62">
        <f>'[2]05 A'!G33</f>
        <v>0</v>
      </c>
      <c r="G35" s="62">
        <f>'[2]05 A'!H33</f>
        <v>0</v>
      </c>
      <c r="H35" s="62">
        <f>'[2]05 A'!I33</f>
        <v>0</v>
      </c>
      <c r="I35" s="62">
        <f>'[2]05 A'!J33</f>
        <v>0</v>
      </c>
      <c r="J35" s="62">
        <f>'[2]05 A'!K33</f>
        <v>0</v>
      </c>
      <c r="K35" s="62">
        <f>'[2]05 A'!L33</f>
        <v>0</v>
      </c>
      <c r="L35" s="62">
        <f>'[2]05 A'!M33</f>
        <v>0</v>
      </c>
      <c r="M35" s="135" t="str">
        <f t="shared" si="1"/>
        <v>ebből: települési támogatás [Szoctv. 45. §], (K48)</v>
      </c>
      <c r="N35" s="62">
        <f>'[2]05 A'!N33</f>
        <v>0</v>
      </c>
      <c r="O35" s="62">
        <f>'[2]05 A'!O33</f>
        <v>0</v>
      </c>
      <c r="P35" s="62">
        <f>'[2]05 A'!P33</f>
        <v>0</v>
      </c>
      <c r="Q35" s="62">
        <f>'[2]05 A'!Q33</f>
        <v>0</v>
      </c>
      <c r="R35" s="62">
        <f>'[2]05 A'!R33</f>
        <v>0</v>
      </c>
      <c r="S35" s="62">
        <f>'[2]05 A'!S33</f>
        <v>0</v>
      </c>
      <c r="T35" s="62">
        <f>'[2]05 A'!T33</f>
        <v>0</v>
      </c>
      <c r="U35" s="62">
        <f>'[2]05 A'!U33</f>
        <v>0</v>
      </c>
      <c r="V35" s="62">
        <f>'[2]05 A'!V33</f>
        <v>9567750</v>
      </c>
    </row>
    <row r="36" spans="1:22" x14ac:dyDescent="0.2">
      <c r="A36" s="134" t="str">
        <f>'[2]05 A'!B34</f>
        <v>Ellátottak pénzbeli juttatásai (K4)</v>
      </c>
      <c r="B36" s="62">
        <f>'[2]05 A'!C34</f>
        <v>10697640</v>
      </c>
      <c r="C36" s="62">
        <f>'[2]05 A'!D34</f>
        <v>0</v>
      </c>
      <c r="D36" s="62">
        <f>'[2]05 A'!E34</f>
        <v>0</v>
      </c>
      <c r="E36" s="62">
        <f>'[2]05 A'!F34</f>
        <v>0</v>
      </c>
      <c r="F36" s="62">
        <f>'[2]05 A'!G34</f>
        <v>0</v>
      </c>
      <c r="G36" s="62">
        <f>'[2]05 A'!H34</f>
        <v>0</v>
      </c>
      <c r="H36" s="62">
        <f>'[2]05 A'!I34</f>
        <v>0</v>
      </c>
      <c r="I36" s="62">
        <f>'[2]05 A'!J34</f>
        <v>0</v>
      </c>
      <c r="J36" s="62">
        <f>'[2]05 A'!K34</f>
        <v>0</v>
      </c>
      <c r="K36" s="62">
        <f>'[2]05 A'!L34</f>
        <v>0</v>
      </c>
      <c r="L36" s="62">
        <f>'[2]05 A'!M34</f>
        <v>0</v>
      </c>
      <c r="M36" s="135" t="str">
        <f t="shared" si="1"/>
        <v>Ellátottak pénzbeli juttatásai (K4)</v>
      </c>
      <c r="N36" s="62">
        <f>'[2]05 A'!N34</f>
        <v>0</v>
      </c>
      <c r="O36" s="62">
        <f>'[2]05 A'!O34</f>
        <v>0</v>
      </c>
      <c r="P36" s="62">
        <f>'[2]05 A'!P34</f>
        <v>0</v>
      </c>
      <c r="Q36" s="62">
        <f>'[2]05 A'!Q34</f>
        <v>0</v>
      </c>
      <c r="R36" s="62">
        <f>'[2]05 A'!R34</f>
        <v>0</v>
      </c>
      <c r="S36" s="62">
        <f>'[2]05 A'!S34</f>
        <v>0</v>
      </c>
      <c r="T36" s="62">
        <f>'[2]05 A'!T34</f>
        <v>0</v>
      </c>
      <c r="U36" s="62">
        <f>'[2]05 A'!U34</f>
        <v>1070500</v>
      </c>
      <c r="V36" s="62">
        <f>'[2]05 A'!V34</f>
        <v>9627140</v>
      </c>
    </row>
    <row r="37" spans="1:22" ht="33.75" x14ac:dyDescent="0.2">
      <c r="A37" s="134" t="str">
        <f>'[2]05 A'!B35</f>
        <v>A helyi önkormányzatok előző évi elszámolásából származó kiadások (K5021)</v>
      </c>
      <c r="B37" s="62">
        <f>'[2]05 A'!C35</f>
        <v>114100</v>
      </c>
      <c r="C37" s="62">
        <f>'[2]05 A'!D35</f>
        <v>0</v>
      </c>
      <c r="D37" s="62">
        <f>'[2]05 A'!E35</f>
        <v>0</v>
      </c>
      <c r="E37" s="62">
        <f>'[2]05 A'!F35</f>
        <v>114100</v>
      </c>
      <c r="F37" s="62">
        <f>'[2]05 A'!G35</f>
        <v>0</v>
      </c>
      <c r="G37" s="62">
        <f>'[2]05 A'!H35</f>
        <v>0</v>
      </c>
      <c r="H37" s="62">
        <f>'[2]05 A'!I35</f>
        <v>0</v>
      </c>
      <c r="I37" s="62">
        <f>'[2]05 A'!J35</f>
        <v>0</v>
      </c>
      <c r="J37" s="62">
        <f>'[2]05 A'!K35</f>
        <v>0</v>
      </c>
      <c r="K37" s="62">
        <f>'[2]05 A'!L35</f>
        <v>0</v>
      </c>
      <c r="L37" s="62">
        <f>'[2]05 A'!M35</f>
        <v>0</v>
      </c>
      <c r="M37" s="134" t="str">
        <f t="shared" si="1"/>
        <v>A helyi önkormányzatok előző évi elszámolásából származó kiadások (K5021)</v>
      </c>
      <c r="N37" s="62">
        <f>'[2]05 A'!N35</f>
        <v>0</v>
      </c>
      <c r="O37" s="62">
        <f>'[2]05 A'!O35</f>
        <v>0</v>
      </c>
      <c r="P37" s="62">
        <f>'[2]05 A'!P35</f>
        <v>0</v>
      </c>
      <c r="Q37" s="62">
        <f>'[2]05 A'!Q35</f>
        <v>0</v>
      </c>
      <c r="R37" s="62">
        <f>'[2]05 A'!R35</f>
        <v>0</v>
      </c>
      <c r="S37" s="62">
        <f>'[2]05 A'!S35</f>
        <v>0</v>
      </c>
      <c r="T37" s="62">
        <f>'[2]05 A'!T35</f>
        <v>0</v>
      </c>
      <c r="U37" s="62">
        <f>'[2]05 A'!U35</f>
        <v>0</v>
      </c>
      <c r="V37" s="62">
        <f>'[2]05 A'!V35</f>
        <v>0</v>
      </c>
    </row>
    <row r="38" spans="1:22" x14ac:dyDescent="0.2">
      <c r="A38" s="134" t="str">
        <f>'[2]05 A'!B36</f>
        <v>Elvonások és befizetések (K502)</v>
      </c>
      <c r="B38" s="62">
        <f>'[2]05 A'!C36</f>
        <v>114100</v>
      </c>
      <c r="C38" s="62">
        <f>'[2]05 A'!D36</f>
        <v>0</v>
      </c>
      <c r="D38" s="62">
        <f>'[2]05 A'!E36</f>
        <v>0</v>
      </c>
      <c r="E38" s="62">
        <f>'[2]05 A'!F36</f>
        <v>114100</v>
      </c>
      <c r="F38" s="62">
        <f>'[2]05 A'!G36</f>
        <v>0</v>
      </c>
      <c r="G38" s="62">
        <f>'[2]05 A'!H36</f>
        <v>0</v>
      </c>
      <c r="H38" s="62">
        <f>'[2]05 A'!I36</f>
        <v>0</v>
      </c>
      <c r="I38" s="62">
        <f>'[2]05 A'!J36</f>
        <v>0</v>
      </c>
      <c r="J38" s="62">
        <f>'[2]05 A'!K36</f>
        <v>0</v>
      </c>
      <c r="K38" s="62">
        <f>'[2]05 A'!L36</f>
        <v>0</v>
      </c>
      <c r="L38" s="62">
        <f>'[2]05 A'!M36</f>
        <v>0</v>
      </c>
      <c r="M38" s="135" t="str">
        <f t="shared" si="1"/>
        <v>Elvonások és befizetések (K502)</v>
      </c>
      <c r="N38" s="62">
        <f>'[2]05 A'!N36</f>
        <v>0</v>
      </c>
      <c r="O38" s="62">
        <f>'[2]05 A'!O36</f>
        <v>0</v>
      </c>
      <c r="P38" s="62">
        <f>'[2]05 A'!P36</f>
        <v>0</v>
      </c>
      <c r="Q38" s="62">
        <f>'[2]05 A'!Q36</f>
        <v>0</v>
      </c>
      <c r="R38" s="62">
        <f>'[2]05 A'!R36</f>
        <v>0</v>
      </c>
      <c r="S38" s="62">
        <f>'[2]05 A'!S36</f>
        <v>0</v>
      </c>
      <c r="T38" s="62">
        <f>'[2]05 A'!T36</f>
        <v>0</v>
      </c>
      <c r="U38" s="62">
        <f>'[2]05 A'!U36</f>
        <v>0</v>
      </c>
      <c r="V38" s="62">
        <f>'[2]05 A'!V36</f>
        <v>0</v>
      </c>
    </row>
    <row r="39" spans="1:22" ht="22.5" x14ac:dyDescent="0.2">
      <c r="A39" s="134" t="str">
        <f>'[2]05 A'!B37</f>
        <v>Egyéb működési célú támogatások államháztartáson belülre (K506)</v>
      </c>
      <c r="B39" s="62">
        <f>'[2]05 A'!C37</f>
        <v>7326646</v>
      </c>
      <c r="C39" s="62">
        <f>'[2]05 A'!D37</f>
        <v>98529</v>
      </c>
      <c r="D39" s="62">
        <f>'[2]05 A'!E37</f>
        <v>0</v>
      </c>
      <c r="E39" s="62">
        <f>'[2]05 A'!F37</f>
        <v>0</v>
      </c>
      <c r="F39" s="62">
        <f>'[2]05 A'!G37</f>
        <v>5770057</v>
      </c>
      <c r="G39" s="62">
        <f>'[2]05 A'!H37</f>
        <v>0</v>
      </c>
      <c r="H39" s="62">
        <f>'[2]05 A'!I37</f>
        <v>0</v>
      </c>
      <c r="I39" s="62">
        <f>'[2]05 A'!J37</f>
        <v>0</v>
      </c>
      <c r="J39" s="62">
        <f>'[2]05 A'!K37</f>
        <v>0</v>
      </c>
      <c r="K39" s="62">
        <f>'[2]05 A'!L37</f>
        <v>0</v>
      </c>
      <c r="L39" s="62">
        <f>'[2]05 A'!M37</f>
        <v>0</v>
      </c>
      <c r="M39" s="134" t="str">
        <f t="shared" si="1"/>
        <v>Egyéb működési célú támogatások államháztartáson belülre (K506)</v>
      </c>
      <c r="N39" s="62">
        <f>'[2]05 A'!N37</f>
        <v>0</v>
      </c>
      <c r="O39" s="62">
        <f>'[2]05 A'!O37</f>
        <v>0</v>
      </c>
      <c r="P39" s="62">
        <f>'[2]05 A'!P37</f>
        <v>0</v>
      </c>
      <c r="Q39" s="62">
        <f>'[2]05 A'!Q37</f>
        <v>0</v>
      </c>
      <c r="R39" s="62">
        <f>'[2]05 A'!R37</f>
        <v>0</v>
      </c>
      <c r="S39" s="62">
        <f>'[2]05 A'!S37</f>
        <v>0</v>
      </c>
      <c r="T39" s="62">
        <f>'[2]05 A'!T37</f>
        <v>1458060</v>
      </c>
      <c r="U39" s="62">
        <f>'[2]05 A'!U37</f>
        <v>0</v>
      </c>
      <c r="V39" s="62">
        <f>'[2]05 A'!V37</f>
        <v>0</v>
      </c>
    </row>
    <row r="40" spans="1:22" ht="22.5" x14ac:dyDescent="0.2">
      <c r="A40" s="134" t="str">
        <f>'[2]05 A'!B38</f>
        <v>ebből: helyi önkormányzatok és költségvetési szerveik (K506)</v>
      </c>
      <c r="B40" s="62">
        <f>'[2]05 A'!C38</f>
        <v>41249</v>
      </c>
      <c r="C40" s="62">
        <f>'[2]05 A'!D38</f>
        <v>0</v>
      </c>
      <c r="D40" s="62">
        <f>'[2]05 A'!E38</f>
        <v>0</v>
      </c>
      <c r="E40" s="62">
        <f>'[2]05 A'!F38</f>
        <v>0</v>
      </c>
      <c r="F40" s="62">
        <f>'[2]05 A'!G38</f>
        <v>41249</v>
      </c>
      <c r="G40" s="62">
        <f>'[2]05 A'!H38</f>
        <v>0</v>
      </c>
      <c r="H40" s="62">
        <f>'[2]05 A'!I38</f>
        <v>0</v>
      </c>
      <c r="I40" s="62">
        <f>'[2]05 A'!J38</f>
        <v>0</v>
      </c>
      <c r="J40" s="62">
        <f>'[2]05 A'!K38</f>
        <v>0</v>
      </c>
      <c r="K40" s="62">
        <f>'[2]05 A'!L38</f>
        <v>0</v>
      </c>
      <c r="L40" s="62">
        <f>'[2]05 A'!M38</f>
        <v>0</v>
      </c>
      <c r="M40" s="134" t="str">
        <f t="shared" si="1"/>
        <v>ebből: helyi önkormányzatok és költségvetési szerveik (K506)</v>
      </c>
      <c r="N40" s="62">
        <f>'[2]05 A'!N38</f>
        <v>0</v>
      </c>
      <c r="O40" s="62">
        <f>'[2]05 A'!O38</f>
        <v>0</v>
      </c>
      <c r="P40" s="62">
        <f>'[2]05 A'!P38</f>
        <v>0</v>
      </c>
      <c r="Q40" s="62">
        <f>'[2]05 A'!Q38</f>
        <v>0</v>
      </c>
      <c r="R40" s="62">
        <f>'[2]05 A'!R38</f>
        <v>0</v>
      </c>
      <c r="S40" s="62">
        <f>'[2]05 A'!S38</f>
        <v>0</v>
      </c>
      <c r="T40" s="62">
        <f>'[2]05 A'!T38</f>
        <v>0</v>
      </c>
      <c r="U40" s="62">
        <f>'[2]05 A'!U38</f>
        <v>0</v>
      </c>
      <c r="V40" s="62">
        <f>'[2]05 A'!V38</f>
        <v>0</v>
      </c>
    </row>
    <row r="41" spans="1:22" ht="22.5" x14ac:dyDescent="0.2">
      <c r="A41" s="134" t="str">
        <f>'[2]05 A'!B39</f>
        <v>ebből: társulások és költségvetési szerveik (K506)</v>
      </c>
      <c r="B41" s="62">
        <f>'[2]05 A'!C39</f>
        <v>7285397</v>
      </c>
      <c r="C41" s="62">
        <f>'[2]05 A'!D39</f>
        <v>98529</v>
      </c>
      <c r="D41" s="62">
        <f>'[2]05 A'!E39</f>
        <v>0</v>
      </c>
      <c r="E41" s="62">
        <f>'[2]05 A'!F39</f>
        <v>0</v>
      </c>
      <c r="F41" s="62">
        <f>'[2]05 A'!G39</f>
        <v>5728808</v>
      </c>
      <c r="G41" s="62">
        <f>'[2]05 A'!H39</f>
        <v>0</v>
      </c>
      <c r="H41" s="62">
        <f>'[2]05 A'!I39</f>
        <v>0</v>
      </c>
      <c r="I41" s="62">
        <f>'[2]05 A'!J39</f>
        <v>0</v>
      </c>
      <c r="J41" s="62">
        <f>'[2]05 A'!K39</f>
        <v>0</v>
      </c>
      <c r="K41" s="62">
        <f>'[2]05 A'!L39</f>
        <v>0</v>
      </c>
      <c r="L41" s="62">
        <f>'[2]05 A'!M39</f>
        <v>0</v>
      </c>
      <c r="M41" s="134" t="str">
        <f t="shared" si="1"/>
        <v>ebből: társulások és költségvetési szerveik (K506)</v>
      </c>
      <c r="N41" s="62">
        <f>'[2]05 A'!N39</f>
        <v>0</v>
      </c>
      <c r="O41" s="62">
        <f>'[2]05 A'!O39</f>
        <v>0</v>
      </c>
      <c r="P41" s="62">
        <f>'[2]05 A'!P39</f>
        <v>0</v>
      </c>
      <c r="Q41" s="62">
        <f>'[2]05 A'!Q39</f>
        <v>0</v>
      </c>
      <c r="R41" s="62">
        <f>'[2]05 A'!R39</f>
        <v>0</v>
      </c>
      <c r="S41" s="62">
        <f>'[2]05 A'!S39</f>
        <v>0</v>
      </c>
      <c r="T41" s="62">
        <f>'[2]05 A'!T39</f>
        <v>1458060</v>
      </c>
      <c r="U41" s="62">
        <f>'[2]05 A'!U39</f>
        <v>0</v>
      </c>
      <c r="V41" s="62">
        <f>'[2]05 A'!V39</f>
        <v>0</v>
      </c>
    </row>
    <row r="42" spans="1:22" ht="22.5" x14ac:dyDescent="0.2">
      <c r="A42" s="134" t="str">
        <f>'[2]05 A'!B40</f>
        <v>Egyéb működési célú támogatások államháztartáson kívülre (K512)</v>
      </c>
      <c r="B42" s="62">
        <f>'[2]05 A'!C40</f>
        <v>8487249</v>
      </c>
      <c r="C42" s="62">
        <f>'[2]05 A'!D40</f>
        <v>0</v>
      </c>
      <c r="D42" s="62">
        <f>'[2]05 A'!E40</f>
        <v>0</v>
      </c>
      <c r="E42" s="62">
        <f>'[2]05 A'!F40</f>
        <v>0</v>
      </c>
      <c r="F42" s="62">
        <f>'[2]05 A'!G40</f>
        <v>400000</v>
      </c>
      <c r="G42" s="62">
        <f>'[2]05 A'!H40</f>
        <v>0</v>
      </c>
      <c r="H42" s="62">
        <f>'[2]05 A'!I40</f>
        <v>0</v>
      </c>
      <c r="I42" s="62">
        <f>'[2]05 A'!J40</f>
        <v>0</v>
      </c>
      <c r="J42" s="62">
        <f>'[2]05 A'!K40</f>
        <v>0</v>
      </c>
      <c r="K42" s="62">
        <f>'[2]05 A'!L40</f>
        <v>0</v>
      </c>
      <c r="L42" s="62">
        <f>'[2]05 A'!M40</f>
        <v>0</v>
      </c>
      <c r="M42" s="134" t="str">
        <f t="shared" si="1"/>
        <v>Egyéb működési célú támogatások államháztartáson kívülre (K512)</v>
      </c>
      <c r="N42" s="62">
        <f>'[2]05 A'!N40</f>
        <v>7428741</v>
      </c>
      <c r="O42" s="62">
        <f>'[2]05 A'!O40</f>
        <v>0</v>
      </c>
      <c r="P42" s="62">
        <f>'[2]05 A'!P40</f>
        <v>638508</v>
      </c>
      <c r="Q42" s="62">
        <f>'[2]05 A'!Q40</f>
        <v>0</v>
      </c>
      <c r="R42" s="62">
        <f>'[2]05 A'!R40</f>
        <v>0</v>
      </c>
      <c r="S42" s="62">
        <f>'[2]05 A'!S40</f>
        <v>20000</v>
      </c>
      <c r="T42" s="62">
        <f>'[2]05 A'!T40</f>
        <v>0</v>
      </c>
      <c r="U42" s="62">
        <f>'[2]05 A'!U40</f>
        <v>0</v>
      </c>
      <c r="V42" s="62">
        <f>'[2]05 A'!V40</f>
        <v>0</v>
      </c>
    </row>
    <row r="43" spans="1:22" ht="22.5" x14ac:dyDescent="0.2">
      <c r="A43" s="134" t="str">
        <f>'[2]05 A'!B41</f>
        <v>ebből: nonprofit gazdasági társaságok (K512)</v>
      </c>
      <c r="B43" s="62">
        <f>'[2]05 A'!C41</f>
        <v>212836</v>
      </c>
      <c r="C43" s="62">
        <f>'[2]05 A'!D41</f>
        <v>0</v>
      </c>
      <c r="D43" s="62">
        <f>'[2]05 A'!E41</f>
        <v>0</v>
      </c>
      <c r="E43" s="62">
        <f>'[2]05 A'!F41</f>
        <v>0</v>
      </c>
      <c r="F43" s="62">
        <f>'[2]05 A'!G41</f>
        <v>0</v>
      </c>
      <c r="G43" s="62">
        <f>'[2]05 A'!H41</f>
        <v>0</v>
      </c>
      <c r="H43" s="62">
        <f>'[2]05 A'!I41</f>
        <v>0</v>
      </c>
      <c r="I43" s="62">
        <f>'[2]05 A'!J41</f>
        <v>0</v>
      </c>
      <c r="J43" s="62">
        <f>'[2]05 A'!K41</f>
        <v>0</v>
      </c>
      <c r="K43" s="62">
        <f>'[2]05 A'!L41</f>
        <v>0</v>
      </c>
      <c r="L43" s="62">
        <f>'[2]05 A'!M41</f>
        <v>0</v>
      </c>
      <c r="M43" s="134" t="str">
        <f t="shared" si="1"/>
        <v>ebből: nonprofit gazdasági társaságok (K512)</v>
      </c>
      <c r="N43" s="62">
        <f>'[2]05 A'!N41</f>
        <v>0</v>
      </c>
      <c r="O43" s="62">
        <f>'[2]05 A'!O41</f>
        <v>0</v>
      </c>
      <c r="P43" s="62">
        <f>'[2]05 A'!P41</f>
        <v>212836</v>
      </c>
      <c r="Q43" s="62">
        <f>'[2]05 A'!Q41</f>
        <v>0</v>
      </c>
      <c r="R43" s="62">
        <f>'[2]05 A'!R41</f>
        <v>0</v>
      </c>
      <c r="S43" s="62">
        <f>'[2]05 A'!S41</f>
        <v>0</v>
      </c>
      <c r="T43" s="62">
        <f>'[2]05 A'!T41</f>
        <v>0</v>
      </c>
      <c r="U43" s="62">
        <f>'[2]05 A'!U41</f>
        <v>0</v>
      </c>
      <c r="V43" s="62">
        <f>'[2]05 A'!V41</f>
        <v>0</v>
      </c>
    </row>
    <row r="44" spans="1:22" ht="22.5" x14ac:dyDescent="0.2">
      <c r="A44" s="134" t="str">
        <f>'[2]05 A'!B42</f>
        <v>ebből: egyéb civil szervezetek (K512)</v>
      </c>
      <c r="B44" s="62">
        <f>'[2]05 A'!C42</f>
        <v>845672</v>
      </c>
      <c r="C44" s="62">
        <f>'[2]05 A'!D42</f>
        <v>0</v>
      </c>
      <c r="D44" s="62">
        <f>'[2]05 A'!E42</f>
        <v>0</v>
      </c>
      <c r="E44" s="62">
        <f>'[2]05 A'!F42</f>
        <v>0</v>
      </c>
      <c r="F44" s="62">
        <f>'[2]05 A'!G42</f>
        <v>400000</v>
      </c>
      <c r="G44" s="62">
        <f>'[2]05 A'!H42</f>
        <v>0</v>
      </c>
      <c r="H44" s="62">
        <f>'[2]05 A'!I42</f>
        <v>0</v>
      </c>
      <c r="I44" s="62">
        <f>'[2]05 A'!J42</f>
        <v>0</v>
      </c>
      <c r="J44" s="62">
        <f>'[2]05 A'!K42</f>
        <v>0</v>
      </c>
      <c r="K44" s="62">
        <f>'[2]05 A'!L42</f>
        <v>0</v>
      </c>
      <c r="L44" s="62">
        <f>'[2]05 A'!M42</f>
        <v>0</v>
      </c>
      <c r="M44" s="134" t="str">
        <f t="shared" si="1"/>
        <v>ebből: egyéb civil szervezetek (K512)</v>
      </c>
      <c r="N44" s="62">
        <f>'[2]05 A'!N42</f>
        <v>0</v>
      </c>
      <c r="O44" s="62">
        <f>'[2]05 A'!O42</f>
        <v>0</v>
      </c>
      <c r="P44" s="62">
        <f>'[2]05 A'!P42</f>
        <v>425672</v>
      </c>
      <c r="Q44" s="62">
        <f>'[2]05 A'!Q42</f>
        <v>0</v>
      </c>
      <c r="R44" s="62">
        <f>'[2]05 A'!R42</f>
        <v>0</v>
      </c>
      <c r="S44" s="62">
        <f>'[2]05 A'!S42</f>
        <v>20000</v>
      </c>
      <c r="T44" s="62">
        <f>'[2]05 A'!T42</f>
        <v>0</v>
      </c>
      <c r="U44" s="62">
        <f>'[2]05 A'!U42</f>
        <v>0</v>
      </c>
      <c r="V44" s="62">
        <f>'[2]05 A'!V42</f>
        <v>0</v>
      </c>
    </row>
    <row r="45" spans="1:22" x14ac:dyDescent="0.2">
      <c r="A45" s="134" t="str">
        <f>'[2]05 A'!B43</f>
        <v>ebből: egyéb vállalkozások (K512)</v>
      </c>
      <c r="B45" s="62">
        <f>'[2]05 A'!C43</f>
        <v>7428741</v>
      </c>
      <c r="C45" s="62">
        <f>'[2]05 A'!D43</f>
        <v>0</v>
      </c>
      <c r="D45" s="62">
        <f>'[2]05 A'!E43</f>
        <v>0</v>
      </c>
      <c r="E45" s="62">
        <f>'[2]05 A'!F43</f>
        <v>0</v>
      </c>
      <c r="F45" s="62">
        <f>'[2]05 A'!G43</f>
        <v>0</v>
      </c>
      <c r="G45" s="62">
        <f>'[2]05 A'!H43</f>
        <v>0</v>
      </c>
      <c r="H45" s="62">
        <f>'[2]05 A'!I43</f>
        <v>0</v>
      </c>
      <c r="I45" s="62">
        <f>'[2]05 A'!J43</f>
        <v>0</v>
      </c>
      <c r="J45" s="62">
        <f>'[2]05 A'!K43</f>
        <v>0</v>
      </c>
      <c r="K45" s="62">
        <f>'[2]05 A'!L43</f>
        <v>0</v>
      </c>
      <c r="L45" s="62">
        <f>'[2]05 A'!M43</f>
        <v>0</v>
      </c>
      <c r="M45" s="134" t="str">
        <f t="shared" si="1"/>
        <v>ebből: egyéb vállalkozások (K512)</v>
      </c>
      <c r="N45" s="62">
        <f>'[2]05 A'!N43</f>
        <v>7428741</v>
      </c>
      <c r="O45" s="62">
        <f>'[2]05 A'!O43</f>
        <v>0</v>
      </c>
      <c r="P45" s="62">
        <f>'[2]05 A'!P43</f>
        <v>0</v>
      </c>
      <c r="Q45" s="62">
        <f>'[2]05 A'!Q43</f>
        <v>0</v>
      </c>
      <c r="R45" s="62">
        <f>'[2]05 A'!R43</f>
        <v>0</v>
      </c>
      <c r="S45" s="62">
        <f>'[2]05 A'!S43</f>
        <v>0</v>
      </c>
      <c r="T45" s="62">
        <f>'[2]05 A'!T43</f>
        <v>0</v>
      </c>
      <c r="U45" s="62">
        <f>'[2]05 A'!U43</f>
        <v>0</v>
      </c>
      <c r="V45" s="62">
        <f>'[2]05 A'!V43</f>
        <v>0</v>
      </c>
    </row>
    <row r="46" spans="1:22" ht="22.5" x14ac:dyDescent="0.2">
      <c r="A46" s="134" t="str">
        <f>'[2]05 A'!B44</f>
        <v>Egyéb működési célú kiadások (K5)</v>
      </c>
      <c r="B46" s="62">
        <f>'[2]05 A'!C44</f>
        <v>15927995</v>
      </c>
      <c r="C46" s="62">
        <f>'[2]05 A'!D44</f>
        <v>98529</v>
      </c>
      <c r="D46" s="62">
        <f>'[2]05 A'!E44</f>
        <v>0</v>
      </c>
      <c r="E46" s="62">
        <f>'[2]05 A'!F44</f>
        <v>114100</v>
      </c>
      <c r="F46" s="62">
        <f>'[2]05 A'!G44</f>
        <v>6170057</v>
      </c>
      <c r="G46" s="62">
        <f>'[2]05 A'!H44</f>
        <v>0</v>
      </c>
      <c r="H46" s="62">
        <f>'[2]05 A'!I44</f>
        <v>0</v>
      </c>
      <c r="I46" s="62">
        <f>'[2]05 A'!J44</f>
        <v>0</v>
      </c>
      <c r="J46" s="62">
        <f>'[2]05 A'!K44</f>
        <v>0</v>
      </c>
      <c r="K46" s="62">
        <f>'[2]05 A'!L44</f>
        <v>0</v>
      </c>
      <c r="L46" s="62">
        <f>'[2]05 A'!M44</f>
        <v>0</v>
      </c>
      <c r="M46" s="134" t="str">
        <f t="shared" si="1"/>
        <v>Egyéb működési célú kiadások (K5)</v>
      </c>
      <c r="N46" s="62">
        <f>'[2]05 A'!N44</f>
        <v>7428741</v>
      </c>
      <c r="O46" s="62">
        <f>'[2]05 A'!O44</f>
        <v>0</v>
      </c>
      <c r="P46" s="62">
        <f>'[2]05 A'!P44</f>
        <v>638508</v>
      </c>
      <c r="Q46" s="62">
        <f>'[2]05 A'!Q44</f>
        <v>0</v>
      </c>
      <c r="R46" s="62">
        <f>'[2]05 A'!R44</f>
        <v>0</v>
      </c>
      <c r="S46" s="62">
        <f>'[2]05 A'!S44</f>
        <v>20000</v>
      </c>
      <c r="T46" s="62">
        <f>'[2]05 A'!T44</f>
        <v>1458060</v>
      </c>
      <c r="U46" s="62">
        <f>'[2]05 A'!U44</f>
        <v>0</v>
      </c>
      <c r="V46" s="62">
        <f>'[2]05 A'!V44</f>
        <v>0</v>
      </c>
    </row>
    <row r="47" spans="1:22" s="57" customFormat="1" ht="15.75" x14ac:dyDescent="0.25">
      <c r="A47" s="221" t="s">
        <v>294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3"/>
      <c r="M47" s="218" t="s">
        <v>294</v>
      </c>
      <c r="N47" s="219"/>
      <c r="O47" s="219"/>
      <c r="P47" s="219"/>
      <c r="Q47" s="219"/>
      <c r="R47" s="219"/>
      <c r="S47" s="219"/>
      <c r="T47" s="219"/>
      <c r="U47" s="219"/>
      <c r="V47" s="220"/>
    </row>
    <row r="48" spans="1:22" s="57" customFormat="1" ht="67.5" x14ac:dyDescent="0.2">
      <c r="A48" s="59" t="s">
        <v>1</v>
      </c>
      <c r="B48" s="59" t="s">
        <v>122</v>
      </c>
      <c r="C48" s="59" t="s">
        <v>265</v>
      </c>
      <c r="D48" s="59" t="s">
        <v>257</v>
      </c>
      <c r="E48" s="59" t="s">
        <v>266</v>
      </c>
      <c r="F48" s="59" t="s">
        <v>123</v>
      </c>
      <c r="G48" s="59" t="s">
        <v>278</v>
      </c>
      <c r="H48" s="59" t="s">
        <v>258</v>
      </c>
      <c r="I48" s="59" t="s">
        <v>261</v>
      </c>
      <c r="J48" s="59" t="s">
        <v>262</v>
      </c>
      <c r="K48" s="59" t="s">
        <v>124</v>
      </c>
      <c r="L48" s="59" t="s">
        <v>125</v>
      </c>
      <c r="M48" s="59" t="s">
        <v>334</v>
      </c>
      <c r="N48" s="59" t="s">
        <v>263</v>
      </c>
      <c r="O48" s="59" t="s">
        <v>126</v>
      </c>
      <c r="P48" s="59" t="s">
        <v>127</v>
      </c>
      <c r="Q48" s="59" t="s">
        <v>128</v>
      </c>
      <c r="R48" s="59" t="s">
        <v>267</v>
      </c>
      <c r="S48" s="59" t="s">
        <v>259</v>
      </c>
      <c r="T48" s="59" t="s">
        <v>268</v>
      </c>
      <c r="U48" s="59" t="s">
        <v>260</v>
      </c>
      <c r="V48" s="59" t="s">
        <v>264</v>
      </c>
    </row>
    <row r="49" spans="1:22" ht="22.5" x14ac:dyDescent="0.2">
      <c r="A49" s="134" t="str">
        <f>'[2]05 A'!B45</f>
        <v>Immateriális javak beszerzése, létesítése (K61)</v>
      </c>
      <c r="B49" s="62">
        <f>'[2]05 A'!C45</f>
        <v>230000</v>
      </c>
      <c r="C49" s="62">
        <f>'[2]05 A'!D45</f>
        <v>230000</v>
      </c>
      <c r="D49" s="62">
        <f>'[2]05 A'!E45</f>
        <v>0</v>
      </c>
      <c r="E49" s="62">
        <f>'[2]05 A'!F45</f>
        <v>0</v>
      </c>
      <c r="F49" s="62">
        <f>'[2]05 A'!G45</f>
        <v>0</v>
      </c>
      <c r="G49" s="62">
        <f>'[2]05 A'!H45</f>
        <v>0</v>
      </c>
      <c r="H49" s="62">
        <f>'[2]05 A'!I45</f>
        <v>0</v>
      </c>
      <c r="I49" s="62">
        <f>'[2]05 A'!J45</f>
        <v>0</v>
      </c>
      <c r="J49" s="62">
        <f>'[2]05 A'!K45</f>
        <v>0</v>
      </c>
      <c r="K49" s="62">
        <f>'[2]05 A'!L45</f>
        <v>0</v>
      </c>
      <c r="L49" s="62">
        <f>'[2]05 A'!M45</f>
        <v>0</v>
      </c>
      <c r="M49" s="134" t="str">
        <f t="shared" si="1"/>
        <v>Immateriális javak beszerzése, létesítése (K61)</v>
      </c>
      <c r="N49" s="62">
        <f>'[2]05 A'!N45</f>
        <v>0</v>
      </c>
      <c r="O49" s="62">
        <f>'[2]05 A'!O45</f>
        <v>0</v>
      </c>
      <c r="P49" s="62">
        <f>'[2]05 A'!P45</f>
        <v>0</v>
      </c>
      <c r="Q49" s="62">
        <f>'[2]05 A'!Q45</f>
        <v>0</v>
      </c>
      <c r="R49" s="62">
        <f>'[2]05 A'!R45</f>
        <v>0</v>
      </c>
      <c r="S49" s="62">
        <f>'[2]05 A'!S45</f>
        <v>0</v>
      </c>
      <c r="T49" s="62">
        <f>'[2]05 A'!T45</f>
        <v>0</v>
      </c>
      <c r="U49" s="62">
        <f>'[2]05 A'!U45</f>
        <v>0</v>
      </c>
      <c r="V49" s="62">
        <f>'[2]05 A'!V45</f>
        <v>0</v>
      </c>
    </row>
    <row r="50" spans="1:22" ht="22.5" x14ac:dyDescent="0.2">
      <c r="A50" s="134" t="str">
        <f>'[2]05 A'!B46</f>
        <v>Ingatlanok beszerzése, létesítése (K62)</v>
      </c>
      <c r="B50" s="62">
        <f>'[2]05 A'!C46</f>
        <v>252870</v>
      </c>
      <c r="C50" s="62">
        <f>'[2]05 A'!D46</f>
        <v>0</v>
      </c>
      <c r="D50" s="62">
        <f>'[2]05 A'!E46</f>
        <v>0</v>
      </c>
      <c r="E50" s="62">
        <f>'[2]05 A'!F46</f>
        <v>0</v>
      </c>
      <c r="F50" s="62">
        <f>'[2]05 A'!G46</f>
        <v>0</v>
      </c>
      <c r="G50" s="62">
        <f>'[2]05 A'!H46</f>
        <v>0</v>
      </c>
      <c r="H50" s="62">
        <f>'[2]05 A'!I46</f>
        <v>0</v>
      </c>
      <c r="I50" s="62">
        <f>'[2]05 A'!J46</f>
        <v>0</v>
      </c>
      <c r="J50" s="62">
        <f>'[2]05 A'!K46</f>
        <v>0</v>
      </c>
      <c r="K50" s="62">
        <f>'[2]05 A'!L46</f>
        <v>0</v>
      </c>
      <c r="L50" s="62">
        <f>'[2]05 A'!M46</f>
        <v>150000</v>
      </c>
      <c r="M50" s="134" t="str">
        <f t="shared" si="1"/>
        <v>Ingatlanok beszerzése, létesítése (K62)</v>
      </c>
      <c r="N50" s="62">
        <f>'[2]05 A'!N46</f>
        <v>102870</v>
      </c>
      <c r="O50" s="62">
        <f>'[2]05 A'!O46</f>
        <v>0</v>
      </c>
      <c r="P50" s="62">
        <f>'[2]05 A'!P46</f>
        <v>0</v>
      </c>
      <c r="Q50" s="62">
        <f>'[2]05 A'!Q46</f>
        <v>0</v>
      </c>
      <c r="R50" s="62">
        <f>'[2]05 A'!R46</f>
        <v>0</v>
      </c>
      <c r="S50" s="62">
        <f>'[2]05 A'!S46</f>
        <v>0</v>
      </c>
      <c r="T50" s="62">
        <f>'[2]05 A'!T46</f>
        <v>0</v>
      </c>
      <c r="U50" s="62">
        <f>'[2]05 A'!U46</f>
        <v>0</v>
      </c>
      <c r="V50" s="62">
        <f>'[2]05 A'!V46</f>
        <v>0</v>
      </c>
    </row>
    <row r="51" spans="1:22" ht="22.5" x14ac:dyDescent="0.2">
      <c r="A51" s="134" t="str">
        <f>'[2]05 A'!B47</f>
        <v>Egyéb tárgyi eszközök beszerzése, létesítése (K64)</v>
      </c>
      <c r="B51" s="62">
        <f>'[2]05 A'!C47</f>
        <v>5074500</v>
      </c>
      <c r="C51" s="62">
        <f>'[2]05 A'!D47</f>
        <v>0</v>
      </c>
      <c r="D51" s="62">
        <f>'[2]05 A'!E47</f>
        <v>0</v>
      </c>
      <c r="E51" s="62">
        <f>'[2]05 A'!F47</f>
        <v>0</v>
      </c>
      <c r="F51" s="62">
        <f>'[2]05 A'!G47</f>
        <v>0</v>
      </c>
      <c r="G51" s="62">
        <f>'[2]05 A'!H47</f>
        <v>0</v>
      </c>
      <c r="H51" s="62">
        <f>'[2]05 A'!I47</f>
        <v>324500</v>
      </c>
      <c r="I51" s="62">
        <f>'[2]05 A'!J47</f>
        <v>0</v>
      </c>
      <c r="J51" s="62">
        <f>'[2]05 A'!K47</f>
        <v>0</v>
      </c>
      <c r="K51" s="62">
        <f>'[2]05 A'!L47</f>
        <v>0</v>
      </c>
      <c r="L51" s="62">
        <f>'[2]05 A'!M47</f>
        <v>0</v>
      </c>
      <c r="M51" s="134" t="str">
        <f t="shared" si="1"/>
        <v>Egyéb tárgyi eszközök beszerzése, létesítése (K64)</v>
      </c>
      <c r="N51" s="62">
        <f>'[2]05 A'!N47</f>
        <v>4750000</v>
      </c>
      <c r="O51" s="62">
        <f>'[2]05 A'!O47</f>
        <v>0</v>
      </c>
      <c r="P51" s="62">
        <f>'[2]05 A'!P47</f>
        <v>0</v>
      </c>
      <c r="Q51" s="62">
        <f>'[2]05 A'!Q47</f>
        <v>0</v>
      </c>
      <c r="R51" s="62">
        <f>'[2]05 A'!R47</f>
        <v>0</v>
      </c>
      <c r="S51" s="62">
        <f>'[2]05 A'!S47</f>
        <v>0</v>
      </c>
      <c r="T51" s="62">
        <f>'[2]05 A'!T47</f>
        <v>0</v>
      </c>
      <c r="U51" s="62">
        <f>'[2]05 A'!U47</f>
        <v>0</v>
      </c>
      <c r="V51" s="62">
        <f>'[2]05 A'!V47</f>
        <v>0</v>
      </c>
    </row>
    <row r="52" spans="1:22" ht="33.75" x14ac:dyDescent="0.2">
      <c r="A52" s="134" t="str">
        <f>'[2]05 A'!B48</f>
        <v>Beruházási célú előzetesen felszámított általános forgalmi adó (K67)</v>
      </c>
      <c r="B52" s="62">
        <f>'[2]05 A'!C48</f>
        <v>149715</v>
      </c>
      <c r="C52" s="62">
        <f>'[2]05 A'!D48</f>
        <v>62100</v>
      </c>
      <c r="D52" s="62">
        <f>'[2]05 A'!E48</f>
        <v>0</v>
      </c>
      <c r="E52" s="62">
        <f>'[2]05 A'!F48</f>
        <v>0</v>
      </c>
      <c r="F52" s="62">
        <f>'[2]05 A'!G48</f>
        <v>0</v>
      </c>
      <c r="G52" s="62">
        <f>'[2]05 A'!H48</f>
        <v>0</v>
      </c>
      <c r="H52" s="62">
        <f>'[2]05 A'!I48</f>
        <v>87615</v>
      </c>
      <c r="I52" s="62">
        <f>'[2]05 A'!J48</f>
        <v>0</v>
      </c>
      <c r="J52" s="62">
        <f>'[2]05 A'!K48</f>
        <v>0</v>
      </c>
      <c r="K52" s="62">
        <f>'[2]05 A'!L48</f>
        <v>0</v>
      </c>
      <c r="L52" s="62">
        <f>'[2]05 A'!M48</f>
        <v>0</v>
      </c>
      <c r="M52" s="134" t="str">
        <f t="shared" si="1"/>
        <v>Beruházási célú előzetesen felszámított általános forgalmi adó (K67)</v>
      </c>
      <c r="N52" s="62">
        <f>'[2]05 A'!N48</f>
        <v>0</v>
      </c>
      <c r="O52" s="62">
        <f>'[2]05 A'!O48</f>
        <v>0</v>
      </c>
      <c r="P52" s="62">
        <f>'[2]05 A'!P48</f>
        <v>0</v>
      </c>
      <c r="Q52" s="62">
        <f>'[2]05 A'!Q48</f>
        <v>0</v>
      </c>
      <c r="R52" s="62">
        <f>'[2]05 A'!R48</f>
        <v>0</v>
      </c>
      <c r="S52" s="62">
        <f>'[2]05 A'!S48</f>
        <v>0</v>
      </c>
      <c r="T52" s="62">
        <f>'[2]05 A'!T48</f>
        <v>0</v>
      </c>
      <c r="U52" s="62">
        <f>'[2]05 A'!U48</f>
        <v>0</v>
      </c>
      <c r="V52" s="62">
        <f>'[2]05 A'!V48</f>
        <v>0</v>
      </c>
    </row>
    <row r="53" spans="1:22" x14ac:dyDescent="0.2">
      <c r="A53" s="134" t="str">
        <f>'[2]05 A'!B49</f>
        <v>Beruházások (K6)</v>
      </c>
      <c r="B53" s="62">
        <f>'[2]05 A'!C49</f>
        <v>5707085</v>
      </c>
      <c r="C53" s="62">
        <f>'[2]05 A'!D49</f>
        <v>292100</v>
      </c>
      <c r="D53" s="62">
        <f>'[2]05 A'!E49</f>
        <v>0</v>
      </c>
      <c r="E53" s="62">
        <f>'[2]05 A'!F49</f>
        <v>0</v>
      </c>
      <c r="F53" s="62">
        <f>'[2]05 A'!G49</f>
        <v>0</v>
      </c>
      <c r="G53" s="62">
        <f>'[2]05 A'!H49</f>
        <v>0</v>
      </c>
      <c r="H53" s="62">
        <f>'[2]05 A'!I49</f>
        <v>412115</v>
      </c>
      <c r="I53" s="62">
        <f>'[2]05 A'!J49</f>
        <v>0</v>
      </c>
      <c r="J53" s="62">
        <f>'[2]05 A'!K49</f>
        <v>0</v>
      </c>
      <c r="K53" s="62">
        <f>'[2]05 A'!L49</f>
        <v>0</v>
      </c>
      <c r="L53" s="62">
        <f>'[2]05 A'!M49</f>
        <v>150000</v>
      </c>
      <c r="M53" s="134" t="str">
        <f t="shared" si="1"/>
        <v>Beruházások (K6)</v>
      </c>
      <c r="N53" s="62">
        <f>'[2]05 A'!N49</f>
        <v>4852870</v>
      </c>
      <c r="O53" s="62">
        <f>'[2]05 A'!O49</f>
        <v>0</v>
      </c>
      <c r="P53" s="62">
        <f>'[2]05 A'!P49</f>
        <v>0</v>
      </c>
      <c r="Q53" s="62">
        <f>'[2]05 A'!Q49</f>
        <v>0</v>
      </c>
      <c r="R53" s="62">
        <f>'[2]05 A'!R49</f>
        <v>0</v>
      </c>
      <c r="S53" s="62">
        <f>'[2]05 A'!S49</f>
        <v>0</v>
      </c>
      <c r="T53" s="62">
        <f>'[2]05 A'!T49</f>
        <v>0</v>
      </c>
      <c r="U53" s="62">
        <f>'[2]05 A'!U49</f>
        <v>0</v>
      </c>
      <c r="V53" s="62">
        <f>'[2]05 A'!V49</f>
        <v>0</v>
      </c>
    </row>
    <row r="54" spans="1:22" x14ac:dyDescent="0.2">
      <c r="A54" s="134" t="str">
        <f>'[2]05 A'!B50</f>
        <v>Ingatlanok felújítása (K71)</v>
      </c>
      <c r="B54" s="62">
        <f>'[2]05 A'!C50</f>
        <v>27600406</v>
      </c>
      <c r="C54" s="62">
        <f>'[2]05 A'!D50</f>
        <v>1747115</v>
      </c>
      <c r="D54" s="62">
        <f>'[2]05 A'!E50</f>
        <v>1471216</v>
      </c>
      <c r="E54" s="62">
        <f>'[2]05 A'!F50</f>
        <v>0</v>
      </c>
      <c r="F54" s="62">
        <f>'[2]05 A'!G50</f>
        <v>0</v>
      </c>
      <c r="G54" s="62">
        <f>'[2]05 A'!H50</f>
        <v>0</v>
      </c>
      <c r="H54" s="62">
        <f>'[2]05 A'!I50</f>
        <v>0</v>
      </c>
      <c r="I54" s="62">
        <f>'[2]05 A'!J50</f>
        <v>24382075</v>
      </c>
      <c r="J54" s="62">
        <f>'[2]05 A'!K50</f>
        <v>0</v>
      </c>
      <c r="K54" s="62">
        <f>'[2]05 A'!L50</f>
        <v>0</v>
      </c>
      <c r="L54" s="62">
        <f>'[2]05 A'!M50</f>
        <v>0</v>
      </c>
      <c r="M54" s="134" t="str">
        <f t="shared" si="1"/>
        <v>Ingatlanok felújítása (K71)</v>
      </c>
      <c r="N54" s="62">
        <f>'[2]05 A'!N50</f>
        <v>0</v>
      </c>
      <c r="O54" s="62">
        <f>'[2]05 A'!O50</f>
        <v>0</v>
      </c>
      <c r="P54" s="62">
        <f>'[2]05 A'!P50</f>
        <v>0</v>
      </c>
      <c r="Q54" s="62">
        <f>'[2]05 A'!Q50</f>
        <v>0</v>
      </c>
      <c r="R54" s="62">
        <f>'[2]05 A'!R50</f>
        <v>0</v>
      </c>
      <c r="S54" s="62">
        <f>'[2]05 A'!S50</f>
        <v>0</v>
      </c>
      <c r="T54" s="62">
        <f>'[2]05 A'!T50</f>
        <v>0</v>
      </c>
      <c r="U54" s="62">
        <f>'[2]05 A'!U50</f>
        <v>0</v>
      </c>
      <c r="V54" s="62">
        <f>'[2]05 A'!V50</f>
        <v>0</v>
      </c>
    </row>
    <row r="55" spans="1:22" ht="33.75" x14ac:dyDescent="0.2">
      <c r="A55" s="134" t="str">
        <f>'[2]05 A'!B51</f>
        <v>Felújítási célú előzetesen felszámított általános forgalmi adó (K74)</v>
      </c>
      <c r="B55" s="62">
        <f>'[2]05 A'!C51</f>
        <v>7452110</v>
      </c>
      <c r="C55" s="62">
        <f>'[2]05 A'!D51</f>
        <v>471721</v>
      </c>
      <c r="D55" s="62">
        <f>'[2]05 A'!E51</f>
        <v>397229</v>
      </c>
      <c r="E55" s="62">
        <f>'[2]05 A'!F51</f>
        <v>0</v>
      </c>
      <c r="F55" s="62">
        <f>'[2]05 A'!G51</f>
        <v>0</v>
      </c>
      <c r="G55" s="62">
        <f>'[2]05 A'!H51</f>
        <v>0</v>
      </c>
      <c r="H55" s="62">
        <f>'[2]05 A'!I51</f>
        <v>0</v>
      </c>
      <c r="I55" s="62">
        <f>'[2]05 A'!J51</f>
        <v>6583160</v>
      </c>
      <c r="J55" s="62">
        <f>'[2]05 A'!K51</f>
        <v>0</v>
      </c>
      <c r="K55" s="62">
        <f>'[2]05 A'!L51</f>
        <v>0</v>
      </c>
      <c r="L55" s="62">
        <f>'[2]05 A'!M51</f>
        <v>0</v>
      </c>
      <c r="M55" s="134" t="str">
        <f t="shared" si="1"/>
        <v>Felújítási célú előzetesen felszámított általános forgalmi adó (K74)</v>
      </c>
      <c r="N55" s="62">
        <f>'[2]05 A'!N51</f>
        <v>0</v>
      </c>
      <c r="O55" s="62">
        <f>'[2]05 A'!O51</f>
        <v>0</v>
      </c>
      <c r="P55" s="62">
        <f>'[2]05 A'!P51</f>
        <v>0</v>
      </c>
      <c r="Q55" s="62">
        <f>'[2]05 A'!Q51</f>
        <v>0</v>
      </c>
      <c r="R55" s="62">
        <f>'[2]05 A'!R51</f>
        <v>0</v>
      </c>
      <c r="S55" s="62">
        <f>'[2]05 A'!S51</f>
        <v>0</v>
      </c>
      <c r="T55" s="62">
        <f>'[2]05 A'!T51</f>
        <v>0</v>
      </c>
      <c r="U55" s="62">
        <f>'[2]05 A'!U51</f>
        <v>0</v>
      </c>
      <c r="V55" s="62">
        <f>'[2]05 A'!V51</f>
        <v>0</v>
      </c>
    </row>
    <row r="56" spans="1:22" x14ac:dyDescent="0.2">
      <c r="A56" s="134" t="str">
        <f>'[2]05 A'!B52</f>
        <v>Felújítások (K7)</v>
      </c>
      <c r="B56" s="62">
        <f>'[2]05 A'!C52</f>
        <v>35052516</v>
      </c>
      <c r="C56" s="62">
        <f>'[2]05 A'!D52</f>
        <v>2218836</v>
      </c>
      <c r="D56" s="62">
        <f>'[2]05 A'!E52</f>
        <v>1868445</v>
      </c>
      <c r="E56" s="62">
        <f>'[2]05 A'!F52</f>
        <v>0</v>
      </c>
      <c r="F56" s="62">
        <f>'[2]05 A'!G52</f>
        <v>0</v>
      </c>
      <c r="G56" s="62">
        <f>'[2]05 A'!H52</f>
        <v>0</v>
      </c>
      <c r="H56" s="62">
        <f>'[2]05 A'!I52</f>
        <v>0</v>
      </c>
      <c r="I56" s="62">
        <f>'[2]05 A'!J52</f>
        <v>30965235</v>
      </c>
      <c r="J56" s="62">
        <f>'[2]05 A'!K52</f>
        <v>0</v>
      </c>
      <c r="K56" s="62">
        <f>'[2]05 A'!L52</f>
        <v>0</v>
      </c>
      <c r="L56" s="62">
        <f>'[2]05 A'!M52</f>
        <v>0</v>
      </c>
      <c r="M56" s="134" t="str">
        <f t="shared" si="1"/>
        <v>Felújítások (K7)</v>
      </c>
      <c r="N56" s="62">
        <f>'[2]05 A'!N52</f>
        <v>0</v>
      </c>
      <c r="O56" s="62">
        <f>'[2]05 A'!O52</f>
        <v>0</v>
      </c>
      <c r="P56" s="62">
        <f>'[2]05 A'!P52</f>
        <v>0</v>
      </c>
      <c r="Q56" s="62">
        <f>'[2]05 A'!Q52</f>
        <v>0</v>
      </c>
      <c r="R56" s="62">
        <f>'[2]05 A'!R52</f>
        <v>0</v>
      </c>
      <c r="S56" s="62">
        <f>'[2]05 A'!S52</f>
        <v>0</v>
      </c>
      <c r="T56" s="62">
        <f>'[2]05 A'!T52</f>
        <v>0</v>
      </c>
      <c r="U56" s="62">
        <f>'[2]05 A'!U52</f>
        <v>0</v>
      </c>
      <c r="V56" s="62">
        <f>'[2]05 A'!V52</f>
        <v>0</v>
      </c>
    </row>
    <row r="57" spans="1:22" x14ac:dyDescent="0.2">
      <c r="A57" s="134" t="str">
        <f>'[2]05 A'!B53</f>
        <v>Költségvetési kiadások (K1-K8)</v>
      </c>
      <c r="B57" s="62">
        <f>'[2]05 A'!C53</f>
        <v>128826598</v>
      </c>
      <c r="C57" s="62">
        <f>'[2]05 A'!D53</f>
        <v>22403094</v>
      </c>
      <c r="D57" s="62">
        <f>'[2]05 A'!E53</f>
        <v>2251143</v>
      </c>
      <c r="E57" s="62">
        <f>'[2]05 A'!F53</f>
        <v>114100</v>
      </c>
      <c r="F57" s="62">
        <f>'[2]05 A'!G53</f>
        <v>6170057</v>
      </c>
      <c r="G57" s="62">
        <f>'[2]05 A'!H53</f>
        <v>38784</v>
      </c>
      <c r="H57" s="62">
        <f>'[2]05 A'!I53</f>
        <v>31962213</v>
      </c>
      <c r="I57" s="62">
        <f>'[2]05 A'!J53</f>
        <v>31559273</v>
      </c>
      <c r="J57" s="62">
        <f>'[2]05 A'!K53</f>
        <v>225410</v>
      </c>
      <c r="K57" s="62">
        <f>'[2]05 A'!L53</f>
        <v>1486531</v>
      </c>
      <c r="L57" s="62">
        <f>'[2]05 A'!M53</f>
        <v>2374921</v>
      </c>
      <c r="M57" s="134" t="str">
        <f t="shared" si="1"/>
        <v>Költségvetési kiadások (K1-K8)</v>
      </c>
      <c r="N57" s="62">
        <f>'[2]05 A'!N53</f>
        <v>14869962</v>
      </c>
      <c r="O57" s="62">
        <f>'[2]05 A'!O53</f>
        <v>96797</v>
      </c>
      <c r="P57" s="62">
        <f>'[2]05 A'!P53</f>
        <v>638508</v>
      </c>
      <c r="Q57" s="62">
        <f>'[2]05 A'!Q53</f>
        <v>460948</v>
      </c>
      <c r="R57" s="62">
        <f>'[2]05 A'!R53</f>
        <v>1999157</v>
      </c>
      <c r="S57" s="62">
        <f>'[2]05 A'!S53</f>
        <v>20000</v>
      </c>
      <c r="T57" s="62">
        <f>'[2]05 A'!T53</f>
        <v>1458060</v>
      </c>
      <c r="U57" s="62">
        <f>'[2]05 A'!U53</f>
        <v>1070500</v>
      </c>
      <c r="V57" s="62">
        <f>'[2]05 A'!V53</f>
        <v>9627140</v>
      </c>
    </row>
    <row r="58" spans="1:22" ht="33.75" x14ac:dyDescent="0.2">
      <c r="A58" s="134" t="str">
        <f>'[2]05 A'!B54</f>
        <v>Államháztartáson belüli megelőlegezések visszafizetése (K914)</v>
      </c>
      <c r="B58" s="62">
        <f>'[2]05 A'!C54</f>
        <v>3129555</v>
      </c>
      <c r="C58" s="62">
        <f>'[2]05 A'!D54</f>
        <v>0</v>
      </c>
      <c r="D58" s="62">
        <f>'[2]05 A'!E54</f>
        <v>0</v>
      </c>
      <c r="E58" s="62">
        <f>'[2]05 A'!F54</f>
        <v>3129555</v>
      </c>
      <c r="F58" s="62">
        <f>'[2]05 A'!G54</f>
        <v>0</v>
      </c>
      <c r="G58" s="62">
        <f>'[2]05 A'!H54</f>
        <v>0</v>
      </c>
      <c r="H58" s="62">
        <f>'[2]05 A'!I54</f>
        <v>0</v>
      </c>
      <c r="I58" s="62">
        <f>'[2]05 A'!J54</f>
        <v>0</v>
      </c>
      <c r="J58" s="62">
        <f>'[2]05 A'!K54</f>
        <v>0</v>
      </c>
      <c r="K58" s="62">
        <f>'[2]05 A'!L54</f>
        <v>0</v>
      </c>
      <c r="L58" s="62">
        <f>'[2]05 A'!M54</f>
        <v>0</v>
      </c>
      <c r="M58" s="134" t="str">
        <f t="shared" si="1"/>
        <v>Államháztartáson belüli megelőlegezések visszafizetése (K914)</v>
      </c>
      <c r="N58" s="62">
        <f>'[2]05 A'!N54</f>
        <v>0</v>
      </c>
      <c r="O58" s="62">
        <f>'[2]05 A'!O54</f>
        <v>0</v>
      </c>
      <c r="P58" s="62">
        <f>'[2]05 A'!P54</f>
        <v>0</v>
      </c>
      <c r="Q58" s="62">
        <f>'[2]05 A'!Q54</f>
        <v>0</v>
      </c>
      <c r="R58" s="62">
        <f>'[2]05 A'!R54</f>
        <v>0</v>
      </c>
      <c r="S58" s="62">
        <f>'[2]05 A'!S54</f>
        <v>0</v>
      </c>
      <c r="T58" s="62">
        <f>'[2]05 A'!T54</f>
        <v>0</v>
      </c>
      <c r="U58" s="62">
        <f>'[2]05 A'!U54</f>
        <v>0</v>
      </c>
      <c r="V58" s="62">
        <f>'[2]05 A'!V54</f>
        <v>0</v>
      </c>
    </row>
    <row r="59" spans="1:22" ht="22.5" x14ac:dyDescent="0.2">
      <c r="A59" s="134" t="str">
        <f>'[2]05 A'!B55</f>
        <v>Központi, irányító szervi támogatások folyósítása (K915)</v>
      </c>
      <c r="B59" s="62">
        <f>'[2]05 A'!C55</f>
        <v>51031200</v>
      </c>
      <c r="C59" s="62">
        <f>'[2]05 A'!D55</f>
        <v>0</v>
      </c>
      <c r="D59" s="62">
        <f>'[2]05 A'!E55</f>
        <v>0</v>
      </c>
      <c r="E59" s="62">
        <f>'[2]05 A'!F55</f>
        <v>0</v>
      </c>
      <c r="F59" s="62">
        <f>'[2]05 A'!G55</f>
        <v>51031200</v>
      </c>
      <c r="G59" s="62">
        <f>'[2]05 A'!H55</f>
        <v>0</v>
      </c>
      <c r="H59" s="62">
        <f>'[2]05 A'!I55</f>
        <v>0</v>
      </c>
      <c r="I59" s="62">
        <f>'[2]05 A'!J55</f>
        <v>0</v>
      </c>
      <c r="J59" s="62">
        <f>'[2]05 A'!K55</f>
        <v>0</v>
      </c>
      <c r="K59" s="62">
        <f>'[2]05 A'!L55</f>
        <v>0</v>
      </c>
      <c r="L59" s="62">
        <f>'[2]05 A'!M55</f>
        <v>0</v>
      </c>
      <c r="M59" s="134" t="str">
        <f t="shared" si="1"/>
        <v>Központi, irányító szervi támogatások folyósítása (K915)</v>
      </c>
      <c r="N59" s="62">
        <f>'[2]05 A'!N55</f>
        <v>0</v>
      </c>
      <c r="O59" s="62">
        <f>'[2]05 A'!O55</f>
        <v>0</v>
      </c>
      <c r="P59" s="62">
        <f>'[2]05 A'!P55</f>
        <v>0</v>
      </c>
      <c r="Q59" s="62">
        <f>'[2]05 A'!Q55</f>
        <v>0</v>
      </c>
      <c r="R59" s="62">
        <f>'[2]05 A'!R55</f>
        <v>0</v>
      </c>
      <c r="S59" s="62">
        <f>'[2]05 A'!S55</f>
        <v>0</v>
      </c>
      <c r="T59" s="62">
        <f>'[2]05 A'!T55</f>
        <v>0</v>
      </c>
      <c r="U59" s="62">
        <f>'[2]05 A'!U55</f>
        <v>0</v>
      </c>
      <c r="V59" s="62">
        <f>'[2]05 A'!V55</f>
        <v>0</v>
      </c>
    </row>
    <row r="60" spans="1:22" ht="22.5" x14ac:dyDescent="0.2">
      <c r="A60" s="134" t="str">
        <f>'[2]05 A'!B56</f>
        <v>Belföldi finanszírozás kiadásai (K91)</v>
      </c>
      <c r="B60" s="62">
        <f>'[2]05 A'!C56</f>
        <v>54160755</v>
      </c>
      <c r="C60" s="62">
        <f>'[2]05 A'!D56</f>
        <v>0</v>
      </c>
      <c r="D60" s="62">
        <f>'[2]05 A'!E56</f>
        <v>0</v>
      </c>
      <c r="E60" s="62">
        <f>'[2]05 A'!F56</f>
        <v>3129555</v>
      </c>
      <c r="F60" s="62">
        <f>'[2]05 A'!G56</f>
        <v>51031200</v>
      </c>
      <c r="G60" s="62">
        <f>'[2]05 A'!H56</f>
        <v>0</v>
      </c>
      <c r="H60" s="62">
        <f>'[2]05 A'!I56</f>
        <v>0</v>
      </c>
      <c r="I60" s="62">
        <f>'[2]05 A'!J56</f>
        <v>0</v>
      </c>
      <c r="J60" s="62">
        <f>'[2]05 A'!K56</f>
        <v>0</v>
      </c>
      <c r="K60" s="62">
        <f>'[2]05 A'!L56</f>
        <v>0</v>
      </c>
      <c r="L60" s="62">
        <f>'[2]05 A'!M56</f>
        <v>0</v>
      </c>
      <c r="M60" s="134" t="str">
        <f t="shared" si="1"/>
        <v>Belföldi finanszírozás kiadásai (K91)</v>
      </c>
      <c r="N60" s="62">
        <f>'[2]05 A'!N56</f>
        <v>0</v>
      </c>
      <c r="O60" s="62">
        <f>'[2]05 A'!O56</f>
        <v>0</v>
      </c>
      <c r="P60" s="62">
        <f>'[2]05 A'!P56</f>
        <v>0</v>
      </c>
      <c r="Q60" s="62">
        <f>'[2]05 A'!Q56</f>
        <v>0</v>
      </c>
      <c r="R60" s="62">
        <f>'[2]05 A'!R56</f>
        <v>0</v>
      </c>
      <c r="S60" s="62">
        <f>'[2]05 A'!S56</f>
        <v>0</v>
      </c>
      <c r="T60" s="62">
        <f>'[2]05 A'!T56</f>
        <v>0</v>
      </c>
      <c r="U60" s="62">
        <f>'[2]05 A'!U56</f>
        <v>0</v>
      </c>
      <c r="V60" s="62">
        <f>'[2]05 A'!V56</f>
        <v>0</v>
      </c>
    </row>
    <row r="61" spans="1:22" x14ac:dyDescent="0.2">
      <c r="A61" s="134" t="str">
        <f>'[2]05 A'!B57</f>
        <v>Finanszírozási kiadások (K9)</v>
      </c>
      <c r="B61" s="62">
        <f>'[2]05 A'!C57</f>
        <v>54160755</v>
      </c>
      <c r="C61" s="62">
        <f>'[2]05 A'!D57</f>
        <v>0</v>
      </c>
      <c r="D61" s="62">
        <f>'[2]05 A'!E57</f>
        <v>0</v>
      </c>
      <c r="E61" s="62">
        <f>'[2]05 A'!F57</f>
        <v>3129555</v>
      </c>
      <c r="F61" s="62">
        <f>'[2]05 A'!G57</f>
        <v>51031200</v>
      </c>
      <c r="G61" s="62">
        <f>'[2]05 A'!H57</f>
        <v>0</v>
      </c>
      <c r="H61" s="62">
        <f>'[2]05 A'!I57</f>
        <v>0</v>
      </c>
      <c r="I61" s="62">
        <f>'[2]05 A'!J57</f>
        <v>0</v>
      </c>
      <c r="J61" s="62">
        <f>'[2]05 A'!K57</f>
        <v>0</v>
      </c>
      <c r="K61" s="62">
        <f>'[2]05 A'!L57</f>
        <v>0</v>
      </c>
      <c r="L61" s="62">
        <f>'[2]05 A'!M57</f>
        <v>0</v>
      </c>
      <c r="M61" s="134" t="str">
        <f t="shared" si="1"/>
        <v>Finanszírozási kiadások (K9)</v>
      </c>
      <c r="N61" s="62">
        <f>'[2]05 A'!N57</f>
        <v>0</v>
      </c>
      <c r="O61" s="62">
        <f>'[2]05 A'!O57</f>
        <v>0</v>
      </c>
      <c r="P61" s="62">
        <f>'[2]05 A'!P57</f>
        <v>0</v>
      </c>
      <c r="Q61" s="62">
        <f>'[2]05 A'!Q57</f>
        <v>0</v>
      </c>
      <c r="R61" s="62">
        <f>'[2]05 A'!R57</f>
        <v>0</v>
      </c>
      <c r="S61" s="62">
        <f>'[2]05 A'!S57</f>
        <v>0</v>
      </c>
      <c r="T61" s="62">
        <f>'[2]05 A'!T57</f>
        <v>0</v>
      </c>
      <c r="U61" s="62">
        <f>'[2]05 A'!U57</f>
        <v>0</v>
      </c>
      <c r="V61" s="62">
        <f>'[2]05 A'!V57</f>
        <v>0</v>
      </c>
    </row>
    <row r="62" spans="1:22" x14ac:dyDescent="0.2">
      <c r="A62" s="134" t="str">
        <f>'[2]05 A'!B58</f>
        <v>Kiadások összesen (K1-K9)</v>
      </c>
      <c r="B62" s="62">
        <f>'[2]05 A'!C58</f>
        <v>182987353</v>
      </c>
      <c r="C62" s="62">
        <f>'[2]05 A'!D58</f>
        <v>22403094</v>
      </c>
      <c r="D62" s="62">
        <f>'[2]05 A'!E58</f>
        <v>2251143</v>
      </c>
      <c r="E62" s="62">
        <f>'[2]05 A'!F58</f>
        <v>3243655</v>
      </c>
      <c r="F62" s="62">
        <f>'[2]05 A'!G58</f>
        <v>57201257</v>
      </c>
      <c r="G62" s="62">
        <f>'[2]05 A'!H58</f>
        <v>38784</v>
      </c>
      <c r="H62" s="62">
        <f>'[2]05 A'!I58</f>
        <v>31962213</v>
      </c>
      <c r="I62" s="62">
        <f>'[2]05 A'!J58</f>
        <v>31559273</v>
      </c>
      <c r="J62" s="62">
        <f>'[2]05 A'!K58</f>
        <v>225410</v>
      </c>
      <c r="K62" s="62">
        <f>'[2]05 A'!L58</f>
        <v>1486531</v>
      </c>
      <c r="L62" s="62">
        <f>'[2]05 A'!M58</f>
        <v>2374921</v>
      </c>
      <c r="M62" s="134" t="str">
        <f t="shared" si="1"/>
        <v>Kiadások összesen (K1-K9)</v>
      </c>
      <c r="N62" s="62">
        <f>'[2]05 A'!N58</f>
        <v>14869962</v>
      </c>
      <c r="O62" s="62">
        <f>'[2]05 A'!O58</f>
        <v>96797</v>
      </c>
      <c r="P62" s="62">
        <f>'[2]05 A'!P58</f>
        <v>638508</v>
      </c>
      <c r="Q62" s="62">
        <f>'[2]05 A'!Q58</f>
        <v>460948</v>
      </c>
      <c r="R62" s="62">
        <f>'[2]05 A'!R58</f>
        <v>1999157</v>
      </c>
      <c r="S62" s="62">
        <f>'[2]05 A'!S58</f>
        <v>20000</v>
      </c>
      <c r="T62" s="62">
        <f>'[2]05 A'!T58</f>
        <v>1458060</v>
      </c>
      <c r="U62" s="62">
        <f>'[2]05 A'!U58</f>
        <v>1070500</v>
      </c>
      <c r="V62" s="62">
        <f>'[2]05 A'!V58</f>
        <v>9627140</v>
      </c>
    </row>
    <row r="63" spans="1:22" ht="22.5" x14ac:dyDescent="0.2">
      <c r="A63" s="134" t="str">
        <f>'[2]05 A'!B59</f>
        <v>Átlagos statisztikai állományi létszám</v>
      </c>
      <c r="B63" s="62">
        <f>'[2]05 A'!C59</f>
        <v>31</v>
      </c>
      <c r="C63" s="62">
        <f>'[2]05 A'!D59</f>
        <v>6</v>
      </c>
      <c r="D63" s="62">
        <f>'[2]05 A'!E59</f>
        <v>0</v>
      </c>
      <c r="E63" s="62">
        <f>'[2]05 A'!F59</f>
        <v>0</v>
      </c>
      <c r="F63" s="62">
        <f>'[2]05 A'!G59</f>
        <v>0</v>
      </c>
      <c r="G63" s="62">
        <f>'[2]05 A'!H59</f>
        <v>1</v>
      </c>
      <c r="H63" s="62">
        <f>'[2]05 A'!I59</f>
        <v>24</v>
      </c>
      <c r="I63" s="62">
        <f>'[2]05 A'!J59</f>
        <v>0</v>
      </c>
      <c r="J63" s="62">
        <f>'[2]05 A'!K59</f>
        <v>0</v>
      </c>
      <c r="K63" s="62">
        <f>'[2]05 A'!L59</f>
        <v>0</v>
      </c>
      <c r="L63" s="62">
        <f>'[2]05 A'!M59</f>
        <v>0</v>
      </c>
      <c r="M63" s="134" t="str">
        <f t="shared" si="1"/>
        <v>Átlagos statisztikai állományi létszám</v>
      </c>
      <c r="N63" s="62">
        <f>'[2]05 A'!N59</f>
        <v>0</v>
      </c>
      <c r="O63" s="62">
        <f>'[2]05 A'!O59</f>
        <v>0</v>
      </c>
      <c r="P63" s="62">
        <f>'[2]05 A'!P59</f>
        <v>0</v>
      </c>
      <c r="Q63" s="62">
        <f>'[2]05 A'!Q59</f>
        <v>0</v>
      </c>
      <c r="R63" s="62">
        <f>'[2]05 A'!R59</f>
        <v>0</v>
      </c>
      <c r="S63" s="62">
        <f>'[2]05 A'!S59</f>
        <v>0</v>
      </c>
      <c r="T63" s="62">
        <f>'[2]05 A'!T59</f>
        <v>0</v>
      </c>
      <c r="U63" s="62">
        <f>'[2]05 A'!U59</f>
        <v>0</v>
      </c>
      <c r="V63" s="62">
        <f>'[2]05 A'!V59</f>
        <v>0</v>
      </c>
    </row>
    <row r="64" spans="1:22" ht="12.75" customHeight="1" x14ac:dyDescent="0.2"/>
    <row r="66" spans="1:13" ht="22.5" customHeight="1" x14ac:dyDescent="0.2"/>
    <row r="68" spans="1:13" ht="17.25" customHeight="1" x14ac:dyDescent="0.2">
      <c r="A68" s="213" t="s">
        <v>295</v>
      </c>
      <c r="B68" s="213"/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128"/>
    </row>
    <row r="69" spans="1:13" ht="67.5" x14ac:dyDescent="0.2">
      <c r="A69" s="59" t="s">
        <v>1</v>
      </c>
      <c r="B69" s="59" t="s">
        <v>122</v>
      </c>
      <c r="C69" s="59" t="s">
        <v>276</v>
      </c>
      <c r="D69" s="59" t="s">
        <v>270</v>
      </c>
      <c r="E69" s="59" t="s">
        <v>277</v>
      </c>
      <c r="F69" s="59" t="s">
        <v>271</v>
      </c>
      <c r="G69" s="59" t="s">
        <v>272</v>
      </c>
      <c r="H69" s="59" t="s">
        <v>261</v>
      </c>
      <c r="I69" s="59" t="s">
        <v>125</v>
      </c>
      <c r="J69" s="59" t="s">
        <v>273</v>
      </c>
      <c r="K69" s="59" t="s">
        <v>274</v>
      </c>
      <c r="L69" s="59" t="s">
        <v>275</v>
      </c>
      <c r="M69" s="137"/>
    </row>
    <row r="70" spans="1:13" ht="22.5" x14ac:dyDescent="0.2">
      <c r="A70" s="61" t="str">
        <f>'[2]06 A'!B3</f>
        <v>Helyi önkorm.-ok működésének általános tám. (B111)</v>
      </c>
      <c r="B70" s="62">
        <f>'[2]06 A'!C3</f>
        <v>67407504</v>
      </c>
      <c r="C70" s="62">
        <f>'[2]06 A'!D3</f>
        <v>0</v>
      </c>
      <c r="D70" s="62">
        <f>'[2]06 A'!E3</f>
        <v>0</v>
      </c>
      <c r="E70" s="62">
        <f>'[2]06 A'!F3</f>
        <v>67407504</v>
      </c>
      <c r="F70" s="62">
        <f>'[2]06 A'!G3</f>
        <v>0</v>
      </c>
      <c r="G70" s="62">
        <f>'[2]06 A'!H3</f>
        <v>0</v>
      </c>
      <c r="H70" s="62">
        <f>'[2]06 A'!I3</f>
        <v>0</v>
      </c>
      <c r="I70" s="62">
        <f>'[2]06 A'!J3</f>
        <v>0</v>
      </c>
      <c r="J70" s="62">
        <f>'[2]06 A'!K3</f>
        <v>0</v>
      </c>
      <c r="K70" s="62">
        <f>'[2]06 A'!L3</f>
        <v>0</v>
      </c>
      <c r="L70" s="62">
        <f>'[2]06 A'!M3</f>
        <v>0</v>
      </c>
      <c r="M70" s="118"/>
    </row>
    <row r="71" spans="1:13" ht="21.75" customHeight="1" x14ac:dyDescent="0.2">
      <c r="A71" s="61" t="str">
        <f>'[2]06 A'!B4</f>
        <v>Tel. önkorm.-ok szoc., gyermekjóléti  és gyermekétk.-si felad. támogatása (B113)</v>
      </c>
      <c r="B71" s="62">
        <f>'[2]06 A'!C4</f>
        <v>8740340</v>
      </c>
      <c r="C71" s="62">
        <f>'[2]06 A'!D4</f>
        <v>0</v>
      </c>
      <c r="D71" s="62">
        <f>'[2]06 A'!E4</f>
        <v>0</v>
      </c>
      <c r="E71" s="62">
        <f>'[2]06 A'!F4</f>
        <v>8740340</v>
      </c>
      <c r="F71" s="62">
        <f>'[2]06 A'!G4</f>
        <v>0</v>
      </c>
      <c r="G71" s="62">
        <f>'[2]06 A'!H4</f>
        <v>0</v>
      </c>
      <c r="H71" s="62">
        <f>'[2]06 A'!I4</f>
        <v>0</v>
      </c>
      <c r="I71" s="62">
        <f>'[2]06 A'!J4</f>
        <v>0</v>
      </c>
      <c r="J71" s="62">
        <f>'[2]06 A'!K4</f>
        <v>0</v>
      </c>
      <c r="K71" s="62">
        <f>'[2]06 A'!L4</f>
        <v>0</v>
      </c>
      <c r="L71" s="62">
        <f>'[2]06 A'!M4</f>
        <v>0</v>
      </c>
      <c r="M71" s="118"/>
    </row>
    <row r="72" spans="1:13" ht="13.5" customHeight="1" x14ac:dyDescent="0.2">
      <c r="A72" s="61" t="str">
        <f>'[2]06 A'!B5</f>
        <v>Tel. Önkorm.-ok kult. felad. támog. (B114)</v>
      </c>
      <c r="B72" s="62">
        <f>'[2]06 A'!C5</f>
        <v>1800000</v>
      </c>
      <c r="C72" s="62">
        <f>'[2]06 A'!D5</f>
        <v>0</v>
      </c>
      <c r="D72" s="62">
        <f>'[2]06 A'!E5</f>
        <v>0</v>
      </c>
      <c r="E72" s="62">
        <f>'[2]06 A'!F5</f>
        <v>1800000</v>
      </c>
      <c r="F72" s="62">
        <f>'[2]06 A'!G5</f>
        <v>0</v>
      </c>
      <c r="G72" s="62">
        <f>'[2]06 A'!H5</f>
        <v>0</v>
      </c>
      <c r="H72" s="62">
        <f>'[2]06 A'!I5</f>
        <v>0</v>
      </c>
      <c r="I72" s="62">
        <f>'[2]06 A'!J5</f>
        <v>0</v>
      </c>
      <c r="J72" s="62">
        <f>'[2]06 A'!K5</f>
        <v>0</v>
      </c>
      <c r="K72" s="62">
        <f>'[2]06 A'!L5</f>
        <v>0</v>
      </c>
      <c r="L72" s="62">
        <f>'[2]06 A'!M5</f>
        <v>0</v>
      </c>
      <c r="M72" s="118"/>
    </row>
    <row r="73" spans="1:13" ht="22.5" x14ac:dyDescent="0.2">
      <c r="A73" s="61" t="str">
        <f>'[2]06 A'!B6</f>
        <v>Műk. c. költségvetési támog.-ok és kieg. tám. (B115)</v>
      </c>
      <c r="B73" s="62">
        <f>'[2]06 A'!C6</f>
        <v>8180625</v>
      </c>
      <c r="C73" s="62">
        <f>'[2]06 A'!D6</f>
        <v>0</v>
      </c>
      <c r="D73" s="62">
        <f>'[2]06 A'!E6</f>
        <v>0</v>
      </c>
      <c r="E73" s="62">
        <f>'[2]06 A'!F6</f>
        <v>8180625</v>
      </c>
      <c r="F73" s="62">
        <f>'[2]06 A'!G6</f>
        <v>0</v>
      </c>
      <c r="G73" s="62">
        <f>'[2]06 A'!H6</f>
        <v>0</v>
      </c>
      <c r="H73" s="62">
        <f>'[2]06 A'!I6</f>
        <v>0</v>
      </c>
      <c r="I73" s="62">
        <f>'[2]06 A'!J6</f>
        <v>0</v>
      </c>
      <c r="J73" s="62">
        <f>'[2]06 A'!K6</f>
        <v>0</v>
      </c>
      <c r="K73" s="62">
        <f>'[2]06 A'!L6</f>
        <v>0</v>
      </c>
      <c r="L73" s="62">
        <f>'[2]06 A'!M6</f>
        <v>0</v>
      </c>
      <c r="M73" s="118"/>
    </row>
    <row r="74" spans="1:13" ht="22.5" x14ac:dyDescent="0.2">
      <c r="A74" s="61" t="str">
        <f>'[2]06 A'!B7</f>
        <v>Elszámolásból származó bevételek (B116)</v>
      </c>
      <c r="B74" s="62">
        <f>'[2]06 A'!C7</f>
        <v>23370</v>
      </c>
      <c r="C74" s="62">
        <f>'[2]06 A'!D7</f>
        <v>0</v>
      </c>
      <c r="D74" s="62">
        <f>'[2]06 A'!E7</f>
        <v>0</v>
      </c>
      <c r="E74" s="62">
        <f>'[2]06 A'!F7</f>
        <v>23370</v>
      </c>
      <c r="F74" s="62">
        <f>'[2]06 A'!G7</f>
        <v>0</v>
      </c>
      <c r="G74" s="62">
        <f>'[2]06 A'!H7</f>
        <v>0</v>
      </c>
      <c r="H74" s="62">
        <f>'[2]06 A'!I7</f>
        <v>0</v>
      </c>
      <c r="I74" s="62">
        <f>'[2]06 A'!J7</f>
        <v>0</v>
      </c>
      <c r="J74" s="62">
        <f>'[2]06 A'!K7</f>
        <v>0</v>
      </c>
      <c r="K74" s="62">
        <f>'[2]06 A'!L7</f>
        <v>0</v>
      </c>
      <c r="L74" s="62">
        <f>'[2]06 A'!M7</f>
        <v>0</v>
      </c>
      <c r="M74" s="118"/>
    </row>
    <row r="75" spans="1:13" ht="22.5" x14ac:dyDescent="0.2">
      <c r="A75" s="61" t="s">
        <v>387</v>
      </c>
      <c r="B75" s="62">
        <f>'[2]06 A'!C8</f>
        <v>86151839</v>
      </c>
      <c r="C75" s="62">
        <f>'[2]06 A'!D8</f>
        <v>0</v>
      </c>
      <c r="D75" s="62">
        <f>'[2]06 A'!E8</f>
        <v>0</v>
      </c>
      <c r="E75" s="62">
        <f>'[2]06 A'!F8</f>
        <v>86151839</v>
      </c>
      <c r="F75" s="62">
        <f>'[2]06 A'!G8</f>
        <v>0</v>
      </c>
      <c r="G75" s="62">
        <f>'[2]06 A'!H8</f>
        <v>0</v>
      </c>
      <c r="H75" s="62">
        <f>'[2]06 A'!I8</f>
        <v>0</v>
      </c>
      <c r="I75" s="62">
        <f>'[2]06 A'!J8</f>
        <v>0</v>
      </c>
      <c r="J75" s="62">
        <f>'[2]06 A'!K8</f>
        <v>0</v>
      </c>
      <c r="K75" s="62">
        <f>'[2]06 A'!L8</f>
        <v>0</v>
      </c>
      <c r="L75" s="62">
        <f>'[2]06 A'!M8</f>
        <v>0</v>
      </c>
      <c r="M75" s="118"/>
    </row>
    <row r="76" spans="1:13" ht="22.5" x14ac:dyDescent="0.2">
      <c r="A76" s="61" t="str">
        <f>'[2]06 A'!B9</f>
        <v>Egyéb műk. célú támog. bevételei áht.-n belülről (B16)</v>
      </c>
      <c r="B76" s="62">
        <f>'[2]06 A'!C9</f>
        <v>38604376</v>
      </c>
      <c r="C76" s="62">
        <f>'[2]06 A'!D9</f>
        <v>3945737</v>
      </c>
      <c r="D76" s="62">
        <f>'[2]06 A'!E9</f>
        <v>0</v>
      </c>
      <c r="E76" s="62">
        <f>'[2]06 A'!F9</f>
        <v>1070500</v>
      </c>
      <c r="F76" s="62">
        <f>'[2]06 A'!G9</f>
        <v>767560</v>
      </c>
      <c r="G76" s="62">
        <f>'[2]06 A'!H9</f>
        <v>30726883</v>
      </c>
      <c r="H76" s="62">
        <f>'[2]06 A'!I9</f>
        <v>0</v>
      </c>
      <c r="I76" s="62">
        <f>'[2]06 A'!J9</f>
        <v>214586</v>
      </c>
      <c r="J76" s="62">
        <f>'[2]06 A'!K9</f>
        <v>1879110</v>
      </c>
      <c r="K76" s="62">
        <f>'[2]06 A'!L9</f>
        <v>0</v>
      </c>
      <c r="L76" s="62">
        <f>'[2]06 A'!M9</f>
        <v>0</v>
      </c>
      <c r="M76" s="118"/>
    </row>
    <row r="77" spans="1:13" ht="22.5" x14ac:dyDescent="0.2">
      <c r="A77" s="61" t="str">
        <f>'[2]06 A'!B10</f>
        <v>ebből: egyéb fejezeti kezelésű előirányzatok (B16)</v>
      </c>
      <c r="B77" s="62">
        <f>'[2]06 A'!C10</f>
        <v>1285086</v>
      </c>
      <c r="C77" s="62">
        <f>'[2]06 A'!D10</f>
        <v>0</v>
      </c>
      <c r="D77" s="62">
        <f>'[2]06 A'!E10</f>
        <v>0</v>
      </c>
      <c r="E77" s="62">
        <f>'[2]06 A'!F10</f>
        <v>1070500</v>
      </c>
      <c r="F77" s="62">
        <f>'[2]06 A'!G10</f>
        <v>0</v>
      </c>
      <c r="G77" s="62">
        <f>'[2]06 A'!H10</f>
        <v>0</v>
      </c>
      <c r="H77" s="62">
        <f>'[2]06 A'!I10</f>
        <v>0</v>
      </c>
      <c r="I77" s="62">
        <f>'[2]06 A'!J10</f>
        <v>214586</v>
      </c>
      <c r="J77" s="62">
        <f>'[2]06 A'!K10</f>
        <v>0</v>
      </c>
      <c r="K77" s="62">
        <f>'[2]06 A'!L10</f>
        <v>0</v>
      </c>
      <c r="L77" s="62">
        <f>'[2]06 A'!M10</f>
        <v>0</v>
      </c>
      <c r="M77" s="118"/>
    </row>
    <row r="78" spans="1:13" ht="22.5" x14ac:dyDescent="0.2">
      <c r="A78" s="61" t="str">
        <f>'[2]06 A'!B11</f>
        <v>ebből: társadalombiztosítás pénzügyi alapjai (B16)</v>
      </c>
      <c r="B78" s="62">
        <f>'[2]06 A'!C11</f>
        <v>66300</v>
      </c>
      <c r="C78" s="62">
        <f>'[2]06 A'!D11</f>
        <v>0</v>
      </c>
      <c r="D78" s="62">
        <f>'[2]06 A'!E11</f>
        <v>0</v>
      </c>
      <c r="E78" s="62">
        <f>'[2]06 A'!F11</f>
        <v>0</v>
      </c>
      <c r="F78" s="62">
        <f>'[2]06 A'!G11</f>
        <v>0</v>
      </c>
      <c r="G78" s="62">
        <f>'[2]06 A'!H11</f>
        <v>0</v>
      </c>
      <c r="H78" s="62">
        <f>'[2]06 A'!I11</f>
        <v>0</v>
      </c>
      <c r="I78" s="62">
        <f>'[2]06 A'!J11</f>
        <v>0</v>
      </c>
      <c r="J78" s="62">
        <f>'[2]06 A'!K11</f>
        <v>66300</v>
      </c>
      <c r="K78" s="62">
        <f>'[2]06 A'!L11</f>
        <v>0</v>
      </c>
      <c r="L78" s="62">
        <f>'[2]06 A'!M11</f>
        <v>0</v>
      </c>
      <c r="M78" s="118"/>
    </row>
    <row r="79" spans="1:13" ht="13.5" customHeight="1" x14ac:dyDescent="0.2">
      <c r="A79" s="61" t="str">
        <f>'[2]06 A'!B12</f>
        <v>ebből: elkülönített állami pénzalapok (B16)</v>
      </c>
      <c r="B79" s="62">
        <f>'[2]06 A'!C12</f>
        <v>30726883</v>
      </c>
      <c r="C79" s="62">
        <f>'[2]06 A'!D12</f>
        <v>0</v>
      </c>
      <c r="D79" s="62">
        <f>'[2]06 A'!E12</f>
        <v>0</v>
      </c>
      <c r="E79" s="62">
        <f>'[2]06 A'!F12</f>
        <v>0</v>
      </c>
      <c r="F79" s="62">
        <f>'[2]06 A'!G12</f>
        <v>0</v>
      </c>
      <c r="G79" s="62">
        <f>'[2]06 A'!H12</f>
        <v>30726883</v>
      </c>
      <c r="H79" s="62">
        <f>'[2]06 A'!I12</f>
        <v>0</v>
      </c>
      <c r="I79" s="62">
        <f>'[2]06 A'!J12</f>
        <v>0</v>
      </c>
      <c r="J79" s="62">
        <f>'[2]06 A'!K12</f>
        <v>0</v>
      </c>
      <c r="K79" s="62">
        <f>'[2]06 A'!L12</f>
        <v>0</v>
      </c>
      <c r="L79" s="62">
        <f>'[2]06 A'!M12</f>
        <v>0</v>
      </c>
      <c r="M79" s="118"/>
    </row>
    <row r="80" spans="1:13" ht="22.5" x14ac:dyDescent="0.2">
      <c r="A80" s="61" t="str">
        <f>'[2]06 A'!B13</f>
        <v>ebből: helyi önkorm.-ok és költségvetési szerveik (B16)</v>
      </c>
      <c r="B80" s="62">
        <f>'[2]06 A'!C13</f>
        <v>1376544</v>
      </c>
      <c r="C80" s="62">
        <f>'[2]06 A'!D13</f>
        <v>608984</v>
      </c>
      <c r="D80" s="62">
        <f>'[2]06 A'!E13</f>
        <v>0</v>
      </c>
      <c r="E80" s="62">
        <f>'[2]06 A'!F13</f>
        <v>0</v>
      </c>
      <c r="F80" s="62">
        <f>'[2]06 A'!G13</f>
        <v>767560</v>
      </c>
      <c r="G80" s="62">
        <f>'[2]06 A'!H13</f>
        <v>0</v>
      </c>
      <c r="H80" s="62">
        <f>'[2]06 A'!I13</f>
        <v>0</v>
      </c>
      <c r="I80" s="62">
        <f>'[2]06 A'!J13</f>
        <v>0</v>
      </c>
      <c r="J80" s="62">
        <f>'[2]06 A'!K13</f>
        <v>0</v>
      </c>
      <c r="K80" s="62">
        <f>'[2]06 A'!L13</f>
        <v>0</v>
      </c>
      <c r="L80" s="62">
        <f>'[2]06 A'!M13</f>
        <v>0</v>
      </c>
      <c r="M80" s="118"/>
    </row>
    <row r="81" spans="1:13" ht="22.5" x14ac:dyDescent="0.2">
      <c r="A81" s="61" t="str">
        <f>'[2]06 A'!B14</f>
        <v>ebből: társulások és költségvetési szerveik (B16)</v>
      </c>
      <c r="B81" s="62">
        <f>'[2]06 A'!C14</f>
        <v>5149563</v>
      </c>
      <c r="C81" s="62">
        <f>'[2]06 A'!D14</f>
        <v>3336753</v>
      </c>
      <c r="D81" s="62">
        <f>'[2]06 A'!E14</f>
        <v>0</v>
      </c>
      <c r="E81" s="62">
        <f>'[2]06 A'!F14</f>
        <v>0</v>
      </c>
      <c r="F81" s="62">
        <f>'[2]06 A'!G14</f>
        <v>0</v>
      </c>
      <c r="G81" s="62">
        <f>'[2]06 A'!H14</f>
        <v>0</v>
      </c>
      <c r="H81" s="62">
        <f>'[2]06 A'!I14</f>
        <v>0</v>
      </c>
      <c r="I81" s="62">
        <f>'[2]06 A'!J14</f>
        <v>0</v>
      </c>
      <c r="J81" s="62">
        <f>'[2]06 A'!K14</f>
        <v>1812810</v>
      </c>
      <c r="K81" s="62">
        <f>'[2]06 A'!L14</f>
        <v>0</v>
      </c>
      <c r="L81" s="62">
        <f>'[2]06 A'!M14</f>
        <v>0</v>
      </c>
      <c r="M81" s="118"/>
    </row>
    <row r="82" spans="1:13" ht="14.25" customHeight="1" x14ac:dyDescent="0.2">
      <c r="A82" s="61" t="str">
        <f>'[2]06 A'!B15</f>
        <v>Működési c. támog.-ok áht.-n belülről (B1)</v>
      </c>
      <c r="B82" s="62">
        <f>'[2]06 A'!C15</f>
        <v>124756215</v>
      </c>
      <c r="C82" s="62">
        <f>'[2]06 A'!D15</f>
        <v>3945737</v>
      </c>
      <c r="D82" s="62">
        <f>'[2]06 A'!E15</f>
        <v>0</v>
      </c>
      <c r="E82" s="62">
        <f>'[2]06 A'!F15</f>
        <v>87222339</v>
      </c>
      <c r="F82" s="62">
        <f>'[2]06 A'!G15</f>
        <v>767560</v>
      </c>
      <c r="G82" s="62">
        <f>'[2]06 A'!H15</f>
        <v>30726883</v>
      </c>
      <c r="H82" s="62">
        <f>'[2]06 A'!I15</f>
        <v>0</v>
      </c>
      <c r="I82" s="62">
        <f>'[2]06 A'!J15</f>
        <v>214586</v>
      </c>
      <c r="J82" s="62">
        <f>'[2]06 A'!K15</f>
        <v>1879110</v>
      </c>
      <c r="K82" s="62">
        <f>'[2]06 A'!L15</f>
        <v>0</v>
      </c>
      <c r="L82" s="62">
        <f>'[2]06 A'!M15</f>
        <v>0</v>
      </c>
      <c r="M82" s="118"/>
    </row>
    <row r="83" spans="1:13" ht="22.5" x14ac:dyDescent="0.2">
      <c r="A83" s="61" t="str">
        <f>'[2]06 A'!B16</f>
        <v>Felhalmozási célú önkormányzati támog. (B21)</v>
      </c>
      <c r="B83" s="62">
        <f>'[2]06 A'!C16</f>
        <v>14999852</v>
      </c>
      <c r="C83" s="62">
        <f>'[2]06 A'!D16</f>
        <v>0</v>
      </c>
      <c r="D83" s="62">
        <f>'[2]06 A'!E16</f>
        <v>0</v>
      </c>
      <c r="E83" s="62">
        <f>'[2]06 A'!F16</f>
        <v>14999852</v>
      </c>
      <c r="F83" s="62">
        <f>'[2]06 A'!G16</f>
        <v>0</v>
      </c>
      <c r="G83" s="62">
        <f>'[2]06 A'!H16</f>
        <v>0</v>
      </c>
      <c r="H83" s="62">
        <f>'[2]06 A'!I16</f>
        <v>0</v>
      </c>
      <c r="I83" s="62">
        <f>'[2]06 A'!J16</f>
        <v>0</v>
      </c>
      <c r="J83" s="62">
        <f>'[2]06 A'!K16</f>
        <v>0</v>
      </c>
      <c r="K83" s="62">
        <f>'[2]06 A'!L16</f>
        <v>0</v>
      </c>
      <c r="L83" s="62">
        <f>'[2]06 A'!M16</f>
        <v>0</v>
      </c>
      <c r="M83" s="118"/>
    </row>
    <row r="84" spans="1:13" ht="22.5" customHeight="1" x14ac:dyDescent="0.2">
      <c r="A84" s="61" t="str">
        <f>'[2]06 A'!B17</f>
        <v>Egyéb felhalmozási célú támogatások bevételei államháztartáson belülről (B25)</v>
      </c>
      <c r="B84" s="62">
        <f>'[2]06 A'!C17</f>
        <v>24423948</v>
      </c>
      <c r="C84" s="62">
        <f>'[2]06 A'!D17</f>
        <v>13126662</v>
      </c>
      <c r="D84" s="62">
        <f>'[2]06 A'!E17</f>
        <v>0</v>
      </c>
      <c r="E84" s="62">
        <f>'[2]06 A'!F17</f>
        <v>0</v>
      </c>
      <c r="F84" s="62">
        <f>'[2]06 A'!G17</f>
        <v>0</v>
      </c>
      <c r="G84" s="62">
        <f>'[2]06 A'!H17</f>
        <v>412115</v>
      </c>
      <c r="H84" s="62">
        <f>'[2]06 A'!I17</f>
        <v>0</v>
      </c>
      <c r="I84" s="62">
        <f>'[2]06 A'!J17</f>
        <v>8543842</v>
      </c>
      <c r="J84" s="62">
        <f>'[2]06 A'!K17</f>
        <v>2341329</v>
      </c>
      <c r="K84" s="62">
        <f>'[2]06 A'!L17</f>
        <v>0</v>
      </c>
      <c r="L84" s="62">
        <f>'[2]06 A'!M17</f>
        <v>0</v>
      </c>
      <c r="M84" s="118"/>
    </row>
    <row r="85" spans="1:13" s="163" customFormat="1" ht="43.5" customHeight="1" x14ac:dyDescent="0.2">
      <c r="A85" s="61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118"/>
    </row>
    <row r="86" spans="1:13" s="163" customFormat="1" ht="33.75" customHeight="1" x14ac:dyDescent="0.2">
      <c r="A86" s="213" t="s">
        <v>295</v>
      </c>
      <c r="B86" s="213"/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118"/>
    </row>
    <row r="87" spans="1:13" s="57" customFormat="1" ht="67.5" x14ac:dyDescent="0.2">
      <c r="A87" s="59" t="s">
        <v>1</v>
      </c>
      <c r="B87" s="59" t="s">
        <v>122</v>
      </c>
      <c r="C87" s="59" t="s">
        <v>276</v>
      </c>
      <c r="D87" s="59" t="s">
        <v>270</v>
      </c>
      <c r="E87" s="59" t="s">
        <v>277</v>
      </c>
      <c r="F87" s="59" t="s">
        <v>271</v>
      </c>
      <c r="G87" s="59" t="s">
        <v>272</v>
      </c>
      <c r="H87" s="59" t="s">
        <v>261</v>
      </c>
      <c r="I87" s="59" t="s">
        <v>125</v>
      </c>
      <c r="J87" s="59" t="s">
        <v>273</v>
      </c>
      <c r="K87" s="59" t="s">
        <v>274</v>
      </c>
      <c r="L87" s="59" t="s">
        <v>275</v>
      </c>
      <c r="M87" s="118"/>
    </row>
    <row r="88" spans="1:13" ht="33.75" x14ac:dyDescent="0.2">
      <c r="A88" s="61" t="str">
        <f>'[2]06 A'!B18</f>
        <v>ebből: fejezeti kezelésű ei.-ok EU-s programokra és azok hazai társfinanszírozása (B25)</v>
      </c>
      <c r="B88" s="62">
        <f>'[2]06 A'!C18</f>
        <v>2341329</v>
      </c>
      <c r="C88" s="62">
        <f>'[2]06 A'!D18</f>
        <v>0</v>
      </c>
      <c r="D88" s="62">
        <f>'[2]06 A'!E18</f>
        <v>0</v>
      </c>
      <c r="E88" s="62">
        <f>'[2]06 A'!F18</f>
        <v>0</v>
      </c>
      <c r="F88" s="62">
        <f>'[2]06 A'!G18</f>
        <v>0</v>
      </c>
      <c r="G88" s="62">
        <f>'[2]06 A'!H18</f>
        <v>0</v>
      </c>
      <c r="H88" s="62">
        <f>'[2]06 A'!I18</f>
        <v>0</v>
      </c>
      <c r="I88" s="62">
        <f>'[2]06 A'!J18</f>
        <v>0</v>
      </c>
      <c r="J88" s="62">
        <f>'[2]06 A'!K18</f>
        <v>2341329</v>
      </c>
      <c r="K88" s="62">
        <f>'[2]06 A'!L18</f>
        <v>0</v>
      </c>
      <c r="L88" s="62">
        <f>'[2]06 A'!M18</f>
        <v>0</v>
      </c>
      <c r="M88" s="118"/>
    </row>
    <row r="89" spans="1:13" ht="22.5" x14ac:dyDescent="0.2">
      <c r="A89" s="61" t="str">
        <f>'[2]06 A'!B19</f>
        <v>ebből: egyéb fejezeti kezelésű előirányzatok (B25)</v>
      </c>
      <c r="B89" s="62">
        <f>'[2]06 A'!C19</f>
        <v>21670504</v>
      </c>
      <c r="C89" s="62">
        <f>'[2]06 A'!D19</f>
        <v>13126662</v>
      </c>
      <c r="D89" s="62">
        <f>'[2]06 A'!E19</f>
        <v>0</v>
      </c>
      <c r="E89" s="62">
        <f>'[2]06 A'!F19</f>
        <v>0</v>
      </c>
      <c r="F89" s="62">
        <f>'[2]06 A'!G19</f>
        <v>0</v>
      </c>
      <c r="G89" s="62">
        <f>'[2]06 A'!H19</f>
        <v>0</v>
      </c>
      <c r="H89" s="62">
        <f>'[2]06 A'!I19</f>
        <v>0</v>
      </c>
      <c r="I89" s="62">
        <f>'[2]06 A'!J19</f>
        <v>8543842</v>
      </c>
      <c r="J89" s="62">
        <f>'[2]06 A'!K19</f>
        <v>0</v>
      </c>
      <c r="K89" s="62">
        <f>'[2]06 A'!L19</f>
        <v>0</v>
      </c>
      <c r="L89" s="62">
        <f>'[2]06 A'!M19</f>
        <v>0</v>
      </c>
      <c r="M89" s="118"/>
    </row>
    <row r="90" spans="1:13" ht="22.5" x14ac:dyDescent="0.2">
      <c r="A90" s="61" t="str">
        <f>'[2]06 A'!B20</f>
        <v>ebből: elkülönített állami pénzalapok (B25)</v>
      </c>
      <c r="B90" s="62">
        <f>'[2]06 A'!C20</f>
        <v>412115</v>
      </c>
      <c r="C90" s="62">
        <f>'[2]06 A'!D20</f>
        <v>0</v>
      </c>
      <c r="D90" s="62">
        <f>'[2]06 A'!E20</f>
        <v>0</v>
      </c>
      <c r="E90" s="62">
        <f>'[2]06 A'!F20</f>
        <v>0</v>
      </c>
      <c r="F90" s="62">
        <f>'[2]06 A'!G20</f>
        <v>0</v>
      </c>
      <c r="G90" s="62">
        <f>'[2]06 A'!H20</f>
        <v>412115</v>
      </c>
      <c r="H90" s="62">
        <f>'[2]06 A'!I20</f>
        <v>0</v>
      </c>
      <c r="I90" s="62">
        <f>'[2]06 A'!J20</f>
        <v>0</v>
      </c>
      <c r="J90" s="62">
        <f>'[2]06 A'!K20</f>
        <v>0</v>
      </c>
      <c r="K90" s="62">
        <f>'[2]06 A'!L20</f>
        <v>0</v>
      </c>
      <c r="L90" s="62">
        <f>'[2]06 A'!M20</f>
        <v>0</v>
      </c>
      <c r="M90" s="118"/>
    </row>
    <row r="91" spans="1:13" ht="22.5" x14ac:dyDescent="0.2">
      <c r="A91" s="61" t="str">
        <f>'[2]06 A'!B21</f>
        <v>Felhalmozási célú támogatások áht.-n belülről (B2)</v>
      </c>
      <c r="B91" s="62">
        <f>'[2]06 A'!C21</f>
        <v>39423800</v>
      </c>
      <c r="C91" s="62">
        <f>'[2]06 A'!D21</f>
        <v>13126662</v>
      </c>
      <c r="D91" s="62">
        <f>'[2]06 A'!E21</f>
        <v>0</v>
      </c>
      <c r="E91" s="62">
        <f>'[2]06 A'!F21</f>
        <v>14999852</v>
      </c>
      <c r="F91" s="62">
        <f>'[2]06 A'!G21</f>
        <v>0</v>
      </c>
      <c r="G91" s="62">
        <f>'[2]06 A'!H21</f>
        <v>412115</v>
      </c>
      <c r="H91" s="62">
        <f>'[2]06 A'!I21</f>
        <v>0</v>
      </c>
      <c r="I91" s="62">
        <f>'[2]06 A'!J21</f>
        <v>8543842</v>
      </c>
      <c r="J91" s="62">
        <f>'[2]06 A'!K21</f>
        <v>2341329</v>
      </c>
      <c r="K91" s="62">
        <f>'[2]06 A'!L21</f>
        <v>0</v>
      </c>
      <c r="L91" s="62">
        <f>'[2]06 A'!M21</f>
        <v>0</v>
      </c>
      <c r="M91" s="118"/>
    </row>
    <row r="92" spans="1:13" x14ac:dyDescent="0.2">
      <c r="A92" s="61" t="str">
        <f>'[2]06 A'!B22</f>
        <v>Vagyoni tipusú adók (B34)</v>
      </c>
      <c r="B92" s="62">
        <f>'[2]06 A'!C22</f>
        <v>3581802</v>
      </c>
      <c r="C92" s="62">
        <f>'[2]06 A'!D22</f>
        <v>0</v>
      </c>
      <c r="D92" s="62">
        <f>'[2]06 A'!E22</f>
        <v>0</v>
      </c>
      <c r="E92" s="62">
        <f>'[2]06 A'!F22</f>
        <v>0</v>
      </c>
      <c r="F92" s="62">
        <f>'[2]06 A'!G22</f>
        <v>0</v>
      </c>
      <c r="G92" s="62">
        <f>'[2]06 A'!H22</f>
        <v>0</v>
      </c>
      <c r="H92" s="62">
        <f>'[2]06 A'!I22</f>
        <v>0</v>
      </c>
      <c r="I92" s="62">
        <f>'[2]06 A'!J22</f>
        <v>0</v>
      </c>
      <c r="J92" s="62">
        <f>'[2]06 A'!K22</f>
        <v>0</v>
      </c>
      <c r="K92" s="62">
        <f>'[2]06 A'!L22</f>
        <v>0</v>
      </c>
      <c r="L92" s="62">
        <f>'[2]06 A'!M22</f>
        <v>3581802</v>
      </c>
      <c r="M92" s="118"/>
    </row>
    <row r="93" spans="1:13" ht="22.5" x14ac:dyDescent="0.2">
      <c r="A93" s="61" t="str">
        <f>'[2]06 A'!B23</f>
        <v>ebből: magánszemélyek kommunális adója (B34)</v>
      </c>
      <c r="B93" s="62">
        <f>'[2]06 A'!C23</f>
        <v>3581802</v>
      </c>
      <c r="C93" s="62">
        <f>'[2]06 A'!D23</f>
        <v>0</v>
      </c>
      <c r="D93" s="62">
        <f>'[2]06 A'!E23</f>
        <v>0</v>
      </c>
      <c r="E93" s="62">
        <f>'[2]06 A'!F23</f>
        <v>0</v>
      </c>
      <c r="F93" s="62">
        <f>'[2]06 A'!G23</f>
        <v>0</v>
      </c>
      <c r="G93" s="62">
        <f>'[2]06 A'!H23</f>
        <v>0</v>
      </c>
      <c r="H93" s="62">
        <f>'[2]06 A'!I23</f>
        <v>0</v>
      </c>
      <c r="I93" s="62">
        <f>'[2]06 A'!J23</f>
        <v>0</v>
      </c>
      <c r="J93" s="62">
        <f>'[2]06 A'!K23</f>
        <v>0</v>
      </c>
      <c r="K93" s="62">
        <f>'[2]06 A'!L23</f>
        <v>0</v>
      </c>
      <c r="L93" s="62">
        <f>'[2]06 A'!M23</f>
        <v>3581802</v>
      </c>
      <c r="M93" s="118"/>
    </row>
    <row r="94" spans="1:13" x14ac:dyDescent="0.2">
      <c r="A94" s="61" t="str">
        <f>'[2]06 A'!B24</f>
        <v>Értékesítési és forgalmi adók (B351)</v>
      </c>
      <c r="B94" s="62">
        <f>'[2]06 A'!C24</f>
        <v>5882731</v>
      </c>
      <c r="C94" s="62">
        <f>'[2]06 A'!D24</f>
        <v>0</v>
      </c>
      <c r="D94" s="62">
        <f>'[2]06 A'!E24</f>
        <v>0</v>
      </c>
      <c r="E94" s="62">
        <f>'[2]06 A'!F24</f>
        <v>0</v>
      </c>
      <c r="F94" s="62">
        <f>'[2]06 A'!G24</f>
        <v>0</v>
      </c>
      <c r="G94" s="62">
        <f>'[2]06 A'!H24</f>
        <v>0</v>
      </c>
      <c r="H94" s="62">
        <f>'[2]06 A'!I24</f>
        <v>0</v>
      </c>
      <c r="I94" s="62">
        <f>'[2]06 A'!J24</f>
        <v>0</v>
      </c>
      <c r="J94" s="62">
        <f>'[2]06 A'!K24</f>
        <v>0</v>
      </c>
      <c r="K94" s="62">
        <f>'[2]06 A'!L24</f>
        <v>0</v>
      </c>
      <c r="L94" s="62">
        <f>'[2]06 A'!M24</f>
        <v>5882731</v>
      </c>
      <c r="M94" s="118"/>
    </row>
    <row r="95" spans="1:13" ht="22.5" x14ac:dyDescent="0.2">
      <c r="A95" s="61" t="str">
        <f>'[2]06 A'!B25</f>
        <v>ebből: állandó jelleggel végzett iparűzési tev. után fiz. helyi ipa (B351)</v>
      </c>
      <c r="B95" s="62">
        <f>'[2]06 A'!C25</f>
        <v>5882731</v>
      </c>
      <c r="C95" s="62">
        <f>'[2]06 A'!D25</f>
        <v>0</v>
      </c>
      <c r="D95" s="62">
        <f>'[2]06 A'!E25</f>
        <v>0</v>
      </c>
      <c r="E95" s="62">
        <f>'[2]06 A'!F25</f>
        <v>0</v>
      </c>
      <c r="F95" s="62">
        <f>'[2]06 A'!G25</f>
        <v>0</v>
      </c>
      <c r="G95" s="62">
        <f>'[2]06 A'!H25</f>
        <v>0</v>
      </c>
      <c r="H95" s="62">
        <f>'[2]06 A'!I25</f>
        <v>0</v>
      </c>
      <c r="I95" s="62">
        <f>'[2]06 A'!J25</f>
        <v>0</v>
      </c>
      <c r="J95" s="62">
        <f>'[2]06 A'!K25</f>
        <v>0</v>
      </c>
      <c r="K95" s="62">
        <f>'[2]06 A'!L25</f>
        <v>0</v>
      </c>
      <c r="L95" s="62">
        <f>'[2]06 A'!M25</f>
        <v>5882731</v>
      </c>
      <c r="M95" s="118"/>
    </row>
    <row r="96" spans="1:13" x14ac:dyDescent="0.2">
      <c r="A96" s="61" t="str">
        <f>'[2]06 A'!B26</f>
        <v>Gépjárműadók (=145+…+148) (B354)</v>
      </c>
      <c r="B96" s="62">
        <f>'[2]06 A'!C26</f>
        <v>888078</v>
      </c>
      <c r="C96" s="62">
        <f>'[2]06 A'!D26</f>
        <v>0</v>
      </c>
      <c r="D96" s="62">
        <f>'[2]06 A'!E26</f>
        <v>0</v>
      </c>
      <c r="E96" s="62">
        <f>'[2]06 A'!F26</f>
        <v>0</v>
      </c>
      <c r="F96" s="62">
        <f>'[2]06 A'!G26</f>
        <v>0</v>
      </c>
      <c r="G96" s="62">
        <f>'[2]06 A'!H26</f>
        <v>0</v>
      </c>
      <c r="H96" s="62">
        <f>'[2]06 A'!I26</f>
        <v>0</v>
      </c>
      <c r="I96" s="62">
        <f>'[2]06 A'!J26</f>
        <v>0</v>
      </c>
      <c r="J96" s="62">
        <f>'[2]06 A'!K26</f>
        <v>0</v>
      </c>
      <c r="K96" s="62">
        <f>'[2]06 A'!L26</f>
        <v>0</v>
      </c>
      <c r="L96" s="62">
        <f>'[2]06 A'!M26</f>
        <v>888078</v>
      </c>
      <c r="M96" s="118"/>
    </row>
    <row r="97" spans="1:13" ht="33.75" x14ac:dyDescent="0.2">
      <c r="A97" s="61" t="str">
        <f>'[2]06 A'!B27</f>
        <v>ebből: belföldi gépjárművek adójának a helyi önkormányzatot megillető része (B354)</v>
      </c>
      <c r="B97" s="62">
        <f>'[2]06 A'!C27</f>
        <v>888078</v>
      </c>
      <c r="C97" s="62">
        <f>'[2]06 A'!D27</f>
        <v>0</v>
      </c>
      <c r="D97" s="62">
        <f>'[2]06 A'!E27</f>
        <v>0</v>
      </c>
      <c r="E97" s="62">
        <f>'[2]06 A'!F27</f>
        <v>0</v>
      </c>
      <c r="F97" s="62">
        <f>'[2]06 A'!G27</f>
        <v>0</v>
      </c>
      <c r="G97" s="62">
        <f>'[2]06 A'!H27</f>
        <v>0</v>
      </c>
      <c r="H97" s="62">
        <f>'[2]06 A'!I27</f>
        <v>0</v>
      </c>
      <c r="I97" s="62">
        <f>'[2]06 A'!J27</f>
        <v>0</v>
      </c>
      <c r="J97" s="62">
        <f>'[2]06 A'!K27</f>
        <v>0</v>
      </c>
      <c r="K97" s="62">
        <f>'[2]06 A'!L27</f>
        <v>0</v>
      </c>
      <c r="L97" s="62">
        <f>'[2]06 A'!M27</f>
        <v>888078</v>
      </c>
      <c r="M97" s="118"/>
    </row>
    <row r="98" spans="1:13" x14ac:dyDescent="0.2">
      <c r="A98" s="61" t="str">
        <f>'[2]06 A'!B28</f>
        <v>Termékek és szolgáltatások adói  (B35)</v>
      </c>
      <c r="B98" s="62">
        <f>'[2]06 A'!C28</f>
        <v>6770809</v>
      </c>
      <c r="C98" s="62">
        <f>'[2]06 A'!D28</f>
        <v>0</v>
      </c>
      <c r="D98" s="62">
        <f>'[2]06 A'!E28</f>
        <v>0</v>
      </c>
      <c r="E98" s="62">
        <f>'[2]06 A'!F28</f>
        <v>0</v>
      </c>
      <c r="F98" s="62">
        <f>'[2]06 A'!G28</f>
        <v>0</v>
      </c>
      <c r="G98" s="62">
        <f>'[2]06 A'!H28</f>
        <v>0</v>
      </c>
      <c r="H98" s="62">
        <f>'[2]06 A'!I28</f>
        <v>0</v>
      </c>
      <c r="I98" s="62">
        <f>'[2]06 A'!J28</f>
        <v>0</v>
      </c>
      <c r="J98" s="62">
        <f>'[2]06 A'!K28</f>
        <v>0</v>
      </c>
      <c r="K98" s="62">
        <f>'[2]06 A'!L28</f>
        <v>0</v>
      </c>
      <c r="L98" s="62">
        <f>'[2]06 A'!M28</f>
        <v>6770809</v>
      </c>
      <c r="M98" s="118"/>
    </row>
    <row r="99" spans="1:13" x14ac:dyDescent="0.2">
      <c r="A99" s="61" t="str">
        <f>'[2]06 A'!B29</f>
        <v>Egyéb közhatalmi bevételek (B36)</v>
      </c>
      <c r="B99" s="62">
        <f>'[2]06 A'!C29</f>
        <v>46144</v>
      </c>
      <c r="C99" s="62">
        <f>'[2]06 A'!D29</f>
        <v>0</v>
      </c>
      <c r="D99" s="62">
        <f>'[2]06 A'!E29</f>
        <v>0</v>
      </c>
      <c r="E99" s="62">
        <f>'[2]06 A'!F29</f>
        <v>0</v>
      </c>
      <c r="F99" s="62">
        <f>'[2]06 A'!G29</f>
        <v>0</v>
      </c>
      <c r="G99" s="62">
        <f>'[2]06 A'!H29</f>
        <v>0</v>
      </c>
      <c r="H99" s="62">
        <f>'[2]06 A'!I29</f>
        <v>0</v>
      </c>
      <c r="I99" s="62">
        <f>'[2]06 A'!J29</f>
        <v>0</v>
      </c>
      <c r="J99" s="62">
        <f>'[2]06 A'!K29</f>
        <v>0</v>
      </c>
      <c r="K99" s="62">
        <f>'[2]06 A'!L29</f>
        <v>0</v>
      </c>
      <c r="L99" s="62">
        <f>'[2]06 A'!M29</f>
        <v>46144</v>
      </c>
      <c r="M99" s="118"/>
    </row>
    <row r="100" spans="1:13" ht="22.5" x14ac:dyDescent="0.2">
      <c r="A100" s="61" t="str">
        <f>'[2]06 A'!B30</f>
        <v>Közhatalmi bevételek (=93+94+104+109+167+168) (B3)</v>
      </c>
      <c r="B100" s="62">
        <f>'[2]06 A'!C30</f>
        <v>10398755</v>
      </c>
      <c r="C100" s="62">
        <f>'[2]06 A'!D30</f>
        <v>0</v>
      </c>
      <c r="D100" s="62">
        <f>'[2]06 A'!E30</f>
        <v>0</v>
      </c>
      <c r="E100" s="62">
        <f>'[2]06 A'!F30</f>
        <v>0</v>
      </c>
      <c r="F100" s="62">
        <f>'[2]06 A'!G30</f>
        <v>0</v>
      </c>
      <c r="G100" s="62">
        <f>'[2]06 A'!H30</f>
        <v>0</v>
      </c>
      <c r="H100" s="62">
        <f>'[2]06 A'!I30</f>
        <v>0</v>
      </c>
      <c r="I100" s="62">
        <f>'[2]06 A'!J30</f>
        <v>0</v>
      </c>
      <c r="J100" s="62">
        <f>'[2]06 A'!K30</f>
        <v>0</v>
      </c>
      <c r="K100" s="62">
        <f>'[2]06 A'!L30</f>
        <v>0</v>
      </c>
      <c r="L100" s="62">
        <f>'[2]06 A'!M30</f>
        <v>10398755</v>
      </c>
      <c r="M100" s="118"/>
    </row>
    <row r="101" spans="1:13" x14ac:dyDescent="0.2">
      <c r="A101" s="61" t="str">
        <f>'[2]06 A'!B31</f>
        <v>Készletértékesítés ellenértéke (B401)</v>
      </c>
      <c r="B101" s="62">
        <f>'[2]06 A'!C31</f>
        <v>1663460</v>
      </c>
      <c r="C101" s="62">
        <f>'[2]06 A'!D31</f>
        <v>0</v>
      </c>
      <c r="D101" s="62">
        <f>'[2]06 A'!E31</f>
        <v>0</v>
      </c>
      <c r="E101" s="62">
        <f>'[2]06 A'!F31</f>
        <v>0</v>
      </c>
      <c r="F101" s="62">
        <f>'[2]06 A'!G31</f>
        <v>0</v>
      </c>
      <c r="G101" s="62">
        <f>'[2]06 A'!H31</f>
        <v>432500</v>
      </c>
      <c r="H101" s="62">
        <f>'[2]06 A'!I31</f>
        <v>0</v>
      </c>
      <c r="I101" s="62">
        <f>'[2]06 A'!J31</f>
        <v>1230960</v>
      </c>
      <c r="J101" s="62">
        <f>'[2]06 A'!K31</f>
        <v>0</v>
      </c>
      <c r="K101" s="62">
        <f>'[2]06 A'!L31</f>
        <v>0</v>
      </c>
      <c r="L101" s="62">
        <f>'[2]06 A'!M31</f>
        <v>0</v>
      </c>
      <c r="M101" s="118"/>
    </row>
    <row r="102" spans="1:13" x14ac:dyDescent="0.2">
      <c r="A102" s="61" t="str">
        <f>'[2]06 A'!B32</f>
        <v>Szolgáltatások ellenértéke (B402)</v>
      </c>
      <c r="B102" s="62">
        <f>'[2]06 A'!C32</f>
        <v>2893904</v>
      </c>
      <c r="C102" s="62">
        <f>'[2]06 A'!D32</f>
        <v>32696</v>
      </c>
      <c r="D102" s="62">
        <f>'[2]06 A'!E32</f>
        <v>50000</v>
      </c>
      <c r="E102" s="62">
        <f>'[2]06 A'!F32</f>
        <v>0</v>
      </c>
      <c r="F102" s="62">
        <f>'[2]06 A'!G32</f>
        <v>0</v>
      </c>
      <c r="G102" s="62">
        <f>'[2]06 A'!H32</f>
        <v>0</v>
      </c>
      <c r="H102" s="62">
        <f>'[2]06 A'!I32</f>
        <v>16300</v>
      </c>
      <c r="I102" s="62">
        <f>'[2]06 A'!J32</f>
        <v>148930</v>
      </c>
      <c r="J102" s="62">
        <f>'[2]06 A'!K32</f>
        <v>1845633</v>
      </c>
      <c r="K102" s="62">
        <f>'[2]06 A'!L32</f>
        <v>800345</v>
      </c>
      <c r="L102" s="62">
        <f>'[2]06 A'!M32</f>
        <v>0</v>
      </c>
      <c r="M102" s="118"/>
    </row>
    <row r="103" spans="1:13" ht="22.5" x14ac:dyDescent="0.2">
      <c r="A103" s="61" t="str">
        <f>'[2]06 A'!B33</f>
        <v>ebből:tárgyi eszközök bérbeadásából származó bevétel (B402)</v>
      </c>
      <c r="B103" s="62">
        <f>'[2]06 A'!C33</f>
        <v>2285358</v>
      </c>
      <c r="C103" s="62">
        <f>'[2]06 A'!D33</f>
        <v>0</v>
      </c>
      <c r="D103" s="62">
        <f>'[2]06 A'!E33</f>
        <v>25000</v>
      </c>
      <c r="E103" s="62">
        <f>'[2]06 A'!F33</f>
        <v>0</v>
      </c>
      <c r="F103" s="62">
        <f>'[2]06 A'!G33</f>
        <v>0</v>
      </c>
      <c r="G103" s="62">
        <f>'[2]06 A'!H33</f>
        <v>0</v>
      </c>
      <c r="H103" s="62">
        <f>'[2]06 A'!I33</f>
        <v>13000</v>
      </c>
      <c r="I103" s="62">
        <f>'[2]06 A'!J33</f>
        <v>62530</v>
      </c>
      <c r="J103" s="62">
        <f>'[2]06 A'!K33</f>
        <v>1391983</v>
      </c>
      <c r="K103" s="62">
        <f>'[2]06 A'!L33</f>
        <v>792845</v>
      </c>
      <c r="L103" s="62">
        <f>'[2]06 A'!M33</f>
        <v>0</v>
      </c>
      <c r="M103" s="118"/>
    </row>
    <row r="104" spans="1:13" ht="22.5" x14ac:dyDescent="0.2">
      <c r="A104" s="61" t="str">
        <f>'[2]06 A'!B34</f>
        <v>Egyéb kapott kamatok és kam.jell. bevét. (B4082)</v>
      </c>
      <c r="B104" s="62">
        <f>'[2]06 A'!C34</f>
        <v>964</v>
      </c>
      <c r="C104" s="62">
        <f>'[2]06 A'!D34</f>
        <v>964</v>
      </c>
      <c r="D104" s="62">
        <f>'[2]06 A'!E34</f>
        <v>0</v>
      </c>
      <c r="E104" s="62">
        <f>'[2]06 A'!F34</f>
        <v>0</v>
      </c>
      <c r="F104" s="62">
        <f>'[2]06 A'!G34</f>
        <v>0</v>
      </c>
      <c r="G104" s="62">
        <f>'[2]06 A'!H34</f>
        <v>0</v>
      </c>
      <c r="H104" s="62">
        <f>'[2]06 A'!I34</f>
        <v>0</v>
      </c>
      <c r="I104" s="62">
        <f>'[2]06 A'!J34</f>
        <v>0</v>
      </c>
      <c r="J104" s="62">
        <f>'[2]06 A'!K34</f>
        <v>0</v>
      </c>
      <c r="K104" s="62">
        <f>'[2]06 A'!L34</f>
        <v>0</v>
      </c>
      <c r="L104" s="62">
        <f>'[2]06 A'!M34</f>
        <v>0</v>
      </c>
      <c r="M104" s="118"/>
    </row>
    <row r="105" spans="1:13" s="163" customFormat="1" ht="33" customHeight="1" x14ac:dyDescent="0.2">
      <c r="A105" s="213" t="s">
        <v>295</v>
      </c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118"/>
    </row>
    <row r="106" spans="1:13" s="57" customFormat="1" ht="67.5" x14ac:dyDescent="0.2">
      <c r="A106" s="59" t="s">
        <v>1</v>
      </c>
      <c r="B106" s="59" t="s">
        <v>122</v>
      </c>
      <c r="C106" s="59" t="s">
        <v>276</v>
      </c>
      <c r="D106" s="59" t="s">
        <v>270</v>
      </c>
      <c r="E106" s="59" t="s">
        <v>277</v>
      </c>
      <c r="F106" s="59" t="s">
        <v>271</v>
      </c>
      <c r="G106" s="59" t="s">
        <v>272</v>
      </c>
      <c r="H106" s="59" t="s">
        <v>261</v>
      </c>
      <c r="I106" s="59" t="s">
        <v>125</v>
      </c>
      <c r="J106" s="59" t="s">
        <v>273</v>
      </c>
      <c r="K106" s="59" t="s">
        <v>274</v>
      </c>
      <c r="L106" s="59" t="s">
        <v>275</v>
      </c>
      <c r="M106" s="118"/>
    </row>
    <row r="107" spans="1:13" ht="22.5" x14ac:dyDescent="0.2">
      <c r="A107" s="61" t="str">
        <f>'[2]06 A'!B35</f>
        <v>Kamatbevételek és más nyereségjell. bevét. (B408)</v>
      </c>
      <c r="B107" s="62">
        <f>'[2]06 A'!C35</f>
        <v>964</v>
      </c>
      <c r="C107" s="62">
        <f>'[2]06 A'!D35</f>
        <v>964</v>
      </c>
      <c r="D107" s="62">
        <f>'[2]06 A'!E35</f>
        <v>0</v>
      </c>
      <c r="E107" s="62">
        <f>'[2]06 A'!F35</f>
        <v>0</v>
      </c>
      <c r="F107" s="62">
        <f>'[2]06 A'!G35</f>
        <v>0</v>
      </c>
      <c r="G107" s="62">
        <f>'[2]06 A'!H35</f>
        <v>0</v>
      </c>
      <c r="H107" s="62">
        <f>'[2]06 A'!I35</f>
        <v>0</v>
      </c>
      <c r="I107" s="62">
        <f>'[2]06 A'!J35</f>
        <v>0</v>
      </c>
      <c r="J107" s="62">
        <f>'[2]06 A'!K35</f>
        <v>0</v>
      </c>
      <c r="K107" s="62">
        <f>'[2]06 A'!L35</f>
        <v>0</v>
      </c>
      <c r="L107" s="62">
        <f>'[2]06 A'!M35</f>
        <v>0</v>
      </c>
      <c r="M107" s="118"/>
    </row>
    <row r="108" spans="1:13" x14ac:dyDescent="0.2">
      <c r="A108" s="61" t="str">
        <f>'[2]06 A'!B36</f>
        <v>Biztosító által fizetett kártérítés (B410)</v>
      </c>
      <c r="B108" s="62">
        <f>'[2]06 A'!C36</f>
        <v>72000</v>
      </c>
      <c r="C108" s="62">
        <f>'[2]06 A'!D36</f>
        <v>0</v>
      </c>
      <c r="D108" s="62">
        <f>'[2]06 A'!E36</f>
        <v>0</v>
      </c>
      <c r="E108" s="62">
        <f>'[2]06 A'!F36</f>
        <v>0</v>
      </c>
      <c r="F108" s="62">
        <f>'[2]06 A'!G36</f>
        <v>0</v>
      </c>
      <c r="G108" s="62">
        <f>'[2]06 A'!H36</f>
        <v>0</v>
      </c>
      <c r="H108" s="62">
        <f>'[2]06 A'!I36</f>
        <v>0</v>
      </c>
      <c r="I108" s="62">
        <f>'[2]06 A'!J36</f>
        <v>0</v>
      </c>
      <c r="J108" s="62">
        <f>'[2]06 A'!K36</f>
        <v>72000</v>
      </c>
      <c r="K108" s="62">
        <f>'[2]06 A'!L36</f>
        <v>0</v>
      </c>
      <c r="L108" s="62">
        <f>'[2]06 A'!M36</f>
        <v>0</v>
      </c>
      <c r="M108" s="118"/>
    </row>
    <row r="109" spans="1:13" x14ac:dyDescent="0.2">
      <c r="A109" s="61" t="str">
        <f>'[2]06 A'!B37</f>
        <v>Egyéb működési bevét. (B411)</v>
      </c>
      <c r="B109" s="62">
        <f>'[2]06 A'!C37</f>
        <v>635805</v>
      </c>
      <c r="C109" s="62">
        <f>'[2]06 A'!D37</f>
        <v>186010</v>
      </c>
      <c r="D109" s="62">
        <f>'[2]06 A'!E37</f>
        <v>0</v>
      </c>
      <c r="E109" s="62">
        <f>'[2]06 A'!F37</f>
        <v>0</v>
      </c>
      <c r="F109" s="62">
        <f>'[2]06 A'!G37</f>
        <v>0</v>
      </c>
      <c r="G109" s="62">
        <f>'[2]06 A'!H37</f>
        <v>0</v>
      </c>
      <c r="H109" s="62">
        <f>'[2]06 A'!I37</f>
        <v>26000</v>
      </c>
      <c r="I109" s="62">
        <f>'[2]06 A'!J37</f>
        <v>0</v>
      </c>
      <c r="J109" s="62">
        <f>'[2]06 A'!K37</f>
        <v>423795</v>
      </c>
      <c r="K109" s="62">
        <f>'[2]06 A'!L37</f>
        <v>0</v>
      </c>
      <c r="L109" s="62">
        <f>'[2]06 A'!M37</f>
        <v>0</v>
      </c>
      <c r="M109" s="118"/>
    </row>
    <row r="110" spans="1:13" x14ac:dyDescent="0.2">
      <c r="A110" s="61" t="str">
        <f>'[2]06 A'!B38</f>
        <v>ebből: kiadások visszatérítései (B411)</v>
      </c>
      <c r="B110" s="62">
        <f>'[2]06 A'!C38</f>
        <v>561575</v>
      </c>
      <c r="C110" s="62">
        <f>'[2]06 A'!D38</f>
        <v>186010</v>
      </c>
      <c r="D110" s="62">
        <f>'[2]06 A'!E38</f>
        <v>0</v>
      </c>
      <c r="E110" s="62">
        <f>'[2]06 A'!F38</f>
        <v>0</v>
      </c>
      <c r="F110" s="62">
        <f>'[2]06 A'!G38</f>
        <v>0</v>
      </c>
      <c r="G110" s="62">
        <f>'[2]06 A'!H38</f>
        <v>0</v>
      </c>
      <c r="H110" s="62">
        <f>'[2]06 A'!I38</f>
        <v>0</v>
      </c>
      <c r="I110" s="62">
        <f>'[2]06 A'!J38</f>
        <v>0</v>
      </c>
      <c r="J110" s="62">
        <f>'[2]06 A'!K38</f>
        <v>375565</v>
      </c>
      <c r="K110" s="62">
        <f>'[2]06 A'!L38</f>
        <v>0</v>
      </c>
      <c r="L110" s="62">
        <f>'[2]06 A'!M38</f>
        <v>0</v>
      </c>
      <c r="M110" s="118"/>
    </row>
    <row r="111" spans="1:13" x14ac:dyDescent="0.2">
      <c r="A111" s="61" t="str">
        <f>'[2]06 A'!B39</f>
        <v>Működési bevételek (B4)</v>
      </c>
      <c r="B111" s="62">
        <f>'[2]06 A'!C39</f>
        <v>5266133</v>
      </c>
      <c r="C111" s="62">
        <f>'[2]06 A'!D39</f>
        <v>219670</v>
      </c>
      <c r="D111" s="62">
        <f>'[2]06 A'!E39</f>
        <v>50000</v>
      </c>
      <c r="E111" s="62">
        <f>'[2]06 A'!F39</f>
        <v>0</v>
      </c>
      <c r="F111" s="62">
        <f>'[2]06 A'!G39</f>
        <v>0</v>
      </c>
      <c r="G111" s="62">
        <f>'[2]06 A'!H39</f>
        <v>432500</v>
      </c>
      <c r="H111" s="62">
        <f>'[2]06 A'!I39</f>
        <v>42300</v>
      </c>
      <c r="I111" s="62">
        <f>'[2]06 A'!J39</f>
        <v>1379890</v>
      </c>
      <c r="J111" s="62">
        <f>'[2]06 A'!K39</f>
        <v>2341428</v>
      </c>
      <c r="K111" s="62">
        <f>'[2]06 A'!L39</f>
        <v>800345</v>
      </c>
      <c r="L111" s="62">
        <f>'[2]06 A'!M39</f>
        <v>0</v>
      </c>
      <c r="M111" s="118"/>
    </row>
    <row r="112" spans="1:13" ht="22.5" x14ac:dyDescent="0.2">
      <c r="A112" s="61" t="str">
        <f>'[2]06 A'!B40</f>
        <v>Egyéb működési célú átvett pénzeszk. (B65)</v>
      </c>
      <c r="B112" s="62">
        <f>'[2]06 A'!C40</f>
        <v>225000</v>
      </c>
      <c r="C112" s="62">
        <f>'[2]06 A'!D40</f>
        <v>39200</v>
      </c>
      <c r="D112" s="62">
        <f>'[2]06 A'!E40</f>
        <v>0</v>
      </c>
      <c r="E112" s="62">
        <f>'[2]06 A'!F40</f>
        <v>0</v>
      </c>
      <c r="F112" s="62">
        <f>'[2]06 A'!G40</f>
        <v>114100</v>
      </c>
      <c r="G112" s="62">
        <f>'[2]06 A'!H40</f>
        <v>0</v>
      </c>
      <c r="H112" s="62">
        <f>'[2]06 A'!I40</f>
        <v>0</v>
      </c>
      <c r="I112" s="62">
        <f>'[2]06 A'!J40</f>
        <v>0</v>
      </c>
      <c r="J112" s="62">
        <f>'[2]06 A'!K40</f>
        <v>71700</v>
      </c>
      <c r="K112" s="62">
        <f>'[2]06 A'!L40</f>
        <v>0</v>
      </c>
      <c r="L112" s="62">
        <f>'[2]06 A'!M40</f>
        <v>0</v>
      </c>
      <c r="M112" s="118"/>
    </row>
    <row r="113" spans="1:13" x14ac:dyDescent="0.2">
      <c r="A113" s="61" t="str">
        <f>'[2]06 A'!B41</f>
        <v>ebből: háztartások (B65)</v>
      </c>
      <c r="B113" s="62">
        <f>'[2]06 A'!C41</f>
        <v>110900</v>
      </c>
      <c r="C113" s="62">
        <f>'[2]06 A'!D41</f>
        <v>39200</v>
      </c>
      <c r="D113" s="62">
        <f>'[2]06 A'!E41</f>
        <v>0</v>
      </c>
      <c r="E113" s="62">
        <f>'[2]06 A'!F41</f>
        <v>0</v>
      </c>
      <c r="F113" s="62">
        <f>'[2]06 A'!G41</f>
        <v>0</v>
      </c>
      <c r="G113" s="62">
        <f>'[2]06 A'!H41</f>
        <v>0</v>
      </c>
      <c r="H113" s="62">
        <f>'[2]06 A'!I41</f>
        <v>0</v>
      </c>
      <c r="I113" s="62">
        <f>'[2]06 A'!J41</f>
        <v>0</v>
      </c>
      <c r="J113" s="62">
        <f>'[2]06 A'!K41</f>
        <v>71700</v>
      </c>
      <c r="K113" s="62">
        <f>'[2]06 A'!L41</f>
        <v>0</v>
      </c>
      <c r="L113" s="62">
        <f>'[2]06 A'!M41</f>
        <v>0</v>
      </c>
      <c r="M113" s="118"/>
    </row>
    <row r="114" spans="1:13" x14ac:dyDescent="0.2">
      <c r="A114" s="61" t="str">
        <f>'[2]06 A'!B42</f>
        <v>ebből: egyéb vállalkozások (B65)</v>
      </c>
      <c r="B114" s="62">
        <f>'[2]06 A'!C42</f>
        <v>114100</v>
      </c>
      <c r="C114" s="62">
        <f>'[2]06 A'!D42</f>
        <v>0</v>
      </c>
      <c r="D114" s="62">
        <f>'[2]06 A'!E42</f>
        <v>0</v>
      </c>
      <c r="E114" s="62">
        <f>'[2]06 A'!F42</f>
        <v>0</v>
      </c>
      <c r="F114" s="62">
        <f>'[2]06 A'!G42</f>
        <v>114100</v>
      </c>
      <c r="G114" s="62">
        <f>'[2]06 A'!H42</f>
        <v>0</v>
      </c>
      <c r="H114" s="62">
        <f>'[2]06 A'!I42</f>
        <v>0</v>
      </c>
      <c r="I114" s="62">
        <f>'[2]06 A'!J42</f>
        <v>0</v>
      </c>
      <c r="J114" s="62">
        <f>'[2]06 A'!K42</f>
        <v>0</v>
      </c>
      <c r="K114" s="62">
        <f>'[2]06 A'!L42</f>
        <v>0</v>
      </c>
      <c r="L114" s="62">
        <f>'[2]06 A'!M42</f>
        <v>0</v>
      </c>
      <c r="M114" s="118"/>
    </row>
    <row r="115" spans="1:13" ht="22.5" x14ac:dyDescent="0.2">
      <c r="A115" s="61" t="str">
        <f>'[2]06 A'!B43</f>
        <v>Működési célú átvett pénzeszközök (B6)</v>
      </c>
      <c r="B115" s="62">
        <f>'[2]06 A'!C43</f>
        <v>225000</v>
      </c>
      <c r="C115" s="62">
        <f>'[2]06 A'!D43</f>
        <v>39200</v>
      </c>
      <c r="D115" s="62">
        <f>'[2]06 A'!E43</f>
        <v>0</v>
      </c>
      <c r="E115" s="62">
        <f>'[2]06 A'!F43</f>
        <v>0</v>
      </c>
      <c r="F115" s="62">
        <f>'[2]06 A'!G43</f>
        <v>114100</v>
      </c>
      <c r="G115" s="62">
        <f>'[2]06 A'!H43</f>
        <v>0</v>
      </c>
      <c r="H115" s="62">
        <f>'[2]06 A'!I43</f>
        <v>0</v>
      </c>
      <c r="I115" s="62">
        <f>'[2]06 A'!J43</f>
        <v>0</v>
      </c>
      <c r="J115" s="62">
        <f>'[2]06 A'!K43</f>
        <v>71700</v>
      </c>
      <c r="K115" s="62">
        <f>'[2]06 A'!L43</f>
        <v>0</v>
      </c>
      <c r="L115" s="62">
        <f>'[2]06 A'!M43</f>
        <v>0</v>
      </c>
      <c r="M115" s="118"/>
    </row>
    <row r="116" spans="1:13" x14ac:dyDescent="0.2">
      <c r="A116" s="61" t="str">
        <f>'[2]06 A'!B44</f>
        <v>Költségvetési bevételek (B1-B7)</v>
      </c>
      <c r="B116" s="62">
        <f>'[2]06 A'!C44</f>
        <v>180069903</v>
      </c>
      <c r="C116" s="62">
        <f>'[2]06 A'!D44</f>
        <v>17331269</v>
      </c>
      <c r="D116" s="62">
        <f>'[2]06 A'!E44</f>
        <v>50000</v>
      </c>
      <c r="E116" s="62">
        <f>'[2]06 A'!F44</f>
        <v>102222191</v>
      </c>
      <c r="F116" s="62">
        <f>'[2]06 A'!G44</f>
        <v>881660</v>
      </c>
      <c r="G116" s="62">
        <f>'[2]06 A'!H44</f>
        <v>31571498</v>
      </c>
      <c r="H116" s="62">
        <f>'[2]06 A'!I44</f>
        <v>42300</v>
      </c>
      <c r="I116" s="62">
        <f>'[2]06 A'!J44</f>
        <v>10138318</v>
      </c>
      <c r="J116" s="62">
        <f>'[2]06 A'!K44</f>
        <v>6633567</v>
      </c>
      <c r="K116" s="62">
        <f>'[2]06 A'!L44</f>
        <v>800345</v>
      </c>
      <c r="L116" s="62">
        <f>'[2]06 A'!M44</f>
        <v>10398755</v>
      </c>
      <c r="M116" s="118"/>
    </row>
    <row r="117" spans="1:13" ht="22.5" x14ac:dyDescent="0.2">
      <c r="A117" s="61" t="str">
        <f>'[2]06 A'!B45</f>
        <v>Előző év költségvetési maradványának igénybevétele (B8131)</v>
      </c>
      <c r="B117" s="62">
        <f>'[2]06 A'!C45</f>
        <v>30579600</v>
      </c>
      <c r="C117" s="62">
        <f>'[2]06 A'!D45</f>
        <v>0</v>
      </c>
      <c r="D117" s="62">
        <f>'[2]06 A'!E45</f>
        <v>0</v>
      </c>
      <c r="E117" s="62">
        <f>'[2]06 A'!F45</f>
        <v>0</v>
      </c>
      <c r="F117" s="62">
        <f>'[2]06 A'!G45</f>
        <v>30579600</v>
      </c>
      <c r="G117" s="62">
        <f>'[2]06 A'!H45</f>
        <v>0</v>
      </c>
      <c r="H117" s="62">
        <f>'[2]06 A'!I45</f>
        <v>0</v>
      </c>
      <c r="I117" s="62">
        <f>'[2]06 A'!J45</f>
        <v>0</v>
      </c>
      <c r="J117" s="62">
        <f>'[2]06 A'!K45</f>
        <v>0</v>
      </c>
      <c r="K117" s="62">
        <f>'[2]06 A'!L45</f>
        <v>0</v>
      </c>
      <c r="L117" s="62">
        <f>'[2]06 A'!M45</f>
        <v>0</v>
      </c>
      <c r="M117" s="118"/>
    </row>
    <row r="118" spans="1:13" x14ac:dyDescent="0.2">
      <c r="A118" s="61" t="str">
        <f>'[2]06 A'!B46</f>
        <v>Maradvány igénybevétele (B813)</v>
      </c>
      <c r="B118" s="62">
        <f>'[2]06 A'!C46</f>
        <v>30579600</v>
      </c>
      <c r="C118" s="62">
        <f>'[2]06 A'!D46</f>
        <v>0</v>
      </c>
      <c r="D118" s="62">
        <f>'[2]06 A'!E46</f>
        <v>0</v>
      </c>
      <c r="E118" s="62">
        <f>'[2]06 A'!F46</f>
        <v>0</v>
      </c>
      <c r="F118" s="62">
        <f>'[2]06 A'!G46</f>
        <v>30579600</v>
      </c>
      <c r="G118" s="62">
        <f>'[2]06 A'!H46</f>
        <v>0</v>
      </c>
      <c r="H118" s="62">
        <f>'[2]06 A'!I46</f>
        <v>0</v>
      </c>
      <c r="I118" s="62">
        <f>'[2]06 A'!J46</f>
        <v>0</v>
      </c>
      <c r="J118" s="62">
        <f>'[2]06 A'!K46</f>
        <v>0</v>
      </c>
      <c r="K118" s="62">
        <f>'[2]06 A'!L46</f>
        <v>0</v>
      </c>
      <c r="L118" s="62">
        <f>'[2]06 A'!M46</f>
        <v>0</v>
      </c>
      <c r="M118" s="118"/>
    </row>
    <row r="119" spans="1:13" ht="22.5" x14ac:dyDescent="0.2">
      <c r="A119" s="61" t="str">
        <f>'[2]06 A'!B47</f>
        <v>Államháztartáson belüli megelőlegezések (B814)</v>
      </c>
      <c r="B119" s="62">
        <f>'[2]06 A'!C47</f>
        <v>3397346</v>
      </c>
      <c r="C119" s="62">
        <f>'[2]06 A'!D47</f>
        <v>0</v>
      </c>
      <c r="D119" s="62">
        <f>'[2]06 A'!E47</f>
        <v>0</v>
      </c>
      <c r="E119" s="62">
        <f>'[2]06 A'!F47</f>
        <v>3397346</v>
      </c>
      <c r="F119" s="62">
        <f>'[2]06 A'!G47</f>
        <v>0</v>
      </c>
      <c r="G119" s="62">
        <f>'[2]06 A'!H47</f>
        <v>0</v>
      </c>
      <c r="H119" s="62">
        <f>'[2]06 A'!I47</f>
        <v>0</v>
      </c>
      <c r="I119" s="62">
        <f>'[2]06 A'!J47</f>
        <v>0</v>
      </c>
      <c r="J119" s="62">
        <f>'[2]06 A'!K47</f>
        <v>0</v>
      </c>
      <c r="K119" s="62">
        <f>'[2]06 A'!L47</f>
        <v>0</v>
      </c>
      <c r="L119" s="62">
        <f>'[2]06 A'!M47</f>
        <v>0</v>
      </c>
      <c r="M119" s="118"/>
    </row>
    <row r="120" spans="1:13" x14ac:dyDescent="0.2">
      <c r="A120" s="61" t="str">
        <f>'[2]06 A'!B48</f>
        <v>Belföldi finanszírozás bevételei (B81)</v>
      </c>
      <c r="B120" s="62">
        <f>'[2]06 A'!C48</f>
        <v>33976946</v>
      </c>
      <c r="C120" s="62">
        <f>'[2]06 A'!D48</f>
        <v>0</v>
      </c>
      <c r="D120" s="62">
        <f>'[2]06 A'!E48</f>
        <v>0</v>
      </c>
      <c r="E120" s="62">
        <f>'[2]06 A'!F48</f>
        <v>3397346</v>
      </c>
      <c r="F120" s="62">
        <f>'[2]06 A'!G48</f>
        <v>30579600</v>
      </c>
      <c r="G120" s="62">
        <f>'[2]06 A'!H48</f>
        <v>0</v>
      </c>
      <c r="H120" s="62">
        <f>'[2]06 A'!I48</f>
        <v>0</v>
      </c>
      <c r="I120" s="62">
        <f>'[2]06 A'!J48</f>
        <v>0</v>
      </c>
      <c r="J120" s="62">
        <f>'[2]06 A'!K48</f>
        <v>0</v>
      </c>
      <c r="K120" s="62">
        <f>'[2]06 A'!L48</f>
        <v>0</v>
      </c>
      <c r="L120" s="62">
        <f>'[2]06 A'!M48</f>
        <v>0</v>
      </c>
      <c r="M120" s="118"/>
    </row>
    <row r="121" spans="1:13" x14ac:dyDescent="0.2">
      <c r="A121" s="61" t="str">
        <f>'[2]06 A'!B49</f>
        <v>Finanszírozási bevételek (B8)</v>
      </c>
      <c r="B121" s="62">
        <f>'[2]06 A'!C49</f>
        <v>33976946</v>
      </c>
      <c r="C121" s="62">
        <f>'[2]06 A'!D49</f>
        <v>0</v>
      </c>
      <c r="D121" s="62">
        <f>'[2]06 A'!E49</f>
        <v>0</v>
      </c>
      <c r="E121" s="62">
        <f>'[2]06 A'!F49</f>
        <v>3397346</v>
      </c>
      <c r="F121" s="62">
        <f>'[2]06 A'!G49</f>
        <v>30579600</v>
      </c>
      <c r="G121" s="62">
        <f>'[2]06 A'!H49</f>
        <v>0</v>
      </c>
      <c r="H121" s="62">
        <f>'[2]06 A'!I49</f>
        <v>0</v>
      </c>
      <c r="I121" s="62">
        <f>'[2]06 A'!J49</f>
        <v>0</v>
      </c>
      <c r="J121" s="62">
        <f>'[2]06 A'!K49</f>
        <v>0</v>
      </c>
      <c r="K121" s="62">
        <f>'[2]06 A'!L49</f>
        <v>0</v>
      </c>
      <c r="L121" s="62">
        <f>'[2]06 A'!M49</f>
        <v>0</v>
      </c>
      <c r="M121" s="118"/>
    </row>
    <row r="122" spans="1:13" x14ac:dyDescent="0.2">
      <c r="A122" s="61" t="str">
        <f>'[2]06 A'!B50</f>
        <v>Bevételek összesen (B1-B8)</v>
      </c>
      <c r="B122" s="62">
        <f>'[2]06 A'!C50</f>
        <v>214046849</v>
      </c>
      <c r="C122" s="62">
        <f>'[2]06 A'!D50</f>
        <v>17331269</v>
      </c>
      <c r="D122" s="62">
        <f>'[2]06 A'!E50</f>
        <v>50000</v>
      </c>
      <c r="E122" s="62">
        <f>'[2]06 A'!F50</f>
        <v>105619537</v>
      </c>
      <c r="F122" s="62">
        <f>'[2]06 A'!G50</f>
        <v>31461260</v>
      </c>
      <c r="G122" s="62">
        <f>'[2]06 A'!H50</f>
        <v>31571498</v>
      </c>
      <c r="H122" s="62">
        <f>'[2]06 A'!I50</f>
        <v>42300</v>
      </c>
      <c r="I122" s="62">
        <f>'[2]06 A'!J50</f>
        <v>10138318</v>
      </c>
      <c r="J122" s="62">
        <f>'[2]06 A'!K50</f>
        <v>6633567</v>
      </c>
      <c r="K122" s="62">
        <f>'[2]06 A'!L50</f>
        <v>800345</v>
      </c>
      <c r="L122" s="62">
        <f>'[2]06 A'!M50</f>
        <v>10398755</v>
      </c>
      <c r="M122" s="118"/>
    </row>
  </sheetData>
  <mergeCells count="8">
    <mergeCell ref="A86:L86"/>
    <mergeCell ref="A105:L105"/>
    <mergeCell ref="A1:V1"/>
    <mergeCell ref="A68:L68"/>
    <mergeCell ref="A27:L27"/>
    <mergeCell ref="M27:V27"/>
    <mergeCell ref="A47:L47"/>
    <mergeCell ref="M47:V47"/>
  </mergeCells>
  <phoneticPr fontId="13" type="noConversion"/>
  <pageMargins left="0.75" right="0.75" top="1" bottom="1" header="0.5" footer="0.5"/>
  <pageSetup paperSize="9" orientation="landscape" r:id="rId1"/>
  <headerFooter alignWithMargins="0">
    <oddHeader>&amp;C&amp;"Arial CE,Félkövér"&amp;12BOLHÓ KÖZSÉG ÖNKORMÁNYZATA&amp;Radatok Ft-ban</oddHeader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2"/>
  <sheetViews>
    <sheetView view="pageLayout" topLeftCell="B1" zoomScaleNormal="100" workbookViewId="0">
      <selection activeCell="H6" sqref="G4:H6"/>
    </sheetView>
  </sheetViews>
  <sheetFormatPr defaultRowHeight="12.75" x14ac:dyDescent="0.2"/>
  <cols>
    <col min="1" max="1" width="9.140625" hidden="1" customWidth="1"/>
    <col min="2" max="2" width="38.28515625" customWidth="1"/>
    <col min="3" max="3" width="10" customWidth="1"/>
    <col min="4" max="4" width="9.85546875" customWidth="1"/>
    <col min="5" max="5" width="9.5703125" customWidth="1"/>
    <col min="6" max="6" width="9" customWidth="1"/>
    <col min="7" max="7" width="9.42578125" customWidth="1"/>
  </cols>
  <sheetData>
    <row r="1" spans="1:5" ht="14.25" customHeight="1" x14ac:dyDescent="0.2">
      <c r="A1" s="224" t="s">
        <v>121</v>
      </c>
      <c r="B1" s="225"/>
      <c r="C1" s="225"/>
      <c r="D1" s="225"/>
      <c r="E1" s="226"/>
    </row>
    <row r="2" spans="1:5" ht="89.25" customHeight="1" x14ac:dyDescent="0.2">
      <c r="A2" s="102"/>
      <c r="B2" s="67" t="s">
        <v>1</v>
      </c>
      <c r="C2" s="67" t="s">
        <v>122</v>
      </c>
      <c r="D2" s="67" t="s">
        <v>215</v>
      </c>
      <c r="E2" s="67" t="str">
        <f>'[3]05 A'!$D$2</f>
        <v>011130 Önkormányzatok és önkormányzati hivatalok jogalkotó és általános igazgatási tevékenysége</v>
      </c>
    </row>
    <row r="3" spans="1:5" ht="16.5" customHeight="1" x14ac:dyDescent="0.2">
      <c r="A3" s="103"/>
      <c r="B3" s="68" t="s">
        <v>18</v>
      </c>
      <c r="C3" s="69">
        <v>725200</v>
      </c>
      <c r="D3" s="69">
        <v>0</v>
      </c>
      <c r="E3" s="69">
        <v>725200</v>
      </c>
    </row>
    <row r="4" spans="1:5" ht="14.25" customHeight="1" x14ac:dyDescent="0.2">
      <c r="A4" s="103"/>
      <c r="B4" s="68" t="s">
        <v>282</v>
      </c>
      <c r="C4" s="69">
        <v>1265200</v>
      </c>
      <c r="D4" s="69">
        <v>0</v>
      </c>
      <c r="E4" s="69">
        <v>1265200</v>
      </c>
    </row>
    <row r="5" spans="1:5" ht="13.5" customHeight="1" x14ac:dyDescent="0.2">
      <c r="A5" s="103"/>
      <c r="B5" s="72" t="s">
        <v>283</v>
      </c>
      <c r="C5" s="73">
        <v>40761461</v>
      </c>
      <c r="D5" s="73">
        <v>39496261</v>
      </c>
      <c r="E5" s="73">
        <v>1265200</v>
      </c>
    </row>
    <row r="6" spans="1:5" ht="15.75" customHeight="1" x14ac:dyDescent="0.2">
      <c r="A6" s="103"/>
      <c r="B6" s="72" t="s">
        <v>299</v>
      </c>
      <c r="C6" s="73">
        <v>8287563</v>
      </c>
      <c r="D6" s="73">
        <v>8043262</v>
      </c>
      <c r="E6" s="73">
        <v>244301</v>
      </c>
    </row>
    <row r="7" spans="1:5" ht="12.75" customHeight="1" x14ac:dyDescent="0.2">
      <c r="A7" s="103"/>
      <c r="B7" s="68" t="s">
        <v>23</v>
      </c>
      <c r="C7" s="69">
        <v>7904959</v>
      </c>
      <c r="D7" s="69">
        <v>7673686</v>
      </c>
      <c r="E7" s="69">
        <v>231273</v>
      </c>
    </row>
    <row r="8" spans="1:5" ht="14.25" customHeight="1" x14ac:dyDescent="0.2">
      <c r="A8" s="103"/>
      <c r="B8" s="68" t="s">
        <v>25</v>
      </c>
      <c r="C8" s="69">
        <v>185780</v>
      </c>
      <c r="D8" s="69">
        <v>178416</v>
      </c>
      <c r="E8" s="69">
        <v>7364</v>
      </c>
    </row>
    <row r="9" spans="1:5" ht="12.75" customHeight="1" x14ac:dyDescent="0.2">
      <c r="A9" s="103"/>
      <c r="B9" s="68" t="s">
        <v>29</v>
      </c>
      <c r="C9" s="69">
        <v>196824</v>
      </c>
      <c r="D9" s="69">
        <v>191160</v>
      </c>
      <c r="E9" s="69">
        <v>5664</v>
      </c>
    </row>
    <row r="10" spans="1:5" ht="14.25" customHeight="1" x14ac:dyDescent="0.2">
      <c r="A10" s="103"/>
      <c r="B10" s="68" t="s">
        <v>31</v>
      </c>
      <c r="C10" s="69">
        <v>38000</v>
      </c>
      <c r="D10" s="69">
        <v>38000</v>
      </c>
      <c r="E10" s="69">
        <v>0</v>
      </c>
    </row>
    <row r="11" spans="1:5" ht="15" customHeight="1" x14ac:dyDescent="0.2">
      <c r="A11" s="103"/>
      <c r="B11" s="68" t="s">
        <v>33</v>
      </c>
      <c r="C11" s="69">
        <v>556140</v>
      </c>
      <c r="D11" s="69">
        <v>452004</v>
      </c>
      <c r="E11" s="69">
        <v>104136</v>
      </c>
    </row>
    <row r="12" spans="1:5" ht="13.5" customHeight="1" x14ac:dyDescent="0.2">
      <c r="A12" s="103"/>
      <c r="B12" s="68" t="s">
        <v>285</v>
      </c>
      <c r="C12" s="69">
        <v>594140</v>
      </c>
      <c r="D12" s="69">
        <v>490004</v>
      </c>
      <c r="E12" s="69">
        <v>104136</v>
      </c>
    </row>
    <row r="13" spans="1:5" ht="15.75" customHeight="1" x14ac:dyDescent="0.2">
      <c r="A13" s="104"/>
      <c r="B13" s="68" t="s">
        <v>36</v>
      </c>
      <c r="C13" s="69">
        <v>252070</v>
      </c>
      <c r="D13" s="69">
        <v>252070</v>
      </c>
      <c r="E13" s="69">
        <v>0</v>
      </c>
    </row>
    <row r="14" spans="1:5" ht="15.75" customHeight="1" x14ac:dyDescent="0.2">
      <c r="A14" s="104"/>
      <c r="B14" s="68" t="s">
        <v>38</v>
      </c>
      <c r="C14" s="69">
        <v>25775</v>
      </c>
      <c r="D14" s="69">
        <v>25775</v>
      </c>
      <c r="E14" s="69">
        <v>0</v>
      </c>
    </row>
    <row r="15" spans="1:5" ht="15.75" customHeight="1" x14ac:dyDescent="0.2">
      <c r="A15" s="103"/>
      <c r="B15" s="68" t="s">
        <v>286</v>
      </c>
      <c r="C15" s="69">
        <v>277845</v>
      </c>
      <c r="D15" s="69">
        <v>277845</v>
      </c>
      <c r="E15" s="69">
        <v>0</v>
      </c>
    </row>
    <row r="16" spans="1:5" ht="15.75" customHeight="1" x14ac:dyDescent="0.2">
      <c r="A16" s="103"/>
      <c r="B16" s="68" t="s">
        <v>41</v>
      </c>
      <c r="C16" s="69">
        <v>795265</v>
      </c>
      <c r="D16" s="69">
        <v>795265</v>
      </c>
      <c r="E16" s="69">
        <v>0</v>
      </c>
    </row>
    <row r="17" spans="1:5" ht="15.75" customHeight="1" x14ac:dyDescent="0.2">
      <c r="A17" s="103"/>
      <c r="B17" s="68" t="s">
        <v>287</v>
      </c>
      <c r="C17" s="69">
        <v>1599843</v>
      </c>
      <c r="D17" s="69">
        <v>1599843</v>
      </c>
      <c r="E17" s="69">
        <v>0</v>
      </c>
    </row>
    <row r="18" spans="1:5" ht="16.5" customHeight="1" x14ac:dyDescent="0.2">
      <c r="A18" s="103"/>
      <c r="B18" s="68" t="s">
        <v>288</v>
      </c>
      <c r="C18" s="69">
        <v>2395108</v>
      </c>
      <c r="D18" s="69">
        <v>2395108</v>
      </c>
      <c r="E18" s="69">
        <v>0</v>
      </c>
    </row>
    <row r="19" spans="1:5" ht="15" customHeight="1" x14ac:dyDescent="0.2">
      <c r="A19" s="103"/>
      <c r="B19" s="68" t="s">
        <v>53</v>
      </c>
      <c r="C19" s="69">
        <v>500283</v>
      </c>
      <c r="D19" s="69">
        <v>461073</v>
      </c>
      <c r="E19" s="69">
        <v>39210</v>
      </c>
    </row>
    <row r="20" spans="1:5" ht="16.5" customHeight="1" x14ac:dyDescent="0.2">
      <c r="A20" s="103"/>
      <c r="B20" s="68" t="s">
        <v>289</v>
      </c>
      <c r="C20" s="69">
        <v>500283</v>
      </c>
      <c r="D20" s="69">
        <v>461073</v>
      </c>
      <c r="E20" s="69">
        <v>39210</v>
      </c>
    </row>
    <row r="21" spans="1:5" ht="15.75" customHeight="1" x14ac:dyDescent="0.2">
      <c r="A21" s="103"/>
      <c r="B21" s="68" t="s">
        <v>296</v>
      </c>
      <c r="C21" s="69">
        <v>456349</v>
      </c>
      <c r="D21" s="69">
        <v>425751</v>
      </c>
      <c r="E21" s="69">
        <v>30598</v>
      </c>
    </row>
    <row r="22" spans="1:5" ht="15" customHeight="1" x14ac:dyDescent="0.2">
      <c r="A22" s="103"/>
      <c r="B22" s="68" t="s">
        <v>290</v>
      </c>
      <c r="C22" s="69">
        <v>456349</v>
      </c>
      <c r="D22" s="69">
        <v>425751</v>
      </c>
      <c r="E22" s="69">
        <v>30598</v>
      </c>
    </row>
    <row r="23" spans="1:5" ht="16.5" customHeight="1" x14ac:dyDescent="0.2">
      <c r="A23" s="103"/>
      <c r="B23" s="72" t="s">
        <v>291</v>
      </c>
      <c r="C23" s="73">
        <v>4223725</v>
      </c>
      <c r="D23" s="73">
        <v>4049781</v>
      </c>
      <c r="E23" s="73">
        <v>173944</v>
      </c>
    </row>
    <row r="24" spans="1:5" ht="18.75" customHeight="1" x14ac:dyDescent="0.2">
      <c r="A24" s="103"/>
      <c r="B24" s="72" t="s">
        <v>292</v>
      </c>
      <c r="C24" s="73">
        <v>53272749</v>
      </c>
      <c r="D24" s="73">
        <v>51589304</v>
      </c>
      <c r="E24" s="73">
        <v>1683445</v>
      </c>
    </row>
    <row r="25" spans="1:5" ht="17.25" customHeight="1" x14ac:dyDescent="0.2">
      <c r="A25" s="103"/>
      <c r="B25" s="72" t="s">
        <v>297</v>
      </c>
      <c r="C25" s="73">
        <v>53272749</v>
      </c>
      <c r="D25" s="73">
        <v>51589304</v>
      </c>
      <c r="E25" s="73">
        <v>1683445</v>
      </c>
    </row>
    <row r="26" spans="1:5" ht="16.5" customHeight="1" thickBot="1" x14ac:dyDescent="0.25">
      <c r="A26" s="105"/>
      <c r="B26" s="68" t="s">
        <v>298</v>
      </c>
      <c r="C26" s="69">
        <v>11</v>
      </c>
      <c r="D26" s="69">
        <v>11</v>
      </c>
      <c r="E26" s="69">
        <v>0</v>
      </c>
    </row>
    <row r="27" spans="1:5" x14ac:dyDescent="0.2">
      <c r="A27" s="5"/>
      <c r="B27" s="1"/>
      <c r="C27" s="6"/>
      <c r="D27" s="6"/>
      <c r="E27" s="6"/>
    </row>
    <row r="28" spans="1:5" x14ac:dyDescent="0.2">
      <c r="A28" s="5"/>
      <c r="B28" s="1"/>
      <c r="C28" s="6"/>
      <c r="D28" s="6"/>
      <c r="E28" s="6"/>
    </row>
    <row r="29" spans="1:5" x14ac:dyDescent="0.2">
      <c r="A29" s="5"/>
      <c r="B29" s="1"/>
      <c r="C29" s="6"/>
      <c r="D29" s="6"/>
      <c r="E29" s="6"/>
    </row>
    <row r="30" spans="1:5" x14ac:dyDescent="0.2">
      <c r="A30" s="5"/>
      <c r="B30" s="1"/>
      <c r="C30" s="6"/>
      <c r="D30" s="6"/>
      <c r="E30" s="6"/>
    </row>
    <row r="31" spans="1:5" x14ac:dyDescent="0.2">
      <c r="A31" s="5"/>
      <c r="B31" s="1"/>
      <c r="C31" s="6"/>
      <c r="D31" s="6"/>
      <c r="E31" s="6"/>
    </row>
    <row r="32" spans="1:5" x14ac:dyDescent="0.2">
      <c r="A32" s="3"/>
      <c r="B32" s="7"/>
      <c r="C32" s="8"/>
      <c r="D32" s="8"/>
      <c r="E32" s="8"/>
    </row>
    <row r="33" spans="1:7" x14ac:dyDescent="0.2">
      <c r="A33" s="3"/>
      <c r="B33" s="7"/>
      <c r="C33" s="8"/>
      <c r="D33" s="8"/>
      <c r="E33" s="8"/>
    </row>
    <row r="34" spans="1:7" x14ac:dyDescent="0.2">
      <c r="A34" s="3"/>
      <c r="B34" s="7"/>
      <c r="C34" s="8"/>
      <c r="D34" s="8"/>
      <c r="E34" s="8"/>
    </row>
    <row r="35" spans="1:7" x14ac:dyDescent="0.2">
      <c r="A35" s="5"/>
      <c r="B35" s="1"/>
      <c r="C35" s="6"/>
      <c r="D35" s="6"/>
      <c r="E35" s="6"/>
    </row>
    <row r="45" spans="1:7" ht="16.5" customHeight="1" thickBot="1" x14ac:dyDescent="0.3">
      <c r="B45" s="227"/>
      <c r="C45" s="227"/>
      <c r="D45" s="227"/>
      <c r="E45" s="227"/>
    </row>
    <row r="46" spans="1:7" x14ac:dyDescent="0.2">
      <c r="B46" s="228" t="s">
        <v>399</v>
      </c>
      <c r="C46" s="229"/>
      <c r="D46" s="229"/>
      <c r="E46" s="229"/>
      <c r="F46" s="229"/>
      <c r="G46" s="230"/>
    </row>
    <row r="47" spans="1:7" ht="102" x14ac:dyDescent="0.2">
      <c r="B47" s="107" t="s">
        <v>1</v>
      </c>
      <c r="C47" s="67" t="s">
        <v>122</v>
      </c>
      <c r="D47" s="67" t="s">
        <v>398</v>
      </c>
      <c r="E47" s="67" t="s">
        <v>388</v>
      </c>
      <c r="F47" s="67" t="s">
        <v>389</v>
      </c>
      <c r="G47" s="167" t="s">
        <v>390</v>
      </c>
    </row>
    <row r="48" spans="1:7" ht="22.5" x14ac:dyDescent="0.2">
      <c r="B48" s="119" t="s">
        <v>391</v>
      </c>
      <c r="C48" s="65">
        <v>1683382</v>
      </c>
      <c r="D48" s="65">
        <v>0</v>
      </c>
      <c r="E48" s="65">
        <v>1683382</v>
      </c>
      <c r="F48" s="65">
        <v>0</v>
      </c>
      <c r="G48" s="120">
        <v>0</v>
      </c>
    </row>
    <row r="49" spans="2:7" x14ac:dyDescent="0.2">
      <c r="B49" s="119" t="s">
        <v>392</v>
      </c>
      <c r="C49" s="65">
        <v>1683382</v>
      </c>
      <c r="D49" s="65">
        <v>0</v>
      </c>
      <c r="E49" s="65">
        <v>1683382</v>
      </c>
      <c r="F49" s="65">
        <v>0</v>
      </c>
      <c r="G49" s="120">
        <v>0</v>
      </c>
    </row>
    <row r="50" spans="2:7" x14ac:dyDescent="0.2">
      <c r="B50" s="121" t="s">
        <v>393</v>
      </c>
      <c r="C50" s="64">
        <v>1683382</v>
      </c>
      <c r="D50" s="64">
        <v>0</v>
      </c>
      <c r="E50" s="64">
        <v>1683382</v>
      </c>
      <c r="F50" s="64">
        <v>0</v>
      </c>
      <c r="G50" s="122">
        <v>0</v>
      </c>
    </row>
    <row r="51" spans="2:7" x14ac:dyDescent="0.2">
      <c r="B51" s="119" t="s">
        <v>237</v>
      </c>
      <c r="C51" s="65">
        <v>30000</v>
      </c>
      <c r="D51" s="65">
        <v>30000</v>
      </c>
      <c r="E51" s="65">
        <v>0</v>
      </c>
      <c r="F51" s="65">
        <v>0</v>
      </c>
      <c r="G51" s="120">
        <v>0</v>
      </c>
    </row>
    <row r="52" spans="2:7" ht="22.5" x14ac:dyDescent="0.2">
      <c r="B52" s="119" t="s">
        <v>394</v>
      </c>
      <c r="C52" s="65">
        <v>32</v>
      </c>
      <c r="D52" s="65">
        <v>17</v>
      </c>
      <c r="E52" s="65">
        <v>0</v>
      </c>
      <c r="F52" s="65">
        <v>0</v>
      </c>
      <c r="G52" s="120">
        <v>15</v>
      </c>
    </row>
    <row r="53" spans="2:7" ht="22.5" x14ac:dyDescent="0.2">
      <c r="B53" s="119" t="s">
        <v>395</v>
      </c>
      <c r="C53" s="65">
        <v>32</v>
      </c>
      <c r="D53" s="65">
        <v>17</v>
      </c>
      <c r="E53" s="65">
        <v>0</v>
      </c>
      <c r="F53" s="65">
        <v>0</v>
      </c>
      <c r="G53" s="120">
        <v>15</v>
      </c>
    </row>
    <row r="54" spans="2:7" x14ac:dyDescent="0.2">
      <c r="B54" s="119" t="s">
        <v>241</v>
      </c>
      <c r="C54" s="65">
        <v>17501</v>
      </c>
      <c r="D54" s="65">
        <v>17501</v>
      </c>
      <c r="E54" s="65">
        <v>0</v>
      </c>
      <c r="F54" s="65">
        <v>0</v>
      </c>
      <c r="G54" s="120">
        <v>0</v>
      </c>
    </row>
    <row r="55" spans="2:7" x14ac:dyDescent="0.2">
      <c r="B55" s="121" t="s">
        <v>243</v>
      </c>
      <c r="C55" s="64">
        <v>47533</v>
      </c>
      <c r="D55" s="64">
        <v>47518</v>
      </c>
      <c r="E55" s="64">
        <v>0</v>
      </c>
      <c r="F55" s="64">
        <v>0</v>
      </c>
      <c r="G55" s="122">
        <v>15</v>
      </c>
    </row>
    <row r="56" spans="2:7" x14ac:dyDescent="0.2">
      <c r="B56" s="121" t="s">
        <v>247</v>
      </c>
      <c r="C56" s="64">
        <v>1730915</v>
      </c>
      <c r="D56" s="64">
        <v>47518</v>
      </c>
      <c r="E56" s="64">
        <v>1683382</v>
      </c>
      <c r="F56" s="64">
        <v>0</v>
      </c>
      <c r="G56" s="122">
        <v>15</v>
      </c>
    </row>
    <row r="57" spans="2:7" ht="22.5" x14ac:dyDescent="0.2">
      <c r="B57" s="119" t="s">
        <v>396</v>
      </c>
      <c r="C57" s="65">
        <v>781495</v>
      </c>
      <c r="D57" s="65">
        <v>0</v>
      </c>
      <c r="E57" s="65">
        <v>0</v>
      </c>
      <c r="F57" s="65">
        <v>781495</v>
      </c>
      <c r="G57" s="120">
        <v>0</v>
      </c>
    </row>
    <row r="58" spans="2:7" x14ac:dyDescent="0.2">
      <c r="B58" s="119" t="s">
        <v>254</v>
      </c>
      <c r="C58" s="65">
        <v>781495</v>
      </c>
      <c r="D58" s="65">
        <v>0</v>
      </c>
      <c r="E58" s="65">
        <v>0</v>
      </c>
      <c r="F58" s="65">
        <v>781495</v>
      </c>
      <c r="G58" s="120">
        <v>0</v>
      </c>
    </row>
    <row r="59" spans="2:7" x14ac:dyDescent="0.2">
      <c r="B59" s="119" t="s">
        <v>108</v>
      </c>
      <c r="C59" s="65">
        <v>51031200</v>
      </c>
      <c r="D59" s="65">
        <v>0</v>
      </c>
      <c r="E59" s="65">
        <v>0</v>
      </c>
      <c r="F59" s="65">
        <v>51031200</v>
      </c>
      <c r="G59" s="120">
        <v>0</v>
      </c>
    </row>
    <row r="60" spans="2:7" x14ac:dyDescent="0.2">
      <c r="B60" s="119" t="s">
        <v>255</v>
      </c>
      <c r="C60" s="65">
        <v>51812695</v>
      </c>
      <c r="D60" s="65">
        <v>0</v>
      </c>
      <c r="E60" s="65">
        <v>0</v>
      </c>
      <c r="F60" s="65">
        <v>51812695</v>
      </c>
      <c r="G60" s="120">
        <v>0</v>
      </c>
    </row>
    <row r="61" spans="2:7" x14ac:dyDescent="0.2">
      <c r="B61" s="121" t="s">
        <v>256</v>
      </c>
      <c r="C61" s="64">
        <v>51812695</v>
      </c>
      <c r="D61" s="64">
        <v>0</v>
      </c>
      <c r="E61" s="64">
        <v>0</v>
      </c>
      <c r="F61" s="64">
        <v>51812695</v>
      </c>
      <c r="G61" s="122">
        <v>0</v>
      </c>
    </row>
    <row r="62" spans="2:7" ht="13.5" thickBot="1" x14ac:dyDescent="0.25">
      <c r="B62" s="125" t="s">
        <v>397</v>
      </c>
      <c r="C62" s="126">
        <v>53543610</v>
      </c>
      <c r="D62" s="126">
        <v>47518</v>
      </c>
      <c r="E62" s="126">
        <v>1683382</v>
      </c>
      <c r="F62" s="126">
        <v>51812695</v>
      </c>
      <c r="G62" s="127">
        <v>15</v>
      </c>
    </row>
  </sheetData>
  <mergeCells count="3">
    <mergeCell ref="A1:E1"/>
    <mergeCell ref="B45:E45"/>
    <mergeCell ref="B46:G46"/>
  </mergeCells>
  <phoneticPr fontId="13" type="noConversion"/>
  <pageMargins left="0.75" right="0.75" top="1" bottom="1" header="0.5" footer="0.5"/>
  <pageSetup paperSize="9" orientation="portrait" r:id="rId1"/>
  <headerFooter alignWithMargins="0">
    <oddHeader>&amp;L
2/b. melléklet 3/.2019/(V.29..)ÖR&amp;C&amp;"Arial CE,Félkövér"Bolhói Közös Önkormányzati Hivatal 2018.évi kiadásai és bevételei kormányzati funkciócsoportonként&amp;R
adatok Ft-ban</oddHeader>
    <oddFooter>&amp;P. oldal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L88"/>
  <sheetViews>
    <sheetView workbookViewId="0">
      <selection activeCell="B15" sqref="B15"/>
    </sheetView>
  </sheetViews>
  <sheetFormatPr defaultRowHeight="12.75" x14ac:dyDescent="0.2"/>
  <cols>
    <col min="1" max="1" width="57.28515625" customWidth="1"/>
    <col min="2" max="2" width="25" customWidth="1"/>
    <col min="3" max="3" width="17.7109375" customWidth="1"/>
    <col min="4" max="4" width="12" customWidth="1"/>
    <col min="5" max="5" width="61.28515625" customWidth="1"/>
    <col min="7" max="7" width="14" customWidth="1"/>
  </cols>
  <sheetData>
    <row r="4" spans="1:2" x14ac:dyDescent="0.2">
      <c r="B4" s="23" t="s">
        <v>171</v>
      </c>
    </row>
    <row r="6" spans="1:2" x14ac:dyDescent="0.2">
      <c r="A6" s="231" t="s">
        <v>220</v>
      </c>
      <c r="B6" s="231"/>
    </row>
    <row r="7" spans="1:2" x14ac:dyDescent="0.2">
      <c r="A7" s="231"/>
      <c r="B7" s="231"/>
    </row>
    <row r="9" spans="1:2" ht="15.75" x14ac:dyDescent="0.2">
      <c r="A9" s="17" t="s">
        <v>129</v>
      </c>
      <c r="B9" s="18"/>
    </row>
    <row r="10" spans="1:2" x14ac:dyDescent="0.2">
      <c r="A10" s="163" t="s">
        <v>376</v>
      </c>
      <c r="B10" s="19" t="s">
        <v>384</v>
      </c>
    </row>
    <row r="11" spans="1:2" x14ac:dyDescent="0.2">
      <c r="A11" s="163" t="s">
        <v>375</v>
      </c>
      <c r="B11" s="165" t="s">
        <v>383</v>
      </c>
    </row>
    <row r="12" spans="1:2" s="45" customFormat="1" x14ac:dyDescent="0.2">
      <c r="A12" s="48" t="s">
        <v>379</v>
      </c>
      <c r="B12" s="19" t="s">
        <v>380</v>
      </c>
    </row>
    <row r="13" spans="1:2" x14ac:dyDescent="0.2">
      <c r="A13" t="s">
        <v>381</v>
      </c>
      <c r="B13" s="166" t="s">
        <v>382</v>
      </c>
    </row>
    <row r="14" spans="1:2" x14ac:dyDescent="0.2">
      <c r="B14" s="50"/>
    </row>
    <row r="15" spans="1:2" x14ac:dyDescent="0.2">
      <c r="A15" s="47"/>
      <c r="B15" s="51"/>
    </row>
    <row r="16" spans="1:2" x14ac:dyDescent="0.2">
      <c r="B16" s="50"/>
    </row>
    <row r="17" spans="1:3" x14ac:dyDescent="0.2">
      <c r="A17" s="49"/>
      <c r="B17" s="50"/>
    </row>
    <row r="18" spans="1:3" x14ac:dyDescent="0.2">
      <c r="B18" s="50"/>
    </row>
    <row r="19" spans="1:3" s="45" customFormat="1" x14ac:dyDescent="0.2">
      <c r="A19" s="45" t="s">
        <v>217</v>
      </c>
      <c r="B19" s="50" t="s">
        <v>377</v>
      </c>
      <c r="C19" s="45" t="s">
        <v>378</v>
      </c>
    </row>
    <row r="20" spans="1:3" ht="13.5" x14ac:dyDescent="0.2">
      <c r="A20" s="20" t="s">
        <v>130</v>
      </c>
      <c r="B20" s="21"/>
    </row>
    <row r="22" spans="1:3" x14ac:dyDescent="0.2">
      <c r="B22" s="23"/>
    </row>
    <row r="23" spans="1:3" x14ac:dyDescent="0.2">
      <c r="A23" s="10" t="s">
        <v>216</v>
      </c>
      <c r="B23" s="52"/>
    </row>
    <row r="24" spans="1:3" s="45" customFormat="1" x14ac:dyDescent="0.2">
      <c r="A24" s="10"/>
      <c r="B24" s="46"/>
    </row>
    <row r="25" spans="1:3" x14ac:dyDescent="0.2">
      <c r="A25" s="10" t="s">
        <v>131</v>
      </c>
    </row>
    <row r="26" spans="1:3" x14ac:dyDescent="0.2">
      <c r="A26" s="16"/>
      <c r="B26" s="22">
        <v>0</v>
      </c>
    </row>
    <row r="27" spans="1:3" ht="13.5" x14ac:dyDescent="0.2">
      <c r="A27" s="20"/>
      <c r="B27" s="15"/>
    </row>
    <row r="30" spans="1:3" ht="15.75" x14ac:dyDescent="0.25">
      <c r="A30" s="10" t="s">
        <v>132</v>
      </c>
      <c r="B30" s="4"/>
    </row>
    <row r="42" spans="1:12" ht="15" x14ac:dyDescent="0.25">
      <c r="A42" s="164" t="s">
        <v>336</v>
      </c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</row>
    <row r="43" spans="1:12" x14ac:dyDescent="0.2">
      <c r="A43" s="162" t="s">
        <v>337</v>
      </c>
      <c r="B43" s="162" t="s">
        <v>338</v>
      </c>
      <c r="C43" s="162" t="s">
        <v>339</v>
      </c>
      <c r="D43" s="162" t="s">
        <v>340</v>
      </c>
      <c r="E43" s="162" t="s">
        <v>341</v>
      </c>
      <c r="F43" s="162" t="s">
        <v>342</v>
      </c>
      <c r="G43" s="162" t="s">
        <v>343</v>
      </c>
      <c r="H43" s="162" t="s">
        <v>344</v>
      </c>
      <c r="I43" s="162" t="s">
        <v>345</v>
      </c>
      <c r="J43" s="162" t="s">
        <v>346</v>
      </c>
      <c r="K43" s="162" t="s">
        <v>347</v>
      </c>
      <c r="L43" s="162"/>
    </row>
    <row r="44" spans="1:12" x14ac:dyDescent="0.2">
      <c r="A44" s="162" t="s">
        <v>64</v>
      </c>
      <c r="B44" s="162" t="s">
        <v>348</v>
      </c>
      <c r="C44" s="165">
        <v>230000</v>
      </c>
      <c r="D44" s="162" t="s">
        <v>349</v>
      </c>
      <c r="E44" s="162" t="s">
        <v>350</v>
      </c>
      <c r="F44" s="162" t="s">
        <v>351</v>
      </c>
      <c r="G44" s="162" t="s">
        <v>352</v>
      </c>
      <c r="H44" s="162" t="s">
        <v>353</v>
      </c>
      <c r="I44" s="162" t="s">
        <v>349</v>
      </c>
      <c r="J44" s="162" t="s">
        <v>354</v>
      </c>
      <c r="K44" s="162" t="s">
        <v>355</v>
      </c>
      <c r="L44" s="162"/>
    </row>
    <row r="45" spans="1:12" x14ac:dyDescent="0.2">
      <c r="A45" s="162" t="s">
        <v>356</v>
      </c>
      <c r="B45" s="162" t="s">
        <v>357</v>
      </c>
      <c r="C45" s="165">
        <v>230000</v>
      </c>
      <c r="D45" s="162" t="s">
        <v>358</v>
      </c>
      <c r="E45" s="162"/>
      <c r="F45" s="162" t="s">
        <v>351</v>
      </c>
      <c r="G45" s="162"/>
      <c r="H45" s="162" t="s">
        <v>353</v>
      </c>
      <c r="I45" s="162" t="s">
        <v>359</v>
      </c>
      <c r="J45" s="162" t="s">
        <v>359</v>
      </c>
      <c r="K45" s="162" t="s">
        <v>355</v>
      </c>
      <c r="L45" s="162"/>
    </row>
    <row r="46" spans="1:12" x14ac:dyDescent="0.2">
      <c r="A46" s="162"/>
      <c r="B46" s="162" t="s">
        <v>348</v>
      </c>
      <c r="C46" s="165">
        <v>0</v>
      </c>
      <c r="D46" s="162" t="s">
        <v>360</v>
      </c>
      <c r="E46" s="162"/>
      <c r="F46" s="162"/>
      <c r="G46" s="162"/>
      <c r="H46" s="162"/>
      <c r="I46" s="162"/>
      <c r="J46" s="162"/>
      <c r="K46" s="162"/>
      <c r="L46" s="162"/>
    </row>
    <row r="48" spans="1:12" ht="15" x14ac:dyDescent="0.25">
      <c r="A48" s="164" t="s">
        <v>361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</row>
    <row r="49" spans="1:12" x14ac:dyDescent="0.2">
      <c r="A49" s="162" t="s">
        <v>337</v>
      </c>
      <c r="B49" s="162" t="s">
        <v>338</v>
      </c>
      <c r="C49" s="162" t="s">
        <v>339</v>
      </c>
      <c r="D49" s="162" t="s">
        <v>340</v>
      </c>
      <c r="E49" s="162" t="s">
        <v>341</v>
      </c>
      <c r="F49" s="162" t="s">
        <v>342</v>
      </c>
      <c r="G49" s="162" t="s">
        <v>343</v>
      </c>
      <c r="H49" s="162" t="s">
        <v>344</v>
      </c>
      <c r="I49" s="162" t="s">
        <v>345</v>
      </c>
      <c r="J49" s="162" t="s">
        <v>346</v>
      </c>
      <c r="K49" s="162" t="s">
        <v>347</v>
      </c>
      <c r="L49" s="162"/>
    </row>
    <row r="50" spans="1:12" x14ac:dyDescent="0.2">
      <c r="A50" s="162" t="s">
        <v>64</v>
      </c>
      <c r="B50" s="162" t="s">
        <v>348</v>
      </c>
      <c r="C50" s="165">
        <v>150000</v>
      </c>
      <c r="D50" s="162" t="s">
        <v>362</v>
      </c>
      <c r="E50" s="162" t="s">
        <v>363</v>
      </c>
      <c r="F50" s="162" t="s">
        <v>364</v>
      </c>
      <c r="G50" s="162" t="s">
        <v>365</v>
      </c>
      <c r="H50" s="162" t="s">
        <v>366</v>
      </c>
      <c r="I50" s="162" t="s">
        <v>362</v>
      </c>
      <c r="J50" s="162" t="s">
        <v>367</v>
      </c>
      <c r="K50" s="162" t="s">
        <v>355</v>
      </c>
      <c r="L50" s="162"/>
    </row>
    <row r="51" spans="1:12" x14ac:dyDescent="0.2">
      <c r="A51" s="162" t="s">
        <v>64</v>
      </c>
      <c r="B51" s="162" t="s">
        <v>348</v>
      </c>
      <c r="C51" s="165">
        <v>102870</v>
      </c>
      <c r="D51" s="162" t="s">
        <v>368</v>
      </c>
      <c r="E51" s="162" t="s">
        <v>369</v>
      </c>
      <c r="F51" s="162" t="s">
        <v>370</v>
      </c>
      <c r="G51" s="162" t="s">
        <v>371</v>
      </c>
      <c r="H51" s="162" t="s">
        <v>372</v>
      </c>
      <c r="I51" s="162" t="s">
        <v>368</v>
      </c>
      <c r="J51" s="162" t="s">
        <v>373</v>
      </c>
      <c r="K51" s="162" t="s">
        <v>355</v>
      </c>
      <c r="L51" s="162"/>
    </row>
    <row r="52" spans="1:12" x14ac:dyDescent="0.2">
      <c r="A52" s="162" t="s">
        <v>356</v>
      </c>
      <c r="B52" s="162" t="s">
        <v>357</v>
      </c>
      <c r="C52" s="165">
        <v>102870</v>
      </c>
      <c r="D52" s="162" t="s">
        <v>358</v>
      </c>
      <c r="E52" s="162"/>
      <c r="F52" s="162" t="s">
        <v>370</v>
      </c>
      <c r="G52" s="162"/>
      <c r="H52" s="162" t="s">
        <v>372</v>
      </c>
      <c r="I52" s="162" t="s">
        <v>359</v>
      </c>
      <c r="J52" s="162" t="s">
        <v>359</v>
      </c>
      <c r="K52" s="162" t="s">
        <v>355</v>
      </c>
      <c r="L52" s="162"/>
    </row>
    <row r="53" spans="1:12" x14ac:dyDescent="0.2">
      <c r="A53" s="162" t="s">
        <v>356</v>
      </c>
      <c r="B53" s="162" t="s">
        <v>357</v>
      </c>
      <c r="C53" s="165">
        <v>150000</v>
      </c>
      <c r="D53" s="162" t="s">
        <v>358</v>
      </c>
      <c r="E53" s="162"/>
      <c r="F53" s="162" t="s">
        <v>364</v>
      </c>
      <c r="G53" s="162"/>
      <c r="H53" s="162" t="s">
        <v>366</v>
      </c>
      <c r="I53" s="162" t="s">
        <v>359</v>
      </c>
      <c r="J53" s="162" t="s">
        <v>359</v>
      </c>
      <c r="K53" s="162" t="s">
        <v>355</v>
      </c>
      <c r="L53" s="162"/>
    </row>
    <row r="54" spans="1:12" x14ac:dyDescent="0.2">
      <c r="A54" s="162"/>
      <c r="B54" s="162" t="s">
        <v>348</v>
      </c>
      <c r="C54" s="165">
        <v>0</v>
      </c>
      <c r="D54" s="162" t="s">
        <v>374</v>
      </c>
      <c r="E54" s="162"/>
      <c r="F54" s="162"/>
      <c r="G54" s="162"/>
      <c r="H54" s="162"/>
      <c r="I54" s="162"/>
      <c r="J54" s="162"/>
      <c r="K54" s="162"/>
      <c r="L54" s="162"/>
    </row>
    <row r="57" spans="1:12" x14ac:dyDescent="0.2">
      <c r="A57" s="10" t="str">
        <f>[4]Kivonat!B13004</f>
        <v>05631</v>
      </c>
      <c r="B57">
        <f>[4]Kivonat!C13004</f>
        <v>0</v>
      </c>
      <c r="C57">
        <f>[4]Kivonat!D13004</f>
        <v>0</v>
      </c>
      <c r="D57">
        <f>[4]Kivonat!F13004</f>
        <v>0</v>
      </c>
      <c r="E57">
        <f>[4]Kivonat!G13004</f>
        <v>0</v>
      </c>
      <c r="F57">
        <f>[4]Kivonat!H13004</f>
        <v>0</v>
      </c>
      <c r="G57">
        <f>[4]Kivonat!I13004</f>
        <v>0</v>
      </c>
      <c r="H57">
        <f>[4]Kivonat!J13004</f>
        <v>0</v>
      </c>
      <c r="I57">
        <f>[4]Kivonat!K13004</f>
        <v>0</v>
      </c>
      <c r="J57">
        <f>[4]Kivonat!L13004</f>
        <v>0</v>
      </c>
      <c r="K57">
        <f>[4]Kivonat!M13004</f>
        <v>0</v>
      </c>
      <c r="L57">
        <f>[4]Kivonat!N13004</f>
        <v>0</v>
      </c>
    </row>
    <row r="58" spans="1:12" x14ac:dyDescent="0.2">
      <c r="A58" t="str">
        <f>[4]Kivonat!B13005</f>
        <v>Mozgásnem</v>
      </c>
      <c r="B58" t="str">
        <f>[4]Kivonat!C13005</f>
        <v>T/K</v>
      </c>
      <c r="C58" t="str">
        <f>[4]Kivonat!D13005</f>
        <v>Összeg</v>
      </c>
      <c r="D58" t="str">
        <f>[4]Kivonat!F13005</f>
        <v>Dátum</v>
      </c>
      <c r="E58" t="str">
        <f>[4]Kivonat!G13005</f>
        <v>Megjegyzés</v>
      </c>
      <c r="F58" t="str">
        <f>[4]Kivonat!H13005</f>
        <v>Ellenszámla</v>
      </c>
      <c r="G58" t="str">
        <f>[4]Kivonat!I13005</f>
        <v>Partner név</v>
      </c>
      <c r="H58" t="str">
        <f>[4]Kivonat!J13005</f>
        <v>COFOG</v>
      </c>
      <c r="I58" t="str">
        <f>[4]Kivonat!K13005</f>
        <v>Teljesítés dátuma</v>
      </c>
      <c r="J58" t="str">
        <f>[4]Kivonat!L13005</f>
        <v>Okmány száma</v>
      </c>
      <c r="K58" t="str">
        <f>[4]Kivonat!M13005</f>
        <v>Részletező kód</v>
      </c>
      <c r="L58">
        <f>[4]Kivonat!N13005</f>
        <v>0</v>
      </c>
    </row>
    <row r="59" spans="1:12" x14ac:dyDescent="0.2">
      <c r="A59" t="str">
        <f>[4]Kivonat!B13006</f>
        <v>123</v>
      </c>
      <c r="B59" t="str">
        <f>[4]Kivonat!C13006</f>
        <v>T</v>
      </c>
      <c r="C59">
        <f>[4]Kivonat!D13006</f>
        <v>6060602</v>
      </c>
      <c r="D59" t="str">
        <f>[4]Kivonat!F13006</f>
        <v>2018-03-31</v>
      </c>
      <c r="E59" t="str">
        <f>[4]Kivonat!G13006</f>
        <v>beruházások eredeti miatt</v>
      </c>
      <c r="F59" t="str">
        <f>[4]Kivonat!H13006</f>
        <v>001121</v>
      </c>
      <c r="G59">
        <f>[4]Kivonat!I13006</f>
        <v>0</v>
      </c>
      <c r="H59">
        <f>[4]Kivonat!J13006</f>
        <v>0</v>
      </c>
      <c r="I59">
        <f>[4]Kivonat!K13006</f>
        <v>0</v>
      </c>
      <c r="J59" t="str">
        <f>[4]Kivonat!L13006</f>
        <v>2018/MEI-400202/7</v>
      </c>
      <c r="K59" t="str">
        <f>[4]Kivonat!M13006</f>
        <v>5-Kiadás</v>
      </c>
      <c r="L59">
        <f>[4]Kivonat!N13006</f>
        <v>0</v>
      </c>
    </row>
    <row r="60" spans="1:12" x14ac:dyDescent="0.2">
      <c r="A60" t="str">
        <f>[4]Kivonat!B13007</f>
        <v>123</v>
      </c>
      <c r="B60" t="str">
        <f>[4]Kivonat!C13007</f>
        <v>K</v>
      </c>
      <c r="C60">
        <f>[4]Kivonat!D13007</f>
        <v>4750000</v>
      </c>
      <c r="D60" t="str">
        <f>[4]Kivonat!F13007</f>
        <v>2018-04-03</v>
      </c>
      <c r="E60" t="str">
        <f>[4]Kivonat!G13007</f>
        <v>kisbusz</v>
      </c>
      <c r="F60" t="str">
        <f>[4]Kivonat!H13007</f>
        <v>001121</v>
      </c>
      <c r="G60">
        <f>[4]Kivonat!I13007</f>
        <v>0</v>
      </c>
      <c r="H60">
        <f>[4]Kivonat!J13007</f>
        <v>0</v>
      </c>
      <c r="I60">
        <f>[4]Kivonat!K13007</f>
        <v>0</v>
      </c>
      <c r="J60" t="str">
        <f>[4]Kivonat!L13007</f>
        <v>2018/MEI-400202/8</v>
      </c>
      <c r="K60" t="str">
        <f>[4]Kivonat!M13007</f>
        <v>5-Kiadás</v>
      </c>
      <c r="L60">
        <f>[4]Kivonat!N13007</f>
        <v>0</v>
      </c>
    </row>
    <row r="61" spans="1:12" x14ac:dyDescent="0.2">
      <c r="A61" t="str">
        <f>[4]Kivonat!B13008</f>
        <v>123</v>
      </c>
      <c r="B61" t="str">
        <f>[4]Kivonat!C13008</f>
        <v>K</v>
      </c>
      <c r="C61">
        <f>[4]Kivonat!D13008</f>
        <v>150000</v>
      </c>
      <c r="D61" t="str">
        <f>[4]Kivonat!F13008</f>
        <v>2018-09-13</v>
      </c>
      <c r="E61" t="str">
        <f>[4]Kivonat!G13008</f>
        <v>földterület vásárlás Határőr Zrt</v>
      </c>
      <c r="F61" t="str">
        <f>[4]Kivonat!H13008</f>
        <v>001121</v>
      </c>
      <c r="G61">
        <f>[4]Kivonat!I13008</f>
        <v>0</v>
      </c>
      <c r="H61">
        <f>[4]Kivonat!J13008</f>
        <v>0</v>
      </c>
      <c r="I61">
        <f>[4]Kivonat!K13008</f>
        <v>0</v>
      </c>
      <c r="J61" t="str">
        <f>[4]Kivonat!L13008</f>
        <v>2018/MEI-400202/19</v>
      </c>
      <c r="K61" t="str">
        <f>[4]Kivonat!M13008</f>
        <v>5-Kiadás</v>
      </c>
      <c r="L61">
        <f>[4]Kivonat!N13008</f>
        <v>0</v>
      </c>
    </row>
    <row r="62" spans="1:12" x14ac:dyDescent="0.2">
      <c r="A62" t="str">
        <f>[4]Kivonat!B13009</f>
        <v>821</v>
      </c>
      <c r="B62" t="str">
        <f>[4]Kivonat!C13009</f>
        <v>K</v>
      </c>
      <c r="C62">
        <f>[4]Kivonat!D13009</f>
        <v>1160602</v>
      </c>
      <c r="D62" t="str">
        <f>[4]Kivonat!F13009</f>
        <v>2018-12-31</v>
      </c>
      <c r="E62">
        <f>[4]Kivonat!G13009</f>
        <v>0</v>
      </c>
      <c r="F62" t="str">
        <f>[4]Kivonat!H13009</f>
        <v>00113</v>
      </c>
      <c r="G62">
        <f>[4]Kivonat!I13009</f>
        <v>0</v>
      </c>
      <c r="H62">
        <f>[4]Kivonat!J13009</f>
        <v>0</v>
      </c>
      <c r="I62" t="str">
        <f>[4]Kivonat!K13009</f>
        <v>-</v>
      </c>
      <c r="J62" t="str">
        <f>[4]Kivonat!L13009</f>
        <v>-</v>
      </c>
      <c r="K62" t="str">
        <f>[4]Kivonat!M13009</f>
        <v>5-Kiadás</v>
      </c>
      <c r="L62">
        <f>[4]Kivonat!N13009</f>
        <v>0</v>
      </c>
    </row>
    <row r="63" spans="1:12" x14ac:dyDescent="0.2">
      <c r="A63">
        <f>[4]Kivonat!B13010</f>
        <v>0</v>
      </c>
      <c r="B63" t="str">
        <f>[4]Kivonat!C13010</f>
        <v>T</v>
      </c>
      <c r="C63">
        <f>[4]Kivonat!D13010</f>
        <v>0</v>
      </c>
      <c r="D63" t="str">
        <f>[4]Kivonat!F13010</f>
        <v>4</v>
      </c>
      <c r="E63">
        <f>[4]Kivonat!G13010</f>
        <v>0</v>
      </c>
      <c r="F63">
        <f>[4]Kivonat!H13010</f>
        <v>0</v>
      </c>
      <c r="G63">
        <f>[4]Kivonat!I13010</f>
        <v>0</v>
      </c>
      <c r="H63">
        <f>[4]Kivonat!J13010</f>
        <v>0</v>
      </c>
      <c r="I63">
        <f>[4]Kivonat!K13010</f>
        <v>0</v>
      </c>
      <c r="J63">
        <f>[4]Kivonat!L13010</f>
        <v>0</v>
      </c>
      <c r="K63">
        <f>[4]Kivonat!M13010</f>
        <v>0</v>
      </c>
      <c r="L63">
        <f>[4]Kivonat!N13010</f>
        <v>0</v>
      </c>
    </row>
    <row r="65" spans="1:12" x14ac:dyDescent="0.2">
      <c r="A65" s="10" t="str">
        <f>[4]Kivonat!B13041</f>
        <v>05643</v>
      </c>
      <c r="B65">
        <f>[4]Kivonat!C13041</f>
        <v>0</v>
      </c>
      <c r="C65">
        <f>[4]Kivonat!D13041</f>
        <v>0</v>
      </c>
      <c r="D65">
        <f>[4]Kivonat!F13041</f>
        <v>0</v>
      </c>
      <c r="E65">
        <f>[4]Kivonat!G13041</f>
        <v>0</v>
      </c>
      <c r="F65">
        <f>[4]Kivonat!H13041</f>
        <v>0</v>
      </c>
      <c r="G65">
        <f>[4]Kivonat!I13041</f>
        <v>0</v>
      </c>
      <c r="H65">
        <f>[4]Kivonat!J13041</f>
        <v>0</v>
      </c>
      <c r="I65">
        <f>[4]Kivonat!K13041</f>
        <v>0</v>
      </c>
      <c r="J65">
        <f>[4]Kivonat!L13041</f>
        <v>0</v>
      </c>
      <c r="K65">
        <f>[4]Kivonat!M13041</f>
        <v>0</v>
      </c>
      <c r="L65">
        <f>[4]Kivonat!N13041</f>
        <v>0</v>
      </c>
    </row>
    <row r="66" spans="1:12" x14ac:dyDescent="0.2">
      <c r="A66" t="str">
        <f>[4]Kivonat!B13042</f>
        <v>Mozgásnem</v>
      </c>
      <c r="B66" t="str">
        <f>[4]Kivonat!C13042</f>
        <v>T/K</v>
      </c>
      <c r="C66" t="str">
        <f>[4]Kivonat!D13042</f>
        <v>Összeg</v>
      </c>
      <c r="D66" t="str">
        <f>[4]Kivonat!F13042</f>
        <v>Dátum</v>
      </c>
      <c r="E66" t="str">
        <f>[4]Kivonat!G13042</f>
        <v>Megjegyzés</v>
      </c>
      <c r="F66" t="str">
        <f>[4]Kivonat!H13042</f>
        <v>Ellenszámla</v>
      </c>
      <c r="G66" t="str">
        <f>[4]Kivonat!I13042</f>
        <v>Partner név</v>
      </c>
      <c r="H66" t="str">
        <f>[4]Kivonat!J13042</f>
        <v>COFOG</v>
      </c>
      <c r="I66" t="str">
        <f>[4]Kivonat!K13042</f>
        <v>Teljesítés dátuma</v>
      </c>
      <c r="J66" t="str">
        <f>[4]Kivonat!L13042</f>
        <v>Okmány száma</v>
      </c>
      <c r="K66" t="str">
        <f>[4]Kivonat!M13042</f>
        <v>Részletező kód</v>
      </c>
      <c r="L66">
        <f>[4]Kivonat!N13042</f>
        <v>0</v>
      </c>
    </row>
    <row r="67" spans="1:12" x14ac:dyDescent="0.2">
      <c r="A67" t="str">
        <f>[4]Kivonat!B13043</f>
        <v>101</v>
      </c>
      <c r="B67" t="str">
        <f>[4]Kivonat!C13043</f>
        <v>T</v>
      </c>
      <c r="C67">
        <f>[4]Kivonat!D13043</f>
        <v>4750000</v>
      </c>
      <c r="D67" t="str">
        <f>[4]Kivonat!F13043</f>
        <v>2018-04-03</v>
      </c>
      <c r="E67" t="str">
        <f>[4]Kivonat!G13043</f>
        <v>MDZ-647 Gépjármű vásárlás</v>
      </c>
      <c r="F67" t="str">
        <f>[4]Kivonat!H13043</f>
        <v>003066020</v>
      </c>
      <c r="G67" t="str">
        <f>[4]Kivonat!I13043</f>
        <v>Kovácsné Szabó Szilvia</v>
      </c>
      <c r="H67" t="str">
        <f>[4]Kivonat!J13043</f>
        <v>066020 - Város-, községgazdálkodási egyéb szolgáltatások</v>
      </c>
      <c r="I67" t="str">
        <f>[4]Kivonat!K13043</f>
        <v>2018-04-03</v>
      </c>
      <c r="J67" t="str">
        <f>[4]Kivonat!L13043</f>
        <v>2018/184</v>
      </c>
      <c r="K67" t="str">
        <f>[4]Kivonat!M13043</f>
        <v>5-Kiadás</v>
      </c>
      <c r="L67">
        <f>[4]Kivonat!N13043</f>
        <v>0</v>
      </c>
    </row>
    <row r="68" spans="1:12" x14ac:dyDescent="0.2">
      <c r="A68" t="str">
        <f>[4]Kivonat!B13044</f>
        <v>101</v>
      </c>
      <c r="B68" t="str">
        <f>[4]Kivonat!C13044</f>
        <v>T</v>
      </c>
      <c r="C68">
        <f>[4]Kivonat!D13044</f>
        <v>324500</v>
      </c>
      <c r="D68" t="str">
        <f>[4]Kivonat!F13044</f>
        <v>2018-06-08</v>
      </c>
      <c r="E68" t="str">
        <f>[4]Kivonat!G13044</f>
        <v>mg-i START munkapr. szántóföldi permetező</v>
      </c>
      <c r="F68" t="str">
        <f>[4]Kivonat!H13044</f>
        <v>003041237</v>
      </c>
      <c r="G68" t="str">
        <f>[4]Kivonat!I13044</f>
        <v>STIHL Ronic Kft.</v>
      </c>
      <c r="H68" t="str">
        <f>[4]Kivonat!J13044</f>
        <v>041237 - Közfoglalkoztatási mintaprogram</v>
      </c>
      <c r="I68" t="str">
        <f>[4]Kivonat!K13044</f>
        <v>2018-06-08</v>
      </c>
      <c r="J68" t="str">
        <f>[4]Kivonat!L13044</f>
        <v>2018/586</v>
      </c>
      <c r="K68" t="str">
        <f>[4]Kivonat!M13044</f>
        <v>5-Kiadás</v>
      </c>
      <c r="L68">
        <f>[4]Kivonat!N13044</f>
        <v>0</v>
      </c>
    </row>
    <row r="69" spans="1:12" x14ac:dyDescent="0.2">
      <c r="A69" t="str">
        <f>[4]Kivonat!B13045</f>
        <v>821</v>
      </c>
      <c r="B69" t="str">
        <f>[4]Kivonat!C13045</f>
        <v>K</v>
      </c>
      <c r="C69">
        <f>[4]Kivonat!D13045</f>
        <v>4750000</v>
      </c>
      <c r="D69" t="str">
        <f>[4]Kivonat!F13045</f>
        <v>2018-12-31</v>
      </c>
      <c r="E69">
        <f>[4]Kivonat!G13045</f>
        <v>0</v>
      </c>
      <c r="F69" t="str">
        <f>[4]Kivonat!H13045</f>
        <v>003066020</v>
      </c>
      <c r="G69">
        <f>[4]Kivonat!I13045</f>
        <v>0</v>
      </c>
      <c r="H69" t="str">
        <f>[4]Kivonat!J13045</f>
        <v>066020 - Város-, községgazdálkodási egyéb szolgáltatások</v>
      </c>
      <c r="I69" t="str">
        <f>[4]Kivonat!K13045</f>
        <v>-</v>
      </c>
      <c r="J69" t="str">
        <f>[4]Kivonat!L13045</f>
        <v>-</v>
      </c>
      <c r="K69" t="str">
        <f>[4]Kivonat!M13045</f>
        <v>5-Kiadás</v>
      </c>
      <c r="L69">
        <f>[4]Kivonat!N13045</f>
        <v>0</v>
      </c>
    </row>
    <row r="70" spans="1:12" x14ac:dyDescent="0.2">
      <c r="A70" t="str">
        <f>[4]Kivonat!B13046</f>
        <v>821</v>
      </c>
      <c r="B70" t="str">
        <f>[4]Kivonat!C13046</f>
        <v>K</v>
      </c>
      <c r="C70">
        <f>[4]Kivonat!D13046</f>
        <v>324500</v>
      </c>
      <c r="D70" t="str">
        <f>[4]Kivonat!F13046</f>
        <v>2018-12-31</v>
      </c>
      <c r="E70">
        <f>[4]Kivonat!G13046</f>
        <v>0</v>
      </c>
      <c r="F70" t="str">
        <f>[4]Kivonat!H13046</f>
        <v>003041237</v>
      </c>
      <c r="G70">
        <f>[4]Kivonat!I13046</f>
        <v>0</v>
      </c>
      <c r="H70" t="str">
        <f>[4]Kivonat!J13046</f>
        <v>041237 - Közfoglalkoztatási mintaprogram</v>
      </c>
      <c r="I70" t="str">
        <f>[4]Kivonat!K13046</f>
        <v>-</v>
      </c>
      <c r="J70" t="str">
        <f>[4]Kivonat!L13046</f>
        <v>-</v>
      </c>
      <c r="K70" t="str">
        <f>[4]Kivonat!M13046</f>
        <v>5-Kiadás</v>
      </c>
      <c r="L70">
        <f>[4]Kivonat!N13046</f>
        <v>0</v>
      </c>
    </row>
    <row r="71" spans="1:12" x14ac:dyDescent="0.2">
      <c r="A71">
        <f>[4]Kivonat!B13047</f>
        <v>0</v>
      </c>
      <c r="B71" t="str">
        <f>[4]Kivonat!C13047</f>
        <v>T</v>
      </c>
      <c r="C71">
        <f>[4]Kivonat!D13047</f>
        <v>0</v>
      </c>
      <c r="D71" t="str">
        <f>[4]Kivonat!F13047</f>
        <v>4</v>
      </c>
      <c r="E71">
        <f>[4]Kivonat!G13047</f>
        <v>0</v>
      </c>
      <c r="F71">
        <f>[4]Kivonat!H13047</f>
        <v>0</v>
      </c>
      <c r="G71">
        <f>[4]Kivonat!I13047</f>
        <v>0</v>
      </c>
      <c r="H71">
        <f>[4]Kivonat!J13047</f>
        <v>0</v>
      </c>
      <c r="I71">
        <f>[4]Kivonat!K13047</f>
        <v>0</v>
      </c>
      <c r="J71">
        <f>[4]Kivonat!L13047</f>
        <v>0</v>
      </c>
      <c r="K71">
        <f>[4]Kivonat!M13047</f>
        <v>0</v>
      </c>
      <c r="L71">
        <f>[4]Kivonat!N13047</f>
        <v>0</v>
      </c>
    </row>
    <row r="74" spans="1:12" x14ac:dyDescent="0.2">
      <c r="A74" t="str">
        <f>[4]Kivonat!B13111</f>
        <v>05713</v>
      </c>
      <c r="B74">
        <f>[4]Kivonat!C13111</f>
        <v>0</v>
      </c>
      <c r="C74">
        <f>[4]Kivonat!D13111</f>
        <v>0</v>
      </c>
      <c r="D74">
        <f>[4]Kivonat!F13111</f>
        <v>0</v>
      </c>
      <c r="E74">
        <f>[4]Kivonat!G13111</f>
        <v>0</v>
      </c>
      <c r="F74">
        <f>[4]Kivonat!H13111</f>
        <v>0</v>
      </c>
      <c r="G74">
        <f>[4]Kivonat!I13111</f>
        <v>0</v>
      </c>
      <c r="H74">
        <f>[4]Kivonat!J13111</f>
        <v>0</v>
      </c>
      <c r="I74">
        <f>[4]Kivonat!K13111</f>
        <v>0</v>
      </c>
      <c r="J74">
        <f>[4]Kivonat!L13111</f>
        <v>0</v>
      </c>
      <c r="K74">
        <f>[4]Kivonat!M13111</f>
        <v>0</v>
      </c>
      <c r="L74">
        <f>[4]Kivonat!N13111</f>
        <v>0</v>
      </c>
    </row>
    <row r="75" spans="1:12" x14ac:dyDescent="0.2">
      <c r="A75" t="str">
        <f>[4]Kivonat!B13112</f>
        <v>Mozgásnem</v>
      </c>
      <c r="B75" t="str">
        <f>[4]Kivonat!C13112</f>
        <v>T/K</v>
      </c>
      <c r="C75" t="str">
        <f>[4]Kivonat!D13112</f>
        <v>Összeg</v>
      </c>
      <c r="D75" t="str">
        <f>[4]Kivonat!F13112</f>
        <v>Dátum</v>
      </c>
      <c r="E75" t="str">
        <f>[4]Kivonat!G13112</f>
        <v>Megjegyzés</v>
      </c>
      <c r="F75" t="str">
        <f>[4]Kivonat!H13112</f>
        <v>Ellenszámla</v>
      </c>
      <c r="G75" t="str">
        <f>[4]Kivonat!I13112</f>
        <v>Partner név</v>
      </c>
      <c r="H75" t="str">
        <f>[4]Kivonat!J13112</f>
        <v>COFOG</v>
      </c>
      <c r="I75" t="str">
        <f>[4]Kivonat!K13112</f>
        <v>Teljesítés dátuma</v>
      </c>
      <c r="J75" t="str">
        <f>[4]Kivonat!L13112</f>
        <v>Okmány száma</v>
      </c>
      <c r="K75" t="str">
        <f>[4]Kivonat!M13112</f>
        <v>Részletező kód</v>
      </c>
      <c r="L75">
        <f>[4]Kivonat!N13112</f>
        <v>0</v>
      </c>
    </row>
    <row r="76" spans="1:12" x14ac:dyDescent="0.2">
      <c r="A76" t="str">
        <f>[4]Kivonat!B13113</f>
        <v>101</v>
      </c>
      <c r="B76" t="str">
        <f>[4]Kivonat!C13113</f>
        <v>T</v>
      </c>
      <c r="C76">
        <f>[4]Kivonat!D13113</f>
        <v>1747115</v>
      </c>
      <c r="D76" t="str">
        <f>[4]Kivonat!F13113</f>
        <v>2018-07-09</v>
      </c>
      <c r="E76" t="str">
        <f>[4]Kivonat!G13113</f>
        <v>VP Településkép 1.részszámla</v>
      </c>
      <c r="F76" t="str">
        <f>[4]Kivonat!H13113</f>
        <v>003011130</v>
      </c>
      <c r="G76" t="str">
        <f>[4]Kivonat!I13113</f>
        <v>R-optimum Kft.</v>
      </c>
      <c r="H76" t="str">
        <f>[4]Kivonat!J13113</f>
        <v>011130 - Önkormányzatok és önkormányzati hivatalok jogalkotó és általános igazgatási tevékenysége</v>
      </c>
      <c r="I76" t="str">
        <f>[4]Kivonat!K13113</f>
        <v>2018-07-09</v>
      </c>
      <c r="J76" t="str">
        <f>[4]Kivonat!L13113</f>
        <v>2018/790</v>
      </c>
      <c r="K76" t="str">
        <f>[4]Kivonat!M13113</f>
        <v>5-Kiadás</v>
      </c>
      <c r="L76">
        <f>[4]Kivonat!N13113</f>
        <v>0</v>
      </c>
    </row>
    <row r="77" spans="1:12" x14ac:dyDescent="0.2">
      <c r="A77" t="str">
        <f>[4]Kivonat!B13114</f>
        <v>101</v>
      </c>
      <c r="B77" t="str">
        <f>[4]Kivonat!C13114</f>
        <v>T</v>
      </c>
      <c r="C77">
        <f>[4]Kivonat!D13114</f>
        <v>13895185</v>
      </c>
      <c r="D77" t="str">
        <f>[4]Kivonat!F13114</f>
        <v>2018-07-10</v>
      </c>
      <c r="E77" t="str">
        <f>[4]Kivonat!G13114</f>
        <v>Önkormányzati utak felújítása Kincstár</v>
      </c>
      <c r="F77" t="str">
        <f>[4]Kivonat!H13114</f>
        <v>003045160</v>
      </c>
      <c r="G77" t="str">
        <f>[4]Kivonat!I13114</f>
        <v>Novics és Társa Köznűépítő Kft.</v>
      </c>
      <c r="H77" t="str">
        <f>[4]Kivonat!J13114</f>
        <v>045160 - Közutak, hidak, alagutak üzemeltetése, fenntartása</v>
      </c>
      <c r="I77" t="str">
        <f>[4]Kivonat!K13114</f>
        <v>2018-07-10</v>
      </c>
      <c r="J77" t="str">
        <f>[4]Kivonat!L13114</f>
        <v>2018/792</v>
      </c>
      <c r="K77" t="str">
        <f>[4]Kivonat!M13114</f>
        <v>5-Kiadás</v>
      </c>
      <c r="L77">
        <f>[4]Kivonat!N13114</f>
        <v>0</v>
      </c>
    </row>
    <row r="78" spans="1:12" x14ac:dyDescent="0.2">
      <c r="A78" t="str">
        <f>[4]Kivonat!B13115</f>
        <v>101</v>
      </c>
      <c r="B78" t="str">
        <f>[4]Kivonat!C13115</f>
        <v>T</v>
      </c>
      <c r="C78">
        <f>[4]Kivonat!D13115</f>
        <v>5702750</v>
      </c>
      <c r="D78" t="str">
        <f>[4]Kivonat!F13115</f>
        <v>2018-07-10</v>
      </c>
      <c r="E78" t="str">
        <f>[4]Kivonat!G13115</f>
        <v>Zártkert pályázat( Bolhó 226hrsz.út aszfaltozása és 1382 krs</v>
      </c>
      <c r="F78" t="str">
        <f>[4]Kivonat!H13115</f>
        <v>003045160</v>
      </c>
      <c r="G78" t="str">
        <f>[4]Kivonat!I13115</f>
        <v>Novics és Társa Köznűépítő Kft.</v>
      </c>
      <c r="H78" t="str">
        <f>[4]Kivonat!J13115</f>
        <v>045160 - Közutak, hidak, alagutak üzemeltetése, fenntartása</v>
      </c>
      <c r="I78" t="str">
        <f>[4]Kivonat!K13115</f>
        <v>2018-07-10</v>
      </c>
      <c r="J78" t="str">
        <f>[4]Kivonat!L13115</f>
        <v>2018/791</v>
      </c>
      <c r="K78" t="str">
        <f>[4]Kivonat!M13115</f>
        <v>5-Kiadás</v>
      </c>
      <c r="L78">
        <f>[4]Kivonat!N13115</f>
        <v>0</v>
      </c>
    </row>
    <row r="79" spans="1:12" x14ac:dyDescent="0.2">
      <c r="A79" t="str">
        <f>[4]Kivonat!B13116</f>
        <v>101</v>
      </c>
      <c r="B79" t="str">
        <f>[4]Kivonat!C13116</f>
        <v>T</v>
      </c>
      <c r="C79">
        <f>[4]Kivonat!D13116</f>
        <v>4784140</v>
      </c>
      <c r="D79" t="str">
        <f>[4]Kivonat!F13116</f>
        <v>2018-09-27</v>
      </c>
      <c r="E79" t="str">
        <f>[4]Kivonat!G13116</f>
        <v>Önkormányzati utak felújítása ÖNERŐBŐL MEGVALÓSÍTOTT részöss</v>
      </c>
      <c r="F79" t="str">
        <f>[4]Kivonat!H13116</f>
        <v>003045160</v>
      </c>
      <c r="G79" t="str">
        <f>[4]Kivonat!I13116</f>
        <v>Novics és Társa Köznűépítő Kft.</v>
      </c>
      <c r="H79" t="str">
        <f>[4]Kivonat!J13116</f>
        <v>045160 - Közutak, hidak, alagutak üzemeltetése, fenntartása</v>
      </c>
      <c r="I79" t="str">
        <f>[4]Kivonat!K13116</f>
        <v>2018-09-27</v>
      </c>
      <c r="J79" t="str">
        <f>[4]Kivonat!L13116</f>
        <v>2018/793</v>
      </c>
      <c r="K79" t="str">
        <f>[4]Kivonat!M13116</f>
        <v>5-Kiadás</v>
      </c>
      <c r="L79">
        <f>[4]Kivonat!N13116</f>
        <v>0</v>
      </c>
    </row>
    <row r="80" spans="1:12" x14ac:dyDescent="0.2">
      <c r="A80" t="str">
        <f>[4]Kivonat!B13117</f>
        <v>101</v>
      </c>
      <c r="B80" t="str">
        <f>[4]Kivonat!C13117</f>
        <v>T</v>
      </c>
      <c r="C80">
        <f>[4]Kivonat!D13117</f>
        <v>480888</v>
      </c>
      <c r="D80" t="str">
        <f>[4]Kivonat!F13117</f>
        <v>2018-11-08</v>
      </c>
      <c r="E80" t="str">
        <f>[4]Kivonat!G13117</f>
        <v>Ravatalozó építési munka</v>
      </c>
      <c r="F80" t="str">
        <f>[4]Kivonat!H13117</f>
        <v>003013320</v>
      </c>
      <c r="G80" t="str">
        <f>[4]Kivonat!I13117</f>
        <v>Miro Építőipari Bt.</v>
      </c>
      <c r="H80" t="str">
        <f>[4]Kivonat!J13117</f>
        <v>013320 - Köztemető-fenntartás és -működtetés</v>
      </c>
      <c r="I80" t="str">
        <f>[4]Kivonat!K13117</f>
        <v>2018-11-08</v>
      </c>
      <c r="J80" t="str">
        <f>[4]Kivonat!L13117</f>
        <v>2018/1885</v>
      </c>
      <c r="K80" t="str">
        <f>[4]Kivonat!M13117</f>
        <v>5-Kiadás</v>
      </c>
      <c r="L80">
        <f>[4]Kivonat!N13117</f>
        <v>0</v>
      </c>
    </row>
    <row r="81" spans="1:12" x14ac:dyDescent="0.2">
      <c r="A81" t="str">
        <f>[4]Kivonat!B13118</f>
        <v>101</v>
      </c>
      <c r="B81" t="str">
        <f>[4]Kivonat!C13118</f>
        <v>T</v>
      </c>
      <c r="C81">
        <f>[4]Kivonat!D13118</f>
        <v>294133</v>
      </c>
      <c r="D81" t="str">
        <f>[4]Kivonat!F13118</f>
        <v>2018-11-23</v>
      </c>
      <c r="E81" t="str">
        <f>[4]Kivonat!G13118</f>
        <v>Kavics beton keverék, fenyőgerenda, tetőléc, hajópadló, lamb</v>
      </c>
      <c r="F81" t="str">
        <f>[4]Kivonat!H13118</f>
        <v>003013320</v>
      </c>
      <c r="G81" t="str">
        <f>[4]Kivonat!I13118</f>
        <v>HORVÁTH ÉPÍTŐIPARI KFT.</v>
      </c>
      <c r="H81" t="str">
        <f>[4]Kivonat!J13118</f>
        <v>013320 - Köztemető-fenntartás és -működtetés</v>
      </c>
      <c r="I81" t="str">
        <f>[4]Kivonat!K13118</f>
        <v>2018-11-23</v>
      </c>
      <c r="J81" t="str">
        <f>[4]Kivonat!L13118</f>
        <v>2018/2046</v>
      </c>
      <c r="K81" t="str">
        <f>[4]Kivonat!M13118</f>
        <v>5-Kiadás</v>
      </c>
      <c r="L81">
        <f>[4]Kivonat!N13118</f>
        <v>0</v>
      </c>
    </row>
    <row r="82" spans="1:12" x14ac:dyDescent="0.2">
      <c r="A82" t="str">
        <f>[4]Kivonat!B13119</f>
        <v>101</v>
      </c>
      <c r="B82" t="str">
        <f>[4]Kivonat!C13119</f>
        <v>T</v>
      </c>
      <c r="C82">
        <f>[4]Kivonat!D13119</f>
        <v>337007</v>
      </c>
      <c r="D82" t="str">
        <f>[4]Kivonat!F13119</f>
        <v>2018-11-23</v>
      </c>
      <c r="E82" t="str">
        <f>[4]Kivonat!G13119</f>
        <v>Térkő, ágyazó, kerti szegély temető</v>
      </c>
      <c r="F82" t="str">
        <f>[4]Kivonat!H13119</f>
        <v>003013320</v>
      </c>
      <c r="G82" t="str">
        <f>[4]Kivonat!I13119</f>
        <v>HORVÁTH ÉPÍTŐIPARI KFT.</v>
      </c>
      <c r="H82" t="str">
        <f>[4]Kivonat!J13119</f>
        <v>013320 - Köztemető-fenntartás és -működtetés</v>
      </c>
      <c r="I82" t="str">
        <f>[4]Kivonat!K13119</f>
        <v>2018-11-23</v>
      </c>
      <c r="J82" t="str">
        <f>[4]Kivonat!L13119</f>
        <v>2018/2049</v>
      </c>
      <c r="K82" t="str">
        <f>[4]Kivonat!M13119</f>
        <v>5-Kiadás</v>
      </c>
      <c r="L82">
        <f>[4]Kivonat!N13119</f>
        <v>0</v>
      </c>
    </row>
    <row r="83" spans="1:12" x14ac:dyDescent="0.2">
      <c r="A83" t="str">
        <f>[4]Kivonat!B13120</f>
        <v>101</v>
      </c>
      <c r="B83" t="str">
        <f>[4]Kivonat!C13120</f>
        <v>T</v>
      </c>
      <c r="C83">
        <f>[4]Kivonat!D13120</f>
        <v>209188</v>
      </c>
      <c r="D83" t="str">
        <f>[4]Kivonat!F13120</f>
        <v>2018-11-23</v>
      </c>
      <c r="E83" t="str">
        <f>[4]Kivonat!G13120</f>
        <v>Tetőcserép, ereszcsatorna, homlokzati festék, lefolyócső rav</v>
      </c>
      <c r="F83" t="str">
        <f>[4]Kivonat!H13120</f>
        <v>003013320</v>
      </c>
      <c r="G83" t="str">
        <f>[4]Kivonat!I13120</f>
        <v>HORVÁTH ÉPÍTŐIPARI KFT.</v>
      </c>
      <c r="H83" t="str">
        <f>[4]Kivonat!J13120</f>
        <v>013320 - Köztemető-fenntartás és -működtetés</v>
      </c>
      <c r="I83" t="str">
        <f>[4]Kivonat!K13120</f>
        <v>2018-11-23</v>
      </c>
      <c r="J83" t="str">
        <f>[4]Kivonat!L13120</f>
        <v>2018/2050</v>
      </c>
      <c r="K83" t="str">
        <f>[4]Kivonat!M13120</f>
        <v>5-Kiadás</v>
      </c>
      <c r="L83">
        <f>[4]Kivonat!N13120</f>
        <v>0</v>
      </c>
    </row>
    <row r="84" spans="1:12" x14ac:dyDescent="0.2">
      <c r="A84" t="str">
        <f>[4]Kivonat!B13121</f>
        <v>101</v>
      </c>
      <c r="B84" t="str">
        <f>[4]Kivonat!C13121</f>
        <v>T</v>
      </c>
      <c r="C84">
        <f>[4]Kivonat!D13121</f>
        <v>150000</v>
      </c>
      <c r="D84" t="str">
        <f>[4]Kivonat!F13121</f>
        <v>2018-11-30</v>
      </c>
      <c r="E84" t="str">
        <f>[4]Kivonat!G13121</f>
        <v>Ravatalozó előtető építési munkái</v>
      </c>
      <c r="F84" t="str">
        <f>[4]Kivonat!H13121</f>
        <v>003013320</v>
      </c>
      <c r="G84" t="str">
        <f>[4]Kivonat!I13121</f>
        <v>Miro Építőipari Bt.</v>
      </c>
      <c r="H84" t="str">
        <f>[4]Kivonat!J13121</f>
        <v>013320 - Köztemető-fenntartás és -működtetés</v>
      </c>
      <c r="I84" t="str">
        <f>[4]Kivonat!K13121</f>
        <v>2018-11-30</v>
      </c>
      <c r="J84" t="str">
        <f>[4]Kivonat!L13121</f>
        <v>2018/2069</v>
      </c>
      <c r="K84" t="str">
        <f>[4]Kivonat!M13121</f>
        <v>5-Kiadás</v>
      </c>
      <c r="L84">
        <f>[4]Kivonat!N13121</f>
        <v>0</v>
      </c>
    </row>
    <row r="85" spans="1:12" x14ac:dyDescent="0.2">
      <c r="A85" t="str">
        <f>[4]Kivonat!B13122</f>
        <v>821</v>
      </c>
      <c r="B85" t="str">
        <f>[4]Kivonat!C13122</f>
        <v>K</v>
      </c>
      <c r="C85">
        <f>[4]Kivonat!D13122</f>
        <v>1747115</v>
      </c>
      <c r="D85" t="str">
        <f>[4]Kivonat!F13122</f>
        <v>2018-12-31</v>
      </c>
      <c r="E85">
        <f>[4]Kivonat!G13122</f>
        <v>0</v>
      </c>
      <c r="F85" t="str">
        <f>[4]Kivonat!H13122</f>
        <v>003011130</v>
      </c>
      <c r="G85">
        <f>[4]Kivonat!I13122</f>
        <v>0</v>
      </c>
      <c r="H85" t="str">
        <f>[4]Kivonat!J13122</f>
        <v>011130 - Önkormányzatok és önkormányzati hivatalok jogalkotó és általános igazgatási tevékenysége</v>
      </c>
      <c r="I85" t="str">
        <f>[4]Kivonat!K13122</f>
        <v>-</v>
      </c>
      <c r="J85" t="str">
        <f>[4]Kivonat!L13122</f>
        <v>-</v>
      </c>
      <c r="K85" t="str">
        <f>[4]Kivonat!M13122</f>
        <v>5-Kiadás</v>
      </c>
      <c r="L85">
        <f>[4]Kivonat!N13122</f>
        <v>0</v>
      </c>
    </row>
    <row r="86" spans="1:12" x14ac:dyDescent="0.2">
      <c r="A86" t="str">
        <f>[4]Kivonat!B13123</f>
        <v>821</v>
      </c>
      <c r="B86" t="str">
        <f>[4]Kivonat!C13123</f>
        <v>K</v>
      </c>
      <c r="C86">
        <f>[4]Kivonat!D13123</f>
        <v>1471216</v>
      </c>
      <c r="D86" t="str">
        <f>[4]Kivonat!F13123</f>
        <v>2018-12-31</v>
      </c>
      <c r="E86">
        <f>[4]Kivonat!G13123</f>
        <v>0</v>
      </c>
      <c r="F86" t="str">
        <f>[4]Kivonat!H13123</f>
        <v>003013320</v>
      </c>
      <c r="G86">
        <f>[4]Kivonat!I13123</f>
        <v>0</v>
      </c>
      <c r="H86" t="str">
        <f>[4]Kivonat!J13123</f>
        <v>013320 - Köztemető-fenntartás és -működtetés</v>
      </c>
      <c r="I86" t="str">
        <f>[4]Kivonat!K13123</f>
        <v>-</v>
      </c>
      <c r="J86" t="str">
        <f>[4]Kivonat!L13123</f>
        <v>-</v>
      </c>
      <c r="K86" t="str">
        <f>[4]Kivonat!M13123</f>
        <v>5-Kiadás</v>
      </c>
      <c r="L86">
        <f>[4]Kivonat!N13123</f>
        <v>0</v>
      </c>
    </row>
    <row r="87" spans="1:12" x14ac:dyDescent="0.2">
      <c r="A87" t="str">
        <f>[4]Kivonat!B13124</f>
        <v>821</v>
      </c>
      <c r="B87" t="str">
        <f>[4]Kivonat!C13124</f>
        <v>K</v>
      </c>
      <c r="C87">
        <f>[4]Kivonat!D13124</f>
        <v>24382075</v>
      </c>
      <c r="D87" t="str">
        <f>[4]Kivonat!F13124</f>
        <v>2018-12-31</v>
      </c>
      <c r="E87">
        <f>[4]Kivonat!G13124</f>
        <v>0</v>
      </c>
      <c r="F87" t="str">
        <f>[4]Kivonat!H13124</f>
        <v>003045160</v>
      </c>
      <c r="G87">
        <f>[4]Kivonat!I13124</f>
        <v>0</v>
      </c>
      <c r="H87" t="str">
        <f>[4]Kivonat!J13124</f>
        <v>045160 - Közutak, hidak, alagutak üzemeltetése, fenntartása</v>
      </c>
      <c r="I87" t="str">
        <f>[4]Kivonat!K13124</f>
        <v>-</v>
      </c>
      <c r="J87" t="str">
        <f>[4]Kivonat!L13124</f>
        <v>-</v>
      </c>
      <c r="K87" t="str">
        <f>[4]Kivonat!M13124</f>
        <v>5-Kiadás</v>
      </c>
      <c r="L87">
        <f>[4]Kivonat!N13124</f>
        <v>0</v>
      </c>
    </row>
    <row r="88" spans="1:12" x14ac:dyDescent="0.2">
      <c r="A88">
        <f>[4]Kivonat!B13125</f>
        <v>0</v>
      </c>
      <c r="B88" t="str">
        <f>[4]Kivonat!C13125</f>
        <v>T</v>
      </c>
      <c r="C88">
        <f>[4]Kivonat!D13125</f>
        <v>0</v>
      </c>
      <c r="D88" t="str">
        <f>[4]Kivonat!F13125</f>
        <v>12</v>
      </c>
      <c r="E88">
        <f>[4]Kivonat!G13125</f>
        <v>0</v>
      </c>
      <c r="F88">
        <f>[4]Kivonat!H13125</f>
        <v>0</v>
      </c>
      <c r="G88">
        <f>[4]Kivonat!I13125</f>
        <v>0</v>
      </c>
      <c r="H88">
        <f>[4]Kivonat!J13125</f>
        <v>0</v>
      </c>
      <c r="I88">
        <f>[4]Kivonat!K13125</f>
        <v>0</v>
      </c>
      <c r="J88">
        <f>[4]Kivonat!L13125</f>
        <v>0</v>
      </c>
      <c r="K88">
        <f>[4]Kivonat!M13125</f>
        <v>0</v>
      </c>
      <c r="L88">
        <f>[4]Kivonat!N13125</f>
        <v>0</v>
      </c>
    </row>
  </sheetData>
  <mergeCells count="1">
    <mergeCell ref="A6:B7"/>
  </mergeCells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1"/>
  <sheetViews>
    <sheetView view="pageLayout" zoomScaleNormal="100" workbookViewId="0">
      <selection activeCell="A12" sqref="A12:B21"/>
    </sheetView>
  </sheetViews>
  <sheetFormatPr defaultRowHeight="12.75" x14ac:dyDescent="0.2"/>
  <cols>
    <col min="1" max="1" width="55.140625" customWidth="1"/>
    <col min="2" max="2" width="33.85546875" customWidth="1"/>
    <col min="3" max="3" width="9.140625" hidden="1" customWidth="1"/>
  </cols>
  <sheetData>
    <row r="1" spans="1:3" ht="20.25" customHeight="1" x14ac:dyDescent="0.2">
      <c r="A1" s="224" t="s">
        <v>269</v>
      </c>
      <c r="B1" s="225"/>
      <c r="C1" s="226"/>
    </row>
    <row r="2" spans="1:3" ht="24.75" customHeight="1" x14ac:dyDescent="0.2">
      <c r="A2" s="107" t="s">
        <v>1</v>
      </c>
      <c r="B2" s="67" t="s">
        <v>134</v>
      </c>
      <c r="C2" s="108"/>
    </row>
    <row r="3" spans="1:3" ht="17.25" customHeight="1" x14ac:dyDescent="0.2">
      <c r="A3" s="100" t="str">
        <f>'[2]07 A'!B4</f>
        <v>01        Alaptevékenység költségvetési bevételei</v>
      </c>
      <c r="B3" s="69">
        <f>'[2]07 A'!C4</f>
        <v>180069903</v>
      </c>
      <c r="C3" s="108"/>
    </row>
    <row r="4" spans="1:3" ht="18.75" customHeight="1" x14ac:dyDescent="0.2">
      <c r="A4" s="100" t="str">
        <f>'[2]07 A'!B5</f>
        <v>02        Alaptevékenység költségvetési kiadásai</v>
      </c>
      <c r="B4" s="69">
        <f>'[2]07 A'!C5</f>
        <v>128826598</v>
      </c>
      <c r="C4" s="108"/>
    </row>
    <row r="5" spans="1:3" ht="18.75" customHeight="1" x14ac:dyDescent="0.2">
      <c r="A5" s="109" t="str">
        <f>'[2]07 A'!B6</f>
        <v>I          Alaptevékenység költségvetési egyenlege (=01-02)</v>
      </c>
      <c r="B5" s="73">
        <f>'[2]07 A'!C6</f>
        <v>51243305</v>
      </c>
      <c r="C5" s="108"/>
    </row>
    <row r="6" spans="1:3" ht="18" customHeight="1" x14ac:dyDescent="0.2">
      <c r="A6" s="100" t="str">
        <f>'[2]07 A'!B7</f>
        <v>03        Alaptevékenység finanszírozási bevételei</v>
      </c>
      <c r="B6" s="69">
        <f>'[2]07 A'!C7</f>
        <v>33976946</v>
      </c>
      <c r="C6" s="108"/>
    </row>
    <row r="7" spans="1:3" ht="18.75" customHeight="1" x14ac:dyDescent="0.2">
      <c r="A7" s="100" t="str">
        <f>'[2]07 A'!B8</f>
        <v>04        Alaptevékenység finanszírozási kiadásai</v>
      </c>
      <c r="B7" s="69">
        <f>'[2]07 A'!C8</f>
        <v>54160755</v>
      </c>
      <c r="C7" s="108"/>
    </row>
    <row r="8" spans="1:3" ht="15.75" customHeight="1" x14ac:dyDescent="0.2">
      <c r="A8" s="109" t="str">
        <f>'[2]07 A'!B9</f>
        <v>II         Alaptevékenység finanszírozási egyenlege (=03-04)</v>
      </c>
      <c r="B8" s="73">
        <f>'[2]07 A'!C9</f>
        <v>-20183809</v>
      </c>
      <c r="C8" s="108"/>
    </row>
    <row r="9" spans="1:3" ht="19.5" customHeight="1" x14ac:dyDescent="0.2">
      <c r="A9" s="109" t="str">
        <f>'[2]07 A'!B10</f>
        <v>A)        Alaptevékenység maradványa (=±I±II)</v>
      </c>
      <c r="B9" s="73">
        <f>'[2]07 A'!C10</f>
        <v>31059496</v>
      </c>
      <c r="C9" s="108"/>
    </row>
    <row r="10" spans="1:3" ht="18.75" customHeight="1" thickBot="1" x14ac:dyDescent="0.25">
      <c r="A10" s="94" t="str">
        <f>'[2]07 A'!B11</f>
        <v>C)        Összes maradvány (=A+B)</v>
      </c>
      <c r="B10" s="110">
        <f>'[2]07 A'!C11</f>
        <v>31059496</v>
      </c>
      <c r="C10" s="111"/>
    </row>
    <row r="11" spans="1:3" s="56" customFormat="1" ht="54.75" customHeight="1" thickBot="1" x14ac:dyDescent="0.25"/>
    <row r="12" spans="1:3" ht="18" customHeight="1" x14ac:dyDescent="0.25">
      <c r="A12" s="232" t="s">
        <v>279</v>
      </c>
      <c r="B12" s="233"/>
    </row>
    <row r="13" spans="1:3" ht="30" x14ac:dyDescent="0.2">
      <c r="A13" s="112" t="s">
        <v>1</v>
      </c>
      <c r="B13" s="113" t="s">
        <v>135</v>
      </c>
    </row>
    <row r="14" spans="1:3" x14ac:dyDescent="0.2">
      <c r="A14" s="100" t="s">
        <v>304</v>
      </c>
      <c r="B14" s="114">
        <v>1730915</v>
      </c>
    </row>
    <row r="15" spans="1:3" x14ac:dyDescent="0.2">
      <c r="A15" s="100" t="s">
        <v>305</v>
      </c>
      <c r="B15" s="114">
        <v>53272749</v>
      </c>
    </row>
    <row r="16" spans="1:3" x14ac:dyDescent="0.2">
      <c r="A16" s="109" t="s">
        <v>306</v>
      </c>
      <c r="B16" s="115">
        <v>-51541834</v>
      </c>
    </row>
    <row r="17" spans="1:2" x14ac:dyDescent="0.2">
      <c r="A17" s="100" t="s">
        <v>307</v>
      </c>
      <c r="B17" s="114">
        <v>51812695</v>
      </c>
    </row>
    <row r="18" spans="1:2" x14ac:dyDescent="0.2">
      <c r="A18" s="109" t="s">
        <v>308</v>
      </c>
      <c r="B18" s="115">
        <v>51812695</v>
      </c>
    </row>
    <row r="19" spans="1:2" x14ac:dyDescent="0.2">
      <c r="A19" s="109" t="s">
        <v>309</v>
      </c>
      <c r="B19" s="115">
        <v>270861</v>
      </c>
    </row>
    <row r="20" spans="1:2" x14ac:dyDescent="0.2">
      <c r="A20" s="109" t="s">
        <v>310</v>
      </c>
      <c r="B20" s="115">
        <v>270861</v>
      </c>
    </row>
    <row r="21" spans="1:2" ht="13.5" thickBot="1" x14ac:dyDescent="0.25">
      <c r="A21" s="101" t="s">
        <v>311</v>
      </c>
      <c r="B21" s="116">
        <v>270861</v>
      </c>
    </row>
  </sheetData>
  <mergeCells count="2">
    <mergeCell ref="A12:B12"/>
    <mergeCell ref="A1:C1"/>
  </mergeCells>
  <phoneticPr fontId="13" type="noConversion"/>
  <pageMargins left="0.75" right="0.75" top="1" bottom="1" header="0.5" footer="0.5"/>
  <pageSetup paperSize="9" orientation="landscape" r:id="rId1"/>
  <headerFooter alignWithMargins="0">
    <oddHeader>&amp;L4.melléklet  3./2019.(V.29.) ÖR&amp;Radatok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27"/>
  <sheetViews>
    <sheetView workbookViewId="0">
      <selection activeCell="A2" sqref="A2:E4"/>
    </sheetView>
  </sheetViews>
  <sheetFormatPr defaultRowHeight="12.75" x14ac:dyDescent="0.2"/>
  <cols>
    <col min="1" max="1" width="5.28515625" customWidth="1"/>
    <col min="2" max="2" width="46.85546875" customWidth="1"/>
    <col min="3" max="3" width="19.42578125" customWidth="1"/>
    <col min="4" max="4" width="20.28515625" customWidth="1"/>
    <col min="5" max="5" width="19.5703125" customWidth="1"/>
  </cols>
  <sheetData>
    <row r="2" spans="1:5" x14ac:dyDescent="0.2">
      <c r="A2" s="234" t="s">
        <v>416</v>
      </c>
      <c r="B2" s="234"/>
      <c r="C2" s="234"/>
      <c r="D2" s="234"/>
      <c r="E2" s="234"/>
    </row>
    <row r="3" spans="1:5" x14ac:dyDescent="0.2">
      <c r="A3" s="234"/>
      <c r="B3" s="234"/>
      <c r="C3" s="234"/>
      <c r="D3" s="234"/>
      <c r="E3" s="234"/>
    </row>
    <row r="4" spans="1:5" x14ac:dyDescent="0.2">
      <c r="A4" s="234"/>
      <c r="B4" s="234"/>
      <c r="C4" s="234"/>
      <c r="D4" s="234"/>
      <c r="E4" s="234"/>
    </row>
    <row r="5" spans="1:5" ht="15.75" x14ac:dyDescent="0.2">
      <c r="A5" s="24"/>
      <c r="B5" s="25"/>
      <c r="C5" s="26" t="s">
        <v>170</v>
      </c>
      <c r="D5" s="27" t="s">
        <v>168</v>
      </c>
      <c r="E5" s="10" t="s">
        <v>169</v>
      </c>
    </row>
    <row r="6" spans="1:5" ht="15.75" x14ac:dyDescent="0.25">
      <c r="A6" s="138" t="s">
        <v>136</v>
      </c>
      <c r="B6" s="139" t="s">
        <v>221</v>
      </c>
      <c r="C6" s="140"/>
      <c r="D6" s="140"/>
      <c r="E6" s="140"/>
    </row>
    <row r="7" spans="1:5" ht="15.75" x14ac:dyDescent="0.25">
      <c r="A7" s="138" t="s">
        <v>137</v>
      </c>
      <c r="B7" s="140" t="s">
        <v>138</v>
      </c>
      <c r="C7" s="69">
        <v>28904522</v>
      </c>
      <c r="D7" s="141">
        <v>733574</v>
      </c>
      <c r="E7" s="156">
        <f>SUM(C7:D7)</f>
        <v>29638096</v>
      </c>
    </row>
    <row r="8" spans="1:5" ht="15.75" x14ac:dyDescent="0.25">
      <c r="A8" s="138" t="s">
        <v>139</v>
      </c>
      <c r="B8" s="140" t="s">
        <v>140</v>
      </c>
      <c r="C8" s="143">
        <v>0</v>
      </c>
      <c r="D8" s="142"/>
      <c r="E8" s="156"/>
    </row>
    <row r="9" spans="1:5" ht="15.75" x14ac:dyDescent="0.25">
      <c r="A9" s="138" t="s">
        <v>141</v>
      </c>
      <c r="B9" s="140" t="s">
        <v>142</v>
      </c>
      <c r="C9" s="69">
        <v>166050</v>
      </c>
      <c r="D9" s="141">
        <v>81255</v>
      </c>
      <c r="E9" s="156">
        <f>SUM(C9:D9)</f>
        <v>247305</v>
      </c>
    </row>
    <row r="10" spans="1:5" ht="15.75" x14ac:dyDescent="0.25">
      <c r="A10" s="138" t="s">
        <v>143</v>
      </c>
      <c r="B10" s="140" t="s">
        <v>144</v>
      </c>
      <c r="C10" s="143">
        <v>0</v>
      </c>
      <c r="D10" s="142"/>
      <c r="E10" s="156"/>
    </row>
    <row r="11" spans="1:5" ht="15.75" x14ac:dyDescent="0.25">
      <c r="A11" s="144" t="s">
        <v>145</v>
      </c>
      <c r="B11" s="139" t="s">
        <v>146</v>
      </c>
      <c r="C11" s="143">
        <f>SUM(C7:C10)</f>
        <v>29070572</v>
      </c>
      <c r="D11" s="141">
        <v>814829</v>
      </c>
      <c r="E11" s="156">
        <f>SUM(E7:E10)</f>
        <v>29885401</v>
      </c>
    </row>
    <row r="12" spans="1:5" ht="9" customHeight="1" x14ac:dyDescent="0.25">
      <c r="A12" s="148"/>
      <c r="B12" s="149"/>
      <c r="C12" s="150"/>
      <c r="D12" s="151"/>
      <c r="E12" s="151"/>
    </row>
    <row r="13" spans="1:5" ht="15.75" x14ac:dyDescent="0.25">
      <c r="A13" s="144" t="s">
        <v>147</v>
      </c>
      <c r="B13" s="139" t="s">
        <v>148</v>
      </c>
      <c r="C13" s="143"/>
      <c r="D13" s="142"/>
      <c r="E13" s="156"/>
    </row>
    <row r="14" spans="1:5" ht="15.75" x14ac:dyDescent="0.25">
      <c r="A14" s="138" t="s">
        <v>149</v>
      </c>
      <c r="B14" s="140" t="s">
        <v>150</v>
      </c>
      <c r="C14" s="69">
        <v>180069903</v>
      </c>
      <c r="D14" s="156">
        <v>53543610</v>
      </c>
      <c r="E14" s="145">
        <v>233613513</v>
      </c>
    </row>
    <row r="15" spans="1:5" ht="15.75" x14ac:dyDescent="0.25">
      <c r="A15" s="138"/>
      <c r="B15" s="140" t="s">
        <v>152</v>
      </c>
      <c r="C15" s="158"/>
      <c r="D15" s="156"/>
      <c r="E15" s="156">
        <f>SUM(C15:D15)</f>
        <v>0</v>
      </c>
    </row>
    <row r="16" spans="1:5" ht="15.75" x14ac:dyDescent="0.25">
      <c r="A16" s="138" t="s">
        <v>151</v>
      </c>
      <c r="B16" s="146" t="s">
        <v>154</v>
      </c>
      <c r="C16" s="160">
        <f>C14-C15</f>
        <v>180069903</v>
      </c>
      <c r="D16" s="157">
        <v>53543610</v>
      </c>
      <c r="E16" s="145">
        <v>233613513</v>
      </c>
    </row>
    <row r="17" spans="1:5" ht="15.75" x14ac:dyDescent="0.25">
      <c r="A17" s="144" t="s">
        <v>153</v>
      </c>
      <c r="B17" s="139" t="s">
        <v>156</v>
      </c>
      <c r="C17" s="159"/>
      <c r="D17" s="156"/>
      <c r="E17" s="156"/>
    </row>
    <row r="18" spans="1:5" ht="15.75" x14ac:dyDescent="0.25">
      <c r="A18" s="138" t="s">
        <v>155</v>
      </c>
      <c r="B18" s="140" t="s">
        <v>158</v>
      </c>
      <c r="C18" s="69">
        <v>128826598</v>
      </c>
      <c r="D18" s="156">
        <v>53272749</v>
      </c>
      <c r="E18" s="156">
        <f>SUM(C18:D18)</f>
        <v>182099347</v>
      </c>
    </row>
    <row r="19" spans="1:5" ht="33.75" customHeight="1" x14ac:dyDescent="0.25">
      <c r="A19" s="138" t="s">
        <v>157</v>
      </c>
      <c r="B19" s="147" t="s">
        <v>335</v>
      </c>
      <c r="C19" s="159"/>
      <c r="D19" s="156"/>
      <c r="E19" s="156">
        <f>SUM(C19:D19)</f>
        <v>0</v>
      </c>
    </row>
    <row r="20" spans="1:5" ht="15.75" x14ac:dyDescent="0.25">
      <c r="A20" s="144" t="s">
        <v>159</v>
      </c>
      <c r="B20" s="146" t="s">
        <v>161</v>
      </c>
      <c r="C20" s="160">
        <f>SUM(C18:C19)</f>
        <v>128826598</v>
      </c>
      <c r="D20" s="156">
        <v>53272749</v>
      </c>
      <c r="E20" s="157">
        <f>SUM(C20:D20)</f>
        <v>182099347</v>
      </c>
    </row>
    <row r="21" spans="1:5" ht="8.25" customHeight="1" x14ac:dyDescent="0.25">
      <c r="A21" s="152"/>
      <c r="B21" s="153"/>
      <c r="C21" s="154"/>
      <c r="D21" s="155"/>
      <c r="E21" s="155"/>
    </row>
    <row r="22" spans="1:5" ht="15.75" x14ac:dyDescent="0.25">
      <c r="A22" s="144" t="s">
        <v>160</v>
      </c>
      <c r="B22" s="139" t="s">
        <v>222</v>
      </c>
      <c r="C22" s="143"/>
      <c r="D22" s="142"/>
      <c r="E22" s="142"/>
    </row>
    <row r="23" spans="1:5" ht="15.75" x14ac:dyDescent="0.25">
      <c r="A23" s="138" t="s">
        <v>162</v>
      </c>
      <c r="B23" s="140" t="s">
        <v>138</v>
      </c>
      <c r="C23" s="69">
        <v>29350590</v>
      </c>
      <c r="D23" s="141">
        <v>19403</v>
      </c>
      <c r="E23" s="156">
        <f>SUM(C23:D23)</f>
        <v>29369993</v>
      </c>
    </row>
    <row r="24" spans="1:5" ht="15.75" x14ac:dyDescent="0.25">
      <c r="A24" s="138" t="s">
        <v>163</v>
      </c>
      <c r="B24" s="140" t="s">
        <v>140</v>
      </c>
      <c r="C24" s="143">
        <v>0</v>
      </c>
      <c r="D24" s="142"/>
      <c r="E24" s="156"/>
    </row>
    <row r="25" spans="1:5" ht="15.75" x14ac:dyDescent="0.25">
      <c r="A25" s="138" t="s">
        <v>164</v>
      </c>
      <c r="B25" s="140" t="s">
        <v>142</v>
      </c>
      <c r="C25" s="69">
        <v>76825</v>
      </c>
      <c r="D25" s="141">
        <v>20425</v>
      </c>
      <c r="E25" s="161">
        <f>SUM(C25:D25)</f>
        <v>97250</v>
      </c>
    </row>
    <row r="26" spans="1:5" ht="15.75" x14ac:dyDescent="0.25">
      <c r="A26" s="138" t="s">
        <v>165</v>
      </c>
      <c r="B26" s="140" t="s">
        <v>144</v>
      </c>
      <c r="C26" s="143">
        <v>0</v>
      </c>
      <c r="D26" s="142"/>
      <c r="E26" s="156"/>
    </row>
    <row r="27" spans="1:5" ht="15.75" x14ac:dyDescent="0.25">
      <c r="A27" s="144" t="s">
        <v>166</v>
      </c>
      <c r="B27" s="139" t="s">
        <v>167</v>
      </c>
      <c r="C27" s="69">
        <v>29427415</v>
      </c>
      <c r="D27" s="141">
        <v>39828</v>
      </c>
      <c r="E27" s="156">
        <f>SUM(C27:D27)</f>
        <v>29467243</v>
      </c>
    </row>
  </sheetData>
  <mergeCells count="1">
    <mergeCell ref="A2:E4"/>
  </mergeCells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09"/>
  <sheetViews>
    <sheetView view="pageLayout" zoomScaleNormal="100" workbookViewId="0">
      <selection activeCell="B68" sqref="B68"/>
    </sheetView>
  </sheetViews>
  <sheetFormatPr defaultRowHeight="12.75" x14ac:dyDescent="0.2"/>
  <cols>
    <col min="1" max="1" width="81.5703125" style="48" customWidth="1"/>
    <col min="2" max="2" width="18.28515625" customWidth="1"/>
    <col min="3" max="3" width="16.85546875" customWidth="1"/>
  </cols>
  <sheetData>
    <row r="1" spans="1:3" ht="16.5" customHeight="1" x14ac:dyDescent="0.2">
      <c r="A1" s="235" t="s">
        <v>280</v>
      </c>
      <c r="B1" s="236"/>
      <c r="C1" s="237"/>
    </row>
    <row r="2" spans="1:3" ht="18" customHeight="1" x14ac:dyDescent="0.2">
      <c r="A2" s="112" t="s">
        <v>1</v>
      </c>
      <c r="B2" s="106" t="s">
        <v>213</v>
      </c>
      <c r="C2" s="113" t="s">
        <v>214</v>
      </c>
    </row>
    <row r="3" spans="1:3" x14ac:dyDescent="0.2">
      <c r="A3" s="119" t="str">
        <f>'[2]12 A'!B4</f>
        <v>A/I/2 Szellemi termékek</v>
      </c>
      <c r="B3" s="65">
        <f>'[2]12 A'!C4</f>
        <v>550000</v>
      </c>
      <c r="C3" s="120">
        <f>'[2]12 A'!D4</f>
        <v>655200</v>
      </c>
    </row>
    <row r="4" spans="1:3" s="45" customFormat="1" x14ac:dyDescent="0.2">
      <c r="A4" s="119" t="str">
        <f>'[2]12 A'!B5</f>
        <v>A/I Immateriális javak (=A/I/1+A/I/2+A/I/3)</v>
      </c>
      <c r="B4" s="65">
        <f>'[2]12 A'!C5</f>
        <v>550000</v>
      </c>
      <c r="C4" s="120">
        <f>'[2]12 A'!D5</f>
        <v>655200</v>
      </c>
    </row>
    <row r="5" spans="1:3" x14ac:dyDescent="0.2">
      <c r="A5" s="119" t="str">
        <f>'[2]12 A'!B6</f>
        <v>A/II/1 Ingatlanok és a kapcsolódó vagyoni értékű jogok</v>
      </c>
      <c r="B5" s="65">
        <f>'[2]12 A'!C6</f>
        <v>552311341</v>
      </c>
      <c r="C5" s="120">
        <f>'[2]12 A'!D6</f>
        <v>553980857</v>
      </c>
    </row>
    <row r="6" spans="1:3" x14ac:dyDescent="0.2">
      <c r="A6" s="121" t="str">
        <f>'[2]12 A'!B7</f>
        <v>A/II/2 Gépek, berendezések, felszerelések, járművek</v>
      </c>
      <c r="B6" s="64">
        <f>'[2]12 A'!C7</f>
        <v>30225430</v>
      </c>
      <c r="C6" s="122">
        <f>'[2]12 A'!D7</f>
        <v>31173035</v>
      </c>
    </row>
    <row r="7" spans="1:3" x14ac:dyDescent="0.2">
      <c r="A7" s="119" t="str">
        <f>'[2]12 A'!B8</f>
        <v>A/II/4 Beruházások, felújítások</v>
      </c>
      <c r="B7" s="65">
        <f>'[2]12 A'!C8</f>
        <v>0</v>
      </c>
      <c r="C7" s="120">
        <f>'[2]12 A'!D8</f>
        <v>1747115</v>
      </c>
    </row>
    <row r="8" spans="1:3" x14ac:dyDescent="0.2">
      <c r="A8" s="119" t="str">
        <f>'[2]12 A'!B9</f>
        <v>A/II Tárgyi eszközök  (=A/II/1+...+A/II/5)</v>
      </c>
      <c r="B8" s="65">
        <f>'[2]12 A'!C9</f>
        <v>582536771</v>
      </c>
      <c r="C8" s="120">
        <f>'[2]12 A'!D9</f>
        <v>586901007</v>
      </c>
    </row>
    <row r="9" spans="1:3" x14ac:dyDescent="0.2">
      <c r="A9" s="121" t="str">
        <f>'[2]12 A'!B10</f>
        <v>A/III/1 Tartós részesedések (=A/III/1a+…+A/III/1e)</v>
      </c>
      <c r="B9" s="64">
        <f>'[2]12 A'!C10</f>
        <v>5921488</v>
      </c>
      <c r="C9" s="122">
        <f>'[2]12 A'!D10</f>
        <v>5921488</v>
      </c>
    </row>
    <row r="10" spans="1:3" x14ac:dyDescent="0.2">
      <c r="A10" s="119" t="str">
        <f>'[2]12 A'!B11</f>
        <v>A/III/1b - ebből: tartós részesedések nem pénzügyi vállalkozásban</v>
      </c>
      <c r="B10" s="65">
        <f>'[2]12 A'!C11</f>
        <v>673000</v>
      </c>
      <c r="C10" s="120">
        <f>'[2]12 A'!D11</f>
        <v>0</v>
      </c>
    </row>
    <row r="11" spans="1:3" x14ac:dyDescent="0.2">
      <c r="A11" s="119" t="str">
        <f>'[2]12 A'!B12</f>
        <v>A/III/1e - ebből: egyéb tartós részesedések</v>
      </c>
      <c r="B11" s="65">
        <f>'[2]12 A'!C12</f>
        <v>5248488</v>
      </c>
      <c r="C11" s="120">
        <f>'[2]12 A'!D12</f>
        <v>5921488</v>
      </c>
    </row>
    <row r="12" spans="1:3" x14ac:dyDescent="0.2">
      <c r="A12" s="121" t="str">
        <f>'[2]12 A'!B13</f>
        <v>A/III Befektetett pénzügyi eszközök (=A/III/1+A/III/2+A/III/3)</v>
      </c>
      <c r="B12" s="64">
        <f>'[2]12 A'!C13</f>
        <v>5921488</v>
      </c>
      <c r="C12" s="122">
        <f>'[2]12 A'!D13</f>
        <v>5921488</v>
      </c>
    </row>
    <row r="13" spans="1:3" x14ac:dyDescent="0.2">
      <c r="A13" s="121" t="str">
        <f>'[2]12 A'!B14</f>
        <v>A) NEMZETI VAGYONBA TARTOZÓ BEFEKTETETT ESZKÖZÖK (=A/I+A/II+A/III+A/IV)</v>
      </c>
      <c r="B13" s="64">
        <f>'[2]12 A'!C14</f>
        <v>589008259</v>
      </c>
      <c r="C13" s="122">
        <f>'[2]12 A'!D14</f>
        <v>593477695</v>
      </c>
    </row>
    <row r="14" spans="1:3" x14ac:dyDescent="0.2">
      <c r="A14" s="119" t="str">
        <f>'[2]12 A'!B15</f>
        <v>C/II/1 Forintpénztár</v>
      </c>
      <c r="B14" s="65">
        <f>'[2]12 A'!C15</f>
        <v>166050</v>
      </c>
      <c r="C14" s="120">
        <f>'[2]12 A'!D15</f>
        <v>76825</v>
      </c>
    </row>
    <row r="15" spans="1:3" x14ac:dyDescent="0.2">
      <c r="A15" s="119" t="str">
        <f>'[2]12 A'!B16</f>
        <v>C/II Pénztárak, csekkek, betétkönyvek (=C/II/1+C/II/2+C/II/3)</v>
      </c>
      <c r="B15" s="65">
        <f>'[2]12 A'!C16</f>
        <v>166050</v>
      </c>
      <c r="C15" s="120">
        <f>'[2]12 A'!D16</f>
        <v>76825</v>
      </c>
    </row>
    <row r="16" spans="1:3" x14ac:dyDescent="0.2">
      <c r="A16" s="119" t="str">
        <f>'[2]12 A'!B17</f>
        <v>C/III/1 Kincstáron kívüli forintszámlák</v>
      </c>
      <c r="B16" s="65">
        <f>'[2]12 A'!C17</f>
        <v>28904522</v>
      </c>
      <c r="C16" s="120">
        <f>'[2]12 A'!D17</f>
        <v>29350590</v>
      </c>
    </row>
    <row r="17" spans="1:3" x14ac:dyDescent="0.2">
      <c r="A17" s="121" t="str">
        <f>'[2]12 A'!B18</f>
        <v>C/III Forintszámlák (=C/III/1+C/III/2)</v>
      </c>
      <c r="B17" s="64">
        <f>'[2]12 A'!C18</f>
        <v>28904522</v>
      </c>
      <c r="C17" s="122">
        <f>'[2]12 A'!D18</f>
        <v>29350590</v>
      </c>
    </row>
    <row r="18" spans="1:3" x14ac:dyDescent="0.2">
      <c r="A18" s="119" t="str">
        <f>'[2]12 A'!B19</f>
        <v>C) PÉNZESZKÖZÖK (=C/I+…+C/IV)</v>
      </c>
      <c r="B18" s="65">
        <f>'[2]12 A'!C19</f>
        <v>29070572</v>
      </c>
      <c r="C18" s="120">
        <f>'[2]12 A'!D19</f>
        <v>29427415</v>
      </c>
    </row>
    <row r="19" spans="1:3" s="45" customFormat="1" x14ac:dyDescent="0.2">
      <c r="A19" s="119" t="str">
        <f>'[2]12 A'!B20</f>
        <v>D/I/3 Költségvetési évben esedékes követelések közhatalmi bevételre (=D/I/3a+…+D/I/3f)</v>
      </c>
      <c r="B19" s="65">
        <f>'[2]12 A'!C20</f>
        <v>3958674</v>
      </c>
      <c r="C19" s="120">
        <f>'[2]12 A'!D20</f>
        <v>5129548</v>
      </c>
    </row>
    <row r="20" spans="1:3" x14ac:dyDescent="0.2">
      <c r="A20" s="121" t="str">
        <f>'[2]12 A'!B21</f>
        <v>D/I/3d - ebből: költségvetési évben esedékes követelések vagyoni típusú adókra</v>
      </c>
      <c r="B20" s="64">
        <f>'[2]12 A'!C21</f>
        <v>3584005</v>
      </c>
      <c r="C20" s="122">
        <f>'[2]12 A'!D21</f>
        <v>3836758</v>
      </c>
    </row>
    <row r="21" spans="1:3" ht="12.75" customHeight="1" x14ac:dyDescent="0.2">
      <c r="A21" s="121" t="str">
        <f>'[2]12 A'!B22</f>
        <v>D/I/3e - ebből: költségvetési évben esedékes követelések termékek és szolgáltatások adóira</v>
      </c>
      <c r="B21" s="64">
        <f>'[2]12 A'!C22</f>
        <v>322669</v>
      </c>
      <c r="C21" s="122">
        <f>'[2]12 A'!D22</f>
        <v>881002</v>
      </c>
    </row>
    <row r="22" spans="1:3" x14ac:dyDescent="0.2">
      <c r="A22" s="123" t="str">
        <f>'[2]12 A'!B23</f>
        <v>D/I/3f - ebből: költségvetési évben esedékes követelések egyéb közhatalmi bevételekre</v>
      </c>
      <c r="B22" s="62">
        <f>'[2]12 A'!C23</f>
        <v>52000</v>
      </c>
      <c r="C22" s="124">
        <f>'[2]12 A'!D23</f>
        <v>411788</v>
      </c>
    </row>
    <row r="23" spans="1:3" x14ac:dyDescent="0.2">
      <c r="A23" s="123" t="str">
        <f>'[2]12 A'!B24</f>
        <v>D/I/4 Költségvetési évben esedékes követelések működési bevételre (=D/I/4a+…+D/I/4i)</v>
      </c>
      <c r="B23" s="62">
        <f>'[2]12 A'!C24</f>
        <v>582452</v>
      </c>
      <c r="C23" s="124">
        <f>'[2]12 A'!D24</f>
        <v>252952</v>
      </c>
    </row>
    <row r="24" spans="1:3" ht="22.5" x14ac:dyDescent="0.2">
      <c r="A24" s="117" t="s">
        <v>313</v>
      </c>
      <c r="B24" s="62">
        <f>'[2]12 A'!C25</f>
        <v>582452</v>
      </c>
      <c r="C24" s="124">
        <f>'[2]12 A'!D25</f>
        <v>252952</v>
      </c>
    </row>
    <row r="25" spans="1:3" s="45" customFormat="1" x14ac:dyDescent="0.2">
      <c r="A25" s="123" t="str">
        <f>'[2]12 A'!B26</f>
        <v>D/I Költségvetési évben esedékes követelések (=D/I/1+…+D/I/8)</v>
      </c>
      <c r="B25" s="62">
        <f>'[2]12 A'!C26</f>
        <v>4541126</v>
      </c>
      <c r="C25" s="124">
        <f>'[2]12 A'!D26</f>
        <v>5382500</v>
      </c>
    </row>
    <row r="26" spans="1:3" x14ac:dyDescent="0.2">
      <c r="A26" s="123" t="str">
        <f>'[2]12 A'!B27</f>
        <v>D/III/1 Adott előlegek (=D/III/1a+…+D/III/1f)</v>
      </c>
      <c r="B26" s="62">
        <f>'[2]12 A'!C27</f>
        <v>34170</v>
      </c>
      <c r="C26" s="124">
        <f>'[2]12 A'!D27</f>
        <v>157223</v>
      </c>
    </row>
    <row r="27" spans="1:3" x14ac:dyDescent="0.2">
      <c r="A27" s="123" t="str">
        <f>'[2]12 A'!B28</f>
        <v>D/III/1f - ebből: túlfizetések, téves és visszajáró kifizetések</v>
      </c>
      <c r="B27" s="62">
        <f>'[2]12 A'!C28</f>
        <v>34170</v>
      </c>
      <c r="C27" s="124">
        <f>'[2]12 A'!D28</f>
        <v>157223</v>
      </c>
    </row>
    <row r="28" spans="1:3" x14ac:dyDescent="0.2">
      <c r="A28" s="123" t="str">
        <f>'[2]12 A'!B29</f>
        <v>D/III/4 Forgótőke elszámolása</v>
      </c>
      <c r="B28" s="62">
        <f>'[2]12 A'!C29</f>
        <v>536858</v>
      </c>
      <c r="C28" s="124">
        <f>'[2]12 A'!D29</f>
        <v>200000</v>
      </c>
    </row>
    <row r="29" spans="1:3" x14ac:dyDescent="0.2">
      <c r="A29" s="123" t="str">
        <f>'[2]12 A'!B30</f>
        <v>D/III Követelés jellegű sajátos elszámolások (=D/III/1+…+D/III/9)</v>
      </c>
      <c r="B29" s="62">
        <f>'[2]12 A'!C30</f>
        <v>571028</v>
      </c>
      <c r="C29" s="124">
        <f>'[2]12 A'!D30</f>
        <v>357223</v>
      </c>
    </row>
    <row r="30" spans="1:3" s="57" customFormat="1" x14ac:dyDescent="0.2">
      <c r="A30" s="121" t="s">
        <v>312</v>
      </c>
      <c r="B30" s="64">
        <v>5112154</v>
      </c>
      <c r="C30" s="122">
        <v>5739723</v>
      </c>
    </row>
    <row r="31" spans="1:3" x14ac:dyDescent="0.2">
      <c r="A31" s="119" t="str">
        <f>'[2]12 A'!B32</f>
        <v>E/III/1 December havi illetmények, munkabérek elszámolása</v>
      </c>
      <c r="B31" s="65">
        <f>'[2]12 A'!C32</f>
        <v>0</v>
      </c>
      <c r="C31" s="120">
        <f>'[2]12 A'!D32</f>
        <v>336858</v>
      </c>
    </row>
    <row r="32" spans="1:3" x14ac:dyDescent="0.2">
      <c r="A32" s="121" t="str">
        <f>'[2]12 A'!B33</f>
        <v>E/III Egyéb sajátos eszközoldali elszámolások (=E/III/1+E/III/2)</v>
      </c>
      <c r="B32" s="64">
        <f>'[2]12 A'!C33</f>
        <v>0</v>
      </c>
      <c r="C32" s="122">
        <f>'[2]12 A'!D33</f>
        <v>336858</v>
      </c>
    </row>
    <row r="33" spans="1:3" x14ac:dyDescent="0.2">
      <c r="A33" s="119" t="str">
        <f>'[2]12 A'!B34</f>
        <v>E) EGYÉB SAJÁTOS ELSZÁMOLÁSOK (=E/I+E/II+E/III)</v>
      </c>
      <c r="B33" s="65">
        <f>'[2]12 A'!C34</f>
        <v>0</v>
      </c>
      <c r="C33" s="120">
        <f>'[2]12 A'!D34</f>
        <v>336858</v>
      </c>
    </row>
    <row r="34" spans="1:3" x14ac:dyDescent="0.2">
      <c r="A34" s="119" t="str">
        <f>'[2]12 A'!B35</f>
        <v>ESZKÖZÖK ÖSSZESEN (=A+B+C+D+E+F)</v>
      </c>
      <c r="B34" s="65">
        <f>'[2]12 A'!C35</f>
        <v>623190985</v>
      </c>
      <c r="C34" s="120">
        <f>'[2]12 A'!D35</f>
        <v>628981691</v>
      </c>
    </row>
    <row r="35" spans="1:3" x14ac:dyDescent="0.2">
      <c r="A35" s="121" t="str">
        <f>'[2]12 A'!B36</f>
        <v>G/I  Nemzeti vagyon induláskori értéke</v>
      </c>
      <c r="B35" s="64">
        <f>'[2]12 A'!C36</f>
        <v>838566433</v>
      </c>
      <c r="C35" s="122">
        <f>'[2]12 A'!D36</f>
        <v>838566433</v>
      </c>
    </row>
    <row r="36" spans="1:3" ht="13.5" thickBot="1" x14ac:dyDescent="0.25">
      <c r="A36" s="119" t="str">
        <f>'[2]12 A'!B37</f>
        <v>G/II Nemzeti vagyon változásai</v>
      </c>
      <c r="B36" s="65">
        <f>'[2]12 A'!C37</f>
        <v>44910941</v>
      </c>
      <c r="C36" s="120">
        <f>'[2]12 A'!D37</f>
        <v>44910941</v>
      </c>
    </row>
    <row r="37" spans="1:3" s="57" customFormat="1" x14ac:dyDescent="0.2">
      <c r="A37" s="235" t="s">
        <v>280</v>
      </c>
      <c r="B37" s="236"/>
      <c r="C37" s="237"/>
    </row>
    <row r="38" spans="1:3" s="57" customFormat="1" ht="30" x14ac:dyDescent="0.2">
      <c r="A38" s="112" t="s">
        <v>1</v>
      </c>
      <c r="B38" s="106" t="s">
        <v>213</v>
      </c>
      <c r="C38" s="113" t="s">
        <v>214</v>
      </c>
    </row>
    <row r="39" spans="1:3" x14ac:dyDescent="0.2">
      <c r="A39" s="119" t="str">
        <f>'[2]12 A'!B38</f>
        <v>G/III Egyéb eszközök induláskori értéke és változásai</v>
      </c>
      <c r="B39" s="65">
        <f>'[2]12 A'!C38</f>
        <v>8567806</v>
      </c>
      <c r="C39" s="120">
        <f>'[2]12 A'!D38</f>
        <v>8567806</v>
      </c>
    </row>
    <row r="40" spans="1:3" x14ac:dyDescent="0.2">
      <c r="A40" s="119" t="str">
        <f>'[2]12 A'!B39</f>
        <v>G/IV Felhalmozott eredmény</v>
      </c>
      <c r="B40" s="65">
        <f>'[2]12 A'!C39</f>
        <v>-263196461</v>
      </c>
      <c r="C40" s="120">
        <f>'[2]12 A'!D39</f>
        <v>-271983750</v>
      </c>
    </row>
    <row r="41" spans="1:3" x14ac:dyDescent="0.2">
      <c r="A41" s="121" t="str">
        <f>'[2]12 A'!B40</f>
        <v>G/VI Mérleg szerinti eredmény</v>
      </c>
      <c r="B41" s="64">
        <f>'[2]12 A'!C40</f>
        <v>-8787289</v>
      </c>
      <c r="C41" s="122">
        <f>'[2]12 A'!D40</f>
        <v>5522915</v>
      </c>
    </row>
    <row r="42" spans="1:3" x14ac:dyDescent="0.2">
      <c r="A42" s="121" t="str">
        <f>'[2]12 A'!B41</f>
        <v>G/ SAJÁT TŐKE  (= G/I+…+G/VI)</v>
      </c>
      <c r="B42" s="64">
        <f>'[2]12 A'!C41</f>
        <v>620061430</v>
      </c>
      <c r="C42" s="122">
        <f>'[2]12 A'!D41</f>
        <v>625584345</v>
      </c>
    </row>
    <row r="43" spans="1:3" ht="13.5" customHeight="1" x14ac:dyDescent="0.2">
      <c r="A43" s="119" t="str">
        <f>'[2]12 A'!B42</f>
        <v>H/II/9 Költségvetési évet követően esedékes kötelezettségek finanszírozási kiadásokra (&gt;=H/II/9a+…+H/II/9j)</v>
      </c>
      <c r="B43" s="65">
        <f>'[2]12 A'!C42</f>
        <v>3129555</v>
      </c>
      <c r="C43" s="120">
        <f>'[2]12 A'!D42</f>
        <v>3397346</v>
      </c>
    </row>
    <row r="44" spans="1:3" ht="22.5" x14ac:dyDescent="0.2">
      <c r="A44" s="121" t="str">
        <f>'[2]12 A'!B43</f>
        <v>H/II/9e - ebből: költségvetési évet követően esedékes kötelezettségek államháztartáson belüli megelőlegezések visszafizetésére</v>
      </c>
      <c r="B44" s="64">
        <f>'[2]12 A'!C43</f>
        <v>3129555</v>
      </c>
      <c r="C44" s="122">
        <f>'[2]12 A'!D43</f>
        <v>3397346</v>
      </c>
    </row>
    <row r="45" spans="1:3" x14ac:dyDescent="0.2">
      <c r="A45" s="119" t="str">
        <f>'[2]12 A'!B44</f>
        <v>H/II Költségvetési évet követően esedékes kötelezettségek (=H/II/1+…+H/II/9)</v>
      </c>
      <c r="B45" s="65">
        <f>'[2]12 A'!C44</f>
        <v>3129555</v>
      </c>
      <c r="C45" s="120">
        <f>'[2]12 A'!D44</f>
        <v>3397346</v>
      </c>
    </row>
    <row r="46" spans="1:3" x14ac:dyDescent="0.2">
      <c r="A46" s="121" t="str">
        <f>'[2]12 A'!B45</f>
        <v>H) KÖTELEZETTSÉGEK (=H/I+H/II+H/III)</v>
      </c>
      <c r="B46" s="64">
        <f>'[2]12 A'!C45</f>
        <v>3129555</v>
      </c>
      <c r="C46" s="122">
        <f>'[2]12 A'!D45</f>
        <v>3397346</v>
      </c>
    </row>
    <row r="47" spans="1:3" ht="13.5" thickBot="1" x14ac:dyDescent="0.25">
      <c r="A47" s="125" t="str">
        <f>'[2]12 A'!B46</f>
        <v>FORRÁSOK ÖSSZESEN (=G+H+I+J)</v>
      </c>
      <c r="B47" s="126">
        <f>'[2]12 A'!C46</f>
        <v>623190985</v>
      </c>
      <c r="C47" s="127">
        <f>'[2]12 A'!D46</f>
        <v>628981691</v>
      </c>
    </row>
    <row r="48" spans="1:3" x14ac:dyDescent="0.2">
      <c r="A48" s="11"/>
      <c r="B48" s="12"/>
      <c r="C48" s="12"/>
    </row>
    <row r="49" spans="1:3" x14ac:dyDescent="0.2">
      <c r="A49" s="11"/>
      <c r="B49" s="12"/>
      <c r="C49" s="12"/>
    </row>
    <row r="50" spans="1:3" x14ac:dyDescent="0.2">
      <c r="A50" s="238"/>
      <c r="B50" s="238"/>
      <c r="C50" s="238"/>
    </row>
    <row r="51" spans="1:3" x14ac:dyDescent="0.2">
      <c r="A51" s="11"/>
      <c r="B51" s="12"/>
      <c r="C51" s="12"/>
    </row>
    <row r="52" spans="1:3" x14ac:dyDescent="0.2">
      <c r="A52" s="11"/>
      <c r="B52" s="12"/>
      <c r="C52" s="12"/>
    </row>
    <row r="53" spans="1:3" x14ac:dyDescent="0.2">
      <c r="A53" s="11"/>
      <c r="B53" s="12"/>
      <c r="C53" s="12"/>
    </row>
    <row r="54" spans="1:3" x14ac:dyDescent="0.2">
      <c r="A54" s="13"/>
      <c r="B54" s="14"/>
      <c r="C54" s="14"/>
    </row>
    <row r="55" spans="1:3" x14ac:dyDescent="0.2">
      <c r="A55" s="13"/>
      <c r="B55" s="14"/>
      <c r="C55" s="14"/>
    </row>
    <row r="56" spans="1:3" x14ac:dyDescent="0.2">
      <c r="A56" s="13"/>
      <c r="B56" s="14"/>
      <c r="C56" s="14"/>
    </row>
    <row r="57" spans="1:3" x14ac:dyDescent="0.2">
      <c r="A57" s="11"/>
      <c r="B57" s="12"/>
      <c r="C57" s="12"/>
    </row>
    <row r="58" spans="1:3" x14ac:dyDescent="0.2">
      <c r="A58" s="11"/>
      <c r="B58" s="12"/>
      <c r="C58" s="12"/>
    </row>
    <row r="59" spans="1:3" x14ac:dyDescent="0.2">
      <c r="A59" s="11"/>
      <c r="B59" s="12"/>
      <c r="C59" s="12"/>
    </row>
    <row r="60" spans="1:3" x14ac:dyDescent="0.2">
      <c r="A60" s="13"/>
      <c r="B60" s="14"/>
      <c r="C60" s="14"/>
    </row>
    <row r="61" spans="1:3" x14ac:dyDescent="0.2">
      <c r="A61" s="13"/>
      <c r="B61" s="14"/>
      <c r="C61" s="14"/>
    </row>
    <row r="62" spans="1:3" x14ac:dyDescent="0.2">
      <c r="A62" s="13"/>
      <c r="B62" s="14"/>
      <c r="C62" s="14"/>
    </row>
    <row r="63" spans="1:3" x14ac:dyDescent="0.2">
      <c r="A63" s="11"/>
      <c r="B63" s="12"/>
      <c r="C63" s="12"/>
    </row>
    <row r="64" spans="1:3" x14ac:dyDescent="0.2">
      <c r="A64" s="11"/>
      <c r="B64" s="12"/>
      <c r="C64" s="12"/>
    </row>
    <row r="65" spans="1:3" x14ac:dyDescent="0.2">
      <c r="A65" s="11"/>
      <c r="B65" s="12"/>
      <c r="C65" s="12"/>
    </row>
    <row r="66" spans="1:3" x14ac:dyDescent="0.2">
      <c r="A66" s="13"/>
      <c r="B66" s="14"/>
      <c r="C66" s="14"/>
    </row>
    <row r="67" spans="1:3" x14ac:dyDescent="0.2">
      <c r="A67" s="11"/>
      <c r="B67" s="12"/>
      <c r="C67" s="12"/>
    </row>
    <row r="68" spans="1:3" x14ac:dyDescent="0.2">
      <c r="A68" s="11"/>
      <c r="B68" s="12"/>
      <c r="C68" s="12"/>
    </row>
    <row r="69" spans="1:3" x14ac:dyDescent="0.2">
      <c r="A69" s="13"/>
      <c r="B69" s="14"/>
      <c r="C69" s="14"/>
    </row>
    <row r="70" spans="1:3" x14ac:dyDescent="0.2">
      <c r="A70" s="11"/>
      <c r="B70" s="12"/>
      <c r="C70" s="12"/>
    </row>
    <row r="71" spans="1:3" x14ac:dyDescent="0.2">
      <c r="A71" s="11"/>
      <c r="B71" s="12"/>
      <c r="C71" s="12"/>
    </row>
    <row r="72" spans="1:3" ht="15.75" x14ac:dyDescent="0.2">
      <c r="A72" s="239" t="s">
        <v>314</v>
      </c>
      <c r="B72" s="239"/>
      <c r="C72" s="239"/>
    </row>
    <row r="73" spans="1:3" ht="30" x14ac:dyDescent="0.2">
      <c r="A73" s="106" t="s">
        <v>1</v>
      </c>
      <c r="B73" s="106" t="s">
        <v>213</v>
      </c>
      <c r="C73" s="106" t="s">
        <v>214</v>
      </c>
    </row>
    <row r="74" spans="1:3" x14ac:dyDescent="0.2">
      <c r="A74" s="68" t="s">
        <v>315</v>
      </c>
      <c r="B74" s="69">
        <v>383078</v>
      </c>
      <c r="C74" s="69">
        <v>230603</v>
      </c>
    </row>
    <row r="75" spans="1:3" x14ac:dyDescent="0.2">
      <c r="A75" s="72" t="s">
        <v>316</v>
      </c>
      <c r="B75" s="73">
        <v>383078</v>
      </c>
      <c r="C75" s="73">
        <v>230603</v>
      </c>
    </row>
    <row r="76" spans="1:3" x14ac:dyDescent="0.2">
      <c r="A76" s="72" t="s">
        <v>317</v>
      </c>
      <c r="B76" s="73">
        <v>383078</v>
      </c>
      <c r="C76" s="73">
        <v>230603</v>
      </c>
    </row>
    <row r="77" spans="1:3" x14ac:dyDescent="0.2">
      <c r="A77" s="68" t="s">
        <v>318</v>
      </c>
      <c r="B77" s="69">
        <v>81255</v>
      </c>
      <c r="C77" s="69">
        <v>20425</v>
      </c>
    </row>
    <row r="78" spans="1:3" x14ac:dyDescent="0.2">
      <c r="A78" s="72" t="s">
        <v>319</v>
      </c>
      <c r="B78" s="73">
        <v>81255</v>
      </c>
      <c r="C78" s="73">
        <v>20425</v>
      </c>
    </row>
    <row r="79" spans="1:3" x14ac:dyDescent="0.2">
      <c r="A79" s="68" t="s">
        <v>320</v>
      </c>
      <c r="B79" s="69">
        <v>733574</v>
      </c>
      <c r="C79" s="69">
        <v>19403</v>
      </c>
    </row>
    <row r="80" spans="1:3" x14ac:dyDescent="0.2">
      <c r="A80" s="72" t="s">
        <v>321</v>
      </c>
      <c r="B80" s="73">
        <v>733574</v>
      </c>
      <c r="C80" s="73">
        <v>19403</v>
      </c>
    </row>
    <row r="81" spans="1:3" x14ac:dyDescent="0.2">
      <c r="A81" s="72" t="s">
        <v>322</v>
      </c>
      <c r="B81" s="73">
        <v>814829</v>
      </c>
      <c r="C81" s="73">
        <v>39828</v>
      </c>
    </row>
    <row r="82" spans="1:3" x14ac:dyDescent="0.2">
      <c r="A82" s="68" t="s">
        <v>323</v>
      </c>
      <c r="B82" s="69">
        <v>66666</v>
      </c>
      <c r="C82" s="69">
        <v>331033</v>
      </c>
    </row>
    <row r="83" spans="1:3" x14ac:dyDescent="0.2">
      <c r="A83" s="68" t="s">
        <v>324</v>
      </c>
      <c r="B83" s="69">
        <v>66666</v>
      </c>
      <c r="C83" s="69">
        <v>331033</v>
      </c>
    </row>
    <row r="84" spans="1:3" x14ac:dyDescent="0.2">
      <c r="A84" s="72" t="s">
        <v>325</v>
      </c>
      <c r="B84" s="73">
        <v>66666</v>
      </c>
      <c r="C84" s="73">
        <v>331033</v>
      </c>
    </row>
    <row r="85" spans="1:3" x14ac:dyDescent="0.2">
      <c r="A85" s="72" t="s">
        <v>312</v>
      </c>
      <c r="B85" s="73">
        <v>66666</v>
      </c>
      <c r="C85" s="73">
        <v>331033</v>
      </c>
    </row>
    <row r="86" spans="1:3" x14ac:dyDescent="0.2">
      <c r="A86" s="72" t="s">
        <v>326</v>
      </c>
      <c r="B86" s="73">
        <v>1264573</v>
      </c>
      <c r="C86" s="73">
        <v>601464</v>
      </c>
    </row>
    <row r="87" spans="1:3" x14ac:dyDescent="0.2">
      <c r="A87" s="68" t="s">
        <v>327</v>
      </c>
      <c r="B87" s="69">
        <v>441010</v>
      </c>
      <c r="C87" s="69">
        <v>441010</v>
      </c>
    </row>
    <row r="88" spans="1:3" x14ac:dyDescent="0.2">
      <c r="A88" s="68" t="s">
        <v>328</v>
      </c>
      <c r="B88" s="69">
        <v>71578</v>
      </c>
      <c r="C88" s="69">
        <v>71578</v>
      </c>
    </row>
    <row r="89" spans="1:3" x14ac:dyDescent="0.2">
      <c r="A89" s="68" t="s">
        <v>329</v>
      </c>
      <c r="B89" s="69">
        <v>2330499</v>
      </c>
      <c r="C89" s="69">
        <v>2330499</v>
      </c>
    </row>
    <row r="90" spans="1:3" x14ac:dyDescent="0.2">
      <c r="A90" s="68" t="s">
        <v>330</v>
      </c>
      <c r="B90" s="69">
        <v>-521386</v>
      </c>
      <c r="C90" s="69">
        <v>-1578514</v>
      </c>
    </row>
    <row r="91" spans="1:3" x14ac:dyDescent="0.2">
      <c r="A91" s="68" t="s">
        <v>331</v>
      </c>
      <c r="B91" s="69">
        <v>-1057128</v>
      </c>
      <c r="C91" s="69">
        <v>-663109</v>
      </c>
    </row>
    <row r="92" spans="1:3" x14ac:dyDescent="0.2">
      <c r="A92" s="72" t="s">
        <v>332</v>
      </c>
      <c r="B92" s="73">
        <v>1264573</v>
      </c>
      <c r="C92" s="73">
        <v>601464</v>
      </c>
    </row>
    <row r="93" spans="1:3" x14ac:dyDescent="0.2">
      <c r="A93" s="72" t="s">
        <v>333</v>
      </c>
      <c r="B93" s="73">
        <v>1264573</v>
      </c>
      <c r="C93" s="73">
        <v>601464</v>
      </c>
    </row>
    <row r="94" spans="1:3" x14ac:dyDescent="0.2">
      <c r="A94" s="1"/>
      <c r="B94" s="6"/>
      <c r="C94" s="6"/>
    </row>
    <row r="95" spans="1:3" x14ac:dyDescent="0.2">
      <c r="A95" s="7"/>
      <c r="B95" s="8"/>
      <c r="C95" s="8"/>
    </row>
    <row r="96" spans="1:3" x14ac:dyDescent="0.2">
      <c r="A96" s="7"/>
      <c r="B96" s="8"/>
      <c r="C96" s="8"/>
    </row>
    <row r="97" spans="1:3" x14ac:dyDescent="0.2">
      <c r="A97" s="1"/>
      <c r="B97" s="6"/>
      <c r="C97" s="6"/>
    </row>
    <row r="98" spans="1:3" x14ac:dyDescent="0.2">
      <c r="A98" s="1"/>
      <c r="B98" s="6"/>
      <c r="C98" s="6"/>
    </row>
    <row r="99" spans="1:3" x14ac:dyDescent="0.2">
      <c r="A99" s="7"/>
      <c r="B99" s="8"/>
      <c r="C99" s="8"/>
    </row>
    <row r="100" spans="1:3" x14ac:dyDescent="0.2">
      <c r="A100" s="7"/>
      <c r="B100" s="8"/>
      <c r="C100" s="8"/>
    </row>
    <row r="101" spans="1:3" x14ac:dyDescent="0.2">
      <c r="A101" s="7"/>
      <c r="B101" s="8"/>
      <c r="C101" s="8"/>
    </row>
    <row r="102" spans="1:3" x14ac:dyDescent="0.2">
      <c r="A102" s="1"/>
      <c r="B102" s="6"/>
      <c r="C102" s="6"/>
    </row>
    <row r="103" spans="1:3" x14ac:dyDescent="0.2">
      <c r="A103" s="1"/>
      <c r="B103" s="6"/>
      <c r="C103" s="6"/>
    </row>
    <row r="104" spans="1:3" x14ac:dyDescent="0.2">
      <c r="A104" s="1"/>
      <c r="B104" s="6"/>
      <c r="C104" s="6"/>
    </row>
    <row r="105" spans="1:3" x14ac:dyDescent="0.2">
      <c r="A105" s="7"/>
      <c r="B105" s="8"/>
      <c r="C105" s="8"/>
    </row>
    <row r="106" spans="1:3" x14ac:dyDescent="0.2">
      <c r="A106" s="1"/>
      <c r="B106" s="6"/>
      <c r="C106" s="6"/>
    </row>
    <row r="107" spans="1:3" x14ac:dyDescent="0.2">
      <c r="A107" s="1"/>
      <c r="B107" s="6"/>
      <c r="C107" s="6"/>
    </row>
    <row r="108" spans="1:3" x14ac:dyDescent="0.2">
      <c r="A108" s="7"/>
      <c r="B108" s="8"/>
      <c r="C108" s="8"/>
    </row>
    <row r="109" spans="1:3" x14ac:dyDescent="0.2">
      <c r="A109" s="7"/>
      <c r="B109" s="8"/>
      <c r="C109" s="8"/>
    </row>
  </sheetData>
  <mergeCells count="4">
    <mergeCell ref="A1:C1"/>
    <mergeCell ref="A50:C50"/>
    <mergeCell ref="A37:C37"/>
    <mergeCell ref="A72:C72"/>
  </mergeCells>
  <phoneticPr fontId="0" type="noConversion"/>
  <pageMargins left="0.75" right="0.75" top="1" bottom="1" header="0.5" footer="0.5"/>
  <pageSetup orientation="landscape" horizontalDpi="300" verticalDpi="300" r:id="rId1"/>
  <headerFooter alignWithMargins="0">
    <oddHeader>&amp;L6.melléklet 3/2019(V.29.) ÖR&amp;C&amp;"Arial CE,Félkövér"&amp;12M É R L E G&amp;R adatok Ft-ban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</vt:lpstr>
      <vt:lpstr>1a</vt:lpstr>
      <vt:lpstr>1b</vt:lpstr>
      <vt:lpstr>2a</vt:lpstr>
      <vt:lpstr>2b</vt:lpstr>
      <vt:lpstr>3</vt:lpstr>
      <vt:lpstr>4.</vt:lpstr>
      <vt:lpstr>5.</vt:lpstr>
      <vt:lpstr>6.</vt:lpstr>
      <vt:lpstr>7.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BOLHÓ</cp:lastModifiedBy>
  <cp:lastPrinted>2019-05-27T09:47:06Z</cp:lastPrinted>
  <dcterms:created xsi:type="dcterms:W3CDTF">2010-05-29T08:47:41Z</dcterms:created>
  <dcterms:modified xsi:type="dcterms:W3CDTF">2019-06-04T08:11:10Z</dcterms:modified>
</cp:coreProperties>
</file>