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435" tabRatio="727" firstSheet="6" activeTab="11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_xlnm.Print_Titles" localSheetId="10">'1. tájékoztató tábla'!$2:$6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<sst xmlns="http://schemas.openxmlformats.org/spreadsheetml/2006/main" count="1801" uniqueCount="586">
  <si>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</si>
  <si>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</si>
  <si>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</si>
  <si>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</si>
  <si>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</si>
  <si>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</si>
  <si>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</si>
  <si>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</si>
  <si>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</si>
  <si>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</si>
  <si>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</si>
  <si>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</si>
  <si>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</si>
  <si>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</si>
  <si>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</si>
  <si>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</si>
  <si>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</si>
  <si>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</si>
  <si>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</si>
  <si>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</si>
  <si>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</si>
  <si>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</si>
  <si>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</si>
  <si>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</si>
  <si>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</si>
  <si>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</si>
  <si>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</si>
  <si>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</si>
  <si>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</si>
  <si>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</si>
  <si>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</si>
  <si>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</si>
  <si>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</si>
  <si>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</si>
  <si>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</si>
  <si>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</si>
  <si>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</si>
  <si>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</si>
  <si>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</si>
  <si>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</si>
  <si>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</si>
  <si>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</si>
  <si>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</si>
  <si>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</si>
  <si>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</si>
  <si>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</si>
  <si>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</si>
  <si>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</si>
  <si>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</si>
  <si>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</si>
  <si>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</si>
  <si>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</si>
  <si>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</si>
  <si>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</si>
  <si>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</si>
  <si>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</si>
  <si>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</si>
  <si>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</si>
  <si>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</si>
  <si>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</si>
  <si>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</si>
  <si>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</si>
  <si>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</si>
  <si>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</si>
  <si>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</si>
  <si>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</si>
  <si>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</si>
  <si>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</si>
  <si>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</si>
  <si>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</si>
  <si>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</si>
  <si>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</si>
  <si>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</si>
  <si>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</si>
  <si>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</si>
  <si>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</si>
  <si>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</si>
  <si>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</si>
  <si>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</si>
  <si>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</si>
  <si>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</si>
  <si>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</si>
  <si>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</si>
  <si>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</si>
  <si>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</si>
  <si>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</si>
  <si>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</si>
  <si>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</si>
  <si>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</si>
  <si>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</si>
  <si>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</si>
  <si>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</si>
  <si>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</si>
  <si>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</si>
  <si>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</si>
  <si>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</si>
  <si>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</si>
  <si>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</si>
  <si>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</si>
  <si>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</si>
  <si>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</si>
  <si>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</si>
  <si>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</si>
  <si>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</si>
  <si>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</si>
  <si>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</si>
  <si>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</si>
  <si>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</si>
  <si>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</si>
  <si>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</si>
  <si>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</si>
  <si>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</si>
  <si>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</si>
  <si>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</si>
  <si>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</si>
  <si>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</si>
  <si>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</si>
  <si>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</si>
  <si>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</si>
  <si>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</si>
  <si>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</si>
  <si>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</si>
  <si>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</si>
  <si>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</si>
  <si>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</si>
  <si>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</si>
  <si>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</si>
  <si>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</si>
  <si>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</si>
  <si>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</si>
  <si>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</si>
  <si>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</si>
  <si>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</si>
  <si>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</si>
  <si>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</si>
  <si>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</si>
  <si>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</si>
  <si>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</si>
  <si>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</si>
  <si>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</si>
  <si>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</si>
  <si>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</si>
  <si>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</si>
  <si>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</si>
  <si>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</si>
  <si>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</si>
  <si>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</si>
  <si>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</si>
  <si>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</si>
  <si>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</si>
  <si>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</si>
  <si>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</si>
  <si>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</si>
  <si>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</si>
  <si>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</si>
  <si>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</si>
  <si>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</si>
  <si>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</si>
  <si>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</si>
  <si>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</si>
  <si>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</si>
  <si>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</si>
  <si>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</si>
  <si>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</si>
  <si>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</si>
  <si>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</si>
  <si>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</si>
  <si>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</si>
  <si>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</si>
  <si>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</si>
  <si>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</si>
  <si>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</si>
  <si>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</si>
  <si>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</si>
  <si>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</si>
  <si>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</si>
  <si>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</si>
  <si>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</si>
  <si>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</si>
  <si>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</si>
  <si>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</si>
  <si>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</si>
  <si>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</si>
  <si>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</si>
  <si>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</si>
  <si>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</si>
  <si>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</si>
  <si>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</si>
  <si>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</si>
  <si>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</si>
  <si>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</si>
  <si>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</si>
  <si>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</si>
  <si>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</si>
  <si>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</si>
  <si>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</si>
  <si>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</si>
  <si>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</si>
  <si>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</si>
  <si>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</si>
  <si>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</si>
  <si>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</si>
  <si>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</si>
  <si>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</si>
  <si>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</si>
  <si>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</si>
  <si>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</si>
  <si>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</si>
  <si>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</si>
  <si>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</si>
  <si>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</si>
  <si>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</si>
  <si>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</si>
  <si>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</si>
  <si>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</si>
  <si>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</si>
  <si>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</si>
  <si>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</si>
  <si>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</si>
  <si>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</si>
  <si>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</si>
  <si>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</si>
  <si>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</si>
  <si>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</si>
  <si>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</si>
  <si>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</si>
  <si>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</si>
  <si>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</si>
  <si>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</si>
  <si>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</si>
  <si>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</si>
  <si>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</si>
  <si>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</si>
  <si>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</si>
  <si>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</si>
  <si>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</si>
  <si>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</si>
  <si>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</si>
  <si>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</si>
  <si>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</si>
  <si>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</si>
  <si>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</si>
  <si>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</si>
  <si>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</si>
  <si>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</si>
  <si>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</si>
  <si>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</si>
  <si>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</si>
  <si>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</si>
  <si>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</si>
  <si>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</si>
  <si>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</si>
  <si>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</si>
  <si>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</si>
  <si>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</si>
  <si>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</si>
  <si>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</si>
  <si>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</si>
  <si>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</si>
  <si>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</si>
  <si>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</si>
  <si>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</si>
  <si>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</si>
  <si>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</si>
  <si>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</si>
  <si>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</si>
  <si>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</si>
  <si>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</si>
  <si>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</si>
  <si>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</si>
  <si>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</si>
  <si>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</si>
  <si>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</si>
  <si>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</si>
  <si>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</si>
  <si>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</si>
  <si>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</si>
  <si>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</si>
  <si>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</si>
  <si>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</si>
  <si>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</si>
  <si>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</si>
  <si>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</si>
  <si>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</si>
  <si>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</si>
  <si>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</si>
  <si>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</si>
  <si>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</si>
  <si>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</si>
  <si>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</si>
  <si>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</si>
  <si>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</si>
  <si>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</si>
  <si>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</si>
  <si>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</si>
  <si>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</si>
  <si>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</si>
  <si>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</si>
  <si>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</si>
  <si>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</si>
  <si>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</si>
  <si>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</si>
  <si>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</si>
  <si>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</si>
  <si>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</si>
  <si>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</si>
  <si>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</si>
  <si>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</si>
  <si>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</si>
  <si>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</si>
  <si>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</si>
  <si>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</si>
  <si>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</si>
  <si>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</si>
  <si>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</si>
  <si>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</si>
  <si>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</si>
  <si>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</si>
  <si>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</si>
  <si>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</si>
  <si>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</si>
  <si>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</si>
  <si>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</si>
  <si>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</si>
  <si>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</si>
  <si>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</si>
  <si>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</si>
  <si>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</si>
  <si>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</si>
  <si>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</si>
  <si>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</si>
  <si>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</si>
  <si>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</si>
  <si>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</si>
  <si>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</si>
  <si>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</si>
  <si>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</si>
  <si>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</si>
  <si>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</si>
  <si>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</si>
  <si>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</si>
  <si>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</si>
  <si>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</si>
  <si>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</si>
  <si>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</si>
  <si>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</si>
  <si>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</si>
  <si>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</si>
  <si>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</si>
  <si>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</si>
  <si>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</si>
  <si>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</si>
  <si>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</si>
  <si>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</si>
  <si>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</si>
  <si>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</si>
  <si>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</si>
  <si>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</si>
  <si>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</si>
  <si>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</si>
  <si>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</si>
  <si>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</si>
  <si>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</si>
  <si>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</si>
  <si>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</si>
  <si>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</si>
  <si>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</si>
  <si>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</si>
  <si>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</si>
  <si>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</si>
  <si>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</si>
  <si>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</si>
  <si>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</si>
  <si>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</si>
  <si>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</si>
  <si>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</si>
  <si>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</si>
  <si>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</si>
  <si>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</si>
  <si>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</si>
  <si>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</si>
  <si>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</si>
  <si>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</si>
  <si>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</si>
  <si>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</si>
  <si>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</si>
  <si>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</si>
  <si>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</si>
  <si>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</si>
  <si>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</si>
  <si>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</si>
  <si>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</si>
  <si>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</si>
  <si>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</si>
  <si>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</si>
  <si>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</si>
  <si>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</si>
  <si>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</si>
  <si>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</si>
  <si>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</si>
  <si>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</si>
  <si>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</si>
  <si>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</si>
  <si>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</si>
  <si>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</si>
  <si>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</si>
  <si>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</si>
  <si>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</si>
  <si>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</si>
  <si>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</si>
  <si>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</si>
  <si>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</si>
  <si>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</si>
  <si>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</si>
  <si>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</si>
  <si>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</si>
  <si>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</si>
  <si>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</si>
  <si>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</si>
  <si>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</si>
  <si>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</si>
  <si>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</si>
  <si>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</si>
  <si>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</si>
  <si>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</si>
  <si>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</si>
  <si>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</si>
  <si>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</si>
  <si>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</si>
  <si>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</si>
  <si>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</si>
  <si>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</si>
  <si>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</si>
  <si>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</si>
  <si>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</si>
  <si>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</si>
  <si>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</si>
  <si>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</si>
  <si>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</si>
  <si>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</si>
  <si>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</si>
  <si>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</si>
  <si>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</si>
  <si>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</si>
  <si>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</si>
  <si>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</si>
  <si>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</si>
  <si>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</si>
  <si>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</si>
  <si>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</si>
  <si>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</si>
  <si>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</si>
  <si>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</si>
  <si>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</si>
  <si>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</si>
  <si>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</si>
  <si>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</si>
  <si>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</si>
  <si>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</si>
  <si>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</si>
  <si>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</si>
  <si>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</si>
  <si>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</si>
  <si>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</si>
  <si>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</si>
  <si>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</si>
  <si>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</si>
  <si>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</si>
  <si>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</si>
  <si>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</si>
  <si>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</si>
  <si>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</si>
  <si>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</si>
  <si>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</si>
  <si>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</si>
  <si>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</si>
  <si>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</si>
  <si>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</si>
  <si>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</si>
  <si>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</si>
  <si>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</si>
  <si>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</si>
  <si>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</si>
  <si>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</si>
  <si>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</si>
  <si>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</si>
  <si>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</si>
  <si>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</si>
  <si>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</si>
  <si>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</si>
  <si>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</si>
  <si>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</si>
  <si>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</si>
  <si>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</si>
  <si>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</si>
  <si>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</si>
  <si>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</si>
  <si>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</si>
  <si>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</si>
  <si>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</si>
  <si>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</si>
  <si>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</si>
  <si>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</si>
  <si>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</si>
  <si>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</si>
  <si>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</si>
  <si>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</si>
  <si>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</si>
  <si>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</si>
  <si>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</si>
  <si>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</si>
  <si>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</si>
  <si>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I. Költségvetési évben esedékes kötelezettségek</t>
  </si>
  <si>
    <t>Feladat
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</si>
  <si>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</si>
  <si>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</si>
  <si>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</si>
  <si>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</si>
  <si>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</si>
  <si>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</si>
  <si>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</si>
  <si>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</si>
  <si>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Idősek Otthona</t>
  </si>
  <si>
    <t>Működési célú támogatások</t>
  </si>
  <si>
    <t>Elszámolásból származó bevétel</t>
  </si>
  <si>
    <t>Egyéb működési célú támogatások bevételei ÁHT-n belülről</t>
  </si>
  <si>
    <t>Egyéb áruhasználati és szolgáltatási adók (idegenforgalmi adó)</t>
  </si>
  <si>
    <t xml:space="preserve">   - Támogatások nyújtása ÁH-n kívülre</t>
  </si>
  <si>
    <t>ÁHT-n belüli megelőlegezeés visszafizetése</t>
  </si>
  <si>
    <t>Egyéb felhalmozási célú támogatások bevételei ÁHT-n belül</t>
  </si>
  <si>
    <t>Felhalmozási célú önkormányzati támogatások - vis maior</t>
  </si>
  <si>
    <t xml:space="preserve">      Értékesítési és forgalmi adók</t>
  </si>
  <si>
    <t xml:space="preserve">      Vagyoni típusú adók</t>
  </si>
  <si>
    <t xml:space="preserve">       Vagyoni típusú adók</t>
  </si>
  <si>
    <t xml:space="preserve">       Értékesi és forgalmi adók</t>
  </si>
  <si>
    <t>5.1. melléklet a ……/2017(……) önkormányzati rendelethez</t>
  </si>
  <si>
    <t>6. melléklet a ……/2017 (……) önkormányzati rendelethez")</t>
  </si>
  <si>
    <t>7. melléklet a ……/2017(……) önkormányzati rendelethez</t>
  </si>
  <si>
    <t>Kamatmentes kölcsöntörlesztés</t>
  </si>
  <si>
    <t>Felhalmozási bevételek (ingatlan értékesítés)</t>
  </si>
  <si>
    <t xml:space="preserve">Önkormányzat </t>
  </si>
  <si>
    <t>Közös Önkormányzati Hivatal</t>
  </si>
  <si>
    <t>2017. év</t>
  </si>
  <si>
    <t xml:space="preserve">   - Előző évi elszámolásból</t>
  </si>
  <si>
    <t xml:space="preserve">   - Előző évi elszámolás</t>
  </si>
  <si>
    <t>Összes bevétel, kiadás  2017.</t>
  </si>
  <si>
    <t>VAGYONKIMUTATÁS a könyvviteli mérlegben értékkel szereplő eszközökről  2017.</t>
  </si>
  <si>
    <t>2017 évi módosított előirányzat</t>
  </si>
  <si>
    <t>2017. évi teljesítés</t>
  </si>
  <si>
    <t>Összes teljesítés 2017. dec. 31-ig</t>
  </si>
  <si>
    <t>Felhasználás 2016. XII.31-ig</t>
  </si>
  <si>
    <t>Telek értékesítés</t>
  </si>
  <si>
    <t>TRT Arculati kézikönyv</t>
  </si>
  <si>
    <t>ASP pályázat/ monitor</t>
  </si>
  <si>
    <t>Csúszda</t>
  </si>
  <si>
    <t>Fúvógép</t>
  </si>
  <si>
    <t>Porszívó ( Közös hivatal)</t>
  </si>
  <si>
    <t>Kamera ( Idősek Otthona)</t>
  </si>
  <si>
    <t>Művelődési ház kerítés vakolás</t>
  </si>
  <si>
    <t>Felhasználás 2016.XII.31-ig</t>
  </si>
  <si>
    <t>2017. évi módosított előirányzat</t>
  </si>
  <si>
    <t>Összes teljesítés 2017. de. 31-ig</t>
  </si>
  <si>
    <t>Szakhatósági eljárási díj (önk.)</t>
  </si>
  <si>
    <t>Arany János utca építési engedély</t>
  </si>
  <si>
    <t>Projekt előkészítés (önk)</t>
  </si>
  <si>
    <t>Építési terv, óvoda építési engedélyezési terv (önk)</t>
  </si>
  <si>
    <t>Hivatal felújítási , építészeti terv (önk)</t>
  </si>
  <si>
    <t>Konyha felújítás helyszínrajz ( önk.)</t>
  </si>
  <si>
    <t>Építésügyi hatósági eljárási díj (Kultur)</t>
  </si>
  <si>
    <t>Rehabilitációs körny. Tervek előkészítés (önk.9</t>
  </si>
  <si>
    <t>Fenntartási és üzemeltetési terv előkészítése (önk.9</t>
  </si>
  <si>
    <t>Fenntartási és Üz. terv megvalósíthatósági tan. Terv.(önk)</t>
  </si>
  <si>
    <t>Rózsa utca járda felújítás (Kistelepülések támogatásából)</t>
  </si>
  <si>
    <t>Pályázati önrészek</t>
  </si>
  <si>
    <t>2017. évi eredeti előirányzat</t>
  </si>
  <si>
    <t>2017. évi teljestés</t>
  </si>
  <si>
    <t>709+1</t>
  </si>
  <si>
    <t>2.1.melléklet a 4/2018(V. 30.) önkormányzati rendelethez</t>
  </si>
  <si>
    <t>2.2. melléklet a 4/2018 (V.30) önkormányzati rendelethez</t>
  </si>
  <si>
    <t>3. melléklet a 4/2018(V.30) önkormányzati rendelethez</t>
  </si>
  <si>
    <t>4. melléklet    a 4/2018(V.30) önkormányzati rendelethez</t>
  </si>
  <si>
    <t>4/2018. (V.30:)</t>
  </si>
  <si>
    <t>melléklet a 4/2018.</t>
  </si>
  <si>
    <t>V.30</t>
  </si>
  <si>
    <t>7.melléklet a 4/2018</t>
  </si>
  <si>
    <t>(V.30.)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</si>
</sst>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4" borderId="7" applyNumberFormat="0" applyFont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1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60" applyNumberFormat="1" applyFont="1" applyFill="1" applyBorder="1" applyAlignment="1" applyProtection="1">
      <alignment vertical="center"/>
      <protection/>
    </xf>
    <xf numFmtId="164" fontId="19" fillId="0" borderId="17" xfId="60" applyNumberFormat="1" applyFont="1" applyFill="1" applyBorder="1" applyAlignment="1" applyProtection="1">
      <alignment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23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32" xfId="61" applyNumberFormat="1" applyFont="1" applyFill="1" applyBorder="1" applyAlignment="1" applyProtection="1">
      <alignment horizontal="center" vertical="center" wrapText="1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4" fontId="13" fillId="0" borderId="3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2" xfId="61" applyNumberFormat="1" applyFont="1" applyFill="1" applyBorder="1" applyAlignment="1" applyProtection="1">
      <alignment vertical="center"/>
      <protection locked="0"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12" fillId="0" borderId="32" xfId="61" applyFont="1" applyFill="1" applyBorder="1" applyAlignment="1" applyProtection="1">
      <alignment horizontal="left" vertical="center" wrapText="1"/>
      <protection/>
    </xf>
    <xf numFmtId="173" fontId="13" fillId="0" borderId="18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3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8" xfId="60" applyFont="1" applyFill="1" applyBorder="1" applyAlignment="1" applyProtection="1">
      <alignment horizontal="left" vertical="center" wrapText="1" indent="6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26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42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 quotePrefix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2" applyFill="1" applyProtection="1">
      <alignment/>
      <protection/>
    </xf>
    <xf numFmtId="0" fontId="28" fillId="0" borderId="0" xfId="62" applyFont="1" applyFill="1" applyProtection="1">
      <alignment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43" xfId="62" applyFont="1" applyFill="1" applyBorder="1" applyAlignment="1" applyProtection="1">
      <alignment vertical="center" wrapText="1"/>
      <protection/>
    </xf>
    <xf numFmtId="173" fontId="13" fillId="0" borderId="25" xfId="61" applyNumberFormat="1" applyFont="1" applyFill="1" applyBorder="1" applyAlignment="1" applyProtection="1">
      <alignment horizontal="center" vertical="center"/>
      <protection/>
    </xf>
    <xf numFmtId="172" fontId="17" fillId="0" borderId="25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0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2" xfId="62" applyNumberFormat="1" applyFont="1" applyFill="1" applyBorder="1" applyAlignment="1" applyProtection="1">
      <alignment horizontal="right" vertical="center" wrapText="1"/>
      <protection/>
    </xf>
    <xf numFmtId="0" fontId="22" fillId="0" borderId="12" xfId="62" applyFont="1" applyFill="1" applyBorder="1" applyAlignment="1" applyProtection="1">
      <alignment horizontal="left" vertical="center" wrapText="1" indent="1"/>
      <protection/>
    </xf>
    <xf numFmtId="172" fontId="23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2" xfId="62" applyFont="1" applyFill="1" applyBorder="1" applyAlignment="1" applyProtection="1">
      <alignment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172" fontId="17" fillId="0" borderId="19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9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6" fillId="0" borderId="60" xfId="0" applyFont="1" applyFill="1" applyBorder="1" applyAlignment="1" applyProtection="1" quotePrefix="1">
      <alignment horizontal="right" vertical="center" indent="1"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49" fontId="13" fillId="0" borderId="42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47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wrapTex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center"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41" xfId="60" applyNumberFormat="1" applyFont="1" applyFill="1" applyBorder="1" applyAlignment="1" applyProtection="1">
      <alignment horizontal="center" vertical="center" wrapText="1"/>
      <protection/>
    </xf>
    <xf numFmtId="49" fontId="13" fillId="0" borderId="32" xfId="60" applyNumberFormat="1" applyFont="1" applyFill="1" applyBorder="1" applyAlignment="1" applyProtection="1">
      <alignment horizontal="center" vertical="center" wrapText="1"/>
      <protection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 applyProtection="1">
      <alignment vertical="center" wrapText="1"/>
      <protection/>
    </xf>
    <xf numFmtId="164" fontId="19" fillId="0" borderId="0" xfId="6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vertical="center" wrapText="1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4" fontId="12" fillId="0" borderId="22" xfId="61" applyNumberFormat="1" applyFont="1" applyFill="1" applyBorder="1" applyAlignment="1" applyProtection="1">
      <alignment vertical="center"/>
      <protection locked="0"/>
    </xf>
    <xf numFmtId="174" fontId="12" fillId="0" borderId="19" xfId="61" applyNumberFormat="1" applyFont="1" applyFill="1" applyBorder="1" applyAlignment="1" applyProtection="1">
      <alignment vertical="center"/>
      <protection/>
    </xf>
    <xf numFmtId="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164" fontId="6" fillId="0" borderId="25" xfId="60" applyNumberFormat="1" applyFont="1" applyFill="1" applyBorder="1" applyAlignment="1" applyProtection="1">
      <alignment horizontal="center" vertical="center"/>
      <protection/>
    </xf>
    <xf numFmtId="164" fontId="6" fillId="0" borderId="60" xfId="6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 quotePrefix="1">
      <alignment horizontal="center" vertical="center"/>
      <protection/>
    </xf>
    <xf numFmtId="0" fontId="6" fillId="0" borderId="36" xfId="0" applyFont="1" applyFill="1" applyBorder="1" applyAlignment="1" applyProtection="1" quotePrefix="1">
      <alignment horizontal="center" vertical="center"/>
      <protection/>
    </xf>
    <xf numFmtId="0" fontId="24" fillId="0" borderId="0" xfId="62" applyFont="1" applyFill="1" applyAlignment="1" applyProtection="1">
      <alignment horizontal="left"/>
      <protection/>
    </xf>
    <xf numFmtId="0" fontId="25" fillId="0" borderId="0" xfId="62" applyFont="1" applyFill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7" fillId="0" borderId="44" xfId="62" applyFont="1" applyFill="1" applyBorder="1" applyAlignment="1" applyProtection="1">
      <alignment horizontal="center" vertical="center" wrapText="1"/>
      <protection/>
    </xf>
    <xf numFmtId="0" fontId="27" fillId="0" borderId="41" xfId="62" applyFont="1" applyFill="1" applyBorder="1" applyAlignment="1" applyProtection="1">
      <alignment horizontal="center" vertical="center" wrapText="1"/>
      <protection/>
    </xf>
    <xf numFmtId="0" fontId="27" fillId="0" borderId="42" xfId="62" applyFont="1" applyFill="1" applyBorder="1" applyAlignment="1" applyProtection="1">
      <alignment horizontal="center" vertical="center" wrapText="1"/>
      <protection/>
    </xf>
    <xf numFmtId="0" fontId="19" fillId="0" borderId="35" xfId="61" applyFont="1" applyFill="1" applyBorder="1" applyAlignment="1" applyProtection="1">
      <alignment horizontal="center" vertical="center" textRotation="90"/>
      <protection/>
    </xf>
    <xf numFmtId="0" fontId="19" fillId="0" borderId="28" xfId="61" applyFont="1" applyFill="1" applyBorder="1" applyAlignment="1" applyProtection="1">
      <alignment horizontal="center" vertical="center" textRotation="90"/>
      <protection/>
    </xf>
    <xf numFmtId="0" fontId="19" fillId="0" borderId="26" xfId="61" applyFont="1" applyFill="1" applyBorder="1" applyAlignment="1" applyProtection="1">
      <alignment horizontal="center" vertical="center" textRotation="90"/>
      <protection/>
    </xf>
    <xf numFmtId="0" fontId="26" fillId="0" borderId="25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vertical="center" wrapText="1"/>
      <protection/>
    </xf>
    <xf numFmtId="0" fontId="26" fillId="0" borderId="56" xfId="62" applyFont="1" applyFill="1" applyBorder="1" applyAlignment="1" applyProtection="1">
      <alignment horizontal="center" vertical="center" wrapText="1"/>
      <protection/>
    </xf>
    <xf numFmtId="0" fontId="26" fillId="0" borderId="33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wrapText="1"/>
      <protection/>
    </xf>
    <xf numFmtId="0" fontId="26" fillId="0" borderId="22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5" fillId="0" borderId="43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19" fillId="0" borderId="25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0" xfId="61" applyFont="1" applyFill="1" applyBorder="1" applyAlignment="1" applyProtection="1">
      <alignment horizontal="center" vertical="center" wrapText="1"/>
      <protection/>
    </xf>
    <xf numFmtId="0" fontId="4" fillId="0" borderId="22" xfId="6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="112" zoomScaleNormal="130" zoomScaleSheetLayoutView="100" zoomScalePageLayoutView="112" workbookViewId="0" topLeftCell="B1">
      <selection activeCell="C4" sqref="C4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">
        <v>542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39475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2063</v>
      </c>
      <c r="E10" s="111">
        <v>2063</v>
      </c>
    </row>
    <row r="11" spans="1:5" s="137" customFormat="1" ht="12" customHeight="1">
      <c r="A11" s="90" t="s">
        <v>87</v>
      </c>
      <c r="B11" s="139" t="s">
        <v>523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18" t="s">
        <v>524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19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22751</v>
      </c>
    </row>
    <row r="29" spans="1:5" s="137" customFormat="1" ht="12" customHeight="1">
      <c r="A29" s="90" t="s">
        <v>226</v>
      </c>
      <c r="B29" s="139" t="s">
        <v>533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534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526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19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19" t="s">
        <v>248</v>
      </c>
      <c r="C44" s="132">
        <v>670</v>
      </c>
      <c r="D44" s="132">
        <v>965</v>
      </c>
      <c r="E44" s="115">
        <v>1064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v>229978</v>
      </c>
      <c r="D61" s="133"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/>
      <c r="D62" s="127"/>
      <c r="E62" s="110"/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16474</v>
      </c>
      <c r="D71" s="127">
        <v>16474</v>
      </c>
      <c r="E71" s="110">
        <v>16379</v>
      </c>
    </row>
    <row r="72" spans="1:5" s="137" customFormat="1" ht="12" customHeight="1">
      <c r="A72" s="91" t="s">
        <v>289</v>
      </c>
      <c r="B72" s="138" t="s">
        <v>290</v>
      </c>
      <c r="C72" s="131">
        <v>16474</v>
      </c>
      <c r="D72" s="131">
        <v>16474</v>
      </c>
      <c r="E72" s="114">
        <v>16379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>
        <f>+C79+C80+C81+C82</f>
        <v>0</v>
      </c>
      <c r="D78" s="127">
        <f>+D79+D80+D81+D82</f>
        <v>0</v>
      </c>
      <c r="E78" s="110">
        <f>+E79+E80+E81+E82</f>
        <v>0</v>
      </c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+C62+C66+C71+C74+C78+C83</f>
        <v>16474</v>
      </c>
      <c r="D84" s="133">
        <v>16479</v>
      </c>
      <c r="E84" s="146">
        <v>22138</v>
      </c>
    </row>
    <row r="85" spans="1:5" s="137" customFormat="1" ht="12" customHeight="1" thickBot="1">
      <c r="A85" s="153" t="s">
        <v>315</v>
      </c>
      <c r="B85" s="77" t="s">
        <v>316</v>
      </c>
      <c r="C85" s="133">
        <f>+C61+C84</f>
        <v>246452</v>
      </c>
      <c r="D85" s="133">
        <v>290658</v>
      </c>
      <c r="E85" s="146">
        <v>300657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>
        <v>87</v>
      </c>
      <c r="B89" s="358" t="s">
        <v>147</v>
      </c>
      <c r="C89" s="360" t="s">
        <v>542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82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>
        <v>429</v>
      </c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543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>
        <v>5702</v>
      </c>
      <c r="D107" s="34">
        <v>5702</v>
      </c>
      <c r="E107" s="75">
        <v>5594</v>
      </c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10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ZÁRSZÁMADÁSÁNAK PÉNZÜGYI MÉRLEGE&amp;10
&amp;R&amp;"Times New Roman CE,Félkövér dőlt"&amp;11 1.1. melléklet a 4./2018 (V. 30.)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D1" sqref="D1"/>
    </sheetView>
  </sheetViews>
  <sheetFormatPr defaultColWidth="9.00390625" defaultRowHeight="12.75"/>
  <cols>
    <col min="1" max="1" width="18.625" style="256" customWidth="1"/>
    <col min="2" max="2" width="62.0039062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 t="s">
        <v>584</v>
      </c>
      <c r="D1" s="237" t="s">
        <v>585</v>
      </c>
      <c r="E1" s="309" t="s">
        <v>537</v>
      </c>
    </row>
    <row r="2" spans="1:5" s="238" customFormat="1" ht="25.5" customHeight="1">
      <c r="A2" s="235" t="s">
        <v>122</v>
      </c>
      <c r="B2" s="375" t="s">
        <v>522</v>
      </c>
      <c r="C2" s="376"/>
      <c r="D2" s="377"/>
      <c r="E2" s="261"/>
    </row>
    <row r="3" spans="1:5" s="238" customFormat="1" ht="24.75" thickBot="1">
      <c r="A3" s="236" t="s">
        <v>121</v>
      </c>
      <c r="B3" s="378" t="s">
        <v>545</v>
      </c>
      <c r="C3" s="381"/>
      <c r="D3" s="382"/>
      <c r="E3" s="262"/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25113</v>
      </c>
      <c r="D8" s="271">
        <v>27006</v>
      </c>
      <c r="E8" s="258">
        <v>27006</v>
      </c>
    </row>
    <row r="9" spans="1:5" s="234" customFormat="1" ht="12" customHeight="1">
      <c r="A9" s="263" t="s">
        <v>66</v>
      </c>
      <c r="B9" s="86" t="s">
        <v>237</v>
      </c>
      <c r="C9" s="41"/>
      <c r="D9" s="272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273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273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273"/>
      <c r="E12" s="48"/>
    </row>
    <row r="13" spans="1:5" s="234" customFormat="1" ht="12" customHeight="1">
      <c r="A13" s="264" t="s">
        <v>87</v>
      </c>
      <c r="B13" s="84" t="s">
        <v>241</v>
      </c>
      <c r="C13" s="161">
        <v>22420</v>
      </c>
      <c r="D13" s="273">
        <v>23969</v>
      </c>
      <c r="E13" s="48">
        <v>23969</v>
      </c>
    </row>
    <row r="14" spans="1:5" s="234" customFormat="1" ht="12" customHeight="1">
      <c r="A14" s="264" t="s">
        <v>70</v>
      </c>
      <c r="B14" s="84" t="s">
        <v>408</v>
      </c>
      <c r="C14" s="161">
        <v>2693</v>
      </c>
      <c r="D14" s="273">
        <v>2950</v>
      </c>
      <c r="E14" s="48">
        <v>2950</v>
      </c>
    </row>
    <row r="15" spans="1:5" s="241" customFormat="1" ht="12" customHeight="1">
      <c r="A15" s="264" t="s">
        <v>71</v>
      </c>
      <c r="B15" s="83" t="s">
        <v>409</v>
      </c>
      <c r="C15" s="161"/>
      <c r="D15" s="273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274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273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49"/>
      <c r="E18" s="242"/>
    </row>
    <row r="19" spans="1:5" s="241" customFormat="1" ht="12" customHeight="1" thickBot="1">
      <c r="A19" s="218" t="s">
        <v>6</v>
      </c>
      <c r="B19" s="252" t="s">
        <v>410</v>
      </c>
      <c r="C19" s="164"/>
      <c r="D19" s="271">
        <v>86</v>
      </c>
      <c r="E19" s="258">
        <v>86</v>
      </c>
    </row>
    <row r="20" spans="1:5" s="241" customFormat="1" ht="12" customHeight="1">
      <c r="A20" s="264" t="s">
        <v>72</v>
      </c>
      <c r="B20" s="85" t="s">
        <v>210</v>
      </c>
      <c r="C20" s="161"/>
      <c r="D20" s="273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273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273"/>
      <c r="E22" s="48"/>
    </row>
    <row r="23" spans="1:5" s="234" customFormat="1" ht="12" customHeight="1" thickBot="1">
      <c r="A23" s="264" t="s">
        <v>75</v>
      </c>
      <c r="B23" s="84" t="s">
        <v>509</v>
      </c>
      <c r="C23" s="161"/>
      <c r="D23" s="273"/>
      <c r="E23" s="48"/>
    </row>
    <row r="24" spans="1:5" s="234" customFormat="1" ht="12" customHeight="1" thickBot="1">
      <c r="A24" s="251" t="s">
        <v>7</v>
      </c>
      <c r="B24" s="104" t="s">
        <v>99</v>
      </c>
      <c r="C24" s="23"/>
      <c r="D24" s="275"/>
      <c r="E24" s="257"/>
    </row>
    <row r="25" spans="1:5" s="234" customFormat="1" ht="12" customHeight="1" thickBot="1">
      <c r="A25" s="251" t="s">
        <v>8</v>
      </c>
      <c r="B25" s="104" t="s">
        <v>413</v>
      </c>
      <c r="C25" s="164"/>
      <c r="D25" s="271"/>
      <c r="E25" s="258"/>
    </row>
    <row r="26" spans="1:5" s="234" customFormat="1" ht="12" customHeight="1">
      <c r="A26" s="265" t="s">
        <v>224</v>
      </c>
      <c r="B26" s="266" t="s">
        <v>411</v>
      </c>
      <c r="C26" s="38"/>
      <c r="D26" s="270"/>
      <c r="E26" s="245"/>
    </row>
    <row r="27" spans="1:5" s="234" customFormat="1" ht="12" customHeight="1">
      <c r="A27" s="265" t="s">
        <v>230</v>
      </c>
      <c r="B27" s="267" t="s">
        <v>414</v>
      </c>
      <c r="C27" s="165"/>
      <c r="D27" s="276"/>
      <c r="E27" s="244"/>
    </row>
    <row r="28" spans="1:5" s="234" customFormat="1" ht="12" customHeight="1" thickBot="1">
      <c r="A28" s="264" t="s">
        <v>232</v>
      </c>
      <c r="B28" s="268" t="s">
        <v>510</v>
      </c>
      <c r="C28" s="248"/>
      <c r="D28" s="277"/>
      <c r="E28" s="243"/>
    </row>
    <row r="29" spans="1:5" s="234" customFormat="1" ht="12" customHeight="1" thickBot="1">
      <c r="A29" s="251" t="s">
        <v>9</v>
      </c>
      <c r="B29" s="104" t="s">
        <v>415</v>
      </c>
      <c r="C29" s="164">
        <f>+C30+C31+C32</f>
        <v>0</v>
      </c>
      <c r="D29" s="271">
        <f>+D30+D31+D32</f>
        <v>0</v>
      </c>
      <c r="E29" s="258">
        <f>+E30+E31+E32</f>
        <v>0</v>
      </c>
    </row>
    <row r="30" spans="1:5" s="234" customFormat="1" ht="12" customHeight="1">
      <c r="A30" s="265" t="s">
        <v>59</v>
      </c>
      <c r="B30" s="266" t="s">
        <v>250</v>
      </c>
      <c r="C30" s="38"/>
      <c r="D30" s="270"/>
      <c r="E30" s="245"/>
    </row>
    <row r="31" spans="1:5" s="234" customFormat="1" ht="12" customHeight="1">
      <c r="A31" s="265" t="s">
        <v>60</v>
      </c>
      <c r="B31" s="267" t="s">
        <v>251</v>
      </c>
      <c r="C31" s="165"/>
      <c r="D31" s="276"/>
      <c r="E31" s="244"/>
    </row>
    <row r="32" spans="1:5" s="234" customFormat="1" ht="12" customHeight="1" thickBot="1">
      <c r="A32" s="264" t="s">
        <v>61</v>
      </c>
      <c r="B32" s="250" t="s">
        <v>253</v>
      </c>
      <c r="C32" s="248"/>
      <c r="D32" s="277"/>
      <c r="E32" s="243"/>
    </row>
    <row r="33" spans="1:5" s="234" customFormat="1" ht="12" customHeight="1" thickBot="1">
      <c r="A33" s="251" t="s">
        <v>10</v>
      </c>
      <c r="B33" s="104" t="s">
        <v>374</v>
      </c>
      <c r="C33" s="23"/>
      <c r="D33" s="275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75"/>
      <c r="E34" s="257"/>
    </row>
    <row r="35" spans="1:5" s="234" customFormat="1" ht="12" customHeight="1" thickBot="1">
      <c r="A35" s="218" t="s">
        <v>12</v>
      </c>
      <c r="B35" s="104" t="s">
        <v>417</v>
      </c>
      <c r="C35" s="164">
        <v>25113</v>
      </c>
      <c r="D35" s="271">
        <v>27006</v>
      </c>
      <c r="E35" s="258">
        <v>27006</v>
      </c>
    </row>
    <row r="36" spans="1:5" s="241" customFormat="1" ht="12" customHeight="1" thickBot="1">
      <c r="A36" s="253" t="s">
        <v>13</v>
      </c>
      <c r="B36" s="104" t="s">
        <v>418</v>
      </c>
      <c r="C36" s="164">
        <v>23323</v>
      </c>
      <c r="D36" s="271">
        <v>28263</v>
      </c>
      <c r="E36" s="258">
        <v>26370</v>
      </c>
    </row>
    <row r="37" spans="1:5" s="241" customFormat="1" ht="15" customHeight="1">
      <c r="A37" s="265" t="s">
        <v>419</v>
      </c>
      <c r="B37" s="266" t="s">
        <v>135</v>
      </c>
      <c r="C37" s="38">
        <v>730</v>
      </c>
      <c r="D37" s="270">
        <v>730</v>
      </c>
      <c r="E37" s="245">
        <v>730</v>
      </c>
    </row>
    <row r="38" spans="1:5" s="241" customFormat="1" ht="15" customHeight="1">
      <c r="A38" s="265" t="s">
        <v>420</v>
      </c>
      <c r="B38" s="267" t="s">
        <v>2</v>
      </c>
      <c r="C38" s="165"/>
      <c r="D38" s="276"/>
      <c r="E38" s="244"/>
    </row>
    <row r="39" spans="1:5" ht="13.5" thickBot="1">
      <c r="A39" s="264" t="s">
        <v>421</v>
      </c>
      <c r="B39" s="250" t="s">
        <v>422</v>
      </c>
      <c r="C39" s="248">
        <v>22593</v>
      </c>
      <c r="D39" s="277">
        <v>27533</v>
      </c>
      <c r="E39" s="243">
        <v>25640</v>
      </c>
    </row>
    <row r="40" spans="1:5" s="240" customFormat="1" ht="16.5" customHeight="1" thickBot="1">
      <c r="A40" s="253" t="s">
        <v>14</v>
      </c>
      <c r="B40" s="254" t="s">
        <v>423</v>
      </c>
      <c r="C40" s="44">
        <v>48436</v>
      </c>
      <c r="D40" s="278">
        <v>55269</v>
      </c>
      <c r="E40" s="259">
        <v>53376</v>
      </c>
    </row>
    <row r="41" spans="1:5" s="69" customFormat="1" ht="12" customHeight="1">
      <c r="A41" s="226"/>
      <c r="B41" s="227"/>
      <c r="C41" s="232"/>
      <c r="D41" s="232"/>
      <c r="E41" s="232"/>
    </row>
    <row r="42" spans="1:5" ht="12" customHeight="1" thickBot="1">
      <c r="A42" s="228"/>
      <c r="B42" s="229"/>
      <c r="C42" s="233"/>
      <c r="D42" s="233"/>
      <c r="E42" s="233"/>
    </row>
    <row r="43" spans="1:5" ht="12" customHeight="1" thickBot="1">
      <c r="A43" s="372" t="s">
        <v>41</v>
      </c>
      <c r="B43" s="373"/>
      <c r="C43" s="373"/>
      <c r="D43" s="373"/>
      <c r="E43" s="374"/>
    </row>
    <row r="44" spans="1:5" ht="12" customHeight="1" thickBot="1">
      <c r="A44" s="251" t="s">
        <v>5</v>
      </c>
      <c r="B44" s="104" t="s">
        <v>424</v>
      </c>
      <c r="C44" s="164">
        <v>48436</v>
      </c>
      <c r="D44" s="164">
        <v>55180</v>
      </c>
      <c r="E44" s="258">
        <v>52288</v>
      </c>
    </row>
    <row r="45" spans="1:13" ht="12" customHeight="1">
      <c r="A45" s="264" t="s">
        <v>66</v>
      </c>
      <c r="B45" s="85" t="s">
        <v>35</v>
      </c>
      <c r="C45" s="38">
        <v>25185</v>
      </c>
      <c r="D45" s="38">
        <v>29139</v>
      </c>
      <c r="E45" s="245">
        <v>27913</v>
      </c>
      <c r="M45" s="21">
        <f>15000/60</f>
        <v>250</v>
      </c>
    </row>
    <row r="46" spans="1:13" ht="12" customHeight="1">
      <c r="A46" s="264" t="s">
        <v>67</v>
      </c>
      <c r="B46" s="84" t="s">
        <v>108</v>
      </c>
      <c r="C46" s="158">
        <v>5734</v>
      </c>
      <c r="D46" s="158">
        <v>6581</v>
      </c>
      <c r="E46" s="269">
        <v>6495</v>
      </c>
      <c r="M46" s="21">
        <f>+M45/8</f>
        <v>31.25</v>
      </c>
    </row>
    <row r="47" spans="1:5" ht="12" customHeight="1">
      <c r="A47" s="264" t="s">
        <v>68</v>
      </c>
      <c r="B47" s="84" t="s">
        <v>86</v>
      </c>
      <c r="C47" s="158">
        <v>17517</v>
      </c>
      <c r="D47" s="158">
        <v>19460</v>
      </c>
      <c r="E47" s="269">
        <v>17880</v>
      </c>
    </row>
    <row r="48" spans="1:5" s="69" customFormat="1" ht="12" customHeight="1">
      <c r="A48" s="264" t="s">
        <v>69</v>
      </c>
      <c r="B48" s="84" t="s">
        <v>109</v>
      </c>
      <c r="C48" s="158"/>
      <c r="D48" s="158"/>
      <c r="E48" s="269"/>
    </row>
    <row r="49" spans="1:5" ht="12" customHeight="1" thickBot="1">
      <c r="A49" s="264" t="s">
        <v>87</v>
      </c>
      <c r="B49" s="84" t="s">
        <v>110</v>
      </c>
      <c r="C49" s="158"/>
      <c r="D49" s="158"/>
      <c r="E49" s="269"/>
    </row>
    <row r="50" spans="1:5" ht="12" customHeight="1" thickBot="1">
      <c r="A50" s="251" t="s">
        <v>6</v>
      </c>
      <c r="B50" s="104" t="s">
        <v>425</v>
      </c>
      <c r="C50" s="164"/>
      <c r="D50" s="164">
        <v>89</v>
      </c>
      <c r="E50" s="258">
        <v>89</v>
      </c>
    </row>
    <row r="51" spans="1:5" ht="12" customHeight="1">
      <c r="A51" s="264" t="s">
        <v>72</v>
      </c>
      <c r="B51" s="85" t="s">
        <v>127</v>
      </c>
      <c r="C51" s="38"/>
      <c r="D51" s="38">
        <v>89</v>
      </c>
      <c r="E51" s="245">
        <v>89</v>
      </c>
    </row>
    <row r="52" spans="1:5" ht="12" customHeight="1">
      <c r="A52" s="264" t="s">
        <v>73</v>
      </c>
      <c r="B52" s="84" t="s">
        <v>112</v>
      </c>
      <c r="C52" s="158"/>
      <c r="D52" s="158"/>
      <c r="E52" s="269"/>
    </row>
    <row r="53" spans="1:5" ht="15" customHeight="1">
      <c r="A53" s="264" t="s">
        <v>74</v>
      </c>
      <c r="B53" s="84" t="s">
        <v>42</v>
      </c>
      <c r="C53" s="158"/>
      <c r="D53" s="158"/>
      <c r="E53" s="269"/>
    </row>
    <row r="54" spans="1:5" ht="13.5" thickBot="1">
      <c r="A54" s="264" t="s">
        <v>75</v>
      </c>
      <c r="B54" s="84" t="s">
        <v>511</v>
      </c>
      <c r="C54" s="158"/>
      <c r="D54" s="158"/>
      <c r="E54" s="269"/>
    </row>
    <row r="55" spans="1:5" ht="15" customHeight="1" thickBot="1">
      <c r="A55" s="251" t="s">
        <v>7</v>
      </c>
      <c r="B55" s="255" t="s">
        <v>426</v>
      </c>
      <c r="C55" s="44">
        <v>48436</v>
      </c>
      <c r="D55" s="44">
        <v>55269</v>
      </c>
      <c r="E55" s="259">
        <v>52377</v>
      </c>
    </row>
    <row r="56" spans="3:5" ht="13.5" thickBot="1">
      <c r="C56" s="260"/>
      <c r="D56" s="260"/>
      <c r="E56" s="260"/>
    </row>
    <row r="57" spans="1:5" ht="13.5" thickBot="1">
      <c r="A57" s="230" t="s">
        <v>504</v>
      </c>
      <c r="B57" s="231"/>
      <c r="C57" s="47">
        <v>10</v>
      </c>
      <c r="D57" s="47">
        <v>10</v>
      </c>
      <c r="E57" s="249">
        <v>10</v>
      </c>
    </row>
    <row r="58" spans="1:5" ht="13.5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1">
      <selection activeCell="A1" sqref="A1:E1"/>
    </sheetView>
  </sheetViews>
  <sheetFormatPr defaultColWidth="12.00390625" defaultRowHeight="12.75"/>
  <cols>
    <col min="1" max="1" width="67.125" style="279" customWidth="1"/>
    <col min="2" max="2" width="6.125" style="280" customWidth="1"/>
    <col min="3" max="4" width="12.125" style="279" customWidth="1"/>
    <col min="5" max="5" width="12.125" style="304" customWidth="1"/>
    <col min="6" max="16384" width="12.00390625" style="279" customWidth="1"/>
  </cols>
  <sheetData>
    <row r="1" spans="1:5" ht="49.5" customHeight="1">
      <c r="A1" s="384" t="s">
        <v>546</v>
      </c>
      <c r="B1" s="385"/>
      <c r="C1" s="385"/>
      <c r="D1" s="385"/>
      <c r="E1" s="385"/>
    </row>
    <row r="2" spans="3:5" ht="16.5" thickBot="1">
      <c r="C2" s="386" t="s">
        <v>154</v>
      </c>
      <c r="D2" s="386"/>
      <c r="E2" s="386"/>
    </row>
    <row r="3" spans="1:5" ht="15.75" customHeight="1">
      <c r="A3" s="387" t="s">
        <v>155</v>
      </c>
      <c r="B3" s="390" t="s">
        <v>156</v>
      </c>
      <c r="C3" s="393" t="s">
        <v>157</v>
      </c>
      <c r="D3" s="393" t="s">
        <v>158</v>
      </c>
      <c r="E3" s="395" t="s">
        <v>159</v>
      </c>
    </row>
    <row r="4" spans="1:5" ht="11.25" customHeight="1">
      <c r="A4" s="388"/>
      <c r="B4" s="391"/>
      <c r="C4" s="394"/>
      <c r="D4" s="394"/>
      <c r="E4" s="396"/>
    </row>
    <row r="5" spans="1:5" ht="15.75">
      <c r="A5" s="389"/>
      <c r="B5" s="392"/>
      <c r="C5" s="397" t="s">
        <v>160</v>
      </c>
      <c r="D5" s="397"/>
      <c r="E5" s="398"/>
    </row>
    <row r="6" spans="1:5" s="284" customFormat="1" ht="16.5" thickBot="1">
      <c r="A6" s="281" t="s">
        <v>489</v>
      </c>
      <c r="B6" s="282" t="s">
        <v>318</v>
      </c>
      <c r="C6" s="282" t="s">
        <v>319</v>
      </c>
      <c r="D6" s="282" t="s">
        <v>320</v>
      </c>
      <c r="E6" s="283" t="s">
        <v>321</v>
      </c>
    </row>
    <row r="7" spans="1:5" s="289" customFormat="1" ht="15.75">
      <c r="A7" s="285" t="s">
        <v>427</v>
      </c>
      <c r="B7" s="286" t="s">
        <v>161</v>
      </c>
      <c r="C7" s="287"/>
      <c r="D7" s="287">
        <v>1464</v>
      </c>
      <c r="E7" s="288"/>
    </row>
    <row r="8" spans="1:5" s="289" customFormat="1" ht="15.75">
      <c r="A8" s="290" t="s">
        <v>428</v>
      </c>
      <c r="B8" s="61" t="s">
        <v>162</v>
      </c>
      <c r="C8" s="291">
        <f>+C9+C14+C19+C24+C29</f>
        <v>0</v>
      </c>
      <c r="D8" s="291">
        <v>435504</v>
      </c>
      <c r="E8" s="292">
        <f>+E9+E14+E19+E24+E29</f>
        <v>0</v>
      </c>
    </row>
    <row r="9" spans="1:5" s="289" customFormat="1" ht="15.75">
      <c r="A9" s="290" t="s">
        <v>429</v>
      </c>
      <c r="B9" s="61" t="s">
        <v>163</v>
      </c>
      <c r="C9" s="291">
        <f>+C10+C11+C12+C13</f>
        <v>0</v>
      </c>
      <c r="D9" s="291">
        <v>384238</v>
      </c>
      <c r="E9" s="292">
        <f>+E10+E11+E12+E13</f>
        <v>0</v>
      </c>
    </row>
    <row r="10" spans="1:5" s="289" customFormat="1" ht="15.75">
      <c r="A10" s="293" t="s">
        <v>430</v>
      </c>
      <c r="B10" s="61" t="s">
        <v>164</v>
      </c>
      <c r="C10" s="52"/>
      <c r="D10" s="52">
        <v>147004</v>
      </c>
      <c r="E10" s="294"/>
    </row>
    <row r="11" spans="1:5" s="289" customFormat="1" ht="26.25" customHeight="1">
      <c r="A11" s="293" t="s">
        <v>431</v>
      </c>
      <c r="B11" s="61" t="s">
        <v>165</v>
      </c>
      <c r="C11" s="50"/>
      <c r="D11" s="50"/>
      <c r="E11" s="51"/>
    </row>
    <row r="12" spans="1:5" s="289" customFormat="1" ht="22.5">
      <c r="A12" s="293" t="s">
        <v>432</v>
      </c>
      <c r="B12" s="61" t="s">
        <v>166</v>
      </c>
      <c r="C12" s="50"/>
      <c r="D12" s="50">
        <v>157351</v>
      </c>
      <c r="E12" s="51"/>
    </row>
    <row r="13" spans="1:5" s="289" customFormat="1" ht="15.75">
      <c r="A13" s="293" t="s">
        <v>433</v>
      </c>
      <c r="B13" s="61" t="s">
        <v>167</v>
      </c>
      <c r="C13" s="50"/>
      <c r="D13" s="50">
        <v>79883</v>
      </c>
      <c r="E13" s="51"/>
    </row>
    <row r="14" spans="1:5" s="289" customFormat="1" ht="15.75">
      <c r="A14" s="290" t="s">
        <v>434</v>
      </c>
      <c r="B14" s="61" t="s">
        <v>168</v>
      </c>
      <c r="C14" s="295">
        <f>+C15+C16+C17+C18</f>
        <v>0</v>
      </c>
      <c r="D14" s="349">
        <v>45243</v>
      </c>
      <c r="E14" s="296">
        <f>+E15+E16+E17+E18</f>
        <v>0</v>
      </c>
    </row>
    <row r="15" spans="1:5" s="289" customFormat="1" ht="15.75">
      <c r="A15" s="293" t="s">
        <v>435</v>
      </c>
      <c r="B15" s="61" t="s">
        <v>169</v>
      </c>
      <c r="C15" s="50"/>
      <c r="D15" s="50"/>
      <c r="E15" s="51"/>
    </row>
    <row r="16" spans="1:5" s="289" customFormat="1" ht="22.5">
      <c r="A16" s="293" t="s">
        <v>436</v>
      </c>
      <c r="B16" s="61" t="s">
        <v>14</v>
      </c>
      <c r="C16" s="50"/>
      <c r="D16" s="50"/>
      <c r="E16" s="51"/>
    </row>
    <row r="17" spans="1:5" s="289" customFormat="1" ht="15.75">
      <c r="A17" s="293" t="s">
        <v>437</v>
      </c>
      <c r="B17" s="61" t="s">
        <v>15</v>
      </c>
      <c r="C17" s="50"/>
      <c r="D17" s="50">
        <v>32624</v>
      </c>
      <c r="E17" s="51"/>
    </row>
    <row r="18" spans="1:5" s="289" customFormat="1" ht="15.75">
      <c r="A18" s="293" t="s">
        <v>438</v>
      </c>
      <c r="B18" s="61" t="s">
        <v>16</v>
      </c>
      <c r="C18" s="50"/>
      <c r="D18" s="50">
        <v>12619</v>
      </c>
      <c r="E18" s="51"/>
    </row>
    <row r="19" spans="1:5" s="289" customFormat="1" ht="15.75">
      <c r="A19" s="290" t="s">
        <v>439</v>
      </c>
      <c r="B19" s="61" t="s">
        <v>17</v>
      </c>
      <c r="C19" s="295">
        <f>+C20+C21+C22+C23</f>
        <v>0</v>
      </c>
      <c r="D19" s="349"/>
      <c r="E19" s="296">
        <f>+E20+E21+E22+E23</f>
        <v>0</v>
      </c>
    </row>
    <row r="20" spans="1:5" s="289" customFormat="1" ht="15.75">
      <c r="A20" s="293" t="s">
        <v>440</v>
      </c>
      <c r="B20" s="61" t="s">
        <v>18</v>
      </c>
      <c r="C20" s="50"/>
      <c r="D20" s="50"/>
      <c r="E20" s="51"/>
    </row>
    <row r="21" spans="1:5" s="289" customFormat="1" ht="15.75">
      <c r="A21" s="293" t="s">
        <v>441</v>
      </c>
      <c r="B21" s="61" t="s">
        <v>19</v>
      </c>
      <c r="C21" s="50"/>
      <c r="D21" s="50"/>
      <c r="E21" s="51"/>
    </row>
    <row r="22" spans="1:5" s="289" customFormat="1" ht="15.75">
      <c r="A22" s="293" t="s">
        <v>442</v>
      </c>
      <c r="B22" s="61" t="s">
        <v>20</v>
      </c>
      <c r="C22" s="50"/>
      <c r="D22" s="50"/>
      <c r="E22" s="51"/>
    </row>
    <row r="23" spans="1:5" s="289" customFormat="1" ht="15.75">
      <c r="A23" s="293" t="s">
        <v>443</v>
      </c>
      <c r="B23" s="61" t="s">
        <v>21</v>
      </c>
      <c r="C23" s="50"/>
      <c r="D23" s="50"/>
      <c r="E23" s="51"/>
    </row>
    <row r="24" spans="1:5" s="289" customFormat="1" ht="15.75">
      <c r="A24" s="290" t="s">
        <v>444</v>
      </c>
      <c r="B24" s="61" t="s">
        <v>22</v>
      </c>
      <c r="C24" s="295">
        <f>+C25+C26+C27+C28</f>
        <v>0</v>
      </c>
      <c r="D24" s="349">
        <v>6023</v>
      </c>
      <c r="E24" s="296">
        <f>+E25+E26+E27+E28</f>
        <v>0</v>
      </c>
    </row>
    <row r="25" spans="1:5" s="289" customFormat="1" ht="15.75">
      <c r="A25" s="293" t="s">
        <v>445</v>
      </c>
      <c r="B25" s="61" t="s">
        <v>23</v>
      </c>
      <c r="C25" s="50"/>
      <c r="D25" s="50"/>
      <c r="E25" s="51"/>
    </row>
    <row r="26" spans="1:5" s="289" customFormat="1" ht="15.75">
      <c r="A26" s="293" t="s">
        <v>446</v>
      </c>
      <c r="B26" s="61" t="s">
        <v>24</v>
      </c>
      <c r="C26" s="50"/>
      <c r="D26" s="50"/>
      <c r="E26" s="51"/>
    </row>
    <row r="27" spans="1:5" s="289" customFormat="1" ht="15.75">
      <c r="A27" s="293" t="s">
        <v>447</v>
      </c>
      <c r="B27" s="61" t="s">
        <v>25</v>
      </c>
      <c r="C27" s="50"/>
      <c r="D27" s="50"/>
      <c r="E27" s="51"/>
    </row>
    <row r="28" spans="1:5" s="289" customFormat="1" ht="15.75">
      <c r="A28" s="293" t="s">
        <v>448</v>
      </c>
      <c r="B28" s="61" t="s">
        <v>26</v>
      </c>
      <c r="C28" s="50"/>
      <c r="D28" s="50"/>
      <c r="E28" s="51"/>
    </row>
    <row r="29" spans="1:5" s="289" customFormat="1" ht="15.75">
      <c r="A29" s="290" t="s">
        <v>449</v>
      </c>
      <c r="B29" s="61" t="s">
        <v>27</v>
      </c>
      <c r="C29" s="295">
        <f>+C30+C31+C32+C33</f>
        <v>0</v>
      </c>
      <c r="D29" s="349"/>
      <c r="E29" s="296">
        <f>+E30+E31+E32+E33</f>
        <v>0</v>
      </c>
    </row>
    <row r="30" spans="1:5" s="289" customFormat="1" ht="15.75">
      <c r="A30" s="293" t="s">
        <v>450</v>
      </c>
      <c r="B30" s="61" t="s">
        <v>28</v>
      </c>
      <c r="C30" s="50"/>
      <c r="D30" s="50"/>
      <c r="E30" s="51"/>
    </row>
    <row r="31" spans="1:5" s="289" customFormat="1" ht="22.5">
      <c r="A31" s="293" t="s">
        <v>451</v>
      </c>
      <c r="B31" s="61" t="s">
        <v>29</v>
      </c>
      <c r="C31" s="50"/>
      <c r="D31" s="50"/>
      <c r="E31" s="51"/>
    </row>
    <row r="32" spans="1:5" s="289" customFormat="1" ht="15.75">
      <c r="A32" s="293" t="s">
        <v>452</v>
      </c>
      <c r="B32" s="61" t="s">
        <v>30</v>
      </c>
      <c r="C32" s="50"/>
      <c r="D32" s="50"/>
      <c r="E32" s="51"/>
    </row>
    <row r="33" spans="1:5" s="289" customFormat="1" ht="15.75">
      <c r="A33" s="293" t="s">
        <v>453</v>
      </c>
      <c r="B33" s="61" t="s">
        <v>31</v>
      </c>
      <c r="C33" s="50"/>
      <c r="D33" s="50"/>
      <c r="E33" s="51"/>
    </row>
    <row r="34" spans="1:5" s="289" customFormat="1" ht="15.75">
      <c r="A34" s="290" t="s">
        <v>454</v>
      </c>
      <c r="B34" s="61" t="s">
        <v>32</v>
      </c>
      <c r="C34" s="295">
        <f>+C35+C40+C45</f>
        <v>0</v>
      </c>
      <c r="D34" s="349">
        <v>146873</v>
      </c>
      <c r="E34" s="296">
        <f>+E35+E40+E45</f>
        <v>0</v>
      </c>
    </row>
    <row r="35" spans="1:5" s="289" customFormat="1" ht="15.75">
      <c r="A35" s="290" t="s">
        <v>455</v>
      </c>
      <c r="B35" s="61" t="s">
        <v>33</v>
      </c>
      <c r="C35" s="295">
        <f>+C36+C37+C38+C39</f>
        <v>0</v>
      </c>
      <c r="D35" s="349">
        <v>146755</v>
      </c>
      <c r="E35" s="296">
        <f>+E36+E37+E38+E39</f>
        <v>0</v>
      </c>
    </row>
    <row r="36" spans="1:5" s="289" customFormat="1" ht="15.75">
      <c r="A36" s="293" t="s">
        <v>456</v>
      </c>
      <c r="B36" s="61" t="s">
        <v>85</v>
      </c>
      <c r="C36" s="50"/>
      <c r="D36" s="50"/>
      <c r="E36" s="51"/>
    </row>
    <row r="37" spans="1:5" s="289" customFormat="1" ht="15.75">
      <c r="A37" s="293" t="s">
        <v>457</v>
      </c>
      <c r="B37" s="61" t="s">
        <v>151</v>
      </c>
      <c r="C37" s="50"/>
      <c r="D37" s="50"/>
      <c r="E37" s="51"/>
    </row>
    <row r="38" spans="1:5" s="289" customFormat="1" ht="15.75">
      <c r="A38" s="293" t="s">
        <v>458</v>
      </c>
      <c r="B38" s="61" t="s">
        <v>152</v>
      </c>
      <c r="C38" s="50"/>
      <c r="D38" s="50"/>
      <c r="E38" s="51"/>
    </row>
    <row r="39" spans="1:5" s="289" customFormat="1" ht="15.75">
      <c r="A39" s="293" t="s">
        <v>459</v>
      </c>
      <c r="B39" s="61" t="s">
        <v>153</v>
      </c>
      <c r="C39" s="50"/>
      <c r="D39" s="50"/>
      <c r="E39" s="51"/>
    </row>
    <row r="40" spans="1:5" s="289" customFormat="1" ht="15.75">
      <c r="A40" s="290" t="s">
        <v>460</v>
      </c>
      <c r="B40" s="61" t="s">
        <v>170</v>
      </c>
      <c r="C40" s="295">
        <f>+C41+C42+C43+C44</f>
        <v>0</v>
      </c>
      <c r="D40" s="349">
        <v>118</v>
      </c>
      <c r="E40" s="296">
        <f>+E41+E42+E43+E44</f>
        <v>0</v>
      </c>
    </row>
    <row r="41" spans="1:5" s="289" customFormat="1" ht="15.75">
      <c r="A41" s="293" t="s">
        <v>461</v>
      </c>
      <c r="B41" s="61" t="s">
        <v>171</v>
      </c>
      <c r="C41" s="50"/>
      <c r="D41" s="50"/>
      <c r="E41" s="51"/>
    </row>
    <row r="42" spans="1:5" s="289" customFormat="1" ht="22.5">
      <c r="A42" s="293" t="s">
        <v>462</v>
      </c>
      <c r="B42" s="61" t="s">
        <v>172</v>
      </c>
      <c r="C42" s="50"/>
      <c r="D42" s="50"/>
      <c r="E42" s="51"/>
    </row>
    <row r="43" spans="1:5" s="289" customFormat="1" ht="15.75">
      <c r="A43" s="293" t="s">
        <v>463</v>
      </c>
      <c r="B43" s="61" t="s">
        <v>173</v>
      </c>
      <c r="C43" s="50"/>
      <c r="D43" s="50"/>
      <c r="E43" s="51"/>
    </row>
    <row r="44" spans="1:5" s="289" customFormat="1" ht="15.75">
      <c r="A44" s="293" t="s">
        <v>464</v>
      </c>
      <c r="B44" s="61" t="s">
        <v>174</v>
      </c>
      <c r="C44" s="50"/>
      <c r="D44" s="50"/>
      <c r="E44" s="51"/>
    </row>
    <row r="45" spans="1:5" s="289" customFormat="1" ht="15.75">
      <c r="A45" s="290" t="s">
        <v>465</v>
      </c>
      <c r="B45" s="61" t="s">
        <v>175</v>
      </c>
      <c r="C45" s="295">
        <f>+C46+C47+C48+C49</f>
        <v>0</v>
      </c>
      <c r="D45" s="295"/>
      <c r="E45" s="296">
        <f>+E46+E47+E48+E49</f>
        <v>0</v>
      </c>
    </row>
    <row r="46" spans="1:5" s="289" customFormat="1" ht="15.75">
      <c r="A46" s="293" t="s">
        <v>466</v>
      </c>
      <c r="B46" s="61" t="s">
        <v>176</v>
      </c>
      <c r="C46" s="50"/>
      <c r="D46" s="50"/>
      <c r="E46" s="51"/>
    </row>
    <row r="47" spans="1:5" s="289" customFormat="1" ht="22.5">
      <c r="A47" s="293" t="s">
        <v>467</v>
      </c>
      <c r="B47" s="61" t="s">
        <v>177</v>
      </c>
      <c r="C47" s="50"/>
      <c r="D47" s="50"/>
      <c r="E47" s="51"/>
    </row>
    <row r="48" spans="1:5" s="289" customFormat="1" ht="15.75">
      <c r="A48" s="293" t="s">
        <v>468</v>
      </c>
      <c r="B48" s="61" t="s">
        <v>178</v>
      </c>
      <c r="C48" s="50"/>
      <c r="D48" s="50"/>
      <c r="E48" s="51"/>
    </row>
    <row r="49" spans="1:5" s="289" customFormat="1" ht="15.75">
      <c r="A49" s="293" t="s">
        <v>469</v>
      </c>
      <c r="B49" s="61" t="s">
        <v>179</v>
      </c>
      <c r="C49" s="50"/>
      <c r="D49" s="50"/>
      <c r="E49" s="51"/>
    </row>
    <row r="50" spans="1:5" s="289" customFormat="1" ht="15.75">
      <c r="A50" s="290" t="s">
        <v>470</v>
      </c>
      <c r="B50" s="61" t="s">
        <v>180</v>
      </c>
      <c r="C50" s="50"/>
      <c r="D50" s="350">
        <v>282506</v>
      </c>
      <c r="E50" s="51"/>
    </row>
    <row r="51" spans="1:5" s="289" customFormat="1" ht="21">
      <c r="A51" s="290" t="s">
        <v>471</v>
      </c>
      <c r="B51" s="61" t="s">
        <v>181</v>
      </c>
      <c r="C51" s="295">
        <f>+C7+C8+C34+C50</f>
        <v>0</v>
      </c>
      <c r="D51" s="349">
        <v>866347</v>
      </c>
      <c r="E51" s="296">
        <f>+E7+E8+E34+E50</f>
        <v>0</v>
      </c>
    </row>
    <row r="52" spans="1:5" s="289" customFormat="1" ht="15.75">
      <c r="A52" s="290" t="s">
        <v>472</v>
      </c>
      <c r="B52" s="61" t="s">
        <v>182</v>
      </c>
      <c r="C52" s="50"/>
      <c r="D52" s="50"/>
      <c r="E52" s="51"/>
    </row>
    <row r="53" spans="1:5" s="289" customFormat="1" ht="15.75">
      <c r="A53" s="290" t="s">
        <v>473</v>
      </c>
      <c r="B53" s="61" t="s">
        <v>183</v>
      </c>
      <c r="C53" s="50"/>
      <c r="D53" s="50"/>
      <c r="E53" s="51"/>
    </row>
    <row r="54" spans="1:5" s="289" customFormat="1" ht="15.75">
      <c r="A54" s="290" t="s">
        <v>474</v>
      </c>
      <c r="B54" s="61" t="s">
        <v>184</v>
      </c>
      <c r="C54" s="295">
        <f>+C52+C53</f>
        <v>0</v>
      </c>
      <c r="D54" s="295"/>
      <c r="E54" s="296">
        <f>+E52+E53</f>
        <v>0</v>
      </c>
    </row>
    <row r="55" spans="1:5" s="289" customFormat="1" ht="15.75">
      <c r="A55" s="290" t="s">
        <v>475</v>
      </c>
      <c r="B55" s="61" t="s">
        <v>185</v>
      </c>
      <c r="C55" s="50"/>
      <c r="D55" s="50"/>
      <c r="E55" s="51"/>
    </row>
    <row r="56" spans="1:5" s="289" customFormat="1" ht="15.75">
      <c r="A56" s="290" t="s">
        <v>476</v>
      </c>
      <c r="B56" s="61" t="s">
        <v>186</v>
      </c>
      <c r="C56" s="50"/>
      <c r="D56" s="50">
        <v>143</v>
      </c>
      <c r="E56" s="51"/>
    </row>
    <row r="57" spans="1:5" s="289" customFormat="1" ht="15.75">
      <c r="A57" s="290" t="s">
        <v>477</v>
      </c>
      <c r="B57" s="61" t="s">
        <v>187</v>
      </c>
      <c r="C57" s="50"/>
      <c r="D57" s="50">
        <v>43863</v>
      </c>
      <c r="E57" s="51"/>
    </row>
    <row r="58" spans="1:5" s="289" customFormat="1" ht="15.75">
      <c r="A58" s="290" t="s">
        <v>478</v>
      </c>
      <c r="B58" s="61" t="s">
        <v>188</v>
      </c>
      <c r="C58" s="50"/>
      <c r="D58" s="50"/>
      <c r="E58" s="51"/>
    </row>
    <row r="59" spans="1:5" s="289" customFormat="1" ht="15.75">
      <c r="A59" s="290" t="s">
        <v>479</v>
      </c>
      <c r="B59" s="61" t="s">
        <v>189</v>
      </c>
      <c r="C59" s="295">
        <f>+C55+C56+C57+C58</f>
        <v>0</v>
      </c>
      <c r="D59" s="349">
        <v>44006</v>
      </c>
      <c r="E59" s="296">
        <f>+E55+E56+E57+E58</f>
        <v>0</v>
      </c>
    </row>
    <row r="60" spans="1:5" s="289" customFormat="1" ht="15.75">
      <c r="A60" s="290" t="s">
        <v>480</v>
      </c>
      <c r="B60" s="61" t="s">
        <v>190</v>
      </c>
      <c r="C60" s="50"/>
      <c r="D60" s="50">
        <v>34348</v>
      </c>
      <c r="E60" s="51"/>
    </row>
    <row r="61" spans="1:5" s="289" customFormat="1" ht="15.75">
      <c r="A61" s="290" t="s">
        <v>481</v>
      </c>
      <c r="B61" s="61" t="s">
        <v>191</v>
      </c>
      <c r="C61" s="50"/>
      <c r="D61" s="50"/>
      <c r="E61" s="51"/>
    </row>
    <row r="62" spans="1:5" s="289" customFormat="1" ht="15.75">
      <c r="A62" s="290" t="s">
        <v>482</v>
      </c>
      <c r="B62" s="61" t="s">
        <v>192</v>
      </c>
      <c r="C62" s="50"/>
      <c r="D62" s="50">
        <v>322276</v>
      </c>
      <c r="E62" s="51"/>
    </row>
    <row r="63" spans="1:5" s="289" customFormat="1" ht="15.75">
      <c r="A63" s="290" t="s">
        <v>483</v>
      </c>
      <c r="B63" s="61" t="s">
        <v>193</v>
      </c>
      <c r="C63" s="295">
        <f>+C60+C61+C62</f>
        <v>0</v>
      </c>
      <c r="D63" s="349">
        <v>356624</v>
      </c>
      <c r="E63" s="296">
        <f>+E60+E61+E62</f>
        <v>0</v>
      </c>
    </row>
    <row r="64" spans="1:5" s="289" customFormat="1" ht="15.75">
      <c r="A64" s="290" t="s">
        <v>484</v>
      </c>
      <c r="B64" s="61" t="s">
        <v>194</v>
      </c>
      <c r="C64" s="50"/>
      <c r="D64" s="50"/>
      <c r="E64" s="51"/>
    </row>
    <row r="65" spans="1:5" s="289" customFormat="1" ht="21">
      <c r="A65" s="290" t="s">
        <v>485</v>
      </c>
      <c r="B65" s="61" t="s">
        <v>195</v>
      </c>
      <c r="C65" s="50"/>
      <c r="D65" s="50">
        <v>-1932</v>
      </c>
      <c r="E65" s="51"/>
    </row>
    <row r="66" spans="1:5" s="289" customFormat="1" ht="15.75">
      <c r="A66" s="290" t="s">
        <v>486</v>
      </c>
      <c r="B66" s="61" t="s">
        <v>196</v>
      </c>
      <c r="C66" s="295">
        <f>+C64+C65</f>
        <v>0</v>
      </c>
      <c r="D66" s="349">
        <v>-1932</v>
      </c>
      <c r="E66" s="296">
        <f>+E64+E65</f>
        <v>0</v>
      </c>
    </row>
    <row r="67" spans="1:5" s="289" customFormat="1" ht="15.75">
      <c r="A67" s="290" t="s">
        <v>487</v>
      </c>
      <c r="B67" s="61" t="s">
        <v>197</v>
      </c>
      <c r="C67" s="50"/>
      <c r="D67" s="50"/>
      <c r="E67" s="51"/>
    </row>
    <row r="68" spans="1:5" s="289" customFormat="1" ht="16.5" thickBot="1">
      <c r="A68" s="297" t="s">
        <v>488</v>
      </c>
      <c r="B68" s="65" t="s">
        <v>198</v>
      </c>
      <c r="C68" s="298">
        <f>+C51+C54+C59+C63+C66+C67</f>
        <v>0</v>
      </c>
      <c r="D68" s="298">
        <v>1269073</v>
      </c>
      <c r="E68" s="299">
        <f>+E51+E54+E59+E63+E66+E67</f>
        <v>0</v>
      </c>
    </row>
    <row r="69" spans="1:5" ht="15.75">
      <c r="A69" s="300"/>
      <c r="C69" s="301"/>
      <c r="D69" s="301"/>
      <c r="E69" s="302"/>
    </row>
    <row r="70" spans="1:5" ht="15.75">
      <c r="A70" s="300"/>
      <c r="C70" s="301"/>
      <c r="D70" s="301"/>
      <c r="E70" s="302"/>
    </row>
    <row r="71" spans="1:5" ht="15.75">
      <c r="A71" s="303"/>
      <c r="C71" s="301"/>
      <c r="D71" s="301"/>
      <c r="E71" s="302"/>
    </row>
    <row r="72" spans="1:5" ht="15.75">
      <c r="A72" s="383"/>
      <c r="B72" s="383"/>
      <c r="C72" s="383"/>
      <c r="D72" s="383"/>
      <c r="E72" s="383"/>
    </row>
    <row r="73" spans="1:5" ht="15.75">
      <c r="A73" s="383"/>
      <c r="B73" s="383"/>
      <c r="C73" s="383"/>
      <c r="D73" s="383"/>
      <c r="E73" s="383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dőlt"Bakonyszentlászló Önkormányzat&amp;R&amp;"Times New Roman,Félkövér dőlt"1. tájékoztató tábla a ……/2017. (……) önkormányzati rendelethez</oddHeader>
    <oddFooter>&amp;C&amp;P</oddFoot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tabSelected="1" view="pageLayout" workbookViewId="0" topLeftCell="A1">
      <selection activeCell="A2" sqref="A2:C2"/>
    </sheetView>
  </sheetViews>
  <sheetFormatPr defaultColWidth="9.00390625" defaultRowHeight="12.75"/>
  <cols>
    <col min="1" max="1" width="71.125" style="53" customWidth="1"/>
    <col min="2" max="2" width="6.125" style="66" customWidth="1"/>
    <col min="3" max="3" width="18.00390625" style="305" customWidth="1"/>
    <col min="4" max="16384" width="9.375" style="305" customWidth="1"/>
  </cols>
  <sheetData>
    <row r="1" spans="1:3" ht="32.25" customHeight="1">
      <c r="A1" s="400" t="s">
        <v>199</v>
      </c>
      <c r="B1" s="400"/>
      <c r="C1" s="400"/>
    </row>
    <row r="2" spans="1:3" ht="15.75">
      <c r="A2" s="401" t="s">
        <v>542</v>
      </c>
      <c r="B2" s="401"/>
      <c r="C2" s="401"/>
    </row>
    <row r="4" spans="2:3" ht="13.5" thickBot="1">
      <c r="B4" s="402" t="s">
        <v>154</v>
      </c>
      <c r="C4" s="402"/>
    </row>
    <row r="5" spans="1:3" s="54" customFormat="1" ht="31.5" customHeight="1">
      <c r="A5" s="403" t="s">
        <v>200</v>
      </c>
      <c r="B5" s="405" t="s">
        <v>156</v>
      </c>
      <c r="C5" s="407" t="s">
        <v>201</v>
      </c>
    </row>
    <row r="6" spans="1:3" s="54" customFormat="1" ht="12.75">
      <c r="A6" s="404"/>
      <c r="B6" s="406"/>
      <c r="C6" s="408"/>
    </row>
    <row r="7" spans="1:3" s="58" customFormat="1" ht="13.5" thickBot="1">
      <c r="A7" s="55" t="s">
        <v>317</v>
      </c>
      <c r="B7" s="56" t="s">
        <v>318</v>
      </c>
      <c r="C7" s="57" t="s">
        <v>319</v>
      </c>
    </row>
    <row r="8" spans="1:3" ht="15.75" customHeight="1">
      <c r="A8" s="290" t="s">
        <v>490</v>
      </c>
      <c r="B8" s="59" t="s">
        <v>161</v>
      </c>
      <c r="C8" s="60">
        <v>1045489</v>
      </c>
    </row>
    <row r="9" spans="1:3" ht="15.75" customHeight="1">
      <c r="A9" s="290" t="s">
        <v>491</v>
      </c>
      <c r="B9" s="61" t="s">
        <v>162</v>
      </c>
      <c r="C9" s="60">
        <v>613419</v>
      </c>
    </row>
    <row r="10" spans="1:3" ht="15.75" customHeight="1">
      <c r="A10" s="290" t="s">
        <v>492</v>
      </c>
      <c r="B10" s="61" t="s">
        <v>163</v>
      </c>
      <c r="C10" s="60">
        <v>12158</v>
      </c>
    </row>
    <row r="11" spans="1:3" ht="15.75" customHeight="1">
      <c r="A11" s="290" t="s">
        <v>493</v>
      </c>
      <c r="B11" s="61" t="s">
        <v>164</v>
      </c>
      <c r="C11" s="62">
        <v>-418977</v>
      </c>
    </row>
    <row r="12" spans="1:3" ht="15.75" customHeight="1">
      <c r="A12" s="290" t="s">
        <v>494</v>
      </c>
      <c r="B12" s="61" t="s">
        <v>165</v>
      </c>
      <c r="C12" s="62"/>
    </row>
    <row r="13" spans="1:3" ht="15.75" customHeight="1">
      <c r="A13" s="290" t="s">
        <v>495</v>
      </c>
      <c r="B13" s="61" t="s">
        <v>166</v>
      </c>
      <c r="C13" s="62">
        <v>3988</v>
      </c>
    </row>
    <row r="14" spans="1:3" ht="15.75" customHeight="1">
      <c r="A14" s="290" t="s">
        <v>496</v>
      </c>
      <c r="B14" s="61" t="s">
        <v>167</v>
      </c>
      <c r="C14" s="63">
        <f>SUM(C8:C13)</f>
        <v>1256077</v>
      </c>
    </row>
    <row r="15" spans="1:3" ht="15.75" customHeight="1">
      <c r="A15" s="290" t="s">
        <v>512</v>
      </c>
      <c r="B15" s="61" t="s">
        <v>168</v>
      </c>
      <c r="C15" s="62">
        <v>2181</v>
      </c>
    </row>
    <row r="16" spans="1:3" ht="15.75" customHeight="1">
      <c r="A16" s="290" t="s">
        <v>497</v>
      </c>
      <c r="B16" s="61" t="s">
        <v>169</v>
      </c>
      <c r="C16" s="62">
        <v>5759</v>
      </c>
    </row>
    <row r="17" spans="1:3" ht="15.75" customHeight="1">
      <c r="A17" s="290" t="s">
        <v>498</v>
      </c>
      <c r="B17" s="61" t="s">
        <v>14</v>
      </c>
      <c r="C17" s="62">
        <v>1233</v>
      </c>
    </row>
    <row r="18" spans="1:3" ht="15.75" customHeight="1">
      <c r="A18" s="290" t="s">
        <v>499</v>
      </c>
      <c r="B18" s="61" t="s">
        <v>15</v>
      </c>
      <c r="C18" s="63">
        <v>9174</v>
      </c>
    </row>
    <row r="19" spans="1:3" s="306" customFormat="1" ht="15.75" customHeight="1">
      <c r="A19" s="290" t="s">
        <v>500</v>
      </c>
      <c r="B19" s="61" t="s">
        <v>16</v>
      </c>
      <c r="C19" s="62"/>
    </row>
    <row r="20" spans="1:3" ht="15.75" customHeight="1">
      <c r="A20" s="290" t="s">
        <v>501</v>
      </c>
      <c r="B20" s="61" t="s">
        <v>17</v>
      </c>
      <c r="C20" s="351">
        <v>3822</v>
      </c>
    </row>
    <row r="21" spans="1:3" ht="15.75" customHeight="1" thickBot="1">
      <c r="A21" s="64" t="s">
        <v>502</v>
      </c>
      <c r="B21" s="65" t="s">
        <v>18</v>
      </c>
      <c r="C21" s="352">
        <f>C14+C18+C19+C20</f>
        <v>1269073</v>
      </c>
    </row>
    <row r="22" spans="1:5" ht="15.75">
      <c r="A22" s="300"/>
      <c r="B22" s="303"/>
      <c r="C22" s="301"/>
      <c r="D22" s="301"/>
      <c r="E22" s="301"/>
    </row>
    <row r="23" spans="1:5" ht="15.75">
      <c r="A23" s="300"/>
      <c r="B23" s="303"/>
      <c r="C23" s="301"/>
      <c r="D23" s="301"/>
      <c r="E23" s="301"/>
    </row>
    <row r="24" spans="1:5" ht="15.75">
      <c r="A24" s="303"/>
      <c r="B24" s="303"/>
      <c r="C24" s="301"/>
      <c r="D24" s="301"/>
      <c r="E24" s="301"/>
    </row>
    <row r="25" spans="1:5" ht="15.75">
      <c r="A25" s="399"/>
      <c r="B25" s="399"/>
      <c r="C25" s="399"/>
      <c r="D25" s="307"/>
      <c r="E25" s="307"/>
    </row>
    <row r="26" spans="1:5" ht="15.75">
      <c r="A26" s="399"/>
      <c r="B26" s="399"/>
      <c r="C26" s="399"/>
      <c r="D26" s="307"/>
      <c r="E26" s="30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dőlt"Bakonyszentlászló Önkormányzat&amp;C1 tájékoztató tábla 4&amp;R&amp;"Times New Roman CE,Félkövér dőlt"1.2. tájékoztató tábla a 4/2018. V. 30)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5" sqref="E95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39472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20663</v>
      </c>
      <c r="E10" s="111">
        <v>2063</v>
      </c>
    </row>
    <row r="11" spans="1:5" s="137" customFormat="1" ht="12" customHeight="1">
      <c r="A11" s="90" t="s">
        <v>87</v>
      </c>
      <c r="B11" s="139" t="s">
        <v>207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19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24919</v>
      </c>
    </row>
    <row r="29" spans="1:5" s="137" customFormat="1" ht="12" customHeight="1">
      <c r="A29" s="90" t="s">
        <v>226</v>
      </c>
      <c r="B29" s="139" t="s">
        <v>227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229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233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40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>
        <v>670</v>
      </c>
      <c r="D44" s="132">
        <v>703</v>
      </c>
      <c r="E44" s="115">
        <v>797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229978</v>
      </c>
      <c r="D61" s="133">
        <f>+D6+D13+D20+D27+D34+D45+D51+D56</f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10772</v>
      </c>
      <c r="D71" s="127">
        <v>10772</v>
      </c>
      <c r="E71" s="110">
        <v>10785</v>
      </c>
    </row>
    <row r="72" spans="1:5" s="137" customFormat="1" ht="12" customHeight="1">
      <c r="A72" s="91" t="s">
        <v>289</v>
      </c>
      <c r="B72" s="138" t="s">
        <v>290</v>
      </c>
      <c r="C72" s="131">
        <v>10772</v>
      </c>
      <c r="D72" s="131">
        <v>10772</v>
      </c>
      <c r="E72" s="114">
        <v>10785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10772</v>
      </c>
      <c r="D84" s="133">
        <f>D62+D66+D71+D74+D78+D83</f>
        <v>10772</v>
      </c>
      <c r="E84" s="133">
        <f>E62+E66+E71+E74+E78+E83</f>
        <v>16544</v>
      </c>
    </row>
    <row r="85" spans="1:5" s="137" customFormat="1" ht="12" customHeight="1" thickBot="1">
      <c r="A85" s="153" t="s">
        <v>315</v>
      </c>
      <c r="B85" s="77" t="s">
        <v>316</v>
      </c>
      <c r="C85" s="133">
        <f>C61+C84</f>
        <v>240750</v>
      </c>
      <c r="D85" s="133">
        <f>D61+D84</f>
        <v>284956</v>
      </c>
      <c r="E85" s="133">
        <v>295063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126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544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27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f>+D92+D108+D122</f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KÖTELEZŐ FELADATAINAK MÉRLEGE 
&amp;R&amp;"Times New Roman CE,Félkövér dőlt"&amp;11 1.2. melléklet a 4/2018. (V. 30.)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2" sqref="E92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f>SUM(C7:C12)</f>
        <v>0</v>
      </c>
      <c r="D6" s="127">
        <f>SUM(D7:D12)</f>
        <v>0</v>
      </c>
      <c r="E6" s="110">
        <f>SUM(E7:E12)</f>
        <v>0</v>
      </c>
    </row>
    <row r="7" spans="1:5" s="137" customFormat="1" ht="12" customHeight="1">
      <c r="A7" s="91" t="s">
        <v>66</v>
      </c>
      <c r="B7" s="138" t="s">
        <v>203</v>
      </c>
      <c r="C7" s="129"/>
      <c r="D7" s="129"/>
      <c r="E7" s="112"/>
    </row>
    <row r="8" spans="1:5" s="137" customFormat="1" ht="12" customHeight="1">
      <c r="A8" s="90" t="s">
        <v>67</v>
      </c>
      <c r="B8" s="139" t="s">
        <v>204</v>
      </c>
      <c r="C8" s="128"/>
      <c r="D8" s="128"/>
      <c r="E8" s="111"/>
    </row>
    <row r="9" spans="1:5" s="137" customFormat="1" ht="12" customHeight="1">
      <c r="A9" s="90" t="s">
        <v>68</v>
      </c>
      <c r="B9" s="139" t="s">
        <v>205</v>
      </c>
      <c r="C9" s="128"/>
      <c r="D9" s="128"/>
      <c r="E9" s="111"/>
    </row>
    <row r="10" spans="1:5" s="137" customFormat="1" ht="12" customHeight="1">
      <c r="A10" s="90" t="s">
        <v>69</v>
      </c>
      <c r="B10" s="139" t="s">
        <v>206</v>
      </c>
      <c r="C10" s="128"/>
      <c r="D10" s="128"/>
      <c r="E10" s="111"/>
    </row>
    <row r="11" spans="1:5" s="137" customFormat="1" ht="12" customHeight="1">
      <c r="A11" s="90" t="s">
        <v>87</v>
      </c>
      <c r="B11" s="139" t="s">
        <v>207</v>
      </c>
      <c r="C11" s="128"/>
      <c r="D11" s="128"/>
      <c r="E11" s="111"/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f>SUM(C14:C18)</f>
        <v>0</v>
      </c>
      <c r="D13" s="127">
        <f>SUM(D14:D18)</f>
        <v>0</v>
      </c>
      <c r="E13" s="110">
        <f>SUM(E14:E18)</f>
        <v>0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214</v>
      </c>
      <c r="C18" s="128"/>
      <c r="D18" s="128"/>
      <c r="E18" s="111"/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>
        <f>SUM(C21:C25)</f>
        <v>0</v>
      </c>
      <c r="D20" s="127">
        <f>SUM(D21:D25)</f>
        <v>0</v>
      </c>
      <c r="E20" s="110">
        <f>SUM(E21:E25)</f>
        <v>0</v>
      </c>
    </row>
    <row r="21" spans="1:5" s="137" customFormat="1" ht="12" customHeight="1">
      <c r="A21" s="91" t="s">
        <v>55</v>
      </c>
      <c r="B21" s="138" t="s">
        <v>217</v>
      </c>
      <c r="C21" s="129"/>
      <c r="D21" s="129"/>
      <c r="E21" s="112"/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f>+C28+C31+C32+C33</f>
        <v>0</v>
      </c>
      <c r="D27" s="133">
        <f>+D28+D31+D32+D33</f>
        <v>0</v>
      </c>
      <c r="E27" s="146">
        <f>+E28+E31+E32+E33</f>
        <v>0</v>
      </c>
    </row>
    <row r="28" spans="1:5" s="137" customFormat="1" ht="12" customHeight="1">
      <c r="A28" s="91" t="s">
        <v>224</v>
      </c>
      <c r="B28" s="138" t="s">
        <v>225</v>
      </c>
      <c r="C28" s="148">
        <f>+C29+C30</f>
        <v>0</v>
      </c>
      <c r="D28" s="148">
        <f>+D29+D30</f>
        <v>0</v>
      </c>
      <c r="E28" s="147">
        <f>+E29+E30</f>
        <v>0</v>
      </c>
    </row>
    <row r="29" spans="1:5" s="137" customFormat="1" ht="12" customHeight="1">
      <c r="A29" s="90" t="s">
        <v>226</v>
      </c>
      <c r="B29" s="139" t="s">
        <v>227</v>
      </c>
      <c r="C29" s="128"/>
      <c r="D29" s="128"/>
      <c r="E29" s="111"/>
    </row>
    <row r="30" spans="1:5" s="137" customFormat="1" ht="12" customHeight="1">
      <c r="A30" s="90" t="s">
        <v>228</v>
      </c>
      <c r="B30" s="139" t="s">
        <v>229</v>
      </c>
      <c r="C30" s="128"/>
      <c r="D30" s="128"/>
      <c r="E30" s="111"/>
    </row>
    <row r="31" spans="1:5" s="137" customFormat="1" ht="12" customHeight="1">
      <c r="A31" s="90" t="s">
        <v>230</v>
      </c>
      <c r="B31" s="139" t="s">
        <v>231</v>
      </c>
      <c r="C31" s="128"/>
      <c r="D31" s="128"/>
      <c r="E31" s="111"/>
    </row>
    <row r="32" spans="1:5" s="137" customFormat="1" ht="12" customHeight="1">
      <c r="A32" s="90" t="s">
        <v>232</v>
      </c>
      <c r="B32" s="139" t="s">
        <v>233</v>
      </c>
      <c r="C32" s="128"/>
      <c r="D32" s="128"/>
      <c r="E32" s="111"/>
    </row>
    <row r="33" spans="1:5" s="137" customFormat="1" ht="12" customHeight="1" thickBot="1">
      <c r="A33" s="92" t="s">
        <v>234</v>
      </c>
      <c r="B33" s="140" t="s">
        <v>235</v>
      </c>
      <c r="C33" s="130"/>
      <c r="D33" s="130"/>
      <c r="E33" s="113"/>
    </row>
    <row r="34" spans="1:5" s="137" customFormat="1" ht="12" customHeight="1" thickBot="1">
      <c r="A34" s="96" t="s">
        <v>9</v>
      </c>
      <c r="B34" s="97" t="s">
        <v>236</v>
      </c>
      <c r="C34" s="127">
        <f>SUM(C35:C44)</f>
        <v>0</v>
      </c>
      <c r="D34" s="127">
        <f>SUM(D35:D44)</f>
        <v>0</v>
      </c>
      <c r="E34" s="110">
        <f>SUM(E35:E44)</f>
        <v>0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/>
      <c r="D36" s="128"/>
      <c r="E36" s="111"/>
    </row>
    <row r="37" spans="1:5" s="137" customFormat="1" ht="12" customHeight="1">
      <c r="A37" s="90" t="s">
        <v>61</v>
      </c>
      <c r="B37" s="139" t="s">
        <v>239</v>
      </c>
      <c r="C37" s="128"/>
      <c r="D37" s="128"/>
      <c r="E37" s="111"/>
    </row>
    <row r="38" spans="1:5" s="137" customFormat="1" ht="12" customHeight="1">
      <c r="A38" s="90" t="s">
        <v>100</v>
      </c>
      <c r="B38" s="139" t="s">
        <v>240</v>
      </c>
      <c r="C38" s="128"/>
      <c r="D38" s="128"/>
      <c r="E38" s="111"/>
    </row>
    <row r="39" spans="1:5" s="137" customFormat="1" ht="12" customHeight="1">
      <c r="A39" s="90" t="s">
        <v>101</v>
      </c>
      <c r="B39" s="139" t="s">
        <v>241</v>
      </c>
      <c r="C39" s="128"/>
      <c r="D39" s="128"/>
      <c r="E39" s="111"/>
    </row>
    <row r="40" spans="1:5" s="137" customFormat="1" ht="12" customHeight="1">
      <c r="A40" s="90" t="s">
        <v>102</v>
      </c>
      <c r="B40" s="139" t="s">
        <v>242</v>
      </c>
      <c r="C40" s="128"/>
      <c r="D40" s="128"/>
      <c r="E40" s="111"/>
    </row>
    <row r="41" spans="1:5" s="137" customFormat="1" ht="12" customHeight="1">
      <c r="A41" s="90" t="s">
        <v>103</v>
      </c>
      <c r="B41" s="139" t="s">
        <v>243</v>
      </c>
      <c r="C41" s="128"/>
      <c r="D41" s="128"/>
      <c r="E41" s="111"/>
    </row>
    <row r="42" spans="1:5" s="137" customFormat="1" ht="12" customHeight="1">
      <c r="A42" s="90" t="s">
        <v>104</v>
      </c>
      <c r="B42" s="139" t="s">
        <v>244</v>
      </c>
      <c r="C42" s="128"/>
      <c r="D42" s="128"/>
      <c r="E42" s="111"/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/>
      <c r="D44" s="132"/>
      <c r="E44" s="115"/>
    </row>
    <row r="45" spans="1:5" s="137" customFormat="1" ht="12" customHeight="1" thickBot="1">
      <c r="A45" s="96" t="s">
        <v>10</v>
      </c>
      <c r="B45" s="97" t="s">
        <v>249</v>
      </c>
      <c r="C45" s="127">
        <f>SUM(C46:C50)</f>
        <v>0</v>
      </c>
      <c r="D45" s="127">
        <f>SUM(D46:D50)</f>
        <v>0</v>
      </c>
      <c r="E45" s="110">
        <f>SUM(E46:E50)</f>
        <v>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/>
      <c r="D47" s="131"/>
      <c r="E47" s="114"/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f>SUM(C52:C54)</f>
        <v>0</v>
      </c>
      <c r="D51" s="127">
        <f>SUM(D52:D54)</f>
        <v>0</v>
      </c>
      <c r="E51" s="110">
        <f>SUM(E52:E54)</f>
        <v>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/>
      <c r="D53" s="128"/>
      <c r="E53" s="111"/>
    </row>
    <row r="54" spans="1:5" s="137" customFormat="1" ht="12" customHeight="1">
      <c r="A54" s="90" t="s">
        <v>261</v>
      </c>
      <c r="B54" s="139" t="s">
        <v>262</v>
      </c>
      <c r="C54" s="128"/>
      <c r="D54" s="128"/>
      <c r="E54" s="111"/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>
        <f>SUM(C57:C59)</f>
        <v>0</v>
      </c>
      <c r="D56" s="127">
        <f>SUM(D57:D59)</f>
        <v>0</v>
      </c>
      <c r="E56" s="110">
        <f>SUM(E57:E59)</f>
        <v>0</v>
      </c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0</v>
      </c>
      <c r="D61" s="133">
        <f>+D6+D13+D20+D27+D34+D45+D51+D56</f>
        <v>0</v>
      </c>
      <c r="E61" s="146">
        <f>+E6+E13+E20+E27+E34+E45+E51+E56</f>
        <v>0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5702</v>
      </c>
      <c r="D71" s="127">
        <v>5702</v>
      </c>
      <c r="E71" s="127">
        <v>5594</v>
      </c>
    </row>
    <row r="72" spans="1:5" s="137" customFormat="1" ht="12" customHeight="1">
      <c r="A72" s="91" t="s">
        <v>289</v>
      </c>
      <c r="B72" s="138" t="s">
        <v>290</v>
      </c>
      <c r="C72" s="131">
        <v>5702</v>
      </c>
      <c r="D72" s="131">
        <v>5702</v>
      </c>
      <c r="E72" s="114">
        <v>5594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/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/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5702</v>
      </c>
      <c r="D84" s="133">
        <f>D62+D66+D71+D74+D78+D83</f>
        <v>5702</v>
      </c>
      <c r="E84" s="133">
        <v>5594</v>
      </c>
    </row>
    <row r="85" spans="1:5" s="137" customFormat="1" ht="12" customHeight="1" thickBot="1">
      <c r="A85" s="153" t="s">
        <v>315</v>
      </c>
      <c r="B85" s="77" t="s">
        <v>316</v>
      </c>
      <c r="C85" s="133">
        <v>5702</v>
      </c>
      <c r="D85" s="133">
        <v>5702</v>
      </c>
      <c r="E85" s="146">
        <v>5594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5702</v>
      </c>
      <c r="D92" s="126">
        <v>5702</v>
      </c>
      <c r="E92" s="126">
        <v>5702</v>
      </c>
    </row>
    <row r="93" spans="1:5" ht="12" customHeight="1">
      <c r="A93" s="93" t="s">
        <v>66</v>
      </c>
      <c r="B93" s="86" t="s">
        <v>35</v>
      </c>
      <c r="C93" s="33"/>
      <c r="D93" s="33"/>
      <c r="E93" s="81"/>
    </row>
    <row r="94" spans="1:5" ht="12" customHeight="1">
      <c r="A94" s="90" t="s">
        <v>67</v>
      </c>
      <c r="B94" s="84" t="s">
        <v>108</v>
      </c>
      <c r="C94" s="128"/>
      <c r="D94" s="128"/>
      <c r="E94" s="111"/>
    </row>
    <row r="95" spans="1:5" ht="12" customHeight="1">
      <c r="A95" s="90" t="s">
        <v>68</v>
      </c>
      <c r="B95" s="84" t="s">
        <v>86</v>
      </c>
      <c r="C95" s="130"/>
      <c r="D95" s="130"/>
      <c r="E95" s="113"/>
    </row>
    <row r="96" spans="1:5" ht="12" customHeight="1">
      <c r="A96" s="90" t="s">
        <v>69</v>
      </c>
      <c r="B96" s="87" t="s">
        <v>109</v>
      </c>
      <c r="C96" s="130"/>
      <c r="D96" s="130"/>
      <c r="E96" s="113"/>
    </row>
    <row r="97" spans="1:5" ht="12" customHeight="1">
      <c r="A97" s="90" t="s">
        <v>77</v>
      </c>
      <c r="B97" s="95" t="s">
        <v>110</v>
      </c>
      <c r="C97" s="130">
        <v>5702</v>
      </c>
      <c r="D97" s="130">
        <v>5702</v>
      </c>
      <c r="E97" s="113">
        <v>5702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/>
      <c r="D102" s="130"/>
      <c r="E102" s="113"/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527</v>
      </c>
      <c r="C104" s="130">
        <v>5702</v>
      </c>
      <c r="D104" s="130">
        <v>5702</v>
      </c>
      <c r="E104" s="113">
        <v>5702</v>
      </c>
    </row>
    <row r="105" spans="1:5" ht="12" customHeight="1">
      <c r="A105" s="89" t="s">
        <v>111</v>
      </c>
      <c r="B105" s="108" t="s">
        <v>331</v>
      </c>
      <c r="C105" s="130"/>
      <c r="D105" s="130"/>
      <c r="E105" s="113"/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/>
      <c r="D108" s="127"/>
      <c r="E108" s="110"/>
    </row>
    <row r="109" spans="1:5" ht="12" customHeight="1">
      <c r="A109" s="91" t="s">
        <v>72</v>
      </c>
      <c r="B109" s="84" t="s">
        <v>127</v>
      </c>
      <c r="C109" s="129"/>
      <c r="D109" s="129"/>
      <c r="E109" s="112"/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/>
      <c r="D111" s="128"/>
      <c r="E111" s="111"/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>
        <f>+C123+C124</f>
        <v>0</v>
      </c>
      <c r="D122" s="127">
        <f>+D123+D124</f>
        <v>0</v>
      </c>
      <c r="E122" s="110">
        <f>+E123+E124</f>
        <v>0</v>
      </c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5702</v>
      </c>
      <c r="D125" s="127">
        <v>5702</v>
      </c>
      <c r="E125" s="110">
        <v>5702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f>+C136+C137+C138+C139</f>
        <v>0</v>
      </c>
      <c r="D135" s="133">
        <f>+D136+D137+D138+D139</f>
        <v>0</v>
      </c>
      <c r="E135" s="146">
        <f>+E136+E137+E138+E139</f>
        <v>0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/>
      <c r="D137" s="128"/>
      <c r="E137" s="111"/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0</v>
      </c>
      <c r="D145" s="78">
        <f>+D126+D130+D135+D140</f>
        <v>0</v>
      </c>
      <c r="E145" s="79">
        <f>+E126+E130+E135+E140</f>
        <v>0</v>
      </c>
    </row>
    <row r="146" spans="1:5" ht="16.5" thickBot="1">
      <c r="A146" s="120" t="s">
        <v>14</v>
      </c>
      <c r="B146" s="123" t="s">
        <v>370</v>
      </c>
      <c r="C146" s="78">
        <f>+C125+C145</f>
        <v>5702</v>
      </c>
      <c r="D146" s="78">
        <f>+D125+D145</f>
        <v>5702</v>
      </c>
      <c r="E146" s="79">
        <f>+E125+E145</f>
        <v>5702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ÖNKÉNT VÁLLALT FELADATAINAK MÉRLEGE
&amp;R&amp;"Times New Roman CE,Félkövér dőlt"&amp;11 1.3. melléklet a 4/2018. (V. 30.)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D1">
      <selection activeCell="J1" sqref="J1:J30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94</v>
      </c>
      <c r="C1" s="170"/>
      <c r="D1" s="170"/>
      <c r="E1" s="170"/>
      <c r="F1" s="170"/>
      <c r="G1" s="170"/>
      <c r="H1" s="170"/>
      <c r="I1" s="170"/>
      <c r="J1" s="364" t="s">
        <v>577</v>
      </c>
    </row>
    <row r="2" spans="7:10" ht="14.25" thickBot="1">
      <c r="G2" s="22"/>
      <c r="H2" s="22"/>
      <c r="I2" s="22" t="s">
        <v>46</v>
      </c>
      <c r="J2" s="364"/>
    </row>
    <row r="3" spans="1:10" ht="18" customHeight="1" thickBot="1">
      <c r="A3" s="362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4"/>
    </row>
    <row r="4" spans="1:10" s="171" customFormat="1" ht="35.25" customHeight="1" thickBot="1">
      <c r="A4" s="363"/>
      <c r="B4" s="18" t="s">
        <v>47</v>
      </c>
      <c r="C4" s="19" t="s">
        <v>574</v>
      </c>
      <c r="D4" s="157" t="s">
        <v>560</v>
      </c>
      <c r="E4" s="19" t="s">
        <v>575</v>
      </c>
      <c r="F4" s="18" t="s">
        <v>47</v>
      </c>
      <c r="G4" s="19" t="str">
        <f>+C4</f>
        <v>2017. évi eredeti előirányzat</v>
      </c>
      <c r="H4" s="157" t="str">
        <f>+D4</f>
        <v>2017. évi módosított előirányzat</v>
      </c>
      <c r="I4" s="187" t="str">
        <f>+E4</f>
        <v>2017. évi teljestés</v>
      </c>
      <c r="J4" s="364"/>
    </row>
    <row r="5" spans="1:10" s="172" customFormat="1" ht="12" customHeight="1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4"/>
    </row>
    <row r="6" spans="1:10" ht="15" customHeight="1">
      <c r="A6" s="173" t="s">
        <v>5</v>
      </c>
      <c r="B6" s="174" t="s">
        <v>371</v>
      </c>
      <c r="C6" s="160">
        <v>148501</v>
      </c>
      <c r="D6" s="160">
        <v>163344</v>
      </c>
      <c r="E6" s="160">
        <v>163344</v>
      </c>
      <c r="F6" s="174" t="s">
        <v>48</v>
      </c>
      <c r="G6" s="160">
        <v>79613</v>
      </c>
      <c r="H6" s="160">
        <v>91475</v>
      </c>
      <c r="I6" s="166">
        <v>89068</v>
      </c>
      <c r="J6" s="364"/>
    </row>
    <row r="7" spans="1:10" ht="15" customHeight="1">
      <c r="A7" s="175" t="s">
        <v>6</v>
      </c>
      <c r="B7" s="176" t="s">
        <v>372</v>
      </c>
      <c r="C7" s="161">
        <v>13368</v>
      </c>
      <c r="D7" s="161">
        <v>20696</v>
      </c>
      <c r="E7" s="161">
        <v>22936</v>
      </c>
      <c r="F7" s="176" t="s">
        <v>108</v>
      </c>
      <c r="G7" s="161">
        <v>17646</v>
      </c>
      <c r="H7" s="161">
        <v>19599</v>
      </c>
      <c r="I7" s="167">
        <v>19514</v>
      </c>
      <c r="J7" s="364"/>
    </row>
    <row r="8" spans="1:10" ht="15" customHeight="1">
      <c r="A8" s="175" t="s">
        <v>7</v>
      </c>
      <c r="B8" s="176" t="s">
        <v>373</v>
      </c>
      <c r="C8" s="161"/>
      <c r="D8" s="161"/>
      <c r="E8" s="161"/>
      <c r="F8" s="176" t="s">
        <v>133</v>
      </c>
      <c r="G8" s="161">
        <v>77326</v>
      </c>
      <c r="H8" s="161">
        <v>84605</v>
      </c>
      <c r="I8" s="167">
        <v>76557</v>
      </c>
      <c r="J8" s="364"/>
    </row>
    <row r="9" spans="1:10" ht="15" customHeight="1">
      <c r="A9" s="175" t="s">
        <v>8</v>
      </c>
      <c r="B9" s="176" t="s">
        <v>99</v>
      </c>
      <c r="C9" s="161">
        <v>25800</v>
      </c>
      <c r="D9" s="161">
        <v>29981</v>
      </c>
      <c r="E9" s="161">
        <v>31230</v>
      </c>
      <c r="F9" s="176" t="s">
        <v>109</v>
      </c>
      <c r="G9" s="161">
        <v>9954</v>
      </c>
      <c r="H9" s="161">
        <v>11849</v>
      </c>
      <c r="I9" s="167">
        <v>11712</v>
      </c>
      <c r="J9" s="364"/>
    </row>
    <row r="10" spans="1:10" ht="15" customHeight="1">
      <c r="A10" s="175" t="s">
        <v>9</v>
      </c>
      <c r="B10" s="177" t="s">
        <v>538</v>
      </c>
      <c r="C10" s="161">
        <v>217</v>
      </c>
      <c r="D10" s="161">
        <v>217</v>
      </c>
      <c r="E10" s="161">
        <v>396</v>
      </c>
      <c r="F10" s="176" t="s">
        <v>110</v>
      </c>
      <c r="G10" s="161">
        <v>46408</v>
      </c>
      <c r="H10" s="161">
        <v>52102</v>
      </c>
      <c r="I10" s="167">
        <v>51056</v>
      </c>
      <c r="J10" s="364"/>
    </row>
    <row r="11" spans="1:10" ht="15" customHeight="1">
      <c r="A11" s="175" t="s">
        <v>10</v>
      </c>
      <c r="B11" s="176" t="s">
        <v>503</v>
      </c>
      <c r="C11" s="162"/>
      <c r="D11" s="162"/>
      <c r="E11" s="162"/>
      <c r="F11" s="176" t="s">
        <v>36</v>
      </c>
      <c r="G11" s="161"/>
      <c r="H11" s="161"/>
      <c r="I11" s="167"/>
      <c r="J11" s="364"/>
    </row>
    <row r="12" spans="1:10" ht="15" customHeight="1">
      <c r="A12" s="175" t="s">
        <v>11</v>
      </c>
      <c r="B12" s="176" t="s">
        <v>248</v>
      </c>
      <c r="C12" s="161">
        <v>41381</v>
      </c>
      <c r="D12" s="161">
        <v>42534</v>
      </c>
      <c r="E12" s="161">
        <v>41701</v>
      </c>
      <c r="F12" s="6"/>
      <c r="G12" s="161"/>
      <c r="H12" s="161"/>
      <c r="I12" s="167"/>
      <c r="J12" s="364"/>
    </row>
    <row r="13" spans="1:10" ht="15" customHeight="1">
      <c r="A13" s="175" t="s">
        <v>12</v>
      </c>
      <c r="B13" s="6" t="s">
        <v>296</v>
      </c>
      <c r="C13" s="161"/>
      <c r="D13" s="161"/>
      <c r="E13" s="161">
        <v>5759</v>
      </c>
      <c r="F13" s="6"/>
      <c r="G13" s="161"/>
      <c r="H13" s="161"/>
      <c r="I13" s="167"/>
      <c r="J13" s="364"/>
    </row>
    <row r="14" spans="1:10" ht="15" customHeight="1">
      <c r="A14" s="175" t="s">
        <v>13</v>
      </c>
      <c r="B14" s="186"/>
      <c r="C14" s="162"/>
      <c r="D14" s="162"/>
      <c r="E14" s="162"/>
      <c r="F14" s="6"/>
      <c r="G14" s="161"/>
      <c r="H14" s="161"/>
      <c r="I14" s="167"/>
      <c r="J14" s="364"/>
    </row>
    <row r="15" spans="1:10" ht="15" customHeight="1">
      <c r="A15" s="175" t="s">
        <v>14</v>
      </c>
      <c r="B15" s="6"/>
      <c r="C15" s="161"/>
      <c r="D15" s="161"/>
      <c r="E15" s="161"/>
      <c r="F15" s="6"/>
      <c r="G15" s="161"/>
      <c r="H15" s="161"/>
      <c r="I15" s="167"/>
      <c r="J15" s="364"/>
    </row>
    <row r="16" spans="1:10" ht="15" customHeight="1">
      <c r="A16" s="175" t="s">
        <v>15</v>
      </c>
      <c r="B16" s="6"/>
      <c r="C16" s="161"/>
      <c r="D16" s="161"/>
      <c r="E16" s="161"/>
      <c r="F16" s="6"/>
      <c r="G16" s="161"/>
      <c r="H16" s="161"/>
      <c r="I16" s="167"/>
      <c r="J16" s="364"/>
    </row>
    <row r="17" spans="1:10" ht="15" customHeight="1" thickBot="1">
      <c r="A17" s="175" t="s">
        <v>16</v>
      </c>
      <c r="B17" s="9"/>
      <c r="C17" s="163"/>
      <c r="D17" s="163"/>
      <c r="E17" s="163"/>
      <c r="F17" s="6"/>
      <c r="G17" s="163"/>
      <c r="H17" s="163"/>
      <c r="I17" s="168"/>
      <c r="J17" s="364"/>
    </row>
    <row r="18" spans="1:10" ht="17.25" customHeight="1" thickBot="1">
      <c r="A18" s="178" t="s">
        <v>17</v>
      </c>
      <c r="B18" s="159" t="s">
        <v>375</v>
      </c>
      <c r="C18" s="164">
        <v>229267</v>
      </c>
      <c r="D18" s="164">
        <v>257376</v>
      </c>
      <c r="E18" s="164">
        <v>267470</v>
      </c>
      <c r="F18" s="159" t="s">
        <v>382</v>
      </c>
      <c r="G18" s="164">
        <f>SUM(G6:G17)</f>
        <v>230947</v>
      </c>
      <c r="H18" s="164">
        <f>SUM(H6:H17)</f>
        <v>259630</v>
      </c>
      <c r="I18" s="164">
        <f>SUM(I6:I17)</f>
        <v>247907</v>
      </c>
      <c r="J18" s="364"/>
    </row>
    <row r="19" spans="1:10" ht="15" customHeight="1">
      <c r="A19" s="179" t="s">
        <v>18</v>
      </c>
      <c r="B19" s="180" t="s">
        <v>376</v>
      </c>
      <c r="C19" s="158">
        <v>7091</v>
      </c>
      <c r="D19" s="158">
        <v>6817</v>
      </c>
      <c r="E19" s="158">
        <v>16379</v>
      </c>
      <c r="F19" s="181" t="s">
        <v>116</v>
      </c>
      <c r="G19" s="165"/>
      <c r="H19" s="165"/>
      <c r="I19" s="165"/>
      <c r="J19" s="364"/>
    </row>
    <row r="20" spans="1:10" ht="15" customHeight="1">
      <c r="A20" s="182" t="s">
        <v>19</v>
      </c>
      <c r="B20" s="181" t="s">
        <v>125</v>
      </c>
      <c r="C20" s="158" t="s">
        <v>576</v>
      </c>
      <c r="D20" s="158">
        <v>6817</v>
      </c>
      <c r="E20" s="158">
        <v>16379</v>
      </c>
      <c r="F20" s="181" t="s">
        <v>383</v>
      </c>
      <c r="G20" s="158"/>
      <c r="H20" s="158"/>
      <c r="I20" s="158"/>
      <c r="J20" s="364"/>
    </row>
    <row r="21" spans="1:10" ht="15" customHeight="1">
      <c r="A21" s="182" t="s">
        <v>20</v>
      </c>
      <c r="B21" s="181" t="s">
        <v>126</v>
      </c>
      <c r="C21" s="158"/>
      <c r="D21" s="158"/>
      <c r="E21" s="158"/>
      <c r="F21" s="181" t="s">
        <v>92</v>
      </c>
      <c r="G21" s="158"/>
      <c r="H21" s="158"/>
      <c r="I21" s="158"/>
      <c r="J21" s="364"/>
    </row>
    <row r="22" spans="1:10" ht="15" customHeight="1">
      <c r="A22" s="182" t="s">
        <v>21</v>
      </c>
      <c r="B22" s="181" t="s">
        <v>131</v>
      </c>
      <c r="C22" s="158"/>
      <c r="D22" s="158"/>
      <c r="E22" s="158"/>
      <c r="F22" s="181" t="s">
        <v>93</v>
      </c>
      <c r="G22" s="158"/>
      <c r="H22" s="158"/>
      <c r="I22" s="158"/>
      <c r="J22" s="364"/>
    </row>
    <row r="23" spans="1:10" ht="15" customHeight="1">
      <c r="A23" s="182" t="s">
        <v>22</v>
      </c>
      <c r="B23" s="181" t="s">
        <v>132</v>
      </c>
      <c r="C23" s="158"/>
      <c r="D23" s="158"/>
      <c r="E23" s="158"/>
      <c r="F23" s="180" t="s">
        <v>134</v>
      </c>
      <c r="G23" s="158"/>
      <c r="H23" s="158"/>
      <c r="I23" s="158"/>
      <c r="J23" s="364"/>
    </row>
    <row r="24" spans="1:10" ht="15" customHeight="1">
      <c r="A24" s="182" t="s">
        <v>23</v>
      </c>
      <c r="B24" s="181" t="s">
        <v>377</v>
      </c>
      <c r="C24" s="183">
        <f>+C25+C26</f>
        <v>0</v>
      </c>
      <c r="D24" s="183">
        <f>+D25+D26</f>
        <v>0</v>
      </c>
      <c r="E24" s="183">
        <f>+E25+E26</f>
        <v>0</v>
      </c>
      <c r="F24" s="181" t="s">
        <v>117</v>
      </c>
      <c r="G24" s="158"/>
      <c r="H24" s="158"/>
      <c r="I24" s="158"/>
      <c r="J24" s="364"/>
    </row>
    <row r="25" spans="1:10" ht="15" customHeight="1">
      <c r="A25" s="179" t="s">
        <v>24</v>
      </c>
      <c r="B25" s="180" t="s">
        <v>378</v>
      </c>
      <c r="C25" s="165"/>
      <c r="D25" s="165"/>
      <c r="E25" s="165"/>
      <c r="F25" s="174" t="s">
        <v>118</v>
      </c>
      <c r="G25" s="165"/>
      <c r="H25" s="165"/>
      <c r="I25" s="165"/>
      <c r="J25" s="364"/>
    </row>
    <row r="26" spans="1:10" ht="15" customHeight="1" thickBot="1">
      <c r="A26" s="182" t="s">
        <v>25</v>
      </c>
      <c r="B26" s="181" t="s">
        <v>379</v>
      </c>
      <c r="C26" s="158"/>
      <c r="D26" s="158"/>
      <c r="E26" s="158"/>
      <c r="F26" s="6" t="s">
        <v>528</v>
      </c>
      <c r="G26" s="158">
        <v>5411</v>
      </c>
      <c r="H26" s="158">
        <v>5411</v>
      </c>
      <c r="I26" s="158">
        <v>5411</v>
      </c>
      <c r="J26" s="364"/>
    </row>
    <row r="27" spans="1:10" ht="17.25" customHeight="1" thickBot="1">
      <c r="A27" s="178" t="s">
        <v>26</v>
      </c>
      <c r="B27" s="159" t="s">
        <v>380</v>
      </c>
      <c r="C27" s="164">
        <v>79613</v>
      </c>
      <c r="D27" s="164">
        <f>+D19+D24</f>
        <v>6817</v>
      </c>
      <c r="E27" s="164">
        <f>+E19+E24</f>
        <v>16379</v>
      </c>
      <c r="F27" s="159" t="s">
        <v>384</v>
      </c>
      <c r="G27" s="164">
        <f>SUM(G26)</f>
        <v>5411</v>
      </c>
      <c r="H27" s="164">
        <f>SUM(H26)</f>
        <v>5411</v>
      </c>
      <c r="I27" s="164">
        <f>SUM(I26)</f>
        <v>5411</v>
      </c>
      <c r="J27" s="364"/>
    </row>
    <row r="28" spans="1:10" ht="17.25" customHeight="1" thickBot="1">
      <c r="A28" s="178" t="s">
        <v>27</v>
      </c>
      <c r="B28" s="184" t="s">
        <v>381</v>
      </c>
      <c r="C28" s="36">
        <f>+C18+C27</f>
        <v>308880</v>
      </c>
      <c r="D28" s="36">
        <f>+D18+D27</f>
        <v>264193</v>
      </c>
      <c r="E28" s="185">
        <f>+E18+E27</f>
        <v>283849</v>
      </c>
      <c r="F28" s="184" t="s">
        <v>385</v>
      </c>
      <c r="G28" s="36">
        <f>G18+G27</f>
        <v>236358</v>
      </c>
      <c r="H28" s="36">
        <f>H18+H27</f>
        <v>265041</v>
      </c>
      <c r="I28" s="36">
        <f>I18+I27</f>
        <v>253318</v>
      </c>
      <c r="J28" s="364"/>
    </row>
    <row r="29" spans="1:10" ht="17.25" customHeight="1" thickBot="1">
      <c r="A29" s="178"/>
      <c r="B29" s="184"/>
      <c r="C29" s="36"/>
      <c r="D29" s="36"/>
      <c r="E29" s="185"/>
      <c r="F29" s="184"/>
      <c r="G29" s="36"/>
      <c r="H29" s="36"/>
      <c r="I29" s="36"/>
      <c r="J29" s="364"/>
    </row>
    <row r="30" spans="1:10" ht="17.25" customHeight="1" thickBot="1">
      <c r="A30" s="178"/>
      <c r="B30" s="184"/>
      <c r="C30" s="36"/>
      <c r="D30" s="36"/>
      <c r="E30" s="185"/>
      <c r="F30" s="184"/>
      <c r="G30" s="36"/>
      <c r="H30" s="36"/>
      <c r="I30" s="36"/>
      <c r="J30" s="36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E1">
      <selection activeCell="J1" sqref="J1:J33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95</v>
      </c>
      <c r="C1" s="170"/>
      <c r="D1" s="170"/>
      <c r="E1" s="170"/>
      <c r="F1" s="170"/>
      <c r="G1" s="170"/>
      <c r="H1" s="170"/>
      <c r="I1" s="170"/>
      <c r="J1" s="367" t="s">
        <v>578</v>
      </c>
    </row>
    <row r="2" spans="7:10" ht="14.25" thickBot="1">
      <c r="G2" s="22"/>
      <c r="H2" s="22"/>
      <c r="I2" s="22" t="s">
        <v>46</v>
      </c>
      <c r="J2" s="367"/>
    </row>
    <row r="3" spans="1:10" ht="24" customHeight="1" thickBot="1">
      <c r="A3" s="365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7"/>
    </row>
    <row r="4" spans="1:10" s="171" customFormat="1" ht="35.25" customHeight="1" thickBot="1">
      <c r="A4" s="366"/>
      <c r="B4" s="18" t="s">
        <v>47</v>
      </c>
      <c r="C4" s="19" t="str">
        <f>+'2.1.sz.mell  '!C4</f>
        <v>2017. évi eredeti előirányzat</v>
      </c>
      <c r="D4" s="157" t="str">
        <f>+'2.1.sz.mell  '!D4</f>
        <v>2017. évi módosított előirányzat</v>
      </c>
      <c r="E4" s="19" t="str">
        <f>+'2.1.sz.mell  '!E4</f>
        <v>2017. évi teljestés</v>
      </c>
      <c r="F4" s="18" t="s">
        <v>47</v>
      </c>
      <c r="G4" s="19" t="str">
        <f>+'2.1.sz.mell  '!C4</f>
        <v>2017. évi eredeti előirányzat</v>
      </c>
      <c r="H4" s="157" t="str">
        <f>+'2.1.sz.mell  '!D4</f>
        <v>2017. évi módosított előirányzat</v>
      </c>
      <c r="I4" s="187" t="str">
        <f>+'2.1.sz.mell  '!E4</f>
        <v>2017. évi teljestés</v>
      </c>
      <c r="J4" s="367"/>
    </row>
    <row r="5" spans="1:10" s="171" customFormat="1" ht="13.5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7"/>
    </row>
    <row r="6" spans="1:10" ht="12.75" customHeight="1">
      <c r="A6" s="173" t="s">
        <v>5</v>
      </c>
      <c r="B6" s="174" t="s">
        <v>386</v>
      </c>
      <c r="C6" s="160"/>
      <c r="D6" s="160">
        <v>14358</v>
      </c>
      <c r="E6" s="160">
        <v>14358</v>
      </c>
      <c r="F6" s="174" t="s">
        <v>127</v>
      </c>
      <c r="G6" s="160"/>
      <c r="H6" s="160">
        <v>2098</v>
      </c>
      <c r="I6" s="166">
        <v>2214</v>
      </c>
      <c r="J6" s="367"/>
    </row>
    <row r="7" spans="1:10" ht="12.75">
      <c r="A7" s="175" t="s">
        <v>6</v>
      </c>
      <c r="B7" s="176" t="s">
        <v>387</v>
      </c>
      <c r="C7" s="161"/>
      <c r="D7" s="161"/>
      <c r="E7" s="161"/>
      <c r="F7" s="176" t="s">
        <v>398</v>
      </c>
      <c r="G7" s="161"/>
      <c r="H7" s="161"/>
      <c r="I7" s="167"/>
      <c r="J7" s="367"/>
    </row>
    <row r="8" spans="1:10" ht="12.75" customHeight="1">
      <c r="A8" s="175" t="s">
        <v>7</v>
      </c>
      <c r="B8" s="176" t="s">
        <v>539</v>
      </c>
      <c r="C8" s="161">
        <v>711</v>
      </c>
      <c r="D8" s="161">
        <v>2450</v>
      </c>
      <c r="E8" s="161">
        <v>2450</v>
      </c>
      <c r="F8" s="176" t="s">
        <v>112</v>
      </c>
      <c r="G8" s="161">
        <v>10094</v>
      </c>
      <c r="H8" s="161">
        <v>24367</v>
      </c>
      <c r="I8" s="167">
        <v>2816</v>
      </c>
      <c r="J8" s="367"/>
    </row>
    <row r="9" spans="1:10" ht="12.75" customHeight="1">
      <c r="A9" s="175" t="s">
        <v>8</v>
      </c>
      <c r="B9" s="176" t="s">
        <v>388</v>
      </c>
      <c r="C9" s="161"/>
      <c r="D9" s="161"/>
      <c r="E9" s="161"/>
      <c r="F9" s="176" t="s">
        <v>399</v>
      </c>
      <c r="G9" s="161"/>
      <c r="H9" s="161"/>
      <c r="I9" s="167"/>
      <c r="J9" s="367"/>
    </row>
    <row r="10" spans="1:10" ht="12.75" customHeight="1">
      <c r="A10" s="175" t="s">
        <v>9</v>
      </c>
      <c r="B10" s="176" t="s">
        <v>389</v>
      </c>
      <c r="C10" s="161"/>
      <c r="D10" s="161"/>
      <c r="E10" s="161"/>
      <c r="F10" s="176" t="s">
        <v>130</v>
      </c>
      <c r="G10" s="161"/>
      <c r="H10" s="161"/>
      <c r="I10" s="167"/>
      <c r="J10" s="367"/>
    </row>
    <row r="11" spans="1:10" ht="12.75" customHeight="1">
      <c r="A11" s="175" t="s">
        <v>10</v>
      </c>
      <c r="B11" s="176" t="s">
        <v>390</v>
      </c>
      <c r="C11" s="162"/>
      <c r="D11" s="162"/>
      <c r="E11" s="162"/>
      <c r="F11" s="216"/>
      <c r="G11" s="161"/>
      <c r="H11" s="161"/>
      <c r="I11" s="167"/>
      <c r="J11" s="367"/>
    </row>
    <row r="12" spans="1:10" ht="12.75" customHeight="1">
      <c r="A12" s="175" t="s">
        <v>11</v>
      </c>
      <c r="B12" s="6"/>
      <c r="C12" s="161"/>
      <c r="D12" s="161"/>
      <c r="E12" s="161"/>
      <c r="F12" s="216"/>
      <c r="G12" s="161"/>
      <c r="H12" s="161"/>
      <c r="I12" s="167"/>
      <c r="J12" s="367"/>
    </row>
    <row r="13" spans="1:10" ht="12.75" customHeight="1">
      <c r="A13" s="175" t="s">
        <v>12</v>
      </c>
      <c r="B13" s="6"/>
      <c r="C13" s="161"/>
      <c r="D13" s="161"/>
      <c r="E13" s="161"/>
      <c r="F13" s="217"/>
      <c r="G13" s="161"/>
      <c r="H13" s="161"/>
      <c r="I13" s="167"/>
      <c r="J13" s="367"/>
    </row>
    <row r="14" spans="1:10" ht="12.75" customHeight="1">
      <c r="A14" s="175" t="s">
        <v>13</v>
      </c>
      <c r="B14" s="214"/>
      <c r="C14" s="162"/>
      <c r="D14" s="162"/>
      <c r="E14" s="162"/>
      <c r="F14" s="216"/>
      <c r="G14" s="161"/>
      <c r="H14" s="161"/>
      <c r="I14" s="167"/>
      <c r="J14" s="367"/>
    </row>
    <row r="15" spans="1:10" ht="12.75">
      <c r="A15" s="175" t="s">
        <v>14</v>
      </c>
      <c r="B15" s="6"/>
      <c r="C15" s="162"/>
      <c r="D15" s="162"/>
      <c r="E15" s="162"/>
      <c r="F15" s="216"/>
      <c r="G15" s="161"/>
      <c r="H15" s="161"/>
      <c r="I15" s="167"/>
      <c r="J15" s="367"/>
    </row>
    <row r="16" spans="1:10" ht="12.75" customHeight="1" thickBot="1">
      <c r="A16" s="211" t="s">
        <v>15</v>
      </c>
      <c r="B16" s="215"/>
      <c r="C16" s="213"/>
      <c r="D16" s="43"/>
      <c r="E16" s="48"/>
      <c r="F16" s="212" t="s">
        <v>36</v>
      </c>
      <c r="G16" s="161"/>
      <c r="H16" s="161"/>
      <c r="I16" s="167"/>
      <c r="J16" s="367"/>
    </row>
    <row r="17" spans="1:10" ht="15.75" customHeight="1" thickBot="1">
      <c r="A17" s="178" t="s">
        <v>16</v>
      </c>
      <c r="B17" s="159" t="s">
        <v>391</v>
      </c>
      <c r="C17" s="164">
        <f>SUM(C6:C16)</f>
        <v>711</v>
      </c>
      <c r="D17" s="164">
        <f>SUM(D6:D16)</f>
        <v>16808</v>
      </c>
      <c r="E17" s="164">
        <f>SUM(E6:E16)</f>
        <v>16808</v>
      </c>
      <c r="F17" s="159" t="s">
        <v>400</v>
      </c>
      <c r="G17" s="164">
        <f>SUM(G6+G8+G10)</f>
        <v>10094</v>
      </c>
      <c r="H17" s="164">
        <f>SUM(H6+H8+H10)</f>
        <v>26465</v>
      </c>
      <c r="I17" s="164">
        <f>SUM(I6+I8+I10)</f>
        <v>5030</v>
      </c>
      <c r="J17" s="367"/>
    </row>
    <row r="18" spans="1:10" ht="12.75" customHeight="1">
      <c r="A18" s="173" t="s">
        <v>17</v>
      </c>
      <c r="B18" s="203" t="s">
        <v>146</v>
      </c>
      <c r="C18" s="210">
        <v>9383</v>
      </c>
      <c r="D18" s="210">
        <v>9657</v>
      </c>
      <c r="E18" s="210"/>
      <c r="F18" s="181" t="s">
        <v>116</v>
      </c>
      <c r="G18" s="38"/>
      <c r="H18" s="38"/>
      <c r="I18" s="191"/>
      <c r="J18" s="367"/>
    </row>
    <row r="19" spans="1:10" ht="12.75" customHeight="1">
      <c r="A19" s="175" t="s">
        <v>18</v>
      </c>
      <c r="B19" s="204" t="s">
        <v>135</v>
      </c>
      <c r="C19" s="158">
        <v>9383</v>
      </c>
      <c r="D19" s="158">
        <v>9657</v>
      </c>
      <c r="E19" s="158"/>
      <c r="F19" s="181" t="s">
        <v>119</v>
      </c>
      <c r="G19" s="158"/>
      <c r="H19" s="158"/>
      <c r="I19" s="192"/>
      <c r="J19" s="367"/>
    </row>
    <row r="20" spans="1:10" ht="12.75" customHeight="1">
      <c r="A20" s="173" t="s">
        <v>19</v>
      </c>
      <c r="B20" s="204" t="s">
        <v>136</v>
      </c>
      <c r="C20" s="158"/>
      <c r="D20" s="158"/>
      <c r="E20" s="158"/>
      <c r="F20" s="181" t="s">
        <v>92</v>
      </c>
      <c r="G20" s="158"/>
      <c r="H20" s="158"/>
      <c r="I20" s="192"/>
      <c r="J20" s="367"/>
    </row>
    <row r="21" spans="1:10" ht="12.75" customHeight="1">
      <c r="A21" s="175" t="s">
        <v>20</v>
      </c>
      <c r="B21" s="204" t="s">
        <v>137</v>
      </c>
      <c r="C21" s="158"/>
      <c r="D21" s="158"/>
      <c r="E21" s="158"/>
      <c r="F21" s="181" t="s">
        <v>93</v>
      </c>
      <c r="G21" s="158"/>
      <c r="H21" s="158"/>
      <c r="I21" s="192"/>
      <c r="J21" s="367"/>
    </row>
    <row r="22" spans="1:10" ht="12.75" customHeight="1">
      <c r="A22" s="173" t="s">
        <v>21</v>
      </c>
      <c r="B22" s="204" t="s">
        <v>138</v>
      </c>
      <c r="C22" s="158"/>
      <c r="D22" s="158"/>
      <c r="E22" s="158"/>
      <c r="F22" s="180" t="s">
        <v>134</v>
      </c>
      <c r="G22" s="158"/>
      <c r="H22" s="158"/>
      <c r="I22" s="192"/>
      <c r="J22" s="367"/>
    </row>
    <row r="23" spans="1:10" ht="12.75" customHeight="1">
      <c r="A23" s="175" t="s">
        <v>22</v>
      </c>
      <c r="B23" s="205" t="s">
        <v>139</v>
      </c>
      <c r="C23" s="158"/>
      <c r="D23" s="158"/>
      <c r="E23" s="158"/>
      <c r="F23" s="181" t="s">
        <v>120</v>
      </c>
      <c r="G23" s="158"/>
      <c r="H23" s="158"/>
      <c r="I23" s="192"/>
      <c r="J23" s="367"/>
    </row>
    <row r="24" spans="1:10" ht="12.75" customHeight="1">
      <c r="A24" s="173" t="s">
        <v>23</v>
      </c>
      <c r="B24" s="206" t="s">
        <v>140</v>
      </c>
      <c r="C24" s="183">
        <f>+C25+C26+C27+C28+C29</f>
        <v>0</v>
      </c>
      <c r="D24" s="183">
        <f>+D25+D26+D27+D28+D29</f>
        <v>0</v>
      </c>
      <c r="E24" s="183">
        <f>+E25+E26+E27+E28+E29</f>
        <v>0</v>
      </c>
      <c r="F24" s="207" t="s">
        <v>118</v>
      </c>
      <c r="G24" s="158"/>
      <c r="H24" s="158"/>
      <c r="I24" s="192"/>
      <c r="J24" s="367"/>
    </row>
    <row r="25" spans="1:10" ht="12.75" customHeight="1">
      <c r="A25" s="175" t="s">
        <v>24</v>
      </c>
      <c r="B25" s="205" t="s">
        <v>141</v>
      </c>
      <c r="C25" s="158"/>
      <c r="D25" s="158"/>
      <c r="E25" s="158"/>
      <c r="F25" s="207" t="s">
        <v>401</v>
      </c>
      <c r="G25" s="158"/>
      <c r="H25" s="158"/>
      <c r="I25" s="192"/>
      <c r="J25" s="367"/>
    </row>
    <row r="26" spans="1:10" ht="12.75" customHeight="1">
      <c r="A26" s="173" t="s">
        <v>25</v>
      </c>
      <c r="B26" s="205" t="s">
        <v>142</v>
      </c>
      <c r="C26" s="158"/>
      <c r="D26" s="158"/>
      <c r="E26" s="158"/>
      <c r="F26" s="202"/>
      <c r="G26" s="158"/>
      <c r="H26" s="158"/>
      <c r="I26" s="192"/>
      <c r="J26" s="367"/>
    </row>
    <row r="27" spans="1:10" ht="12.75" customHeight="1">
      <c r="A27" s="175" t="s">
        <v>26</v>
      </c>
      <c r="B27" s="204" t="s">
        <v>143</v>
      </c>
      <c r="C27" s="158"/>
      <c r="D27" s="158"/>
      <c r="E27" s="158"/>
      <c r="F27" s="193"/>
      <c r="G27" s="158"/>
      <c r="H27" s="158"/>
      <c r="I27" s="192"/>
      <c r="J27" s="367"/>
    </row>
    <row r="28" spans="1:10" ht="12.75" customHeight="1">
      <c r="A28" s="173" t="s">
        <v>27</v>
      </c>
      <c r="B28" s="208" t="s">
        <v>144</v>
      </c>
      <c r="C28" s="158"/>
      <c r="D28" s="158"/>
      <c r="E28" s="158"/>
      <c r="F28" s="6"/>
      <c r="G28" s="158"/>
      <c r="H28" s="158"/>
      <c r="I28" s="192"/>
      <c r="J28" s="367"/>
    </row>
    <row r="29" spans="1:10" ht="12.75" customHeight="1" thickBot="1">
      <c r="A29" s="175" t="s">
        <v>28</v>
      </c>
      <c r="B29" s="209" t="s">
        <v>145</v>
      </c>
      <c r="C29" s="158"/>
      <c r="D29" s="158"/>
      <c r="E29" s="158"/>
      <c r="F29" s="193"/>
      <c r="G29" s="158"/>
      <c r="H29" s="158"/>
      <c r="I29" s="192"/>
      <c r="J29" s="367"/>
    </row>
    <row r="30" spans="1:10" ht="16.5" customHeight="1" thickBot="1">
      <c r="A30" s="178" t="s">
        <v>29</v>
      </c>
      <c r="B30" s="159" t="s">
        <v>392</v>
      </c>
      <c r="C30" s="164">
        <f>+C18+C24</f>
        <v>9383</v>
      </c>
      <c r="D30" s="164">
        <f>+D18+D24</f>
        <v>9657</v>
      </c>
      <c r="E30" s="164">
        <f>+E18+E24</f>
        <v>0</v>
      </c>
      <c r="F30" s="159" t="s">
        <v>403</v>
      </c>
      <c r="G30" s="164">
        <f>SUM(G18:G29)</f>
        <v>0</v>
      </c>
      <c r="H30" s="164">
        <f>SUM(H18:H29)</f>
        <v>0</v>
      </c>
      <c r="I30" s="194">
        <f>SUM(I18:I29)</f>
        <v>0</v>
      </c>
      <c r="J30" s="367"/>
    </row>
    <row r="31" spans="1:10" ht="16.5" customHeight="1" thickBot="1">
      <c r="A31" s="178" t="s">
        <v>30</v>
      </c>
      <c r="B31" s="184" t="s">
        <v>393</v>
      </c>
      <c r="C31" s="36">
        <f>+C17+C30</f>
        <v>10094</v>
      </c>
      <c r="D31" s="36">
        <f>+D17+D30</f>
        <v>26465</v>
      </c>
      <c r="E31" s="185">
        <v>16808</v>
      </c>
      <c r="F31" s="184" t="s">
        <v>402</v>
      </c>
      <c r="G31" s="36">
        <f>+G17+G30</f>
        <v>10094</v>
      </c>
      <c r="H31" s="36">
        <f>+H17+H30</f>
        <v>26465</v>
      </c>
      <c r="I31" s="37">
        <f>+I17+I30</f>
        <v>5030</v>
      </c>
      <c r="J31" s="367"/>
    </row>
    <row r="32" spans="1:10" ht="16.5" customHeight="1" thickBot="1">
      <c r="A32" s="178"/>
      <c r="B32" s="184"/>
      <c r="C32" s="36"/>
      <c r="D32" s="36"/>
      <c r="E32" s="185"/>
      <c r="F32" s="184"/>
      <c r="G32" s="36"/>
      <c r="H32" s="36"/>
      <c r="I32" s="37"/>
      <c r="J32" s="367"/>
    </row>
    <row r="33" spans="1:10" ht="16.5" customHeight="1" thickBot="1">
      <c r="A33" s="178"/>
      <c r="B33" s="184"/>
      <c r="C33" s="36"/>
      <c r="D33" s="36"/>
      <c r="E33" s="185"/>
      <c r="F33" s="184"/>
      <c r="G33" s="36"/>
      <c r="H33" s="36"/>
      <c r="I33" s="37"/>
      <c r="J33" s="367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view="pageLayout" workbookViewId="0" topLeftCell="B1">
      <selection activeCell="H1" sqref="H1:H23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369" t="s">
        <v>0</v>
      </c>
      <c r="B1" s="369"/>
      <c r="C1" s="369"/>
      <c r="D1" s="369"/>
      <c r="E1" s="369"/>
      <c r="F1" s="369"/>
      <c r="G1" s="369"/>
      <c r="H1" s="370" t="s">
        <v>579</v>
      </c>
    </row>
    <row r="2" spans="1:8" ht="22.5" customHeight="1" thickBot="1">
      <c r="A2" s="17"/>
      <c r="B2" s="7"/>
      <c r="C2" s="7"/>
      <c r="D2" s="7"/>
      <c r="E2" s="7"/>
      <c r="F2" s="368" t="s">
        <v>46</v>
      </c>
      <c r="G2" s="368"/>
      <c r="H2" s="370"/>
    </row>
    <row r="3" spans="1:8" s="5" customFormat="1" ht="50.25" customHeight="1" thickBot="1">
      <c r="A3" s="18" t="s">
        <v>50</v>
      </c>
      <c r="B3" s="19" t="s">
        <v>51</v>
      </c>
      <c r="C3" s="19" t="s">
        <v>52</v>
      </c>
      <c r="D3" s="19" t="s">
        <v>550</v>
      </c>
      <c r="E3" s="19" t="s">
        <v>547</v>
      </c>
      <c r="F3" s="40" t="s">
        <v>548</v>
      </c>
      <c r="G3" s="39" t="s">
        <v>549</v>
      </c>
      <c r="H3" s="370"/>
    </row>
    <row r="4" spans="1:8" s="7" customFormat="1" ht="12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0"/>
    </row>
    <row r="5" spans="1:8" ht="15.75" customHeight="1">
      <c r="A5" s="6" t="s">
        <v>551</v>
      </c>
      <c r="B5" s="1"/>
      <c r="C5" s="8">
        <v>2017</v>
      </c>
      <c r="D5" s="1"/>
      <c r="E5" s="1">
        <v>666</v>
      </c>
      <c r="F5" s="29">
        <v>666</v>
      </c>
      <c r="G5" s="30">
        <f>D5+F5</f>
        <v>666</v>
      </c>
      <c r="H5" s="370"/>
    </row>
    <row r="6" spans="1:8" ht="15.75" customHeight="1">
      <c r="A6" s="6" t="s">
        <v>552</v>
      </c>
      <c r="B6" s="1"/>
      <c r="C6" s="8">
        <v>2017</v>
      </c>
      <c r="D6" s="1"/>
      <c r="E6" s="1">
        <v>1016</v>
      </c>
      <c r="F6" s="29">
        <v>1016</v>
      </c>
      <c r="G6" s="30">
        <v>1016</v>
      </c>
      <c r="H6" s="370"/>
    </row>
    <row r="7" spans="1:8" ht="15.75" customHeight="1">
      <c r="A7" s="6" t="s">
        <v>553</v>
      </c>
      <c r="B7" s="1"/>
      <c r="C7" s="8">
        <v>2017</v>
      </c>
      <c r="D7" s="1"/>
      <c r="E7" s="1">
        <v>201</v>
      </c>
      <c r="F7" s="29">
        <v>201</v>
      </c>
      <c r="G7" s="30">
        <v>201</v>
      </c>
      <c r="H7" s="370"/>
    </row>
    <row r="8" spans="1:8" ht="15.75" customHeight="1">
      <c r="A8" s="6" t="s">
        <v>554</v>
      </c>
      <c r="B8" s="1"/>
      <c r="C8" s="353">
        <v>2017</v>
      </c>
      <c r="D8" s="1"/>
      <c r="E8" s="1">
        <v>44</v>
      </c>
      <c r="F8" s="29">
        <v>44</v>
      </c>
      <c r="G8" s="30">
        <f aca="true" t="shared" si="0" ref="G8:G22">D8+F8</f>
        <v>44</v>
      </c>
      <c r="H8" s="370"/>
    </row>
    <row r="9" spans="1:8" ht="15.75" customHeight="1">
      <c r="A9" s="6" t="s">
        <v>555</v>
      </c>
      <c r="B9" s="1"/>
      <c r="C9" s="8">
        <v>2017</v>
      </c>
      <c r="D9" s="1"/>
      <c r="E9" s="1">
        <v>171</v>
      </c>
      <c r="F9" s="29">
        <v>171</v>
      </c>
      <c r="G9" s="30">
        <v>171</v>
      </c>
      <c r="H9" s="370"/>
    </row>
    <row r="10" spans="1:8" ht="15.75" customHeight="1">
      <c r="A10" s="6" t="s">
        <v>556</v>
      </c>
      <c r="B10" s="1"/>
      <c r="C10" s="8">
        <v>2017</v>
      </c>
      <c r="D10" s="1"/>
      <c r="E10" s="1">
        <v>27</v>
      </c>
      <c r="F10" s="29">
        <v>27</v>
      </c>
      <c r="G10" s="30">
        <v>27</v>
      </c>
      <c r="H10" s="370"/>
    </row>
    <row r="11" spans="1:8" ht="15.75" customHeight="1">
      <c r="A11" s="6" t="s">
        <v>557</v>
      </c>
      <c r="B11" s="1"/>
      <c r="C11" s="8">
        <v>2017</v>
      </c>
      <c r="D11" s="1"/>
      <c r="E11" s="1">
        <v>89</v>
      </c>
      <c r="F11" s="29">
        <v>89</v>
      </c>
      <c r="G11" s="30">
        <v>89</v>
      </c>
      <c r="H11" s="370"/>
    </row>
    <row r="12" spans="1:8" ht="15.75" customHeight="1">
      <c r="A12" s="6"/>
      <c r="B12" s="1"/>
      <c r="C12" s="8"/>
      <c r="D12" s="1"/>
      <c r="E12" s="1"/>
      <c r="F12" s="29"/>
      <c r="G12" s="30"/>
      <c r="H12" s="370"/>
    </row>
    <row r="13" spans="1:8" ht="15.75" customHeight="1">
      <c r="A13" s="6"/>
      <c r="B13" s="1"/>
      <c r="C13" s="8"/>
      <c r="D13" s="1"/>
      <c r="E13" s="1"/>
      <c r="F13" s="29"/>
      <c r="G13" s="30">
        <f t="shared" si="0"/>
        <v>0</v>
      </c>
      <c r="H13" s="370"/>
    </row>
    <row r="14" spans="1:8" ht="15.75" customHeight="1">
      <c r="A14" s="6"/>
      <c r="B14" s="1"/>
      <c r="C14" s="8"/>
      <c r="D14" s="1"/>
      <c r="E14" s="1"/>
      <c r="F14" s="29"/>
      <c r="G14" s="30"/>
      <c r="H14" s="370"/>
    </row>
    <row r="15" spans="1:8" ht="15.75" customHeight="1">
      <c r="A15" s="6"/>
      <c r="B15" s="1"/>
      <c r="C15" s="8"/>
      <c r="D15" s="1"/>
      <c r="E15" s="1"/>
      <c r="F15" s="29"/>
      <c r="G15" s="30">
        <f t="shared" si="0"/>
        <v>0</v>
      </c>
      <c r="H15" s="370"/>
    </row>
    <row r="16" spans="1:8" ht="15.75" customHeight="1">
      <c r="A16" s="6"/>
      <c r="B16" s="1"/>
      <c r="C16" s="8"/>
      <c r="D16" s="1"/>
      <c r="E16" s="1"/>
      <c r="F16" s="29"/>
      <c r="G16" s="30"/>
      <c r="H16" s="370"/>
    </row>
    <row r="17" spans="1:8" ht="15.75" customHeight="1">
      <c r="A17" s="6"/>
      <c r="B17" s="1"/>
      <c r="C17" s="8"/>
      <c r="D17" s="1"/>
      <c r="E17" s="1"/>
      <c r="F17" s="29"/>
      <c r="G17" s="30">
        <f t="shared" si="0"/>
        <v>0</v>
      </c>
      <c r="H17" s="370"/>
    </row>
    <row r="18" spans="1:8" ht="15.75" customHeight="1">
      <c r="A18" s="6"/>
      <c r="B18" s="1"/>
      <c r="C18" s="8"/>
      <c r="D18" s="1"/>
      <c r="E18" s="1"/>
      <c r="F18" s="29"/>
      <c r="G18" s="30"/>
      <c r="H18" s="370"/>
    </row>
    <row r="19" spans="1:8" ht="15.75" customHeight="1">
      <c r="A19" s="6"/>
      <c r="B19" s="1"/>
      <c r="C19" s="8"/>
      <c r="D19" s="1"/>
      <c r="E19" s="1"/>
      <c r="F19" s="29">
        <v>0</v>
      </c>
      <c r="G19" s="30">
        <f t="shared" si="0"/>
        <v>0</v>
      </c>
      <c r="H19" s="370"/>
    </row>
    <row r="20" spans="1:8" ht="15.75" customHeight="1">
      <c r="A20" s="6"/>
      <c r="B20" s="1"/>
      <c r="C20" s="8"/>
      <c r="D20" s="1"/>
      <c r="E20" s="1"/>
      <c r="F20" s="29"/>
      <c r="G20" s="30">
        <f t="shared" si="0"/>
        <v>0</v>
      </c>
      <c r="H20" s="370"/>
    </row>
    <row r="21" spans="1:8" ht="15.75" customHeight="1">
      <c r="A21" s="6"/>
      <c r="B21" s="1"/>
      <c r="C21" s="8"/>
      <c r="D21" s="1"/>
      <c r="E21" s="1"/>
      <c r="F21" s="29"/>
      <c r="G21" s="30">
        <f t="shared" si="0"/>
        <v>0</v>
      </c>
      <c r="H21" s="370"/>
    </row>
    <row r="22" spans="1:8" ht="15.75" customHeight="1" thickBot="1">
      <c r="A22" s="6"/>
      <c r="B22" s="2"/>
      <c r="C22" s="10"/>
      <c r="D22" s="2"/>
      <c r="E22" s="2"/>
      <c r="F22" s="31"/>
      <c r="G22" s="30">
        <f t="shared" si="0"/>
        <v>0</v>
      </c>
      <c r="H22" s="370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2214</v>
      </c>
      <c r="F23" s="11">
        <f>SUM(F5:F22)</f>
        <v>2214</v>
      </c>
      <c r="G23" s="12">
        <f>SUM(G5:G22)</f>
        <v>2214</v>
      </c>
      <c r="H23" s="370"/>
    </row>
    <row r="24" spans="6:8" ht="12.75">
      <c r="F24" s="13"/>
      <c r="G24" s="13"/>
      <c r="H24" s="308"/>
    </row>
    <row r="25" ht="12.75">
      <c r="H25" s="308"/>
    </row>
    <row r="26" ht="12.75">
      <c r="H26" s="308"/>
    </row>
    <row r="27" ht="12.75">
      <c r="H27" s="308"/>
    </row>
    <row r="28" ht="12.75">
      <c r="H28" s="308"/>
    </row>
    <row r="29" ht="12.75">
      <c r="H29" s="308"/>
    </row>
    <row r="30" ht="12.75">
      <c r="H30" s="308"/>
    </row>
    <row r="31" ht="12.75">
      <c r="H31" s="308"/>
    </row>
    <row r="32" ht="12.75">
      <c r="H32" s="308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view="pageLayout" zoomScaleSheetLayoutView="130" workbookViewId="0" topLeftCell="B1">
      <selection activeCell="H1" sqref="H1:H23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369" t="s">
        <v>1</v>
      </c>
      <c r="B1" s="369"/>
      <c r="C1" s="369"/>
      <c r="D1" s="369"/>
      <c r="E1" s="369"/>
      <c r="F1" s="369"/>
      <c r="G1" s="369"/>
      <c r="H1" s="371" t="s">
        <v>580</v>
      </c>
    </row>
    <row r="2" spans="1:8" ht="23.25" customHeight="1" thickBot="1">
      <c r="A2" s="17"/>
      <c r="B2" s="7"/>
      <c r="C2" s="7"/>
      <c r="D2" s="7"/>
      <c r="E2" s="7"/>
      <c r="F2" s="368" t="s">
        <v>46</v>
      </c>
      <c r="G2" s="368"/>
      <c r="H2" s="371"/>
    </row>
    <row r="3" spans="1:8" s="5" customFormat="1" ht="48.75" customHeight="1" thickBot="1">
      <c r="A3" s="18" t="s">
        <v>53</v>
      </c>
      <c r="B3" s="19" t="s">
        <v>51</v>
      </c>
      <c r="C3" s="19" t="s">
        <v>52</v>
      </c>
      <c r="D3" s="19" t="s">
        <v>559</v>
      </c>
      <c r="E3" s="19" t="s">
        <v>560</v>
      </c>
      <c r="F3" s="40" t="s">
        <v>548</v>
      </c>
      <c r="G3" s="39" t="s">
        <v>561</v>
      </c>
      <c r="H3" s="371"/>
    </row>
    <row r="4" spans="1:8" s="7" customFormat="1" ht="15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1"/>
    </row>
    <row r="5" spans="1:8" ht="15.75" customHeight="1">
      <c r="A5" s="14" t="s">
        <v>558</v>
      </c>
      <c r="B5" s="1"/>
      <c r="C5" s="67">
        <v>2017</v>
      </c>
      <c r="D5" s="1"/>
      <c r="E5" s="1">
        <v>76</v>
      </c>
      <c r="F5" s="29">
        <v>76</v>
      </c>
      <c r="G5" s="30">
        <v>76</v>
      </c>
      <c r="H5" s="371"/>
    </row>
    <row r="6" spans="1:8" ht="15.75" customHeight="1">
      <c r="A6" s="14" t="s">
        <v>562</v>
      </c>
      <c r="B6" s="1"/>
      <c r="C6" s="67">
        <v>2017</v>
      </c>
      <c r="D6" s="1"/>
      <c r="E6" s="1">
        <v>14</v>
      </c>
      <c r="F6" s="29">
        <v>14</v>
      </c>
      <c r="G6" s="30">
        <v>14</v>
      </c>
      <c r="H6" s="371"/>
    </row>
    <row r="7" spans="1:8" ht="15.75" customHeight="1">
      <c r="A7" s="14" t="s">
        <v>563</v>
      </c>
      <c r="B7" s="1"/>
      <c r="C7" s="67">
        <v>2017</v>
      </c>
      <c r="D7" s="1"/>
      <c r="E7" s="1">
        <v>1318</v>
      </c>
      <c r="F7" s="29">
        <v>147</v>
      </c>
      <c r="G7" s="30">
        <v>147</v>
      </c>
      <c r="H7" s="371"/>
    </row>
    <row r="8" spans="1:8" ht="15.75" customHeight="1">
      <c r="A8" s="14" t="s">
        <v>564</v>
      </c>
      <c r="B8" s="1"/>
      <c r="C8" s="67">
        <v>2017</v>
      </c>
      <c r="D8" s="1"/>
      <c r="E8" s="1">
        <v>1157</v>
      </c>
      <c r="F8" s="29">
        <v>1157</v>
      </c>
      <c r="G8" s="30">
        <v>1157</v>
      </c>
      <c r="H8" s="371"/>
    </row>
    <row r="9" spans="1:8" ht="15.75" customHeight="1">
      <c r="A9" s="14" t="s">
        <v>565</v>
      </c>
      <c r="B9" s="1"/>
      <c r="C9" s="67">
        <v>2017</v>
      </c>
      <c r="D9" s="1"/>
      <c r="E9" s="1">
        <v>810</v>
      </c>
      <c r="F9" s="29">
        <v>810</v>
      </c>
      <c r="G9" s="30">
        <v>810</v>
      </c>
      <c r="H9" s="371"/>
    </row>
    <row r="10" spans="1:8" ht="15.75" customHeight="1">
      <c r="A10" s="14" t="s">
        <v>566</v>
      </c>
      <c r="B10" s="1"/>
      <c r="C10" s="67">
        <v>2017</v>
      </c>
      <c r="D10" s="1"/>
      <c r="E10" s="1">
        <v>12758</v>
      </c>
      <c r="F10" s="29">
        <v>150</v>
      </c>
      <c r="G10" s="30">
        <v>150</v>
      </c>
      <c r="H10" s="371"/>
    </row>
    <row r="11" spans="1:8" ht="15.75" customHeight="1">
      <c r="A11" s="14" t="s">
        <v>567</v>
      </c>
      <c r="B11" s="1"/>
      <c r="C11" s="67">
        <v>2017</v>
      </c>
      <c r="D11" s="1"/>
      <c r="E11" s="1">
        <v>122</v>
      </c>
      <c r="F11" s="29">
        <v>122</v>
      </c>
      <c r="G11" s="30">
        <v>122</v>
      </c>
      <c r="H11" s="371"/>
    </row>
    <row r="12" spans="1:8" ht="15.75" customHeight="1">
      <c r="A12" s="14" t="s">
        <v>568</v>
      </c>
      <c r="B12" s="1"/>
      <c r="C12" s="67">
        <v>2017</v>
      </c>
      <c r="D12" s="1"/>
      <c r="E12" s="1">
        <v>9</v>
      </c>
      <c r="F12" s="29">
        <v>9</v>
      </c>
      <c r="G12" s="30">
        <v>9</v>
      </c>
      <c r="H12" s="371"/>
    </row>
    <row r="13" spans="1:8" ht="15.75" customHeight="1">
      <c r="A13" s="14" t="s">
        <v>569</v>
      </c>
      <c r="B13" s="1"/>
      <c r="C13" s="67">
        <v>2017</v>
      </c>
      <c r="D13" s="1"/>
      <c r="E13" s="1">
        <v>15</v>
      </c>
      <c r="F13" s="29">
        <v>15</v>
      </c>
      <c r="G13" s="30">
        <v>15</v>
      </c>
      <c r="H13" s="371"/>
    </row>
    <row r="14" spans="1:8" ht="15.75" customHeight="1">
      <c r="A14" s="14" t="s">
        <v>570</v>
      </c>
      <c r="B14" s="1"/>
      <c r="C14" s="67">
        <v>2017</v>
      </c>
      <c r="D14" s="1"/>
      <c r="E14" s="1">
        <v>187</v>
      </c>
      <c r="F14" s="29">
        <v>187</v>
      </c>
      <c r="G14" s="30">
        <v>187</v>
      </c>
      <c r="H14" s="371"/>
    </row>
    <row r="15" spans="1:8" ht="15.75" customHeight="1">
      <c r="A15" s="14" t="s">
        <v>571</v>
      </c>
      <c r="B15" s="1"/>
      <c r="C15" s="67">
        <v>2017</v>
      </c>
      <c r="D15" s="1"/>
      <c r="E15" s="1">
        <v>129</v>
      </c>
      <c r="F15" s="29">
        <v>129</v>
      </c>
      <c r="G15" s="30">
        <v>129</v>
      </c>
      <c r="H15" s="371"/>
    </row>
    <row r="16" spans="1:8" ht="15.75" customHeight="1">
      <c r="A16" s="14" t="s">
        <v>572</v>
      </c>
      <c r="B16" s="1"/>
      <c r="C16" s="67">
        <v>2017</v>
      </c>
      <c r="D16" s="1"/>
      <c r="E16" s="1">
        <v>1600</v>
      </c>
      <c r="F16" s="29"/>
      <c r="G16" s="30">
        <f aca="true" t="shared" si="0" ref="G16:G22">D16+F16</f>
        <v>0</v>
      </c>
      <c r="H16" s="371"/>
    </row>
    <row r="17" spans="1:8" ht="15.75" customHeight="1">
      <c r="A17" s="14" t="s">
        <v>573</v>
      </c>
      <c r="B17" s="1"/>
      <c r="C17" s="67">
        <v>2017</v>
      </c>
      <c r="D17" s="1"/>
      <c r="E17" s="1">
        <v>6172</v>
      </c>
      <c r="F17" s="29"/>
      <c r="G17" s="30">
        <f t="shared" si="0"/>
        <v>0</v>
      </c>
      <c r="H17" s="371"/>
    </row>
    <row r="18" spans="1:8" ht="15.75" customHeight="1">
      <c r="A18" s="14"/>
      <c r="B18" s="1"/>
      <c r="C18" s="67"/>
      <c r="D18" s="1"/>
      <c r="E18" s="1"/>
      <c r="F18" s="29"/>
      <c r="G18" s="30">
        <f t="shared" si="0"/>
        <v>0</v>
      </c>
      <c r="H18" s="371"/>
    </row>
    <row r="19" spans="1:8" ht="15.75" customHeight="1">
      <c r="A19" s="14"/>
      <c r="B19" s="1"/>
      <c r="C19" s="67"/>
      <c r="D19" s="1"/>
      <c r="E19" s="1"/>
      <c r="F19" s="29"/>
      <c r="G19" s="30">
        <f t="shared" si="0"/>
        <v>0</v>
      </c>
      <c r="H19" s="371"/>
    </row>
    <row r="20" spans="1:8" ht="15.75" customHeight="1">
      <c r="A20" s="14"/>
      <c r="B20" s="1"/>
      <c r="C20" s="67"/>
      <c r="D20" s="1"/>
      <c r="E20" s="1"/>
      <c r="F20" s="29"/>
      <c r="G20" s="30">
        <f t="shared" si="0"/>
        <v>0</v>
      </c>
      <c r="H20" s="371"/>
    </row>
    <row r="21" spans="1:8" ht="15.75" customHeight="1">
      <c r="A21" s="14"/>
      <c r="B21" s="1"/>
      <c r="C21" s="67"/>
      <c r="D21" s="1"/>
      <c r="E21" s="1"/>
      <c r="F21" s="29"/>
      <c r="G21" s="30">
        <f t="shared" si="0"/>
        <v>0</v>
      </c>
      <c r="H21" s="371"/>
    </row>
    <row r="22" spans="1:8" ht="15.75" customHeight="1" thickBot="1">
      <c r="A22" s="15"/>
      <c r="B22" s="2"/>
      <c r="C22" s="68"/>
      <c r="D22" s="2"/>
      <c r="E22" s="2"/>
      <c r="F22" s="31"/>
      <c r="G22" s="30">
        <f t="shared" si="0"/>
        <v>0</v>
      </c>
      <c r="H22" s="371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24367</v>
      </c>
      <c r="F23" s="11">
        <f>SUM(F5:F22)</f>
        <v>2816</v>
      </c>
      <c r="G23" s="12">
        <f>SUM(G5:G22)</f>
        <v>2816</v>
      </c>
      <c r="H23" s="371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B1">
      <selection activeCell="D1" sqref="D1"/>
    </sheetView>
  </sheetViews>
  <sheetFormatPr defaultColWidth="9.00390625" defaultRowHeight="12.75"/>
  <cols>
    <col min="1" max="1" width="14.875" style="338" customWidth="1"/>
    <col min="2" max="2" width="65.375" style="339" customWidth="1"/>
    <col min="3" max="5" width="17.00390625" style="340" customWidth="1"/>
    <col min="6" max="16384" width="9.375" style="21" customWidth="1"/>
  </cols>
  <sheetData>
    <row r="1" spans="1:5" s="221" customFormat="1" ht="16.5" customHeight="1" thickBot="1">
      <c r="A1" s="220"/>
      <c r="B1" s="222"/>
      <c r="C1" s="237"/>
      <c r="D1" s="310" t="s">
        <v>581</v>
      </c>
      <c r="E1" s="237" t="s">
        <v>535</v>
      </c>
    </row>
    <row r="2" spans="1:5" s="238" customFormat="1" ht="15.75" customHeight="1">
      <c r="A2" s="235" t="s">
        <v>47</v>
      </c>
      <c r="B2" s="375" t="s">
        <v>540</v>
      </c>
      <c r="C2" s="376"/>
      <c r="D2" s="377"/>
      <c r="E2" s="311" t="s">
        <v>37</v>
      </c>
    </row>
    <row r="3" spans="1:5" s="238" customFormat="1" ht="24.75" thickBot="1">
      <c r="A3" s="236" t="s">
        <v>513</v>
      </c>
      <c r="B3" s="378" t="s">
        <v>545</v>
      </c>
      <c r="C3" s="379"/>
      <c r="D3" s="380"/>
      <c r="E3" s="31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40" customFormat="1" ht="12" customHeight="1" thickBot="1">
      <c r="A8" s="101" t="s">
        <v>5</v>
      </c>
      <c r="B8" s="97" t="s">
        <v>202</v>
      </c>
      <c r="C8" s="127">
        <v>148501</v>
      </c>
      <c r="D8" s="127">
        <v>163344</v>
      </c>
      <c r="E8" s="127">
        <v>163344</v>
      </c>
    </row>
    <row r="9" spans="1:5" s="234" customFormat="1" ht="12" customHeight="1">
      <c r="A9" s="313" t="s">
        <v>66</v>
      </c>
      <c r="B9" s="138" t="s">
        <v>203</v>
      </c>
      <c r="C9" s="129">
        <v>60500</v>
      </c>
      <c r="D9" s="129">
        <v>61709</v>
      </c>
      <c r="E9" s="112">
        <v>61709</v>
      </c>
    </row>
    <row r="10" spans="1:5" s="241" customFormat="1" ht="12" customHeight="1">
      <c r="A10" s="314" t="s">
        <v>67</v>
      </c>
      <c r="B10" s="139" t="s">
        <v>204</v>
      </c>
      <c r="C10" s="128">
        <v>39472</v>
      </c>
      <c r="D10" s="128">
        <v>42480</v>
      </c>
      <c r="E10" s="111">
        <v>42480</v>
      </c>
    </row>
    <row r="11" spans="1:5" s="241" customFormat="1" ht="12" customHeight="1">
      <c r="A11" s="314" t="s">
        <v>68</v>
      </c>
      <c r="B11" s="139" t="s">
        <v>205</v>
      </c>
      <c r="C11" s="128">
        <v>46466</v>
      </c>
      <c r="D11" s="128">
        <v>50084</v>
      </c>
      <c r="E11" s="111">
        <v>50084</v>
      </c>
    </row>
    <row r="12" spans="1:5" s="241" customFormat="1" ht="12" customHeight="1">
      <c r="A12" s="314" t="s">
        <v>69</v>
      </c>
      <c r="B12" s="139" t="s">
        <v>206</v>
      </c>
      <c r="C12" s="128">
        <v>2063</v>
      </c>
      <c r="D12" s="128">
        <v>2063</v>
      </c>
      <c r="E12" s="111">
        <v>2063</v>
      </c>
    </row>
    <row r="13" spans="1:5" s="241" customFormat="1" ht="12" customHeight="1">
      <c r="A13" s="314" t="s">
        <v>87</v>
      </c>
      <c r="B13" s="139" t="s">
        <v>207</v>
      </c>
      <c r="C13" s="128"/>
      <c r="D13" s="128">
        <v>7008</v>
      </c>
      <c r="E13" s="111">
        <v>7008</v>
      </c>
    </row>
    <row r="14" spans="1:5" s="234" customFormat="1" ht="12" customHeight="1" thickBot="1">
      <c r="A14" s="315" t="s">
        <v>70</v>
      </c>
      <c r="B14" s="119" t="s">
        <v>524</v>
      </c>
      <c r="C14" s="130"/>
      <c r="D14" s="130"/>
      <c r="E14" s="113"/>
    </row>
    <row r="15" spans="1:5" s="234" customFormat="1" ht="12" customHeight="1" thickBot="1">
      <c r="A15" s="101" t="s">
        <v>6</v>
      </c>
      <c r="B15" s="117" t="s">
        <v>209</v>
      </c>
      <c r="C15" s="127">
        <v>13368</v>
      </c>
      <c r="D15" s="127">
        <v>20696</v>
      </c>
      <c r="E15" s="127">
        <v>22936</v>
      </c>
    </row>
    <row r="16" spans="1:5" s="234" customFormat="1" ht="12" customHeight="1">
      <c r="A16" s="313" t="s">
        <v>72</v>
      </c>
      <c r="B16" s="138" t="s">
        <v>210</v>
      </c>
      <c r="C16" s="129"/>
      <c r="D16" s="129"/>
      <c r="E16" s="112"/>
    </row>
    <row r="17" spans="1:5" s="234" customFormat="1" ht="12" customHeight="1">
      <c r="A17" s="314" t="s">
        <v>73</v>
      </c>
      <c r="B17" s="139" t="s">
        <v>211</v>
      </c>
      <c r="C17" s="128"/>
      <c r="D17" s="128"/>
      <c r="E17" s="111"/>
    </row>
    <row r="18" spans="1:5" s="234" customFormat="1" ht="12" customHeight="1">
      <c r="A18" s="314" t="s">
        <v>74</v>
      </c>
      <c r="B18" s="139" t="s">
        <v>212</v>
      </c>
      <c r="C18" s="128"/>
      <c r="D18" s="128"/>
      <c r="E18" s="111"/>
    </row>
    <row r="19" spans="1:5" s="234" customFormat="1" ht="12" customHeight="1">
      <c r="A19" s="314" t="s">
        <v>75</v>
      </c>
      <c r="B19" s="139" t="s">
        <v>213</v>
      </c>
      <c r="C19" s="128"/>
      <c r="D19" s="128"/>
      <c r="E19" s="111"/>
    </row>
    <row r="20" spans="1:5" s="234" customFormat="1" ht="12" customHeight="1">
      <c r="A20" s="314" t="s">
        <v>76</v>
      </c>
      <c r="B20" s="139" t="s">
        <v>525</v>
      </c>
      <c r="C20" s="128">
        <v>13368</v>
      </c>
      <c r="D20" s="128">
        <v>20696</v>
      </c>
      <c r="E20" s="111">
        <v>22936</v>
      </c>
    </row>
    <row r="21" spans="1:5" s="241" customFormat="1" ht="12" customHeight="1" thickBot="1">
      <c r="A21" s="315" t="s">
        <v>82</v>
      </c>
      <c r="B21" s="119" t="s">
        <v>215</v>
      </c>
      <c r="C21" s="130"/>
      <c r="D21" s="130"/>
      <c r="E21" s="113"/>
    </row>
    <row r="22" spans="1:5" s="241" customFormat="1" ht="12" customHeight="1" thickBot="1">
      <c r="A22" s="101" t="s">
        <v>7</v>
      </c>
      <c r="B22" s="97" t="s">
        <v>216</v>
      </c>
      <c r="C22" s="127"/>
      <c r="D22" s="127">
        <v>14358</v>
      </c>
      <c r="E22" s="127">
        <v>14358</v>
      </c>
    </row>
    <row r="23" spans="1:5" s="241" customFormat="1" ht="12" customHeight="1">
      <c r="A23" s="313" t="s">
        <v>55</v>
      </c>
      <c r="B23" s="138" t="s">
        <v>530</v>
      </c>
      <c r="C23" s="129"/>
      <c r="D23" s="129"/>
      <c r="E23" s="112"/>
    </row>
    <row r="24" spans="1:5" s="234" customFormat="1" ht="12" customHeight="1">
      <c r="A24" s="314" t="s">
        <v>56</v>
      </c>
      <c r="B24" s="139" t="s">
        <v>218</v>
      </c>
      <c r="C24" s="128"/>
      <c r="D24" s="128"/>
      <c r="E24" s="111"/>
    </row>
    <row r="25" spans="1:5" s="241" customFormat="1" ht="12" customHeight="1">
      <c r="A25" s="314" t="s">
        <v>57</v>
      </c>
      <c r="B25" s="139" t="s">
        <v>219</v>
      </c>
      <c r="C25" s="128"/>
      <c r="D25" s="128"/>
      <c r="E25" s="111"/>
    </row>
    <row r="26" spans="1:5" s="241" customFormat="1" ht="12" customHeight="1">
      <c r="A26" s="314" t="s">
        <v>58</v>
      </c>
      <c r="B26" s="139" t="s">
        <v>220</v>
      </c>
      <c r="C26" s="128"/>
      <c r="D26" s="128"/>
      <c r="E26" s="111"/>
    </row>
    <row r="27" spans="1:5" s="241" customFormat="1" ht="12" customHeight="1">
      <c r="A27" s="314" t="s">
        <v>96</v>
      </c>
      <c r="B27" s="139" t="s">
        <v>529</v>
      </c>
      <c r="C27" s="128"/>
      <c r="D27" s="128">
        <v>14358</v>
      </c>
      <c r="E27" s="111">
        <v>14358</v>
      </c>
    </row>
    <row r="28" spans="1:5" s="241" customFormat="1" ht="12" customHeight="1" thickBot="1">
      <c r="A28" s="315" t="s">
        <v>97</v>
      </c>
      <c r="B28" s="140" t="s">
        <v>222</v>
      </c>
      <c r="C28" s="130"/>
      <c r="D28" s="130"/>
      <c r="E28" s="113"/>
    </row>
    <row r="29" spans="1:5" s="241" customFormat="1" ht="12" customHeight="1" thickBot="1">
      <c r="A29" s="101" t="s">
        <v>98</v>
      </c>
      <c r="B29" s="97" t="s">
        <v>223</v>
      </c>
      <c r="C29" s="133">
        <v>25800</v>
      </c>
      <c r="D29" s="133">
        <v>29187</v>
      </c>
      <c r="E29" s="133">
        <v>30230</v>
      </c>
    </row>
    <row r="30" spans="1:5" s="241" customFormat="1" ht="12" customHeight="1">
      <c r="A30" s="313" t="s">
        <v>224</v>
      </c>
      <c r="B30" s="138" t="s">
        <v>225</v>
      </c>
      <c r="C30" s="148">
        <v>20500</v>
      </c>
      <c r="D30" s="148">
        <v>24681</v>
      </c>
      <c r="E30" s="148">
        <v>24919</v>
      </c>
    </row>
    <row r="31" spans="1:5" s="241" customFormat="1" ht="12" customHeight="1">
      <c r="A31" s="314" t="s">
        <v>226</v>
      </c>
      <c r="B31" s="139" t="s">
        <v>532</v>
      </c>
      <c r="C31" s="128">
        <v>3500</v>
      </c>
      <c r="D31" s="128">
        <v>3500</v>
      </c>
      <c r="E31" s="111">
        <v>3537</v>
      </c>
    </row>
    <row r="32" spans="1:5" s="241" customFormat="1" ht="12" customHeight="1">
      <c r="A32" s="314" t="s">
        <v>228</v>
      </c>
      <c r="B32" s="139" t="s">
        <v>531</v>
      </c>
      <c r="C32" s="128">
        <v>17000</v>
      </c>
      <c r="D32" s="128">
        <v>21181</v>
      </c>
      <c r="E32" s="111">
        <v>21382</v>
      </c>
    </row>
    <row r="33" spans="1:5" s="241" customFormat="1" ht="12" customHeight="1">
      <c r="A33" s="314" t="s">
        <v>230</v>
      </c>
      <c r="B33" s="139" t="s">
        <v>231</v>
      </c>
      <c r="C33" s="128">
        <v>4500</v>
      </c>
      <c r="D33" s="128">
        <v>4500</v>
      </c>
      <c r="E33" s="111">
        <v>4419</v>
      </c>
    </row>
    <row r="34" spans="1:5" s="241" customFormat="1" ht="12" customHeight="1">
      <c r="A34" s="314" t="s">
        <v>232</v>
      </c>
      <c r="B34" s="139" t="s">
        <v>526</v>
      </c>
      <c r="C34" s="128">
        <v>600</v>
      </c>
      <c r="D34" s="128">
        <v>600</v>
      </c>
      <c r="E34" s="111">
        <v>791</v>
      </c>
    </row>
    <row r="35" spans="1:5" s="241" customFormat="1" ht="12" customHeight="1" thickBot="1">
      <c r="A35" s="315" t="s">
        <v>234</v>
      </c>
      <c r="B35" s="140" t="s">
        <v>235</v>
      </c>
      <c r="C35" s="130">
        <v>200</v>
      </c>
      <c r="D35" s="130">
        <v>200</v>
      </c>
      <c r="E35" s="113">
        <v>101</v>
      </c>
    </row>
    <row r="36" spans="1:5" s="241" customFormat="1" ht="12" customHeight="1" thickBot="1">
      <c r="A36" s="101" t="s">
        <v>9</v>
      </c>
      <c r="B36" s="97" t="s">
        <v>236</v>
      </c>
      <c r="C36" s="127">
        <v>16268</v>
      </c>
      <c r="D36" s="127">
        <v>16316</v>
      </c>
      <c r="E36" s="127">
        <v>14513</v>
      </c>
    </row>
    <row r="37" spans="1:5" s="241" customFormat="1" ht="12" customHeight="1">
      <c r="A37" s="313" t="s">
        <v>59</v>
      </c>
      <c r="B37" s="138" t="s">
        <v>237</v>
      </c>
      <c r="C37" s="129">
        <v>16268</v>
      </c>
      <c r="D37" s="129"/>
      <c r="E37" s="112"/>
    </row>
    <row r="38" spans="1:5" s="241" customFormat="1" ht="12" customHeight="1">
      <c r="A38" s="314" t="s">
        <v>60</v>
      </c>
      <c r="B38" s="139" t="s">
        <v>238</v>
      </c>
      <c r="C38" s="128">
        <v>7377</v>
      </c>
      <c r="D38" s="128">
        <v>7377</v>
      </c>
      <c r="E38" s="111">
        <v>5277</v>
      </c>
    </row>
    <row r="39" spans="1:5" s="241" customFormat="1" ht="12" customHeight="1">
      <c r="A39" s="314" t="s">
        <v>61</v>
      </c>
      <c r="B39" s="139" t="s">
        <v>239</v>
      </c>
      <c r="C39" s="128">
        <v>637</v>
      </c>
      <c r="D39" s="128">
        <v>637</v>
      </c>
      <c r="E39" s="111"/>
    </row>
    <row r="40" spans="1:5" s="241" customFormat="1" ht="12" customHeight="1">
      <c r="A40" s="314" t="s">
        <v>100</v>
      </c>
      <c r="B40" s="139" t="s">
        <v>240</v>
      </c>
      <c r="C40" s="128">
        <v>409</v>
      </c>
      <c r="D40" s="128">
        <v>409</v>
      </c>
      <c r="E40" s="111">
        <v>322</v>
      </c>
    </row>
    <row r="41" spans="1:5" s="241" customFormat="1" ht="12" customHeight="1">
      <c r="A41" s="314" t="s">
        <v>101</v>
      </c>
      <c r="B41" s="139" t="s">
        <v>241</v>
      </c>
      <c r="C41" s="128">
        <v>4764</v>
      </c>
      <c r="D41" s="128">
        <v>4764</v>
      </c>
      <c r="E41" s="111">
        <v>4604</v>
      </c>
    </row>
    <row r="42" spans="1:5" s="241" customFormat="1" ht="12" customHeight="1">
      <c r="A42" s="314" t="s">
        <v>102</v>
      </c>
      <c r="B42" s="139" t="s">
        <v>242</v>
      </c>
      <c r="C42" s="128">
        <v>1329</v>
      </c>
      <c r="D42" s="128">
        <v>1329</v>
      </c>
      <c r="E42" s="111">
        <v>1930</v>
      </c>
    </row>
    <row r="43" spans="1:5" s="241" customFormat="1" ht="12" customHeight="1">
      <c r="A43" s="314" t="s">
        <v>103</v>
      </c>
      <c r="B43" s="139" t="s">
        <v>243</v>
      </c>
      <c r="C43" s="128">
        <v>1047</v>
      </c>
      <c r="D43" s="128">
        <v>1047</v>
      </c>
      <c r="E43" s="111">
        <v>1453</v>
      </c>
    </row>
    <row r="44" spans="1:5" s="241" customFormat="1" ht="12" customHeight="1">
      <c r="A44" s="314" t="s">
        <v>104</v>
      </c>
      <c r="B44" s="139" t="s">
        <v>244</v>
      </c>
      <c r="C44" s="128">
        <v>35</v>
      </c>
      <c r="D44" s="128">
        <v>50</v>
      </c>
      <c r="E44" s="111">
        <v>50</v>
      </c>
    </row>
    <row r="45" spans="1:5" s="241" customFormat="1" ht="12" customHeight="1">
      <c r="A45" s="314" t="s">
        <v>245</v>
      </c>
      <c r="B45" s="139" t="s">
        <v>246</v>
      </c>
      <c r="C45" s="131"/>
      <c r="D45" s="131"/>
      <c r="E45" s="114"/>
    </row>
    <row r="46" spans="1:5" s="234" customFormat="1" ht="12" customHeight="1" thickBot="1">
      <c r="A46" s="315" t="s">
        <v>247</v>
      </c>
      <c r="B46" s="140" t="s">
        <v>248</v>
      </c>
      <c r="C46" s="132">
        <v>670</v>
      </c>
      <c r="D46" s="132">
        <v>703</v>
      </c>
      <c r="E46" s="115">
        <v>797</v>
      </c>
    </row>
    <row r="47" spans="1:5" s="241" customFormat="1" ht="12" customHeight="1" thickBot="1">
      <c r="A47" s="101" t="s">
        <v>10</v>
      </c>
      <c r="B47" s="97" t="s">
        <v>249</v>
      </c>
      <c r="C47" s="127">
        <v>711</v>
      </c>
      <c r="D47" s="127">
        <v>2450</v>
      </c>
      <c r="E47" s="127">
        <v>2450</v>
      </c>
    </row>
    <row r="48" spans="1:5" s="241" customFormat="1" ht="12" customHeight="1">
      <c r="A48" s="313" t="s">
        <v>62</v>
      </c>
      <c r="B48" s="138" t="s">
        <v>250</v>
      </c>
      <c r="C48" s="150"/>
      <c r="D48" s="150"/>
      <c r="E48" s="116"/>
    </row>
    <row r="49" spans="1:5" s="241" customFormat="1" ht="12" customHeight="1">
      <c r="A49" s="314" t="s">
        <v>63</v>
      </c>
      <c r="B49" s="139" t="s">
        <v>251</v>
      </c>
      <c r="C49" s="131">
        <v>711</v>
      </c>
      <c r="D49" s="131">
        <v>2450</v>
      </c>
      <c r="E49" s="114">
        <v>2450</v>
      </c>
    </row>
    <row r="50" spans="1:5" s="241" customFormat="1" ht="12" customHeight="1">
      <c r="A50" s="314" t="s">
        <v>252</v>
      </c>
      <c r="B50" s="139" t="s">
        <v>253</v>
      </c>
      <c r="C50" s="131"/>
      <c r="D50" s="131"/>
      <c r="E50" s="114"/>
    </row>
    <row r="51" spans="1:5" s="241" customFormat="1" ht="12" customHeight="1">
      <c r="A51" s="314" t="s">
        <v>254</v>
      </c>
      <c r="B51" s="139" t="s">
        <v>255</v>
      </c>
      <c r="C51" s="131"/>
      <c r="D51" s="131"/>
      <c r="E51" s="114"/>
    </row>
    <row r="52" spans="1:5" s="241" customFormat="1" ht="12" customHeight="1" thickBot="1">
      <c r="A52" s="315" t="s">
        <v>256</v>
      </c>
      <c r="B52" s="140" t="s">
        <v>257</v>
      </c>
      <c r="C52" s="132"/>
      <c r="D52" s="132"/>
      <c r="E52" s="115"/>
    </row>
    <row r="53" spans="1:5" s="241" customFormat="1" ht="12" customHeight="1" thickBot="1">
      <c r="A53" s="101" t="s">
        <v>105</v>
      </c>
      <c r="B53" s="97" t="s">
        <v>258</v>
      </c>
      <c r="C53" s="127">
        <v>217</v>
      </c>
      <c r="D53" s="127">
        <v>821</v>
      </c>
      <c r="E53" s="127">
        <v>3500</v>
      </c>
    </row>
    <row r="54" spans="1:5" s="234" customFormat="1" ht="12" customHeight="1">
      <c r="A54" s="313" t="s">
        <v>64</v>
      </c>
      <c r="B54" s="138" t="s">
        <v>259</v>
      </c>
      <c r="C54" s="129"/>
      <c r="D54" s="129"/>
      <c r="E54" s="112"/>
    </row>
    <row r="55" spans="1:5" s="234" customFormat="1" ht="12" customHeight="1">
      <c r="A55" s="314" t="s">
        <v>65</v>
      </c>
      <c r="B55" s="139" t="s">
        <v>260</v>
      </c>
      <c r="C55" s="128">
        <v>217</v>
      </c>
      <c r="D55" s="128">
        <v>217</v>
      </c>
      <c r="E55" s="111">
        <v>396</v>
      </c>
    </row>
    <row r="56" spans="1:5" s="234" customFormat="1" ht="12" customHeight="1">
      <c r="A56" s="314" t="s">
        <v>261</v>
      </c>
      <c r="B56" s="139" t="s">
        <v>262</v>
      </c>
      <c r="C56" s="128"/>
      <c r="D56" s="128">
        <v>604</v>
      </c>
      <c r="E56" s="111">
        <v>3104</v>
      </c>
    </row>
    <row r="57" spans="1:5" s="234" customFormat="1" ht="12" customHeight="1" thickBot="1">
      <c r="A57" s="315" t="s">
        <v>263</v>
      </c>
      <c r="B57" s="140" t="s">
        <v>264</v>
      </c>
      <c r="C57" s="130"/>
      <c r="D57" s="130"/>
      <c r="E57" s="113"/>
    </row>
    <row r="58" spans="1:5" s="241" customFormat="1" ht="12" customHeight="1" thickBot="1">
      <c r="A58" s="101" t="s">
        <v>12</v>
      </c>
      <c r="B58" s="117" t="s">
        <v>265</v>
      </c>
      <c r="C58" s="127"/>
      <c r="D58" s="127"/>
      <c r="E58" s="110"/>
    </row>
    <row r="59" spans="1:5" s="241" customFormat="1" ht="12" customHeight="1">
      <c r="A59" s="313" t="s">
        <v>106</v>
      </c>
      <c r="B59" s="138" t="s">
        <v>266</v>
      </c>
      <c r="C59" s="131"/>
      <c r="D59" s="131"/>
      <c r="E59" s="114"/>
    </row>
    <row r="60" spans="1:5" s="241" customFormat="1" ht="12" customHeight="1">
      <c r="A60" s="314" t="s">
        <v>107</v>
      </c>
      <c r="B60" s="139" t="s">
        <v>514</v>
      </c>
      <c r="C60" s="131"/>
      <c r="D60" s="131"/>
      <c r="E60" s="114"/>
    </row>
    <row r="61" spans="1:5" s="241" customFormat="1" ht="12" customHeight="1">
      <c r="A61" s="314" t="s">
        <v>129</v>
      </c>
      <c r="B61" s="139" t="s">
        <v>268</v>
      </c>
      <c r="C61" s="131"/>
      <c r="D61" s="131"/>
      <c r="E61" s="114"/>
    </row>
    <row r="62" spans="1:5" s="241" customFormat="1" ht="12" customHeight="1" thickBot="1">
      <c r="A62" s="315" t="s">
        <v>269</v>
      </c>
      <c r="B62" s="140" t="s">
        <v>270</v>
      </c>
      <c r="C62" s="131"/>
      <c r="D62" s="131"/>
      <c r="E62" s="114"/>
    </row>
    <row r="63" spans="1:5" s="241" customFormat="1" ht="12" customHeight="1" thickBot="1">
      <c r="A63" s="101" t="s">
        <v>13</v>
      </c>
      <c r="B63" s="97" t="s">
        <v>271</v>
      </c>
      <c r="C63" s="133">
        <v>204865</v>
      </c>
      <c r="D63" s="133">
        <v>247445</v>
      </c>
      <c r="E63" s="133">
        <f>E8+E15+E22+E29+E36+E47+E53+E58</f>
        <v>251331</v>
      </c>
    </row>
    <row r="64" spans="1:5" s="241" customFormat="1" ht="12" customHeight="1" thickBot="1">
      <c r="A64" s="316" t="s">
        <v>515</v>
      </c>
      <c r="B64" s="117" t="s">
        <v>273</v>
      </c>
      <c r="C64" s="127"/>
      <c r="D64" s="127"/>
      <c r="E64" s="110"/>
    </row>
    <row r="65" spans="1:5" s="241" customFormat="1" ht="12" customHeight="1">
      <c r="A65" s="313" t="s">
        <v>274</v>
      </c>
      <c r="B65" s="138" t="s">
        <v>275</v>
      </c>
      <c r="C65" s="131"/>
      <c r="D65" s="131"/>
      <c r="E65" s="114"/>
    </row>
    <row r="66" spans="1:5" s="241" customFormat="1" ht="12" customHeight="1">
      <c r="A66" s="314" t="s">
        <v>276</v>
      </c>
      <c r="B66" s="139" t="s">
        <v>277</v>
      </c>
      <c r="C66" s="131"/>
      <c r="D66" s="131"/>
      <c r="E66" s="114"/>
    </row>
    <row r="67" spans="1:5" s="241" customFormat="1" ht="12" customHeight="1" thickBot="1">
      <c r="A67" s="315" t="s">
        <v>278</v>
      </c>
      <c r="B67" s="317" t="s">
        <v>516</v>
      </c>
      <c r="C67" s="131"/>
      <c r="D67" s="131"/>
      <c r="E67" s="114"/>
    </row>
    <row r="68" spans="1:5" s="241" customFormat="1" ht="12" customHeight="1" thickBot="1">
      <c r="A68" s="316" t="s">
        <v>279</v>
      </c>
      <c r="B68" s="117" t="s">
        <v>280</v>
      </c>
      <c r="C68" s="127">
        <f>SUM(C69:C72)</f>
        <v>0</v>
      </c>
      <c r="D68" s="127">
        <f>SUM(D69:D72)</f>
        <v>0</v>
      </c>
      <c r="E68" s="110">
        <f>SUM(E69:E72)</f>
        <v>0</v>
      </c>
    </row>
    <row r="69" spans="1:5" s="241" customFormat="1" ht="12" customHeight="1">
      <c r="A69" s="313" t="s">
        <v>88</v>
      </c>
      <c r="B69" s="138" t="s">
        <v>281</v>
      </c>
      <c r="C69" s="131"/>
      <c r="D69" s="131"/>
      <c r="E69" s="114"/>
    </row>
    <row r="70" spans="1:5" s="241" customFormat="1" ht="12" customHeight="1">
      <c r="A70" s="314" t="s">
        <v>89</v>
      </c>
      <c r="B70" s="139" t="s">
        <v>282</v>
      </c>
      <c r="C70" s="131"/>
      <c r="D70" s="131"/>
      <c r="E70" s="114"/>
    </row>
    <row r="71" spans="1:5" s="241" customFormat="1" ht="12" customHeight="1">
      <c r="A71" s="314" t="s">
        <v>283</v>
      </c>
      <c r="B71" s="139" t="s">
        <v>284</v>
      </c>
      <c r="C71" s="131"/>
      <c r="D71" s="131"/>
      <c r="E71" s="114"/>
    </row>
    <row r="72" spans="1:5" s="241" customFormat="1" ht="12" customHeight="1" thickBot="1">
      <c r="A72" s="315" t="s">
        <v>285</v>
      </c>
      <c r="B72" s="140" t="s">
        <v>286</v>
      </c>
      <c r="C72" s="131"/>
      <c r="D72" s="131"/>
      <c r="E72" s="114"/>
    </row>
    <row r="73" spans="1:5" s="241" customFormat="1" ht="12" customHeight="1" thickBot="1">
      <c r="A73" s="316" t="s">
        <v>287</v>
      </c>
      <c r="B73" s="117" t="s">
        <v>288</v>
      </c>
      <c r="C73" s="127">
        <v>15437</v>
      </c>
      <c r="D73" s="127">
        <v>15437</v>
      </c>
      <c r="E73" s="127">
        <v>15342</v>
      </c>
    </row>
    <row r="74" spans="1:5" s="241" customFormat="1" ht="12" customHeight="1">
      <c r="A74" s="313" t="s">
        <v>289</v>
      </c>
      <c r="B74" s="138" t="s">
        <v>290</v>
      </c>
      <c r="C74" s="131">
        <v>15437</v>
      </c>
      <c r="D74" s="131">
        <v>15437</v>
      </c>
      <c r="E74" s="114">
        <v>15342</v>
      </c>
    </row>
    <row r="75" spans="1:5" s="241" customFormat="1" ht="12" customHeight="1" thickBot="1">
      <c r="A75" s="315" t="s">
        <v>291</v>
      </c>
      <c r="B75" s="140" t="s">
        <v>292</v>
      </c>
      <c r="C75" s="131"/>
      <c r="D75" s="131"/>
      <c r="E75" s="114"/>
    </row>
    <row r="76" spans="1:5" s="241" customFormat="1" ht="12" customHeight="1" thickBot="1">
      <c r="A76" s="316" t="s">
        <v>293</v>
      </c>
      <c r="B76" s="117" t="s">
        <v>294</v>
      </c>
      <c r="C76" s="127">
        <f>SUM(C77:C80)</f>
        <v>0</v>
      </c>
      <c r="D76" s="127"/>
      <c r="E76" s="127">
        <v>5759</v>
      </c>
    </row>
    <row r="77" spans="1:5" s="241" customFormat="1" ht="12" customHeight="1">
      <c r="A77" s="313" t="s">
        <v>295</v>
      </c>
      <c r="B77" s="138" t="s">
        <v>296</v>
      </c>
      <c r="C77" s="131"/>
      <c r="D77" s="131"/>
      <c r="E77" s="114">
        <v>5759</v>
      </c>
    </row>
    <row r="78" spans="1:5" s="241" customFormat="1" ht="12" customHeight="1">
      <c r="A78" s="314" t="s">
        <v>297</v>
      </c>
      <c r="B78" s="139" t="s">
        <v>298</v>
      </c>
      <c r="C78" s="131"/>
      <c r="D78" s="131"/>
      <c r="E78" s="114"/>
    </row>
    <row r="79" spans="1:5" s="241" customFormat="1" ht="12" customHeight="1" thickBot="1">
      <c r="A79" s="315" t="s">
        <v>299</v>
      </c>
      <c r="B79" s="140" t="s">
        <v>300</v>
      </c>
      <c r="C79" s="131"/>
      <c r="D79" s="131"/>
      <c r="E79" s="114"/>
    </row>
    <row r="80" spans="1:5" s="241" customFormat="1" ht="12" customHeight="1" thickBot="1">
      <c r="A80" s="316" t="s">
        <v>301</v>
      </c>
      <c r="B80" s="117" t="s">
        <v>302</v>
      </c>
      <c r="C80" s="127"/>
      <c r="D80" s="127"/>
      <c r="E80" s="110"/>
    </row>
    <row r="81" spans="1:5" s="241" customFormat="1" ht="12" customHeight="1">
      <c r="A81" s="318" t="s">
        <v>303</v>
      </c>
      <c r="B81" s="138" t="s">
        <v>304</v>
      </c>
      <c r="C81" s="131"/>
      <c r="D81" s="131"/>
      <c r="E81" s="114"/>
    </row>
    <row r="82" spans="1:5" s="241" customFormat="1" ht="12" customHeight="1">
      <c r="A82" s="319" t="s">
        <v>305</v>
      </c>
      <c r="B82" s="139" t="s">
        <v>306</v>
      </c>
      <c r="C82" s="131"/>
      <c r="D82" s="131"/>
      <c r="E82" s="114"/>
    </row>
    <row r="83" spans="1:5" s="241" customFormat="1" ht="12" customHeight="1">
      <c r="A83" s="319" t="s">
        <v>307</v>
      </c>
      <c r="B83" s="139" t="s">
        <v>308</v>
      </c>
      <c r="C83" s="131"/>
      <c r="D83" s="131"/>
      <c r="E83" s="114"/>
    </row>
    <row r="84" spans="1:5" s="241" customFormat="1" ht="12" customHeight="1" thickBot="1">
      <c r="A84" s="320" t="s">
        <v>309</v>
      </c>
      <c r="B84" s="140" t="s">
        <v>310</v>
      </c>
      <c r="C84" s="131"/>
      <c r="D84" s="131"/>
      <c r="E84" s="114"/>
    </row>
    <row r="85" spans="1:5" s="241" customFormat="1" ht="12" customHeight="1" thickBot="1">
      <c r="A85" s="316" t="s">
        <v>311</v>
      </c>
      <c r="B85" s="117" t="s">
        <v>312</v>
      </c>
      <c r="C85" s="154"/>
      <c r="D85" s="154"/>
      <c r="E85" s="155"/>
    </row>
    <row r="86" spans="1:5" s="241" customFormat="1" ht="12" customHeight="1" thickBot="1">
      <c r="A86" s="316" t="s">
        <v>313</v>
      </c>
      <c r="B86" s="321" t="s">
        <v>314</v>
      </c>
      <c r="C86" s="133">
        <f>+C64+C68+C73+C76+C80+C85</f>
        <v>15437</v>
      </c>
      <c r="D86" s="133">
        <v>15437</v>
      </c>
      <c r="E86" s="146">
        <v>21101</v>
      </c>
    </row>
    <row r="87" spans="1:5" s="241" customFormat="1" ht="12" customHeight="1" thickBot="1">
      <c r="A87" s="322" t="s">
        <v>315</v>
      </c>
      <c r="B87" s="323" t="s">
        <v>517</v>
      </c>
      <c r="C87" s="133">
        <f>+C63+C86</f>
        <v>220302</v>
      </c>
      <c r="D87" s="133">
        <v>263403</v>
      </c>
      <c r="E87" s="146">
        <v>272432</v>
      </c>
    </row>
    <row r="88" spans="1:5" s="241" customFormat="1" ht="15" customHeight="1">
      <c r="A88" s="226"/>
      <c r="B88" s="227"/>
      <c r="C88" s="232"/>
      <c r="D88" s="232"/>
      <c r="E88" s="232"/>
    </row>
    <row r="89" spans="1:5" ht="13.5" thickBot="1">
      <c r="A89" s="228"/>
      <c r="B89" s="229"/>
      <c r="C89" s="233"/>
      <c r="D89" s="233"/>
      <c r="E89" s="233"/>
    </row>
    <row r="90" spans="1:5" s="240" customFormat="1" ht="16.5" customHeight="1" thickBot="1">
      <c r="A90" s="372" t="s">
        <v>41</v>
      </c>
      <c r="B90" s="373"/>
      <c r="C90" s="373"/>
      <c r="D90" s="373"/>
      <c r="E90" s="374"/>
    </row>
    <row r="91" spans="1:5" s="69" customFormat="1" ht="12" customHeight="1" thickBot="1">
      <c r="A91" s="324" t="s">
        <v>5</v>
      </c>
      <c r="B91" s="100" t="s">
        <v>323</v>
      </c>
      <c r="C91" s="325">
        <v>147749</v>
      </c>
      <c r="D91" s="325">
        <v>168300</v>
      </c>
      <c r="E91" s="325">
        <v>159589</v>
      </c>
    </row>
    <row r="92" spans="1:5" ht="12" customHeight="1">
      <c r="A92" s="326" t="s">
        <v>66</v>
      </c>
      <c r="B92" s="86" t="s">
        <v>35</v>
      </c>
      <c r="C92" s="327">
        <v>31211</v>
      </c>
      <c r="D92" s="327">
        <v>38380</v>
      </c>
      <c r="E92" s="327">
        <v>37199</v>
      </c>
    </row>
    <row r="93" spans="1:5" ht="12" customHeight="1">
      <c r="A93" s="314" t="s">
        <v>67</v>
      </c>
      <c r="B93" s="84" t="s">
        <v>108</v>
      </c>
      <c r="C93" s="328">
        <v>6630</v>
      </c>
      <c r="D93" s="328">
        <v>7436</v>
      </c>
      <c r="E93" s="328">
        <v>7435</v>
      </c>
    </row>
    <row r="94" spans="1:5" ht="12" customHeight="1">
      <c r="A94" s="314" t="s">
        <v>68</v>
      </c>
      <c r="B94" s="84" t="s">
        <v>86</v>
      </c>
      <c r="C94" s="329">
        <v>53546</v>
      </c>
      <c r="D94" s="329">
        <v>58533</v>
      </c>
      <c r="E94" s="329">
        <v>52187</v>
      </c>
    </row>
    <row r="95" spans="1:5" ht="12" customHeight="1">
      <c r="A95" s="314" t="s">
        <v>69</v>
      </c>
      <c r="B95" s="87" t="s">
        <v>109</v>
      </c>
      <c r="C95" s="329">
        <v>9954</v>
      </c>
      <c r="D95" s="329">
        <v>11849</v>
      </c>
      <c r="E95" s="329">
        <v>11712</v>
      </c>
    </row>
    <row r="96" spans="1:5" ht="12" customHeight="1">
      <c r="A96" s="314" t="s">
        <v>77</v>
      </c>
      <c r="B96" s="95" t="s">
        <v>110</v>
      </c>
      <c r="C96" s="329">
        <v>46408</v>
      </c>
      <c r="D96" s="329">
        <v>52102</v>
      </c>
      <c r="E96" s="329">
        <v>51056</v>
      </c>
    </row>
    <row r="97" spans="1:5" ht="12" customHeight="1">
      <c r="A97" s="314" t="s">
        <v>70</v>
      </c>
      <c r="B97" s="84" t="s">
        <v>324</v>
      </c>
      <c r="C97" s="329"/>
      <c r="D97" s="329"/>
      <c r="E97" s="329"/>
    </row>
    <row r="98" spans="1:5" ht="12" customHeight="1">
      <c r="A98" s="314" t="s">
        <v>71</v>
      </c>
      <c r="B98" s="106" t="s">
        <v>325</v>
      </c>
      <c r="C98" s="329"/>
      <c r="D98" s="329"/>
      <c r="E98" s="329"/>
    </row>
    <row r="99" spans="1:5" ht="12" customHeight="1">
      <c r="A99" s="314" t="s">
        <v>78</v>
      </c>
      <c r="B99" s="107" t="s">
        <v>326</v>
      </c>
      <c r="C99" s="329"/>
      <c r="D99" s="329"/>
      <c r="E99" s="329"/>
    </row>
    <row r="100" spans="1:5" ht="12" customHeight="1">
      <c r="A100" s="314" t="s">
        <v>79</v>
      </c>
      <c r="B100" s="107" t="s">
        <v>327</v>
      </c>
      <c r="C100" s="329"/>
      <c r="D100" s="329"/>
      <c r="E100" s="329"/>
    </row>
    <row r="101" spans="1:5" ht="12" customHeight="1">
      <c r="A101" s="314" t="s">
        <v>80</v>
      </c>
      <c r="B101" s="106" t="s">
        <v>328</v>
      </c>
      <c r="C101" s="329">
        <v>39270</v>
      </c>
      <c r="D101" s="329">
        <v>44508</v>
      </c>
      <c r="E101" s="329">
        <v>43569</v>
      </c>
    </row>
    <row r="102" spans="1:5" ht="12" customHeight="1">
      <c r="A102" s="314" t="s">
        <v>81</v>
      </c>
      <c r="B102" s="106" t="s">
        <v>329</v>
      </c>
      <c r="C102" s="329"/>
      <c r="D102" s="329"/>
      <c r="E102" s="329"/>
    </row>
    <row r="103" spans="1:5" ht="12" customHeight="1">
      <c r="A103" s="314" t="s">
        <v>83</v>
      </c>
      <c r="B103" s="107" t="s">
        <v>527</v>
      </c>
      <c r="C103" s="329"/>
      <c r="D103" s="329"/>
      <c r="E103" s="329"/>
    </row>
    <row r="104" spans="1:5" ht="12" customHeight="1">
      <c r="A104" s="330" t="s">
        <v>111</v>
      </c>
      <c r="B104" s="108" t="s">
        <v>544</v>
      </c>
      <c r="C104" s="329">
        <v>1436</v>
      </c>
      <c r="D104" s="329">
        <v>1893</v>
      </c>
      <c r="E104" s="329">
        <v>1893</v>
      </c>
    </row>
    <row r="105" spans="1:5" ht="12" customHeight="1">
      <c r="A105" s="314" t="s">
        <v>332</v>
      </c>
      <c r="B105" s="108" t="s">
        <v>333</v>
      </c>
      <c r="C105" s="329"/>
      <c r="D105" s="329"/>
      <c r="E105" s="329"/>
    </row>
    <row r="106" spans="1:5" s="69" customFormat="1" ht="12" customHeight="1" thickBot="1">
      <c r="A106" s="331" t="s">
        <v>334</v>
      </c>
      <c r="B106" s="109" t="s">
        <v>335</v>
      </c>
      <c r="C106" s="332">
        <v>5702</v>
      </c>
      <c r="D106" s="332">
        <v>5702</v>
      </c>
      <c r="E106" s="332">
        <v>5594</v>
      </c>
    </row>
    <row r="107" spans="1:5" ht="12" customHeight="1" thickBot="1">
      <c r="A107" s="101" t="s">
        <v>6</v>
      </c>
      <c r="B107" s="99" t="s">
        <v>336</v>
      </c>
      <c r="C107" s="121">
        <v>10094</v>
      </c>
      <c r="D107" s="121">
        <v>26465</v>
      </c>
      <c r="E107" s="121">
        <v>4914</v>
      </c>
    </row>
    <row r="108" spans="1:5" ht="12" customHeight="1">
      <c r="A108" s="313" t="s">
        <v>72</v>
      </c>
      <c r="B108" s="84" t="s">
        <v>127</v>
      </c>
      <c r="C108" s="333"/>
      <c r="D108" s="333">
        <v>2098</v>
      </c>
      <c r="E108" s="333">
        <v>2098</v>
      </c>
    </row>
    <row r="109" spans="1:5" ht="12" customHeight="1">
      <c r="A109" s="313" t="s">
        <v>73</v>
      </c>
      <c r="B109" s="88" t="s">
        <v>337</v>
      </c>
      <c r="C109" s="333"/>
      <c r="D109" s="333"/>
      <c r="E109" s="333"/>
    </row>
    <row r="110" spans="1:5" ht="12" customHeight="1">
      <c r="A110" s="313" t="s">
        <v>74</v>
      </c>
      <c r="B110" s="88" t="s">
        <v>112</v>
      </c>
      <c r="C110" s="328">
        <v>10094</v>
      </c>
      <c r="D110" s="328">
        <v>24367</v>
      </c>
      <c r="E110" s="328">
        <v>2816</v>
      </c>
    </row>
    <row r="111" spans="1:5" ht="12" customHeight="1">
      <c r="A111" s="313" t="s">
        <v>75</v>
      </c>
      <c r="B111" s="88" t="s">
        <v>338</v>
      </c>
      <c r="C111" s="111"/>
      <c r="D111" s="111"/>
      <c r="E111" s="111"/>
    </row>
    <row r="112" spans="1:5" ht="12" customHeight="1">
      <c r="A112" s="313" t="s">
        <v>76</v>
      </c>
      <c r="B112" s="119" t="s">
        <v>130</v>
      </c>
      <c r="C112" s="111"/>
      <c r="D112" s="111"/>
      <c r="E112" s="111"/>
    </row>
    <row r="113" spans="1:5" ht="12" customHeight="1">
      <c r="A113" s="313" t="s">
        <v>82</v>
      </c>
      <c r="B113" s="118" t="s">
        <v>339</v>
      </c>
      <c r="C113" s="111"/>
      <c r="D113" s="111"/>
      <c r="E113" s="111"/>
    </row>
    <row r="114" spans="1:5" ht="12" customHeight="1">
      <c r="A114" s="313" t="s">
        <v>84</v>
      </c>
      <c r="B114" s="134" t="s">
        <v>340</v>
      </c>
      <c r="C114" s="111"/>
      <c r="D114" s="111"/>
      <c r="E114" s="111"/>
    </row>
    <row r="115" spans="1:5" ht="12" customHeight="1">
      <c r="A115" s="313" t="s">
        <v>113</v>
      </c>
      <c r="B115" s="107" t="s">
        <v>327</v>
      </c>
      <c r="C115" s="111"/>
      <c r="D115" s="111"/>
      <c r="E115" s="111"/>
    </row>
    <row r="116" spans="1:5" ht="12" customHeight="1">
      <c r="A116" s="313" t="s">
        <v>114</v>
      </c>
      <c r="B116" s="107" t="s">
        <v>341</v>
      </c>
      <c r="C116" s="111"/>
      <c r="D116" s="111"/>
      <c r="E116" s="111"/>
    </row>
    <row r="117" spans="1:5" ht="12" customHeight="1">
      <c r="A117" s="313" t="s">
        <v>115</v>
      </c>
      <c r="B117" s="107" t="s">
        <v>342</v>
      </c>
      <c r="C117" s="111"/>
      <c r="D117" s="111"/>
      <c r="E117" s="111"/>
    </row>
    <row r="118" spans="1:5" ht="12" customHeight="1">
      <c r="A118" s="313" t="s">
        <v>343</v>
      </c>
      <c r="B118" s="107" t="s">
        <v>330</v>
      </c>
      <c r="C118" s="111"/>
      <c r="D118" s="111"/>
      <c r="E118" s="111"/>
    </row>
    <row r="119" spans="1:5" ht="12" customHeight="1">
      <c r="A119" s="313" t="s">
        <v>344</v>
      </c>
      <c r="B119" s="107" t="s">
        <v>345</v>
      </c>
      <c r="C119" s="111"/>
      <c r="D119" s="111"/>
      <c r="E119" s="111"/>
    </row>
    <row r="120" spans="1:5" ht="12" customHeight="1" thickBot="1">
      <c r="A120" s="330" t="s">
        <v>346</v>
      </c>
      <c r="B120" s="107" t="s">
        <v>347</v>
      </c>
      <c r="C120" s="113"/>
      <c r="D120" s="113"/>
      <c r="E120" s="113"/>
    </row>
    <row r="121" spans="1:5" ht="12" customHeight="1" thickBot="1">
      <c r="A121" s="101" t="s">
        <v>7</v>
      </c>
      <c r="B121" s="104" t="s">
        <v>348</v>
      </c>
      <c r="C121" s="121">
        <f>+C122+C123</f>
        <v>0</v>
      </c>
      <c r="D121" s="121"/>
      <c r="E121" s="121">
        <f>+E122+E123</f>
        <v>0</v>
      </c>
    </row>
    <row r="122" spans="1:5" ht="12" customHeight="1">
      <c r="A122" s="313" t="s">
        <v>55</v>
      </c>
      <c r="B122" s="85" t="s">
        <v>43</v>
      </c>
      <c r="C122" s="333"/>
      <c r="D122" s="333"/>
      <c r="E122" s="333"/>
    </row>
    <row r="123" spans="1:5" ht="12" customHeight="1" thickBot="1">
      <c r="A123" s="315" t="s">
        <v>56</v>
      </c>
      <c r="B123" s="88" t="s">
        <v>44</v>
      </c>
      <c r="C123" s="329"/>
      <c r="D123" s="329"/>
      <c r="E123" s="329"/>
    </row>
    <row r="124" spans="1:5" ht="12" customHeight="1" thickBot="1">
      <c r="A124" s="101" t="s">
        <v>8</v>
      </c>
      <c r="B124" s="104" t="s">
        <v>349</v>
      </c>
      <c r="C124" s="121">
        <f>+C91+C107+C121</f>
        <v>157843</v>
      </c>
      <c r="D124" s="121">
        <f>+D91+D107+D121</f>
        <v>194765</v>
      </c>
      <c r="E124" s="121">
        <f>+E91+E107+E121</f>
        <v>164503</v>
      </c>
    </row>
    <row r="125" spans="1:5" ht="12" customHeight="1" thickBot="1">
      <c r="A125" s="101" t="s">
        <v>9</v>
      </c>
      <c r="B125" s="104" t="s">
        <v>518</v>
      </c>
      <c r="C125" s="121">
        <f>+C126+C127+C128</f>
        <v>0</v>
      </c>
      <c r="D125" s="121">
        <f>+D126+D127+D128</f>
        <v>0</v>
      </c>
      <c r="E125" s="121">
        <f>+E126+E127+E128</f>
        <v>0</v>
      </c>
    </row>
    <row r="126" spans="1:5" ht="12" customHeight="1">
      <c r="A126" s="313" t="s">
        <v>59</v>
      </c>
      <c r="B126" s="85" t="s">
        <v>351</v>
      </c>
      <c r="C126" s="111"/>
      <c r="D126" s="111"/>
      <c r="E126" s="111"/>
    </row>
    <row r="127" spans="1:5" ht="12" customHeight="1">
      <c r="A127" s="313" t="s">
        <v>60</v>
      </c>
      <c r="B127" s="85" t="s">
        <v>352</v>
      </c>
      <c r="C127" s="111"/>
      <c r="D127" s="111"/>
      <c r="E127" s="111"/>
    </row>
    <row r="128" spans="1:5" ht="12" customHeight="1" thickBot="1">
      <c r="A128" s="330" t="s">
        <v>61</v>
      </c>
      <c r="B128" s="83" t="s">
        <v>353</v>
      </c>
      <c r="C128" s="111"/>
      <c r="D128" s="111"/>
      <c r="E128" s="111"/>
    </row>
    <row r="129" spans="1:5" ht="12" customHeight="1" thickBot="1">
      <c r="A129" s="101" t="s">
        <v>10</v>
      </c>
      <c r="B129" s="104" t="s">
        <v>354</v>
      </c>
      <c r="C129" s="121">
        <f>+C130+C131+C132+C133</f>
        <v>0</v>
      </c>
      <c r="D129" s="121">
        <f>+D130+D131+D132+D133</f>
        <v>0</v>
      </c>
      <c r="E129" s="121">
        <f>+E130+E131+E132+E133</f>
        <v>0</v>
      </c>
    </row>
    <row r="130" spans="1:5" ht="12" customHeight="1">
      <c r="A130" s="313" t="s">
        <v>62</v>
      </c>
      <c r="B130" s="85" t="s">
        <v>355</v>
      </c>
      <c r="C130" s="111"/>
      <c r="D130" s="111"/>
      <c r="E130" s="111"/>
    </row>
    <row r="131" spans="1:5" ht="12" customHeight="1">
      <c r="A131" s="313" t="s">
        <v>63</v>
      </c>
      <c r="B131" s="85" t="s">
        <v>356</v>
      </c>
      <c r="C131" s="111"/>
      <c r="D131" s="111"/>
      <c r="E131" s="111"/>
    </row>
    <row r="132" spans="1:5" ht="12" customHeight="1">
      <c r="A132" s="313" t="s">
        <v>252</v>
      </c>
      <c r="B132" s="85" t="s">
        <v>357</v>
      </c>
      <c r="C132" s="111"/>
      <c r="D132" s="111"/>
      <c r="E132" s="111"/>
    </row>
    <row r="133" spans="1:5" s="69" customFormat="1" ht="12" customHeight="1" thickBot="1">
      <c r="A133" s="330" t="s">
        <v>254</v>
      </c>
      <c r="B133" s="83" t="s">
        <v>358</v>
      </c>
      <c r="C133" s="111"/>
      <c r="D133" s="111"/>
      <c r="E133" s="111"/>
    </row>
    <row r="134" spans="1:11" ht="13.5" thickBot="1">
      <c r="A134" s="101" t="s">
        <v>11</v>
      </c>
      <c r="B134" s="104" t="s">
        <v>519</v>
      </c>
      <c r="C134" s="334">
        <v>62459</v>
      </c>
      <c r="D134" s="334">
        <v>68638</v>
      </c>
      <c r="E134" s="334">
        <v>66015</v>
      </c>
      <c r="K134" s="343"/>
    </row>
    <row r="135" spans="1:5" ht="12.75">
      <c r="A135" s="313" t="s">
        <v>64</v>
      </c>
      <c r="B135" s="85" t="s">
        <v>360</v>
      </c>
      <c r="C135" s="111"/>
      <c r="D135" s="111"/>
      <c r="E135" s="111"/>
    </row>
    <row r="136" spans="1:5" ht="12" customHeight="1">
      <c r="A136" s="313" t="s">
        <v>65</v>
      </c>
      <c r="B136" s="85" t="s">
        <v>361</v>
      </c>
      <c r="C136" s="111">
        <v>5411</v>
      </c>
      <c r="D136" s="111">
        <v>5411</v>
      </c>
      <c r="E136" s="111">
        <v>5411</v>
      </c>
    </row>
    <row r="137" spans="1:5" s="69" customFormat="1" ht="12" customHeight="1">
      <c r="A137" s="313" t="s">
        <v>261</v>
      </c>
      <c r="B137" s="85" t="s">
        <v>520</v>
      </c>
      <c r="C137" s="111">
        <v>57048</v>
      </c>
      <c r="D137" s="111">
        <v>63227</v>
      </c>
      <c r="E137" s="111">
        <v>60604</v>
      </c>
    </row>
    <row r="138" spans="1:5" s="69" customFormat="1" ht="12" customHeight="1">
      <c r="A138" s="313" t="s">
        <v>263</v>
      </c>
      <c r="B138" s="85" t="s">
        <v>362</v>
      </c>
      <c r="C138" s="111"/>
      <c r="D138" s="111"/>
      <c r="E138" s="111"/>
    </row>
    <row r="139" spans="1:5" s="69" customFormat="1" ht="12" customHeight="1" thickBot="1">
      <c r="A139" s="330" t="s">
        <v>521</v>
      </c>
      <c r="B139" s="83" t="s">
        <v>363</v>
      </c>
      <c r="C139" s="111"/>
      <c r="D139" s="111"/>
      <c r="E139" s="111"/>
    </row>
    <row r="140" spans="1:5" s="69" customFormat="1" ht="12" customHeight="1" thickBot="1">
      <c r="A140" s="101" t="s">
        <v>12</v>
      </c>
      <c r="B140" s="104" t="s">
        <v>405</v>
      </c>
      <c r="C140" s="335"/>
      <c r="D140" s="335"/>
      <c r="E140" s="335"/>
    </row>
    <row r="141" spans="1:5" s="69" customFormat="1" ht="12" customHeight="1">
      <c r="A141" s="313" t="s">
        <v>106</v>
      </c>
      <c r="B141" s="85" t="s">
        <v>365</v>
      </c>
      <c r="C141" s="111"/>
      <c r="D141" s="111"/>
      <c r="E141" s="111"/>
    </row>
    <row r="142" spans="1:5" s="69" customFormat="1" ht="12" customHeight="1">
      <c r="A142" s="313" t="s">
        <v>107</v>
      </c>
      <c r="B142" s="85" t="s">
        <v>366</v>
      </c>
      <c r="C142" s="111"/>
      <c r="D142" s="111"/>
      <c r="E142" s="111"/>
    </row>
    <row r="143" spans="1:5" s="69" customFormat="1" ht="12" customHeight="1">
      <c r="A143" s="313" t="s">
        <v>129</v>
      </c>
      <c r="B143" s="85" t="s">
        <v>367</v>
      </c>
      <c r="C143" s="111"/>
      <c r="D143" s="111"/>
      <c r="E143" s="111"/>
    </row>
    <row r="144" spans="1:5" ht="12.75" customHeight="1" thickBot="1">
      <c r="A144" s="313" t="s">
        <v>269</v>
      </c>
      <c r="B144" s="85" t="s">
        <v>368</v>
      </c>
      <c r="C144" s="111"/>
      <c r="D144" s="111"/>
      <c r="E144" s="111"/>
    </row>
    <row r="145" spans="1:5" ht="12" customHeight="1" thickBot="1">
      <c r="A145" s="101" t="s">
        <v>13</v>
      </c>
      <c r="B145" s="104" t="s">
        <v>369</v>
      </c>
      <c r="C145" s="336">
        <f>C125+C129+C134+C140</f>
        <v>62459</v>
      </c>
      <c r="D145" s="336">
        <v>68637</v>
      </c>
      <c r="E145" s="336">
        <v>66015</v>
      </c>
    </row>
    <row r="146" spans="1:5" ht="15" customHeight="1" thickBot="1">
      <c r="A146" s="337" t="s">
        <v>14</v>
      </c>
      <c r="B146" s="123" t="s">
        <v>370</v>
      </c>
      <c r="C146" s="336">
        <f>C124+C145</f>
        <v>220302</v>
      </c>
      <c r="D146" s="336">
        <v>263403</v>
      </c>
      <c r="E146" s="336">
        <v>230518</v>
      </c>
    </row>
    <row r="147" ht="13.5" thickBot="1"/>
    <row r="148" spans="1:5" ht="15" customHeight="1" thickBot="1">
      <c r="A148" s="230" t="s">
        <v>504</v>
      </c>
      <c r="B148" s="231"/>
      <c r="C148" s="47"/>
      <c r="D148" s="341"/>
      <c r="E148" s="342"/>
    </row>
    <row r="149" spans="1:5" ht="14.25" customHeight="1" thickBot="1">
      <c r="A149" s="230" t="s">
        <v>124</v>
      </c>
      <c r="B149" s="231"/>
      <c r="C149" s="47"/>
      <c r="D149" s="341"/>
      <c r="E149" s="34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D1" sqref="D1"/>
    </sheetView>
  </sheetViews>
  <sheetFormatPr defaultColWidth="9.00390625" defaultRowHeight="12.75"/>
  <cols>
    <col min="1" max="1" width="16.00390625" style="256" customWidth="1"/>
    <col min="2" max="2" width="59.37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 t="s">
        <v>582</v>
      </c>
      <c r="D1" s="237" t="s">
        <v>583</v>
      </c>
      <c r="E1" s="309" t="s">
        <v>536</v>
      </c>
    </row>
    <row r="2" spans="1:5" s="238" customFormat="1" ht="25.5" customHeight="1">
      <c r="A2" s="235" t="s">
        <v>122</v>
      </c>
      <c r="B2" s="375" t="s">
        <v>541</v>
      </c>
      <c r="C2" s="376"/>
      <c r="D2" s="377"/>
      <c r="E2" s="261" t="s">
        <v>45</v>
      </c>
    </row>
    <row r="3" spans="1:5" s="238" customFormat="1" ht="24.75" thickBot="1">
      <c r="A3" s="236" t="s">
        <v>406</v>
      </c>
      <c r="B3" s="378" t="s">
        <v>545</v>
      </c>
      <c r="C3" s="381"/>
      <c r="D3" s="382"/>
      <c r="E3" s="26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0</v>
      </c>
      <c r="D8" s="164">
        <v>177</v>
      </c>
      <c r="E8" s="258">
        <v>182</v>
      </c>
    </row>
    <row r="9" spans="1:5" s="234" customFormat="1" ht="12" customHeight="1">
      <c r="A9" s="263" t="s">
        <v>66</v>
      </c>
      <c r="B9" s="86" t="s">
        <v>237</v>
      </c>
      <c r="C9" s="41"/>
      <c r="D9" s="41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161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161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161"/>
      <c r="E12" s="48"/>
    </row>
    <row r="13" spans="1:5" s="234" customFormat="1" ht="12" customHeight="1">
      <c r="A13" s="264" t="s">
        <v>87</v>
      </c>
      <c r="B13" s="84" t="s">
        <v>241</v>
      </c>
      <c r="C13" s="161"/>
      <c r="D13" s="161"/>
      <c r="E13" s="48"/>
    </row>
    <row r="14" spans="1:5" s="234" customFormat="1" ht="12" customHeight="1">
      <c r="A14" s="264" t="s">
        <v>70</v>
      </c>
      <c r="B14" s="84" t="s">
        <v>408</v>
      </c>
      <c r="C14" s="161"/>
      <c r="D14" s="161"/>
      <c r="E14" s="48"/>
    </row>
    <row r="15" spans="1:5" s="241" customFormat="1" ht="12" customHeight="1">
      <c r="A15" s="264" t="s">
        <v>71</v>
      </c>
      <c r="B15" s="83" t="s">
        <v>409</v>
      </c>
      <c r="C15" s="161"/>
      <c r="D15" s="161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42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161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163">
        <v>176</v>
      </c>
      <c r="E18" s="242">
        <v>181</v>
      </c>
    </row>
    <row r="19" spans="1:5" s="241" customFormat="1" ht="12" customHeight="1" thickBot="1">
      <c r="A19" s="218" t="s">
        <v>6</v>
      </c>
      <c r="B19" s="252" t="s">
        <v>410</v>
      </c>
      <c r="C19" s="164"/>
      <c r="D19" s="164"/>
      <c r="E19" s="258"/>
    </row>
    <row r="20" spans="1:5" s="241" customFormat="1" ht="12" customHeight="1">
      <c r="A20" s="264" t="s">
        <v>72</v>
      </c>
      <c r="B20" s="85" t="s">
        <v>210</v>
      </c>
      <c r="C20" s="161"/>
      <c r="D20" s="161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161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161"/>
      <c r="E22" s="48"/>
    </row>
    <row r="23" spans="1:5" s="241" customFormat="1" ht="12" customHeight="1" thickBot="1">
      <c r="A23" s="264" t="s">
        <v>75</v>
      </c>
      <c r="B23" s="84" t="s">
        <v>505</v>
      </c>
      <c r="C23" s="161"/>
      <c r="D23" s="161"/>
      <c r="E23" s="48"/>
    </row>
    <row r="24" spans="1:5" s="241" customFormat="1" ht="12" customHeight="1" thickBot="1">
      <c r="A24" s="251" t="s">
        <v>7</v>
      </c>
      <c r="B24" s="104" t="s">
        <v>99</v>
      </c>
      <c r="C24" s="23"/>
      <c r="D24" s="23"/>
      <c r="E24" s="257"/>
    </row>
    <row r="25" spans="1:5" s="241" customFormat="1" ht="12" customHeight="1" thickBot="1">
      <c r="A25" s="251" t="s">
        <v>8</v>
      </c>
      <c r="B25" s="104" t="s">
        <v>413</v>
      </c>
      <c r="C25" s="164">
        <f>SUM(C26:C27)</f>
        <v>0</v>
      </c>
      <c r="D25" s="164">
        <f>SUM(D26:D27)</f>
        <v>0</v>
      </c>
      <c r="E25" s="258"/>
    </row>
    <row r="26" spans="1:5" s="241" customFormat="1" ht="12" customHeight="1">
      <c r="A26" s="265" t="s">
        <v>224</v>
      </c>
      <c r="B26" s="266" t="s">
        <v>411</v>
      </c>
      <c r="C26" s="38"/>
      <c r="D26" s="38"/>
      <c r="E26" s="245"/>
    </row>
    <row r="27" spans="1:5" s="241" customFormat="1" ht="12" customHeight="1">
      <c r="A27" s="265" t="s">
        <v>230</v>
      </c>
      <c r="B27" s="267" t="s">
        <v>414</v>
      </c>
      <c r="C27" s="165"/>
      <c r="D27" s="165"/>
      <c r="E27" s="244"/>
    </row>
    <row r="28" spans="1:5" s="241" customFormat="1" ht="12" customHeight="1" thickBot="1">
      <c r="A28" s="264" t="s">
        <v>232</v>
      </c>
      <c r="B28" s="268" t="s">
        <v>506</v>
      </c>
      <c r="C28" s="248"/>
      <c r="D28" s="248"/>
      <c r="E28" s="243"/>
    </row>
    <row r="29" spans="1:5" s="241" customFormat="1" ht="12" customHeight="1" thickBot="1">
      <c r="A29" s="251" t="s">
        <v>9</v>
      </c>
      <c r="B29" s="104" t="s">
        <v>415</v>
      </c>
      <c r="C29" s="164">
        <f>SUM(C30:C32)</f>
        <v>0</v>
      </c>
      <c r="D29" s="164">
        <f>SUM(D30:D32)</f>
        <v>0</v>
      </c>
      <c r="E29" s="258">
        <f>SUM(E30:E32)</f>
        <v>0</v>
      </c>
    </row>
    <row r="30" spans="1:5" s="241" customFormat="1" ht="12" customHeight="1">
      <c r="A30" s="265" t="s">
        <v>59</v>
      </c>
      <c r="B30" s="266" t="s">
        <v>250</v>
      </c>
      <c r="C30" s="38"/>
      <c r="D30" s="38"/>
      <c r="E30" s="245"/>
    </row>
    <row r="31" spans="1:5" s="241" customFormat="1" ht="12" customHeight="1">
      <c r="A31" s="265" t="s">
        <v>60</v>
      </c>
      <c r="B31" s="267" t="s">
        <v>251</v>
      </c>
      <c r="C31" s="165"/>
      <c r="D31" s="165"/>
      <c r="E31" s="244"/>
    </row>
    <row r="32" spans="1:5" s="241" customFormat="1" ht="12" customHeight="1" thickBot="1">
      <c r="A32" s="264" t="s">
        <v>61</v>
      </c>
      <c r="B32" s="250" t="s">
        <v>253</v>
      </c>
      <c r="C32" s="248"/>
      <c r="D32" s="248"/>
      <c r="E32" s="243"/>
    </row>
    <row r="33" spans="1:5" s="241" customFormat="1" ht="12" customHeight="1" thickBot="1">
      <c r="A33" s="251" t="s">
        <v>10</v>
      </c>
      <c r="B33" s="104" t="s">
        <v>374</v>
      </c>
      <c r="C33" s="23"/>
      <c r="D33" s="23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3"/>
      <c r="E34" s="257"/>
    </row>
    <row r="35" spans="1:5" s="234" customFormat="1" ht="12" customHeight="1" thickBot="1">
      <c r="A35" s="218" t="s">
        <v>12</v>
      </c>
      <c r="B35" s="104" t="s">
        <v>507</v>
      </c>
      <c r="C35" s="164">
        <f>+C8+C19+C24+C25+C29+C33+C34</f>
        <v>0</v>
      </c>
      <c r="D35" s="164">
        <v>177</v>
      </c>
      <c r="E35" s="258">
        <f>+E8+E19+E24+E25+E29+E33+E34</f>
        <v>182</v>
      </c>
    </row>
    <row r="36" spans="1:5" s="234" customFormat="1" ht="12" customHeight="1" thickBot="1">
      <c r="A36" s="253" t="s">
        <v>13</v>
      </c>
      <c r="B36" s="104" t="s">
        <v>418</v>
      </c>
      <c r="C36" s="164">
        <v>34762</v>
      </c>
      <c r="D36" s="164">
        <v>36001</v>
      </c>
      <c r="E36" s="258">
        <v>35272</v>
      </c>
    </row>
    <row r="37" spans="1:5" s="234" customFormat="1" ht="12" customHeight="1">
      <c r="A37" s="265" t="s">
        <v>419</v>
      </c>
      <c r="B37" s="266" t="s">
        <v>135</v>
      </c>
      <c r="C37" s="38">
        <v>307</v>
      </c>
      <c r="D37" s="38">
        <v>307</v>
      </c>
      <c r="E37" s="245">
        <v>307</v>
      </c>
    </row>
    <row r="38" spans="1:5" s="241" customFormat="1" ht="12" customHeight="1">
      <c r="A38" s="265" t="s">
        <v>420</v>
      </c>
      <c r="B38" s="267" t="s">
        <v>2</v>
      </c>
      <c r="C38" s="165"/>
      <c r="D38" s="165"/>
      <c r="E38" s="244"/>
    </row>
    <row r="39" spans="1:5" s="241" customFormat="1" ht="12" customHeight="1" thickBot="1">
      <c r="A39" s="264" t="s">
        <v>421</v>
      </c>
      <c r="B39" s="250" t="s">
        <v>422</v>
      </c>
      <c r="C39" s="248">
        <v>34455</v>
      </c>
      <c r="D39" s="248">
        <v>35694</v>
      </c>
      <c r="E39" s="243">
        <v>34965</v>
      </c>
    </row>
    <row r="40" spans="1:5" s="241" customFormat="1" ht="15" customHeight="1" thickBot="1">
      <c r="A40" s="253" t="s">
        <v>14</v>
      </c>
      <c r="B40" s="254" t="s">
        <v>423</v>
      </c>
      <c r="C40" s="44">
        <v>34762</v>
      </c>
      <c r="D40" s="44">
        <v>36178</v>
      </c>
      <c r="E40" s="259">
        <v>35454</v>
      </c>
    </row>
    <row r="41" spans="1:5" s="241" customFormat="1" ht="15" customHeight="1">
      <c r="A41" s="226"/>
      <c r="B41" s="227"/>
      <c r="C41" s="232"/>
      <c r="D41" s="232"/>
      <c r="E41" s="232"/>
    </row>
    <row r="42" spans="1:5" ht="13.5" thickBot="1">
      <c r="A42" s="228"/>
      <c r="B42" s="229"/>
      <c r="C42" s="233"/>
      <c r="D42" s="233"/>
      <c r="E42" s="233"/>
    </row>
    <row r="43" spans="1:5" s="240" customFormat="1" ht="16.5" customHeight="1" thickBot="1">
      <c r="A43" s="372" t="s">
        <v>41</v>
      </c>
      <c r="B43" s="373"/>
      <c r="C43" s="373"/>
      <c r="D43" s="373"/>
      <c r="E43" s="374"/>
    </row>
    <row r="44" spans="1:5" s="69" customFormat="1" ht="12" customHeight="1" thickBot="1">
      <c r="A44" s="251" t="s">
        <v>5</v>
      </c>
      <c r="B44" s="104" t="s">
        <v>424</v>
      </c>
      <c r="C44" s="164">
        <v>34762</v>
      </c>
      <c r="D44" s="164">
        <v>36151</v>
      </c>
      <c r="E44" s="194">
        <v>36030</v>
      </c>
    </row>
    <row r="45" spans="1:5" ht="12" customHeight="1">
      <c r="A45" s="264" t="s">
        <v>66</v>
      </c>
      <c r="B45" s="85" t="s">
        <v>35</v>
      </c>
      <c r="C45" s="38">
        <v>23217</v>
      </c>
      <c r="D45" s="38">
        <v>23956</v>
      </c>
      <c r="E45" s="191">
        <v>23956</v>
      </c>
    </row>
    <row r="46" spans="1:5" ht="12" customHeight="1">
      <c r="A46" s="264" t="s">
        <v>67</v>
      </c>
      <c r="B46" s="84" t="s">
        <v>108</v>
      </c>
      <c r="C46" s="158">
        <v>5282</v>
      </c>
      <c r="D46" s="158">
        <v>5583</v>
      </c>
      <c r="E46" s="192">
        <v>5583</v>
      </c>
    </row>
    <row r="47" spans="1:5" ht="12" customHeight="1">
      <c r="A47" s="264" t="s">
        <v>68</v>
      </c>
      <c r="B47" s="84" t="s">
        <v>86</v>
      </c>
      <c r="C47" s="158">
        <v>6263</v>
      </c>
      <c r="D47" s="158">
        <v>6612</v>
      </c>
      <c r="E47" s="192">
        <v>6491</v>
      </c>
    </row>
    <row r="48" spans="1:5" ht="12" customHeight="1">
      <c r="A48" s="264" t="s">
        <v>69</v>
      </c>
      <c r="B48" s="84" t="s">
        <v>109</v>
      </c>
      <c r="C48" s="158"/>
      <c r="D48" s="158"/>
      <c r="E48" s="192"/>
    </row>
    <row r="49" spans="1:5" ht="12" customHeight="1" thickBot="1">
      <c r="A49" s="264" t="s">
        <v>87</v>
      </c>
      <c r="B49" s="84" t="s">
        <v>110</v>
      </c>
      <c r="C49" s="158"/>
      <c r="D49" s="158"/>
      <c r="E49" s="192"/>
    </row>
    <row r="50" spans="1:5" ht="12" customHeight="1" thickBot="1">
      <c r="A50" s="251" t="s">
        <v>6</v>
      </c>
      <c r="B50" s="104" t="s">
        <v>425</v>
      </c>
      <c r="C50" s="164"/>
      <c r="D50" s="164">
        <v>27</v>
      </c>
      <c r="E50" s="194">
        <v>27</v>
      </c>
    </row>
    <row r="51" spans="1:5" s="69" customFormat="1" ht="12" customHeight="1">
      <c r="A51" s="264" t="s">
        <v>72</v>
      </c>
      <c r="B51" s="85" t="s">
        <v>127</v>
      </c>
      <c r="C51" s="38"/>
      <c r="D51" s="38">
        <v>27</v>
      </c>
      <c r="E51" s="191">
        <v>27</v>
      </c>
    </row>
    <row r="52" spans="1:5" ht="12" customHeight="1">
      <c r="A52" s="264" t="s">
        <v>73</v>
      </c>
      <c r="B52" s="84" t="s">
        <v>112</v>
      </c>
      <c r="C52" s="158"/>
      <c r="D52" s="158"/>
      <c r="E52" s="192"/>
    </row>
    <row r="53" spans="1:5" ht="12" customHeight="1">
      <c r="A53" s="264" t="s">
        <v>74</v>
      </c>
      <c r="B53" s="84" t="s">
        <v>42</v>
      </c>
      <c r="C53" s="158"/>
      <c r="D53" s="158"/>
      <c r="E53" s="192"/>
    </row>
    <row r="54" spans="1:5" ht="12" customHeight="1" thickBot="1">
      <c r="A54" s="264" t="s">
        <v>75</v>
      </c>
      <c r="B54" s="84" t="s">
        <v>508</v>
      </c>
      <c r="C54" s="158"/>
      <c r="D54" s="158"/>
      <c r="E54" s="192"/>
    </row>
    <row r="55" spans="1:5" ht="12" customHeight="1" thickBot="1">
      <c r="A55" s="251" t="s">
        <v>7</v>
      </c>
      <c r="B55" s="255" t="s">
        <v>426</v>
      </c>
      <c r="C55" s="164">
        <v>34762</v>
      </c>
      <c r="D55" s="164">
        <v>36178</v>
      </c>
      <c r="E55" s="194">
        <v>36057</v>
      </c>
    </row>
    <row r="56" spans="3:5" ht="13.5" thickBot="1">
      <c r="C56" s="260"/>
      <c r="D56" s="260"/>
      <c r="E56" s="260"/>
    </row>
    <row r="57" spans="1:5" ht="15" customHeight="1" thickBot="1">
      <c r="A57" s="230" t="s">
        <v>504</v>
      </c>
      <c r="B57" s="231"/>
      <c r="C57" s="47">
        <v>8</v>
      </c>
      <c r="D57" s="47">
        <v>8</v>
      </c>
      <c r="E57" s="249">
        <v>8</v>
      </c>
    </row>
    <row r="58" spans="1:5" ht="14.25" customHeight="1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2018-05-25T08:41:16Z</cp:lastPrinted>
  <dcterms:created xsi:type="dcterms:W3CDTF">1999-10-30T10:30:45Z</dcterms:created>
  <dcterms:modified xsi:type="dcterms:W3CDTF">2018-05-29T09:00:32Z</dcterms:modified>
  <cp:category/>
  <cp:version/>
  <cp:contentType/>
  <cp:contentStatus/>
</cp:coreProperties>
</file>