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sz.melléklet" sheetId="1" r:id="rId1"/>
    <sheet name="Munka2" sheetId="2" state="hidden" r:id="rId2"/>
    <sheet name="Munka3" sheetId="3" state="hidden" r:id="rId3"/>
    <sheet name="2.sz.melléklet" sheetId="4" r:id="rId4"/>
    <sheet name="3.sz.melléklet" sheetId="5" r:id="rId5"/>
    <sheet name="4-a.sz.melléklet" sheetId="6" r:id="rId6"/>
    <sheet name="4-b.sz.melléklet" sheetId="7" r:id="rId7"/>
    <sheet name="4-c.sz.melléklet" sheetId="8" r:id="rId8"/>
    <sheet name="4-d.sz.melléklet" sheetId="9" r:id="rId9"/>
    <sheet name="4-e.sz.melléklet" sheetId="10" r:id="rId10"/>
    <sheet name="5-a.sz.melléklet" sheetId="11" r:id="rId11"/>
    <sheet name="5-b.sz.melléklet" sheetId="12" r:id="rId12"/>
    <sheet name="5-c.sz.melléklet" sheetId="13" r:id="rId13"/>
    <sheet name="5-d.sz.melléklet" sheetId="14" r:id="rId14"/>
    <sheet name="6.sz.melléklet" sheetId="15" r:id="rId15"/>
    <sheet name="7.sz.melléklet" sheetId="16" r:id="rId16"/>
    <sheet name="8.sz.melléklet" sheetId="17" r:id="rId17"/>
    <sheet name="8-a.sz.melléklet" sheetId="18" r:id="rId18"/>
    <sheet name="8-b.sz.melléklet" sheetId="19" r:id="rId19"/>
    <sheet name="8-c.sz.melléklet" sheetId="20" r:id="rId20"/>
    <sheet name="8-d.sz.melléklet" sheetId="21" r:id="rId21"/>
    <sheet name="8-e.sz.melléklet" sheetId="22" r:id="rId22"/>
    <sheet name="9.sz.melléklet" sheetId="23" r:id="rId23"/>
    <sheet name="9-a.sz.melléklet" sheetId="24" r:id="rId24"/>
  </sheets>
  <definedNames>
    <definedName name="_xlnm.Print_Area" localSheetId="0">'1.sz.melléklet'!$A$1:$L$42</definedName>
    <definedName name="_xlnm.Print_Area" localSheetId="3">'2.sz.melléklet'!$A$1:$C$22</definedName>
    <definedName name="_xlnm.Print_Area" localSheetId="7">'4-c.sz.melléklet'!$A$1:$E$28</definedName>
    <definedName name="_xlnm.Print_Area" localSheetId="8">'4-d.sz.melléklet'!$A$1:$E$14</definedName>
    <definedName name="_xlnm.Print_Area" localSheetId="12">'5-c.sz.melléklet'!$A$1:$E$14</definedName>
    <definedName name="_xlnm.Print_Area" localSheetId="14">'6.sz.melléklet'!$A$1:$F$77</definedName>
    <definedName name="_xlnm.Print_Area" localSheetId="15">'7.sz.melléklet'!$A$1:$L$35</definedName>
    <definedName name="_xlnm.Print_Area" localSheetId="18">'8-b.sz.melléklet'!$A$1:$H$24</definedName>
    <definedName name="_xlnm.Print_Area" localSheetId="20">'8-d.sz.melléklet'!$A$1:$H$26</definedName>
    <definedName name="_xlnm.Print_Area" localSheetId="16">'8.sz.melléklet'!$A$1:$K$39</definedName>
    <definedName name="_xlfn_AGGREGATE">#N/A</definedName>
  </definedNames>
  <calcPr fullCalcOnLoad="1"/>
</workbook>
</file>

<file path=xl/comments8.xml><?xml version="1.0" encoding="utf-8"?>
<comments xmlns="http://schemas.openxmlformats.org/spreadsheetml/2006/main">
  <authors>
    <author/>
  </authors>
  <commentList>
    <comment ref="A28" authorId="0">
      <text>
        <r>
          <rPr>
            <b/>
            <sz val="9"/>
            <color indexed="8"/>
            <rFont val="Tahoma"/>
            <family val="2"/>
          </rPr>
          <t xml:space="preserve">Szerző: Knódel Kati
</t>
        </r>
      </text>
    </comment>
  </commentList>
</comments>
</file>

<file path=xl/sharedStrings.xml><?xml version="1.0" encoding="utf-8"?>
<sst xmlns="http://schemas.openxmlformats.org/spreadsheetml/2006/main" count="853" uniqueCount="493">
  <si>
    <r>
      <t xml:space="preserve">Harta Nagyközség Önkormányzat 2015. évi </t>
    </r>
    <r>
      <rPr>
        <b/>
        <u val="single"/>
        <sz val="12"/>
        <color indexed="8"/>
        <rFont val="Calibri"/>
        <family val="2"/>
      </rPr>
      <t>összevont</t>
    </r>
    <r>
      <rPr>
        <b/>
        <sz val="12"/>
        <color indexed="8"/>
        <rFont val="Calibri"/>
        <family val="2"/>
      </rPr>
      <t xml:space="preserve"> költségvetési mérlege közgazdasági tagolásban</t>
    </r>
  </si>
  <si>
    <t>B E V É T E L E K</t>
  </si>
  <si>
    <t>E Ft</t>
  </si>
  <si>
    <t>K I A D Á S O K</t>
  </si>
  <si>
    <t>1. sz. melléklet</t>
  </si>
  <si>
    <t>Sor-
szám</t>
  </si>
  <si>
    <t>Bevételi jogcím</t>
  </si>
  <si>
    <t>2014.évi teljesítés</t>
  </si>
  <si>
    <t>2015.évi eredeti ei.</t>
  </si>
  <si>
    <t>2015.évi mód.ei.</t>
  </si>
  <si>
    <t>2015.évi teljesítés</t>
  </si>
  <si>
    <t>Kiadási jogcímek</t>
  </si>
  <si>
    <t>A</t>
  </si>
  <si>
    <t>B</t>
  </si>
  <si>
    <t>C</t>
  </si>
  <si>
    <t>D</t>
  </si>
  <si>
    <t>E</t>
  </si>
  <si>
    <t>F</t>
  </si>
  <si>
    <t>G</t>
  </si>
  <si>
    <t>H</t>
  </si>
  <si>
    <t>1</t>
  </si>
  <si>
    <t>1. Működési célú támogatások ÁH-n belülről</t>
  </si>
  <si>
    <t>1. Személyi juttatások</t>
  </si>
  <si>
    <t>2</t>
  </si>
  <si>
    <t xml:space="preserve">     1.1. Önkormányzatok működési támogatásai</t>
  </si>
  <si>
    <t>2. Munkaadókat terhelő járulékok és szoc. hozzáj.adó</t>
  </si>
  <si>
    <t>3</t>
  </si>
  <si>
    <t xml:space="preserve">     1.2. Egyéb működési célú támogatások ÁH-n belülről</t>
  </si>
  <si>
    <t>3. Dologi kiadások</t>
  </si>
  <si>
    <t>4</t>
  </si>
  <si>
    <t>2. Felhalmozási célú támogatások ÁH-n belülről</t>
  </si>
  <si>
    <t>4. Ellátottak pénzbeli juttatásai</t>
  </si>
  <si>
    <t>5</t>
  </si>
  <si>
    <t xml:space="preserve">     2.1. Felhalm.c.önkormányzati támogatások</t>
  </si>
  <si>
    <t>5. Egyéb működési célú kiadások</t>
  </si>
  <si>
    <t>6</t>
  </si>
  <si>
    <t xml:space="preserve">     2.2. Egyéb felh.c.tám.bevételei ÁH-n belülről</t>
  </si>
  <si>
    <t xml:space="preserve">     5.1. Elvonások és befizetések</t>
  </si>
  <si>
    <t>7</t>
  </si>
  <si>
    <t>3. Közhatalmi bevételek</t>
  </si>
  <si>
    <t xml:space="preserve">     5.2. Egyéb működési célú támogatások ÁH-n belülre</t>
  </si>
  <si>
    <t>8</t>
  </si>
  <si>
    <t xml:space="preserve">     3.1. Magánszemélyek jövedeleadói</t>
  </si>
  <si>
    <t xml:space="preserve">     5.3. Egyéb működési célú támogatások ÁH-n kívülre</t>
  </si>
  <si>
    <t>9</t>
  </si>
  <si>
    <t xml:space="preserve">     3.2. Vagyoni típusú adók</t>
  </si>
  <si>
    <t xml:space="preserve">     5.4. Tartalékok</t>
  </si>
  <si>
    <t>10</t>
  </si>
  <si>
    <t xml:space="preserve">     3.3. Termékek és szolgáltatások adói</t>
  </si>
  <si>
    <t>6. Beruházások</t>
  </si>
  <si>
    <t>11</t>
  </si>
  <si>
    <t xml:space="preserve">     3.4. Egyéb közhatalmi bevételek</t>
  </si>
  <si>
    <t>7. Felújítások</t>
  </si>
  <si>
    <t>12</t>
  </si>
  <si>
    <t>4. Működési bevételek</t>
  </si>
  <si>
    <t>8. Egyéb felhalmozási célú kiadások</t>
  </si>
  <si>
    <t>13</t>
  </si>
  <si>
    <t>5. Felhalmozási bevételek</t>
  </si>
  <si>
    <t xml:space="preserve">     8.1. Egyéb felhalm.célú támogatások ÁH-n belülre</t>
  </si>
  <si>
    <t>14</t>
  </si>
  <si>
    <t>6. Működési célú átvett pénzeszközök</t>
  </si>
  <si>
    <t xml:space="preserve">     8.2. Egyéb felhalm. célú támogatások ÁH-n kívülre</t>
  </si>
  <si>
    <t>15</t>
  </si>
  <si>
    <t>7. Felhalmozási célú átvett pénzeszközök</t>
  </si>
  <si>
    <t>16</t>
  </si>
  <si>
    <t>17</t>
  </si>
  <si>
    <t>18</t>
  </si>
  <si>
    <t>I. Működési költségvetés (1+3+4+6)</t>
  </si>
  <si>
    <t>I. Működési költségvetés (1+2+3+4+5)</t>
  </si>
  <si>
    <t>II. Felhalmozási költségvetés (2+5+7)</t>
  </si>
  <si>
    <t>II. Felhalmozási költségvetés (6+7+8)</t>
  </si>
  <si>
    <t>20</t>
  </si>
  <si>
    <t>A/ TÁRGYÉVI KÖLTSÉGVETÉSI BEVÉTELEK (I+II)</t>
  </si>
  <si>
    <t>A/ TÁRGYÉVI KÖLTSÉGVETÉSI KIADÁSOK (I+II)</t>
  </si>
  <si>
    <t>21</t>
  </si>
  <si>
    <t>Működési célú finanszírozási kiadás</t>
  </si>
  <si>
    <t>22</t>
  </si>
  <si>
    <t>Felhalmozási célú finanszírozási kiadás</t>
  </si>
  <si>
    <t>23</t>
  </si>
  <si>
    <t>ÁH-n kívüli megelőlegezések visszafizetése</t>
  </si>
  <si>
    <t>24</t>
  </si>
  <si>
    <t>B/ FINANSZÍROZÁSI CÉLÚ KIADÁSOK</t>
  </si>
  <si>
    <t>25</t>
  </si>
  <si>
    <t>B/ FINANSZÍROZÁSI BEVÉTELEK                                               HIÁNY FINANSZÍROZÁSÁNAK MÓDJA</t>
  </si>
  <si>
    <t>TÁRGYÉVI KÖLTSÉGVETÉSI BEVÉTELEK ÉS KIADÁSOK EGYENLEGE</t>
  </si>
  <si>
    <t>26</t>
  </si>
  <si>
    <t>III. Belső forrásból (Előző évi maradvány igénybevétele)</t>
  </si>
  <si>
    <t xml:space="preserve">    - működési célú</t>
  </si>
  <si>
    <t>27</t>
  </si>
  <si>
    <t>1. Költségvetési maradvány működési célra</t>
  </si>
  <si>
    <t xml:space="preserve">    - felhalmozási célú</t>
  </si>
  <si>
    <t>28</t>
  </si>
  <si>
    <t>2. Költségvetési maradvány felhalmozási célra</t>
  </si>
  <si>
    <t>29</t>
  </si>
  <si>
    <t>3. ÁH-n belüli megelőlegezések</t>
  </si>
  <si>
    <t>30</t>
  </si>
  <si>
    <t>IV. Külső forrásból (Hitelek felvétele)</t>
  </si>
  <si>
    <t>31</t>
  </si>
  <si>
    <t>1. Működési célú hitel felvétel</t>
  </si>
  <si>
    <t>2. Felhalmozási célú hitel felvétel</t>
  </si>
  <si>
    <t>33</t>
  </si>
  <si>
    <t xml:space="preserve"> BEVÉTELEK ÖSSZESEN: (A+B)</t>
  </si>
  <si>
    <t xml:space="preserve"> KIADÁSOK ÖSSZESEN: (A+B)</t>
  </si>
  <si>
    <t>34</t>
  </si>
  <si>
    <t xml:space="preserve">    Működési célú bevételek</t>
  </si>
  <si>
    <t xml:space="preserve">    Működési célú kiadások</t>
  </si>
  <si>
    <t>35</t>
  </si>
  <si>
    <t>Felhalmozási célú bevételek</t>
  </si>
  <si>
    <t>Felhalmozási célú kiadások</t>
  </si>
  <si>
    <t>2. sz. melléklet</t>
  </si>
  <si>
    <t xml:space="preserve">
Harta Nagyközség Önkormányzat összevont 2015. évi mérlegében szereplő pénzeszközök változásának bemutatása</t>
  </si>
  <si>
    <t>adatok ezer Ft-ban</t>
  </si>
  <si>
    <t>Sorszám</t>
  </si>
  <si>
    <t>Megnevezés</t>
  </si>
  <si>
    <t>Teljesítés
2015. XII. 31.</t>
  </si>
  <si>
    <t xml:space="preserve">Nyitó pénzkészlet </t>
  </si>
  <si>
    <t>I. Működési költségvetés</t>
  </si>
  <si>
    <t>II. Felhalmozási költségvetés</t>
  </si>
  <si>
    <t>Tárgyévi költségvetési bevételek</t>
  </si>
  <si>
    <t>Finanszírozási bevételek</t>
  </si>
  <si>
    <t>Bevételek összesen</t>
  </si>
  <si>
    <t>Tárgyévi költségvetési kiadások</t>
  </si>
  <si>
    <t>Finanszírozási célú kiadások</t>
  </si>
  <si>
    <t>Kiadások összesen</t>
  </si>
  <si>
    <t xml:space="preserve"> </t>
  </si>
  <si>
    <t>ÖSSZES MARADVÁNY</t>
  </si>
  <si>
    <t>Követelés jellegű sajátos elszámolások</t>
  </si>
  <si>
    <t>Egyéb sajátos eszközoldali elszámolások</t>
  </si>
  <si>
    <t>Kötelezettség jellegű sajátos elszámolások</t>
  </si>
  <si>
    <t xml:space="preserve">Záró pénzkészlet </t>
  </si>
  <si>
    <t>Pénzkészlet változás</t>
  </si>
  <si>
    <t>Harta Nagyközség Önkormányzat és Hartai Közös Önkormányzati Hivatal létszáma</t>
  </si>
  <si>
    <t>2015. évi teljesítés</t>
  </si>
  <si>
    <t>3. sz.melléklet</t>
  </si>
  <si>
    <t>Intézmény</t>
  </si>
  <si>
    <t>Engedélyezett létszámkeret Eredeti (fő)</t>
  </si>
  <si>
    <t>Engedélyezett létszámkeret Módosított (fő)</t>
  </si>
  <si>
    <t>Engedélyezett létszámkeret Teljesítés (fő)</t>
  </si>
  <si>
    <t>Önkormányzat</t>
  </si>
  <si>
    <t>Önkormányzati Hivatal</t>
  </si>
  <si>
    <t>Összesen:</t>
  </si>
  <si>
    <t>Közfoglalkoztatottak</t>
  </si>
  <si>
    <t>-</t>
  </si>
  <si>
    <t>Mindösszesen:</t>
  </si>
  <si>
    <t>Harta Nagyközség Önkormányzat és Hivatal létszámösszetétele 2015.</t>
  </si>
  <si>
    <t>Foglalkoztatottak engedélyezett létszáma 2015. év</t>
  </si>
  <si>
    <t>Szakmai</t>
  </si>
  <si>
    <t>Egyéb</t>
  </si>
  <si>
    <t>Összesen</t>
  </si>
  <si>
    <t>Eredeti</t>
  </si>
  <si>
    <t>Módosított</t>
  </si>
  <si>
    <t>Teljesítés</t>
  </si>
  <si>
    <t>Önkorm.jogalkotás</t>
  </si>
  <si>
    <t>Épületüzemeltetés</t>
  </si>
  <si>
    <t>Intézménytakarítás</t>
  </si>
  <si>
    <t>Háziorvosi szolgálat</t>
  </si>
  <si>
    <t>Személyszállítás</t>
  </si>
  <si>
    <t>Anya és gyermekvéd.</t>
  </si>
  <si>
    <t>Zöldterületkezelés</t>
  </si>
  <si>
    <t>Útfenntartás</t>
  </si>
  <si>
    <t>Turizmus</t>
  </si>
  <si>
    <t>Köztemető fenntart.</t>
  </si>
  <si>
    <t>Közművelődés</t>
  </si>
  <si>
    <t>Önk.Igazgatás Harta</t>
  </si>
  <si>
    <t>Önk.Igazgatás Dt.</t>
  </si>
  <si>
    <t>Harta Nagyközség Önkormányzata 2015. évi bevételeinek előrányzata és teljesítése</t>
  </si>
  <si>
    <t>4/a. sz.melléklet</t>
  </si>
  <si>
    <t>Előirányzat-csoport/Kiemelt előirányzat</t>
  </si>
  <si>
    <t>Eredeti előirányzat</t>
  </si>
  <si>
    <t>Módosított előirányzat</t>
  </si>
  <si>
    <t>A 2015. évi teljesítés megbontása</t>
  </si>
  <si>
    <t>kötelező feladat</t>
  </si>
  <si>
    <t>önként vállalt feladat</t>
  </si>
  <si>
    <t>állami feladat</t>
  </si>
  <si>
    <t>I.MŰKÖDÉSI KÖLTSÉGVETÉS</t>
  </si>
  <si>
    <t>1.1.Önkormányzatok működési támogatásai</t>
  </si>
  <si>
    <t>Helyi önkormányzatok működésének ált. tám.</t>
  </si>
  <si>
    <t>Tel.önk.-ok egyes köznevelési feladatainak tám.</t>
  </si>
  <si>
    <t>Tel.önk.-ok szoc. és gyermekétk.feladatainak tám.</t>
  </si>
  <si>
    <t>Tel.önk.-ok kulturális feladatainak támogatása</t>
  </si>
  <si>
    <t>Működési célú költségvetési és kiegészítő tám.-ok</t>
  </si>
  <si>
    <t>1.2.Egyéb működési c.támogatások ÁH-n belülről</t>
  </si>
  <si>
    <t>OEP finanszírozás</t>
  </si>
  <si>
    <t>Dunatetétlen község társulási feladatok támogatása</t>
  </si>
  <si>
    <t>Építésügyi feladatok támogatása</t>
  </si>
  <si>
    <t>Rehab. pályázat támogatása</t>
  </si>
  <si>
    <t>Közfoglalkoztatási program támogatása</t>
  </si>
  <si>
    <t>DAOP Belvíz pályázat támogatása</t>
  </si>
  <si>
    <t>Gyermekvédelmi támogatás</t>
  </si>
  <si>
    <t>KEOP napkollektor pályázat</t>
  </si>
  <si>
    <t>2. Közhatalmi bevételek</t>
  </si>
  <si>
    <t>2.1.Jövedelemadók</t>
  </si>
  <si>
    <t>Magánszemélyek jövedelemadói</t>
  </si>
  <si>
    <t>2.2.Vagyoni típusú adók</t>
  </si>
  <si>
    <t>Építményadó</t>
  </si>
  <si>
    <t>2.3.Értékesítési és forgalmi adók</t>
  </si>
  <si>
    <t xml:space="preserve">Helyi iparűzési adó </t>
  </si>
  <si>
    <t>2.4.Gépjárműadók</t>
  </si>
  <si>
    <t>Belf.gépjármű adójának önk.-ot megillető része</t>
  </si>
  <si>
    <t>2.5.Egyéb áruhasználati és szolgáltatási adók</t>
  </si>
  <si>
    <t>Tartózkodás után fizetett idegenforgalmi adó</t>
  </si>
  <si>
    <t>Talajterhelési díj</t>
  </si>
  <si>
    <t>2.6.Egyéb közhatalmi bevételek</t>
  </si>
  <si>
    <t>Bírság, pótlék</t>
  </si>
  <si>
    <t>3.Működési bevételek</t>
  </si>
  <si>
    <t>3.1.Készletértékesítés</t>
  </si>
  <si>
    <t>3.2.Szolgáltatások ellenértéke</t>
  </si>
  <si>
    <t>3.3.Közvetített szolgáltatások ellenértéke</t>
  </si>
  <si>
    <t>3.4.Tulajdonosi bevételek</t>
  </si>
  <si>
    <t>3.5.Kiszámlázott általános forgalmi adó</t>
  </si>
  <si>
    <t>3.6.Általános forgalmi adó visszatérítése</t>
  </si>
  <si>
    <t>3.7.Kamatbevételek</t>
  </si>
  <si>
    <t>3.8.Biztosító által fizetett kártérítés</t>
  </si>
  <si>
    <t>3.8.Egyéb működési bevételek</t>
  </si>
  <si>
    <t>II.FELHALMOZÁSI KÖLTSÉGVETÉS</t>
  </si>
  <si>
    <t>1.Felhalmozási c.tám.ÁH-n belülről</t>
  </si>
  <si>
    <t>DAOP Zarándok pályázat támogatása</t>
  </si>
  <si>
    <t>KEOP Napkollektor pályázat támogatása</t>
  </si>
  <si>
    <t>2.Felhalmozási bevételek</t>
  </si>
  <si>
    <t>Immateriális javak értékesítése</t>
  </si>
  <si>
    <t>Ingatlanok értékesítése</t>
  </si>
  <si>
    <t>Egyéb tárgyi eszközök értékesítése</t>
  </si>
  <si>
    <t>3.Felhalmozási célú átvett pénzeszközök</t>
  </si>
  <si>
    <t>JETA Faluház pályázat támogatása</t>
  </si>
  <si>
    <t>A/TÁRGYÉVI KÖLTSÉGVETÉSI BEVÉTELEK (I+II)</t>
  </si>
  <si>
    <t>III.Finanszírozási bevételek</t>
  </si>
  <si>
    <t>1.Maradvány igénybevétele</t>
  </si>
  <si>
    <t>2.ÁH-on belüli megelőlegezések</t>
  </si>
  <si>
    <t>B/FINANSZÍROZÁSI BEVÉTELEK</t>
  </si>
  <si>
    <t>BEVÉTELEK ÖSSZESEN (A+B)</t>
  </si>
  <si>
    <t>Harta Nagyközség Önkormányzata 2015. évi kiadásainak előrányzata és teljesítése</t>
  </si>
  <si>
    <t>4/b. sz.melléklet</t>
  </si>
  <si>
    <t>2.Munkaadókat terhelő járulékok és szoc.hj.adó</t>
  </si>
  <si>
    <t>3.Dologi kiadások</t>
  </si>
  <si>
    <t>3.1.Készletbeszerzés</t>
  </si>
  <si>
    <t>Szakmai anyagok beszerzése</t>
  </si>
  <si>
    <t>Üzemeltetési anyagok beszerzése</t>
  </si>
  <si>
    <t>Árubeszerzés</t>
  </si>
  <si>
    <t>3.2.Kommunikációs szolgáltatások</t>
  </si>
  <si>
    <t>Informatikai szolgáltatások igénybevétele</t>
  </si>
  <si>
    <t>Egyéb kommunikációs szolgáltatások</t>
  </si>
  <si>
    <t>3.3.Szolgáltatási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</si>
  <si>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</si>
  <si>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</si>
  <si>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</si>
  <si>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</si>
  <si>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</si>
  <si>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</si>
  <si>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</si>
  <si>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3.4.Kiküldetések kiadásai</t>
  </si>
  <si>
    <t>3.5.Különféle befizetések és egyéb dologi kiadások</t>
  </si>
  <si>
    <t>Működési célú előzetesen felszámított ÁFA</t>
  </si>
  <si>
    <t>Fizetendő ÁFA</t>
  </si>
  <si>
    <t>Egyéb dologi kiadások</t>
  </si>
  <si>
    <t>4.Ellátottak pénzbeli juttatásai</t>
  </si>
  <si>
    <t>Családi támogatások</t>
  </si>
  <si>
    <t>Betegséggel kapcsolatos ellátások</t>
  </si>
  <si>
    <t>Foglalkoztatással, munkanélküliséggel kapcs.ell.</t>
  </si>
  <si>
    <t>Lakhatással kapcsolatos ellátások</t>
  </si>
  <si>
    <t>Intézményi ellátottak pénbeli juttatásai</t>
  </si>
  <si>
    <t>Egyéb nem intézményi ellátások</t>
  </si>
  <si>
    <t>5.Egyéb működési célú kiadások</t>
  </si>
  <si>
    <t>Elvonások és befizetések</t>
  </si>
  <si>
    <t>Egyéb működési célú támogatások ÁH-n belülre</t>
  </si>
  <si>
    <t>Egyéb működési célú támogatások ÁH-n kívülre</t>
  </si>
  <si>
    <t>Tartalékok</t>
  </si>
  <si>
    <t>II.Felhalmozási költségvetés</t>
  </si>
  <si>
    <t>1.Beruházások</t>
  </si>
  <si>
    <t>2.Felújítások</t>
  </si>
  <si>
    <t>3.Egyéb felhalmozási célú kiadások</t>
  </si>
  <si>
    <t>Lakástámogatás</t>
  </si>
  <si>
    <t>Egyéb felhalm.célú támogatások ÁH-n kívülre</t>
  </si>
  <si>
    <t>A/KÖLTSÉGVETÉSI KIADÁSOK (I+II)</t>
  </si>
  <si>
    <t>III.Finanszírozási kiadások</t>
  </si>
  <si>
    <t>1.Központi, irányítószervi támogatás folyósítása</t>
  </si>
  <si>
    <t>2.ÁH-n belüli megelőlegezések visszafizetése</t>
  </si>
  <si>
    <t>B/FINANSZÍROZÁSI KIADÁSOK</t>
  </si>
  <si>
    <t>KIADÁSOK ÖSSZESEN (A+B)</t>
  </si>
  <si>
    <t>4/c. sz.melléklet</t>
  </si>
  <si>
    <t>Harta Nagyközség Önkormányzata 2015. évi beruházási kiadásainak teljesítése</t>
  </si>
  <si>
    <t>Beruházás  megnevezése</t>
  </si>
  <si>
    <t>Eredeti ei.</t>
  </si>
  <si>
    <t>Mód.ei.</t>
  </si>
  <si>
    <t>Ingatlanok beszerzése, létesítése</t>
  </si>
  <si>
    <t xml:space="preserve">DAOP Belvíz pályázat </t>
  </si>
  <si>
    <t>Ingatlanvásárlás (Bajcsy-Zs. u. 13.)</t>
  </si>
  <si>
    <t>Urnafal</t>
  </si>
  <si>
    <t>Szeméttároló paraván</t>
  </si>
  <si>
    <t>Termőföld vásárlás</t>
  </si>
  <si>
    <t>Informatikai eszközök beszerzése</t>
  </si>
  <si>
    <t>Védőnői szolgálat - számítógép</t>
  </si>
  <si>
    <t>Kamerarendszer</t>
  </si>
  <si>
    <t>Egyéb tárgyi eszközök beszerzése</t>
  </si>
  <si>
    <t>Kisértékű tárgyi eszközök</t>
  </si>
  <si>
    <t>Közfoglalkoztatás - zöldség szeletelő</t>
  </si>
  <si>
    <t>Közfoglalkoztatás - fagyasztó</t>
  </si>
  <si>
    <t>Közfoglalkoztatás - 4 db fűkasza</t>
  </si>
  <si>
    <t>Közfoglalkoztatás - eszközbeszerzés</t>
  </si>
  <si>
    <t>Rendezvénysátor</t>
  </si>
  <si>
    <t>Kerékpártároló</t>
  </si>
  <si>
    <t>Buszmegálló építés</t>
  </si>
  <si>
    <t>KEOP Napkollektor pályázat</t>
  </si>
  <si>
    <t>Beruházási c.előzetesen felszámított ÁFA</t>
  </si>
  <si>
    <t>BERUHÁZÁSOK ÖSSZESEN:</t>
  </si>
  <si>
    <t>4/d. sz.melléklet</t>
  </si>
  <si>
    <t>Harta Nagyközség Önkormányzata 2015. évi felújítási kiadásainak teljesítése</t>
  </si>
  <si>
    <t>Ingatlanok felújítása</t>
  </si>
  <si>
    <t>Buszmegálló felújítása</t>
  </si>
  <si>
    <t>Műv.Ház tető felújítása</t>
  </si>
  <si>
    <t>Duna-part vizesblokk felújítása</t>
  </si>
  <si>
    <t>Felújítási c.előzetesen felszámított ÁFA</t>
  </si>
  <si>
    <t>Felújítások összesen:</t>
  </si>
  <si>
    <t>Harta Nagyközség Önkormányzata 2015. évi létszámának alakulása</t>
  </si>
  <si>
    <t>4/e. sz.melléklet</t>
  </si>
  <si>
    <t>Szakmai (fő)</t>
  </si>
  <si>
    <t>Intézményüzemeltetés (fő)</t>
  </si>
  <si>
    <t>Közfoglalkoztatottak (fő)</t>
  </si>
  <si>
    <t>Mód.</t>
  </si>
  <si>
    <t>I</t>
  </si>
  <si>
    <t>J</t>
  </si>
  <si>
    <t>Hartai Közös Önkormányzati Hivatal 2015. évi bevételeinek előrányzata és teljesítése</t>
  </si>
  <si>
    <t>5/a. sz.melléklet</t>
  </si>
  <si>
    <t>Önkormányzati választás támogatása</t>
  </si>
  <si>
    <t>2.1.Egyéb közhatalmi bevételek</t>
  </si>
  <si>
    <t>Telephely engedélyezési eljárás</t>
  </si>
  <si>
    <t>Házasságkötés díja</t>
  </si>
  <si>
    <t>3.1.Szolgáltatások ellenértéke</t>
  </si>
  <si>
    <t>3.2.Közvetített szolgáltatások ellenértéke</t>
  </si>
  <si>
    <t>3.2.Egyéb működési bevételek</t>
  </si>
  <si>
    <t>1.Felhalmozási bevételek</t>
  </si>
  <si>
    <t>2.Felhalmozási célú támogatások ÁH-n belülről</t>
  </si>
  <si>
    <t>2.1.Egyéb felhalmozási c.tám.ÁH-n belülről</t>
  </si>
  <si>
    <t>2.2Felhalmozási célú önk-i támogatások</t>
  </si>
  <si>
    <t>3.Egyéb felhalmozási célú átvett pénzeszközök</t>
  </si>
  <si>
    <t>2.Központ, irányítószervi támogatás</t>
  </si>
  <si>
    <t>Hartai Közös Önkormányzati Hivatal 2015. évi kiadásainak előrányzata és teljesítése</t>
  </si>
  <si>
    <t>5/b. sz.melléklet</t>
  </si>
  <si>
    <t>ÁFA</t>
  </si>
  <si>
    <t>2.Hitel-, kölcsöntörlesztés ÁH-n kívülre</t>
  </si>
  <si>
    <t>5/c. sz.melléklet</t>
  </si>
  <si>
    <t>Hartai Közös Önkormányzati Hivatal 2015. évi beruházási kiadásainak teljesítése</t>
  </si>
  <si>
    <t>számítógép, monitor</t>
  </si>
  <si>
    <t>Nyomtató</t>
  </si>
  <si>
    <t>szünetmentes tápegység</t>
  </si>
  <si>
    <t>Beruházási c. előzetesen felszámított ÁFA</t>
  </si>
  <si>
    <t>Hartai Közös Önkormányzati Hivatal 2015. évi létszámának alakulása</t>
  </si>
  <si>
    <t>5/d. sz.melléklet</t>
  </si>
  <si>
    <t>Hartai Közös Önk.-i Hivatal</t>
  </si>
  <si>
    <t>Európai uniós támogatással megvalósuló projektek bevételei, kiadásai                       2015. évi teljesítés</t>
  </si>
  <si>
    <t xml:space="preserve">6. sz.melléklet </t>
  </si>
  <si>
    <t>"A Magyar Zarándokút dél-alföldi szakaszának fejlesztése a kulturális-történelmi-szakrális örökség vallási célú hasznosításával, egységes kulturális tematikus út létrehozása az Ősi Árpád-kori út térségében"</t>
  </si>
  <si>
    <t>EU-s projekt megnevezése:</t>
  </si>
  <si>
    <t>Azonosító:</t>
  </si>
  <si>
    <t>DAOP-2.1.1/G-11-k2-2012-0001</t>
  </si>
  <si>
    <t>Ezer forintban</t>
  </si>
  <si>
    <t>Források</t>
  </si>
  <si>
    <t>2013.</t>
  </si>
  <si>
    <t>2014.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</si>
  <si>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</si>
  <si>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</si>
  <si>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</si>
  <si>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</si>
  <si>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</si>
  <si>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</si>
  <si>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</si>
  <si>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</si>
  <si>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</si>
  <si>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</si>
  <si>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</si>
  <si>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</si>
  <si>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</si>
  <si>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Dologi kiadások</t>
  </si>
  <si>
    <t>"Vízvédelmi rendszerek fejlesztése a Kalocsai kistérségben"</t>
  </si>
  <si>
    <t>DAOP-5.2.1/A-11-2011-0014</t>
  </si>
  <si>
    <t>646</t>
  </si>
  <si>
    <t>486</t>
  </si>
  <si>
    <t>1132</t>
  </si>
  <si>
    <t>"Napelemes rendszer telepítése Harta közösségi épületeiben"</t>
  </si>
  <si>
    <t>KEOP-4.10.0/N/14-2014-0184</t>
  </si>
  <si>
    <t>Harta Nagyközség Önkormányzat és az általa irányított költségvetési szerv 2015. évi költségvetési maradványának megállapítása</t>
  </si>
  <si>
    <t>7. sz. melléklet</t>
  </si>
  <si>
    <t xml:space="preserve">Önkormányzat </t>
  </si>
  <si>
    <t>Hivatal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</si>
  <si>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</si>
  <si>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</si>
  <si>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</si>
  <si>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</si>
  <si>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</si>
  <si>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</si>
  <si>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</si>
  <si>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</si>
  <si>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Kötelezettséggel terhelt maradvány</t>
  </si>
  <si>
    <t>Szabad maradvány</t>
  </si>
  <si>
    <t>Harta Nagyközség Önkormányzat zárszámadáshoz mellékelt éves költségvetési beszámolójának 11-es űrlapjai tartalmazzák a központi költségvetésből kapott támogatások elszámolását, melynek elszámolási különbözete 446.545 Ft. Az elszámolási különbözet része az Önkormányzat kötelezettséggel terhelt maradványának.</t>
  </si>
  <si>
    <t xml:space="preserve">   Harta Nagyközség Önkormányzat 2015.évi vagyonának megoszlása forgalomképesség szerint</t>
  </si>
  <si>
    <t xml:space="preserve">KIMUTATÁS                                                                    ezer Ft      </t>
  </si>
  <si>
    <t>8.sz.melléklet</t>
  </si>
  <si>
    <t>Forgalomképtelen</t>
  </si>
  <si>
    <t xml:space="preserve">Nemzetgazdasági szempontból kiemelt jel.nemz.vagyon* </t>
  </si>
  <si>
    <t>Korl. forgalomképes</t>
  </si>
  <si>
    <t>Üzleti vagyon</t>
  </si>
  <si>
    <t>Bruttó</t>
  </si>
  <si>
    <t>Nettó</t>
  </si>
  <si>
    <t xml:space="preserve">Immateriális javak </t>
  </si>
  <si>
    <t>Ingatlanok és kapcsolódó vagyoni értékű jogok</t>
  </si>
  <si>
    <t>Gépek berendezések, felszerelések, járművek</t>
  </si>
  <si>
    <t>Tenyászállatok</t>
  </si>
  <si>
    <t>Beruházások, felújítások</t>
  </si>
  <si>
    <t>Tárgyi eszközök</t>
  </si>
  <si>
    <t>Tartós részesedések</t>
  </si>
  <si>
    <t>Tartós hitelviszonyt megtestesítő értékpapírok</t>
  </si>
  <si>
    <t>Befektetett pénzügyi eszközök értékhelyesbítése</t>
  </si>
  <si>
    <t xml:space="preserve">Befektetett pénzügyi eszközök </t>
  </si>
  <si>
    <t>NEMZETI VAGYONBA TARTOZÓ BEFEKTETETT ESZKÖZÖK</t>
  </si>
  <si>
    <t>Készletek</t>
  </si>
  <si>
    <t>Értékpapírok</t>
  </si>
  <si>
    <t>NEMZETI VAGYONBA TARTOZÓ FORGÓESZKÖZÖK</t>
  </si>
  <si>
    <t>Hosszú lejáratú betétek</t>
  </si>
  <si>
    <t>Pénztárak, csekkek, betétkönyvek</t>
  </si>
  <si>
    <t>Forintszámlák</t>
  </si>
  <si>
    <t>Devizaszámlák</t>
  </si>
  <si>
    <t>Idegen pénzeszközök</t>
  </si>
  <si>
    <t>Pénzeszközök</t>
  </si>
  <si>
    <t>Költségvetési évben esedékes követelések</t>
  </si>
  <si>
    <t>Költségvetési évet követően esedékes követelések</t>
  </si>
  <si>
    <t>Követelések</t>
  </si>
  <si>
    <t>Aktív időbeli elhatárolások</t>
  </si>
  <si>
    <t>ESZKÖZÖK ÖSSZESEN</t>
  </si>
  <si>
    <t>A vagyonkimutatásban szereplő ingatlanvagyon számviteli nyilvántartás szerinti bruttó értékének és az ingatlan vagyonkataszteri nyilvántarásban szerplő ingatlanvagyon bruttó értékének egyezősége biztosított.</t>
  </si>
  <si>
    <t xml:space="preserve">   Kimutatás Harta Nagyközség Önkormányzata 2015. évi vagyonáról költségvetési szervenként</t>
  </si>
  <si>
    <t xml:space="preserve">8/a.sz.melléklet </t>
  </si>
  <si>
    <t>Befektetett eszközök</t>
  </si>
  <si>
    <t>Befektetett eszközök összesen</t>
  </si>
  <si>
    <t>Forgó-eszközök</t>
  </si>
  <si>
    <t>Pénz- eszközök</t>
  </si>
  <si>
    <t>Egyéb sajátos eszközold.elsz.</t>
  </si>
  <si>
    <t>Aktív időbeli elhat.</t>
  </si>
  <si>
    <t>Eszközök összesen</t>
  </si>
  <si>
    <t>Tárgyi eszközök és immateriális javak</t>
  </si>
  <si>
    <t>Nettó értékből</t>
  </si>
  <si>
    <t>Tárgyi eszközök érték- helyesbítése</t>
  </si>
  <si>
    <t>Befektetett pénzügyi eszközök</t>
  </si>
  <si>
    <t>Üzemeltetésre átadott eszközök</t>
  </si>
  <si>
    <t>Bruttó érték</t>
  </si>
  <si>
    <t>Nettó érték</t>
  </si>
  <si>
    <t>Immat.javak</t>
  </si>
  <si>
    <t>Ingatlanok</t>
  </si>
  <si>
    <t>Gépek, ber.felsz.</t>
  </si>
  <si>
    <t>Beruházások</t>
  </si>
  <si>
    <t>K</t>
  </si>
  <si>
    <t>L</t>
  </si>
  <si>
    <t>M</t>
  </si>
  <si>
    <t>O</t>
  </si>
  <si>
    <t>Közös Hivatal</t>
  </si>
  <si>
    <t>Harta Nagyközség Önkormányzata</t>
  </si>
  <si>
    <t>ÖNKORMÁNYZAT (ÖSSZEVONT) ÖSSZESEN</t>
  </si>
  <si>
    <t xml:space="preserve">8/b. sz. melléklet </t>
  </si>
  <si>
    <t>Harta Nagyközség Önkormányzat vagyonkimutatása a 0-ra leírt használatban lévő eszközök állományáról</t>
  </si>
  <si>
    <t>Bruttó érték 2015.december 31-én</t>
  </si>
  <si>
    <t>Immat.javak.</t>
  </si>
  <si>
    <t>Gépek,berendezések, felszerelések, járművek</t>
  </si>
  <si>
    <t>Üzemeltetésre átadott eszk.</t>
  </si>
  <si>
    <t xml:space="preserve">8/c. sz. melléklet </t>
  </si>
  <si>
    <t>Harta Nagyközség Önkormányzat vagyonkimutatása a 0-ra leírt használaton kívüli eszközök állományáról</t>
  </si>
  <si>
    <t>Harta Nagyközség Önkormányzata 0-ra leírt használaton kívüli eszközökkel nem rendelkezik.</t>
  </si>
  <si>
    <t>8/d. sz. melléklet</t>
  </si>
  <si>
    <t>Harta Nagyközség Önkormányzat  a mérlegben értékkel nem szereplő kötelezettségei és függő követelései</t>
  </si>
  <si>
    <t>Támogatási célú előlegekkel kapcsolatos elszámolási követelések</t>
  </si>
  <si>
    <t>Egyéb függő követelések</t>
  </si>
  <si>
    <t>Biztos jövőbeni) követelések</t>
  </si>
  <si>
    <t>Függő és bizos (jövőbeni) követelések: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</si>
  <si>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</si>
  <si>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</si>
  <si>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</si>
  <si>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</si>
  <si>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</si>
  <si>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kötelezettségek:</t>
  </si>
  <si>
    <t>Harta Nagyközség Önkormányzata az EU-s támogatással megvalósult Projektek esetében 2015. december 31-én nem rendelkezett el nem számolt támogatás-előleggel.</t>
  </si>
  <si>
    <t xml:space="preserve">8/e. sz. melléklet </t>
  </si>
  <si>
    <t>Harta Nagyközség Önkormányzat tulajdonában lévő érték nélkül nyilvántartott eszközök</t>
  </si>
  <si>
    <t>Intézmény megnevezése</t>
  </si>
  <si>
    <t>Eszköz megnevezése</t>
  </si>
  <si>
    <t>Mennyiség (db)</t>
  </si>
  <si>
    <t>Megjegyzés</t>
  </si>
  <si>
    <t>Gallé alkotások</t>
  </si>
  <si>
    <t>Helytörténeti gyűjtemény</t>
  </si>
  <si>
    <t>A 61 db alkotás tételei megtekinthetőek a Hivatalban vezetett nyilvántartásban.</t>
  </si>
  <si>
    <t xml:space="preserve">9. sz. melléklet </t>
  </si>
  <si>
    <t>Harta Nagyközség Önkormányzata 2015. évi fejlesztési céljai, melyek megvalósításához a Stabilitási törvény szerinti adósságot keletkeztető ügylet válik vagy válhat szükségessé</t>
  </si>
  <si>
    <t>Harta Nagyközség Önkormányzata 2015. évben nem valósított meg olyan fejlesztést, melyhez a Stabilitási törvény szerinti adósságot keletkeztető ügylet vált szükségessé.</t>
  </si>
  <si>
    <t xml:space="preserve">9/a.sz. melléklet </t>
  </si>
  <si>
    <t>Harta Nagyközség Önkormányzat   a Stabilitási törvény 3. § szerinti adósságot keletkeztető ügyletekből és kezességvállalásokból fennálló kötelezettségei</t>
  </si>
  <si>
    <t xml:space="preserve">Harta Nagyközség Önkormányzata nem rendelkezik a Stabilitási törvény 3. §-a szerinti adósságot keletkeztető ügyletekből és kezességvállalásokból fennálló kötelezettségekkel.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</si>
</sst>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#"/>
    <numFmt numFmtId="168" formatCode="@"/>
    <numFmt numFmtId="169" formatCode="#,##0"/>
    <numFmt numFmtId="170" formatCode="#,##0&quot; Ft&quot;;[RED]\-#,##0&quot; Ft&quot;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2"/>
      <name val="Times New Roman CE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b/>
      <i/>
      <sz val="10"/>
      <name val="Times New Roman CE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b/>
      <sz val="9"/>
      <color indexed="8"/>
      <name val="Calibri"/>
      <family val="2"/>
    </font>
    <font>
      <b/>
      <sz val="8"/>
      <name val="Arial CE"/>
      <family val="2"/>
    </font>
    <font>
      <b/>
      <sz val="8"/>
      <color indexed="8"/>
      <name val="Arial"/>
      <family val="2"/>
    </font>
    <font>
      <b/>
      <sz val="9"/>
      <name val="Arial CE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2"/>
      <name val="Arial CE"/>
      <family val="2"/>
    </font>
    <font>
      <b/>
      <sz val="11"/>
      <color indexed="8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50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readingOrder="1"/>
    </xf>
    <xf numFmtId="166" fontId="4" fillId="0" borderId="0" xfId="15" applyNumberFormat="1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  <xf numFmtId="167" fontId="7" fillId="0" borderId="0" xfId="23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readingOrder="1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right"/>
      <protection/>
    </xf>
    <xf numFmtId="164" fontId="7" fillId="0" borderId="2" xfId="23" applyFont="1" applyFill="1" applyBorder="1" applyAlignment="1" applyProtection="1">
      <alignment horizontal="center" vertical="center" wrapText="1"/>
      <protection/>
    </xf>
    <xf numFmtId="164" fontId="7" fillId="0" borderId="3" xfId="23" applyFont="1" applyFill="1" applyBorder="1" applyAlignment="1" applyProtection="1">
      <alignment horizontal="center" vertical="center" wrapText="1"/>
      <protection/>
    </xf>
    <xf numFmtId="164" fontId="7" fillId="0" borderId="4" xfId="23" applyFont="1" applyFill="1" applyBorder="1" applyAlignment="1" applyProtection="1">
      <alignment horizontal="center" vertical="center" wrapText="1" readingOrder="1"/>
      <protection/>
    </xf>
    <xf numFmtId="164" fontId="7" fillId="0" borderId="5" xfId="23" applyFont="1" applyFill="1" applyBorder="1" applyAlignment="1" applyProtection="1">
      <alignment horizontal="center" vertical="center" wrapText="1"/>
      <protection/>
    </xf>
    <xf numFmtId="164" fontId="7" fillId="0" borderId="6" xfId="23" applyFont="1" applyFill="1" applyBorder="1" applyAlignment="1" applyProtection="1">
      <alignment horizontal="center" vertical="center" wrapText="1"/>
      <protection/>
    </xf>
    <xf numFmtId="164" fontId="7" fillId="0" borderId="7" xfId="23" applyFont="1" applyFill="1" applyBorder="1" applyAlignment="1" applyProtection="1">
      <alignment horizontal="center" vertical="center" wrapText="1" readingOrder="1"/>
      <protection/>
    </xf>
    <xf numFmtId="164" fontId="7" fillId="0" borderId="8" xfId="23" applyFont="1" applyFill="1" applyBorder="1" applyAlignment="1" applyProtection="1">
      <alignment horizontal="center" vertical="center" wrapText="1" readingOrder="1"/>
      <protection/>
    </xf>
    <xf numFmtId="168" fontId="7" fillId="0" borderId="9" xfId="23" applyNumberFormat="1" applyFont="1" applyFill="1" applyBorder="1" applyAlignment="1" applyProtection="1">
      <alignment horizontal="center" vertical="center" wrapText="1"/>
      <protection/>
    </xf>
    <xf numFmtId="164" fontId="8" fillId="0" borderId="10" xfId="23" applyFont="1" applyFill="1" applyBorder="1" applyAlignment="1" applyProtection="1">
      <alignment horizontal="left" vertical="center" wrapText="1" indent="1"/>
      <protection/>
    </xf>
    <xf numFmtId="167" fontId="8" fillId="0" borderId="11" xfId="23" applyNumberFormat="1" applyFont="1" applyFill="1" applyBorder="1" applyAlignment="1" applyProtection="1">
      <alignment horizontal="right" vertical="center" wrapText="1" readingOrder="1"/>
      <protection locked="0"/>
    </xf>
    <xf numFmtId="167" fontId="8" fillId="0" borderId="12" xfId="23" applyNumberFormat="1" applyFont="1" applyFill="1" applyBorder="1" applyAlignment="1" applyProtection="1">
      <alignment horizontal="right" vertical="center" wrapText="1" readingOrder="1"/>
      <protection locked="0"/>
    </xf>
    <xf numFmtId="164" fontId="3" fillId="0" borderId="10" xfId="23" applyFont="1" applyFill="1" applyBorder="1" applyAlignment="1" applyProtection="1">
      <alignment horizontal="left" vertical="center" wrapText="1" indent="1"/>
      <protection/>
    </xf>
    <xf numFmtId="167" fontId="3" fillId="0" borderId="11" xfId="23" applyNumberFormat="1" applyFont="1" applyFill="1" applyBorder="1" applyAlignment="1" applyProtection="1">
      <alignment horizontal="right" vertical="center" wrapText="1" readingOrder="1"/>
      <protection locked="0"/>
    </xf>
    <xf numFmtId="164" fontId="3" fillId="0" borderId="11" xfId="23" applyNumberFormat="1" applyFont="1" applyFill="1" applyBorder="1" applyAlignment="1" applyProtection="1">
      <alignment horizontal="right" vertical="center" wrapText="1" readingOrder="1"/>
      <protection locked="0"/>
    </xf>
    <xf numFmtId="164" fontId="3" fillId="0" borderId="12" xfId="23" applyNumberFormat="1" applyFont="1" applyFill="1" applyBorder="1" applyAlignment="1" applyProtection="1">
      <alignment horizontal="right" vertical="center" wrapText="1" readingOrder="1"/>
      <protection locked="0"/>
    </xf>
    <xf numFmtId="169" fontId="3" fillId="0" borderId="12" xfId="23" applyNumberFormat="1" applyFont="1" applyFill="1" applyBorder="1" applyAlignment="1" applyProtection="1">
      <alignment horizontal="right" vertical="center" wrapText="1" readingOrder="1"/>
      <protection locked="0"/>
    </xf>
    <xf numFmtId="167" fontId="3" fillId="0" borderId="12" xfId="23" applyNumberFormat="1" applyFont="1" applyFill="1" applyBorder="1" applyAlignment="1" applyProtection="1">
      <alignment horizontal="right" vertical="center" wrapText="1" readingOrder="1"/>
      <protection locked="0"/>
    </xf>
    <xf numFmtId="169" fontId="3" fillId="0" borderId="11" xfId="23" applyNumberFormat="1" applyFont="1" applyFill="1" applyBorder="1" applyAlignment="1" applyProtection="1">
      <alignment horizontal="right" vertical="center" wrapText="1" readingOrder="1"/>
      <protection locked="0"/>
    </xf>
    <xf numFmtId="169" fontId="8" fillId="0" borderId="12" xfId="23" applyNumberFormat="1" applyFont="1" applyFill="1" applyBorder="1" applyAlignment="1" applyProtection="1">
      <alignment horizontal="right" vertical="center" wrapText="1" readingOrder="1"/>
      <protection locked="0"/>
    </xf>
    <xf numFmtId="169" fontId="8" fillId="0" borderId="11" xfId="23" applyNumberFormat="1" applyFont="1" applyFill="1" applyBorder="1" applyAlignment="1" applyProtection="1">
      <alignment horizontal="right" vertical="center" wrapText="1" readingOrder="1"/>
      <protection locked="0"/>
    </xf>
    <xf numFmtId="164" fontId="8" fillId="0" borderId="11" xfId="23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10" xfId="23" applyFont="1" applyFill="1" applyBorder="1" applyAlignment="1" applyProtection="1">
      <alignment horizontal="left" vertical="center" wrapText="1" indent="1"/>
      <protection/>
    </xf>
    <xf numFmtId="167" fontId="7" fillId="0" borderId="11" xfId="23" applyNumberFormat="1" applyFont="1" applyFill="1" applyBorder="1" applyAlignment="1" applyProtection="1">
      <alignment horizontal="right" vertical="center" wrapText="1" readingOrder="1"/>
      <protection locked="0"/>
    </xf>
    <xf numFmtId="167" fontId="7" fillId="0" borderId="12" xfId="23" applyNumberFormat="1" applyFont="1" applyFill="1" applyBorder="1" applyAlignment="1" applyProtection="1">
      <alignment horizontal="right" vertical="center" wrapText="1" readingOrder="1"/>
      <protection locked="0"/>
    </xf>
    <xf numFmtId="164" fontId="7" fillId="2" borderId="9" xfId="23" applyFont="1" applyFill="1" applyBorder="1" applyAlignment="1" applyProtection="1">
      <alignment horizontal="center" vertical="center" wrapText="1"/>
      <protection/>
    </xf>
    <xf numFmtId="164" fontId="7" fillId="2" borderId="10" xfId="23" applyFont="1" applyFill="1" applyBorder="1" applyAlignment="1" applyProtection="1">
      <alignment horizontal="left" vertical="center" wrapText="1" indent="1"/>
      <protection/>
    </xf>
    <xf numFmtId="167" fontId="7" fillId="2" borderId="11" xfId="23" applyNumberFormat="1" applyFont="1" applyFill="1" applyBorder="1" applyAlignment="1" applyProtection="1">
      <alignment horizontal="right" vertical="center" wrapText="1" readingOrder="1"/>
      <protection/>
    </xf>
    <xf numFmtId="167" fontId="7" fillId="2" borderId="12" xfId="23" applyNumberFormat="1" applyFont="1" applyFill="1" applyBorder="1" applyAlignment="1" applyProtection="1">
      <alignment horizontal="right" vertical="center" wrapText="1" readingOrder="1"/>
      <protection/>
    </xf>
    <xf numFmtId="164" fontId="4" fillId="2" borderId="0" xfId="0" applyFont="1" applyFill="1" applyAlignment="1">
      <alignment/>
    </xf>
    <xf numFmtId="164" fontId="9" fillId="0" borderId="10" xfId="23" applyFont="1" applyFill="1" applyBorder="1" applyAlignment="1" applyProtection="1">
      <alignment horizontal="left" vertical="center" wrapText="1" indent="1"/>
      <protection/>
    </xf>
    <xf numFmtId="167" fontId="3" fillId="0" borderId="11" xfId="23" applyNumberFormat="1" applyFont="1" applyFill="1" applyBorder="1" applyAlignment="1" applyProtection="1">
      <alignment horizontal="right" vertical="center" wrapText="1" readingOrder="1"/>
      <protection/>
    </xf>
    <xf numFmtId="164" fontId="3" fillId="0" borderId="13" xfId="23" applyFont="1" applyFill="1" applyBorder="1" applyAlignment="1" applyProtection="1">
      <alignment horizontal="left" vertical="center" wrapText="1" indent="6"/>
      <protection/>
    </xf>
    <xf numFmtId="164" fontId="3" fillId="0" borderId="10" xfId="23" applyFont="1" applyFill="1" applyBorder="1" applyAlignment="1" applyProtection="1">
      <alignment horizontal="left" vertical="center" wrapText="1" indent="6"/>
      <protection/>
    </xf>
    <xf numFmtId="164" fontId="3" fillId="0" borderId="10" xfId="23" applyFont="1" applyFill="1" applyBorder="1" applyAlignment="1" applyProtection="1">
      <alignment horizontal="left" vertical="center" wrapText="1" indent="2"/>
      <protection/>
    </xf>
    <xf numFmtId="169" fontId="7" fillId="2" borderId="12" xfId="23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0" xfId="23" applyFont="1" applyFill="1" applyBorder="1" applyAlignment="1" applyProtection="1">
      <alignment horizontal="left" vertical="center" wrapText="1" indent="2"/>
      <protection/>
    </xf>
    <xf numFmtId="167" fontId="7" fillId="2" borderId="12" xfId="23" applyNumberFormat="1" applyFont="1" applyFill="1" applyBorder="1" applyAlignment="1" applyProtection="1">
      <alignment horizontal="right" vertical="center" wrapText="1" readingOrder="1"/>
      <protection locked="0"/>
    </xf>
    <xf numFmtId="164" fontId="10" fillId="0" borderId="10" xfId="23" applyFont="1" applyFill="1" applyBorder="1" applyAlignment="1" applyProtection="1">
      <alignment horizontal="left" vertical="center" wrapText="1" indent="2"/>
      <protection/>
    </xf>
    <xf numFmtId="164" fontId="3" fillId="0" borderId="11" xfId="23" applyFont="1" applyFill="1" applyBorder="1" applyAlignment="1" applyProtection="1">
      <alignment horizontal="left" vertical="center" wrapText="1" indent="1"/>
      <protection/>
    </xf>
    <xf numFmtId="167" fontId="3" fillId="0" borderId="14" xfId="23" applyNumberFormat="1" applyFont="1" applyFill="1" applyBorder="1" applyAlignment="1" applyProtection="1">
      <alignment horizontal="right" vertical="center" wrapText="1" readingOrder="1"/>
      <protection locked="0"/>
    </xf>
    <xf numFmtId="167" fontId="3" fillId="0" borderId="15" xfId="23" applyNumberFormat="1" applyFont="1" applyFill="1" applyBorder="1" applyAlignment="1" applyProtection="1">
      <alignment horizontal="right" vertical="center" wrapText="1" readingOrder="1"/>
      <protection locked="0"/>
    </xf>
    <xf numFmtId="169" fontId="3" fillId="0" borderId="11" xfId="23" applyNumberFormat="1" applyFont="1" applyFill="1" applyBorder="1" applyAlignment="1" applyProtection="1">
      <alignment horizontal="right" vertical="center" wrapText="1" readingOrder="1"/>
      <protection/>
    </xf>
    <xf numFmtId="167" fontId="7" fillId="0" borderId="11" xfId="23" applyNumberFormat="1" applyFont="1" applyFill="1" applyBorder="1" applyAlignment="1" applyProtection="1">
      <alignment horizontal="right" vertical="center" wrapText="1" readingOrder="1"/>
      <protection/>
    </xf>
    <xf numFmtId="169" fontId="7" fillId="0" borderId="11" xfId="23" applyNumberFormat="1" applyFont="1" applyFill="1" applyBorder="1" applyAlignment="1" applyProtection="1">
      <alignment horizontal="right" vertical="center" wrapText="1" readingOrder="1"/>
      <protection/>
    </xf>
    <xf numFmtId="169" fontId="7" fillId="0" borderId="11" xfId="23" applyNumberFormat="1" applyFont="1" applyFill="1" applyBorder="1" applyAlignment="1" applyProtection="1">
      <alignment horizontal="right" vertical="center" wrapText="1" readingOrder="1"/>
      <protection locked="0"/>
    </xf>
    <xf numFmtId="164" fontId="8" fillId="2" borderId="10" xfId="23" applyFont="1" applyFill="1" applyBorder="1" applyAlignment="1" applyProtection="1">
      <alignment horizontal="left" vertical="center" wrapText="1" indent="1"/>
      <protection/>
    </xf>
    <xf numFmtId="167" fontId="8" fillId="2" borderId="11" xfId="23" applyNumberFormat="1" applyFont="1" applyFill="1" applyBorder="1" applyAlignment="1" applyProtection="1">
      <alignment horizontal="right" vertical="center" wrapText="1" readingOrder="1"/>
      <protection/>
    </xf>
    <xf numFmtId="167" fontId="8" fillId="2" borderId="12" xfId="23" applyNumberFormat="1" applyFont="1" applyFill="1" applyBorder="1" applyAlignment="1" applyProtection="1">
      <alignment horizontal="right" vertical="center" wrapText="1" readingOrder="1"/>
      <protection/>
    </xf>
    <xf numFmtId="168" fontId="7" fillId="0" borderId="16" xfId="23" applyNumberFormat="1" applyFont="1" applyFill="1" applyBorder="1" applyAlignment="1" applyProtection="1">
      <alignment horizontal="center" vertical="center" wrapText="1"/>
      <protection/>
    </xf>
    <xf numFmtId="167" fontId="9" fillId="0" borderId="11" xfId="23" applyNumberFormat="1" applyFont="1" applyFill="1" applyBorder="1" applyAlignment="1" applyProtection="1">
      <alignment horizontal="right" vertical="center" wrapText="1" readingOrder="1"/>
      <protection/>
    </xf>
    <xf numFmtId="164" fontId="3" fillId="0" borderId="17" xfId="23" applyFont="1" applyFill="1" applyBorder="1" applyAlignment="1" applyProtection="1">
      <alignment horizontal="left" vertical="center" wrapText="1" indent="2"/>
      <protection/>
    </xf>
    <xf numFmtId="167" fontId="9" fillId="0" borderId="18" xfId="23" applyNumberFormat="1" applyFont="1" applyFill="1" applyBorder="1" applyAlignment="1" applyProtection="1">
      <alignment horizontal="right" vertical="center" wrapText="1" readingOrder="1"/>
      <protection locked="0"/>
    </xf>
    <xf numFmtId="164" fontId="3" fillId="0" borderId="18" xfId="23" applyFont="1" applyFill="1" applyBorder="1" applyAlignment="1" applyProtection="1">
      <alignment horizontal="left" vertical="center" wrapText="1" indent="2"/>
      <protection/>
    </xf>
    <xf numFmtId="167" fontId="3" fillId="0" borderId="19" xfId="23" applyNumberFormat="1" applyFont="1" applyFill="1" applyBorder="1" applyAlignment="1" applyProtection="1">
      <alignment horizontal="right" vertical="center" wrapText="1"/>
      <protection/>
    </xf>
    <xf numFmtId="167" fontId="3" fillId="0" borderId="18" xfId="23" applyNumberFormat="1" applyFont="1" applyFill="1" applyBorder="1" applyAlignment="1" applyProtection="1">
      <alignment horizontal="right" vertical="center" wrapText="1" readingOrder="1"/>
      <protection locked="0"/>
    </xf>
    <xf numFmtId="167" fontId="3" fillId="0" borderId="20" xfId="23" applyNumberFormat="1" applyFont="1" applyFill="1" applyBorder="1" applyAlignment="1" applyProtection="1">
      <alignment horizontal="right" vertical="center" wrapText="1" readingOrder="1"/>
      <protection locked="0"/>
    </xf>
    <xf numFmtId="168" fontId="11" fillId="0" borderId="0" xfId="21" applyNumberFormat="1" applyFont="1" applyBorder="1" applyAlignment="1">
      <alignment horizontal="center"/>
      <protection/>
    </xf>
    <xf numFmtId="164" fontId="11" fillId="0" borderId="0" xfId="21" applyFont="1" applyBorder="1" applyAlignment="1">
      <alignment horizontal="left" wrapText="1"/>
      <protection/>
    </xf>
    <xf numFmtId="164" fontId="11" fillId="0" borderId="0" xfId="21" applyFont="1" applyFill="1" applyBorder="1" applyAlignment="1">
      <alignment horizontal="right"/>
      <protection/>
    </xf>
    <xf numFmtId="169" fontId="11" fillId="0" borderId="0" xfId="21" applyNumberFormat="1" applyFont="1" applyBorder="1" applyAlignment="1">
      <alignment horizontal="left"/>
      <protection/>
    </xf>
    <xf numFmtId="164" fontId="11" fillId="0" borderId="0" xfId="21" applyFont="1" applyBorder="1" applyAlignment="1">
      <alignment horizontal="left"/>
      <protection/>
    </xf>
    <xf numFmtId="164" fontId="12" fillId="0" borderId="0" xfId="20" applyFont="1" applyBorder="1" applyAlignment="1">
      <alignment horizontal="right"/>
      <protection/>
    </xf>
    <xf numFmtId="169" fontId="13" fillId="0" borderId="0" xfId="20" applyNumberFormat="1" applyFont="1" applyBorder="1" applyAlignment="1">
      <alignment horizontal="center" vertical="center"/>
      <protection/>
    </xf>
    <xf numFmtId="164" fontId="13" fillId="0" borderId="0" xfId="20" applyFont="1" applyBorder="1" applyAlignment="1">
      <alignment horizontal="center" vertical="center"/>
      <protection/>
    </xf>
    <xf numFmtId="164" fontId="11" fillId="0" borderId="0" xfId="21" applyFont="1" applyBorder="1" applyAlignment="1">
      <alignment horizontal="center" vertical="center"/>
      <protection/>
    </xf>
    <xf numFmtId="164" fontId="14" fillId="0" borderId="0" xfId="20" applyFont="1" applyBorder="1" applyAlignment="1">
      <alignment horizontal="center" vertical="center" wrapText="1"/>
      <protection/>
    </xf>
    <xf numFmtId="169" fontId="11" fillId="0" borderId="0" xfId="21" applyNumberFormat="1" applyFont="1" applyBorder="1" applyAlignment="1">
      <alignment horizontal="center" vertical="center"/>
      <protection/>
    </xf>
    <xf numFmtId="168" fontId="15" fillId="0" borderId="10" xfId="21" applyNumberFormat="1" applyFont="1" applyBorder="1" applyAlignment="1">
      <alignment horizontal="center" vertical="center" wrapText="1"/>
      <protection/>
    </xf>
    <xf numFmtId="164" fontId="16" fillId="0" borderId="10" xfId="21" applyFont="1" applyBorder="1" applyAlignment="1">
      <alignment horizontal="center" vertical="center" wrapText="1"/>
      <protection/>
    </xf>
    <xf numFmtId="164" fontId="16" fillId="0" borderId="10" xfId="21" applyFont="1" applyFill="1" applyBorder="1" applyAlignment="1">
      <alignment horizontal="center" vertical="center" wrapText="1"/>
      <protection/>
    </xf>
    <xf numFmtId="169" fontId="16" fillId="0" borderId="0" xfId="21" applyNumberFormat="1" applyFont="1" applyBorder="1" applyAlignment="1">
      <alignment horizontal="center" vertical="center"/>
      <protection/>
    </xf>
    <xf numFmtId="164" fontId="16" fillId="0" borderId="0" xfId="21" applyFont="1" applyBorder="1" applyAlignment="1">
      <alignment horizontal="center" vertical="center"/>
      <protection/>
    </xf>
    <xf numFmtId="168" fontId="15" fillId="0" borderId="10" xfId="21" applyNumberFormat="1" applyFont="1" applyBorder="1" applyAlignment="1">
      <alignment vertical="center" wrapText="1"/>
      <protection/>
    </xf>
    <xf numFmtId="164" fontId="16" fillId="0" borderId="10" xfId="21" applyFont="1" applyBorder="1" applyAlignment="1">
      <alignment horizontal="center" wrapText="1"/>
      <protection/>
    </xf>
    <xf numFmtId="164" fontId="16" fillId="0" borderId="10" xfId="21" applyFont="1" applyFill="1" applyBorder="1" applyAlignment="1">
      <alignment horizontal="center"/>
      <protection/>
    </xf>
    <xf numFmtId="168" fontId="11" fillId="0" borderId="10" xfId="21" applyNumberFormat="1" applyFont="1" applyBorder="1" applyAlignment="1">
      <alignment horizontal="center"/>
      <protection/>
    </xf>
    <xf numFmtId="164" fontId="16" fillId="0" borderId="10" xfId="21" applyFont="1" applyBorder="1" applyAlignment="1">
      <alignment horizontal="left" wrapText="1"/>
      <protection/>
    </xf>
    <xf numFmtId="169" fontId="16" fillId="0" borderId="10" xfId="21" applyNumberFormat="1" applyFont="1" applyFill="1" applyBorder="1" applyAlignment="1">
      <alignment horizontal="right"/>
      <protection/>
    </xf>
    <xf numFmtId="169" fontId="16" fillId="0" borderId="0" xfId="21" applyNumberFormat="1" applyFont="1" applyBorder="1" applyAlignment="1">
      <alignment horizontal="left"/>
      <protection/>
    </xf>
    <xf numFmtId="164" fontId="16" fillId="0" borderId="0" xfId="21" applyFont="1" applyBorder="1" applyAlignment="1">
      <alignment horizontal="left"/>
      <protection/>
    </xf>
    <xf numFmtId="164" fontId="12" fillId="0" borderId="10" xfId="20" applyFont="1" applyBorder="1" applyAlignment="1">
      <alignment/>
      <protection/>
    </xf>
    <xf numFmtId="169" fontId="11" fillId="0" borderId="10" xfId="21" applyNumberFormat="1" applyFont="1" applyFill="1" applyBorder="1" applyAlignment="1">
      <alignment horizontal="right"/>
      <protection/>
    </xf>
    <xf numFmtId="164" fontId="16" fillId="0" borderId="10" xfId="20" applyFont="1" applyFill="1" applyBorder="1" applyAlignment="1">
      <alignment horizontal="left"/>
      <protection/>
    </xf>
    <xf numFmtId="164" fontId="11" fillId="0" borderId="10" xfId="21" applyFont="1" applyBorder="1" applyAlignment="1">
      <alignment wrapText="1"/>
      <protection/>
    </xf>
    <xf numFmtId="164" fontId="16" fillId="0" borderId="10" xfId="21" applyFont="1" applyBorder="1" applyAlignment="1">
      <alignment wrapText="1"/>
      <protection/>
    </xf>
    <xf numFmtId="164" fontId="12" fillId="0" borderId="10" xfId="20" applyFont="1" applyFill="1" applyBorder="1" applyAlignment="1">
      <alignment/>
      <protection/>
    </xf>
    <xf numFmtId="164" fontId="11" fillId="0" borderId="10" xfId="21" applyFont="1" applyBorder="1" applyAlignment="1">
      <alignment horizontal="left" wrapText="1"/>
      <protection/>
    </xf>
    <xf numFmtId="164" fontId="17" fillId="0" borderId="0" xfId="0" applyFont="1" applyBorder="1" applyAlignment="1">
      <alignment horizontal="right"/>
    </xf>
    <xf numFmtId="164" fontId="0" fillId="0" borderId="2" xfId="0" applyFont="1" applyBorder="1" applyAlignment="1">
      <alignment horizontal="center" vertical="center"/>
    </xf>
    <xf numFmtId="164" fontId="18" fillId="0" borderId="3" xfId="0" applyFont="1" applyBorder="1" applyAlignment="1">
      <alignment horizontal="center" vertical="center" wrapText="1"/>
    </xf>
    <xf numFmtId="164" fontId="18" fillId="0" borderId="21" xfId="0" applyFont="1" applyBorder="1" applyAlignment="1">
      <alignment horizontal="center" vertical="center" wrapText="1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19" fillId="0" borderId="23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27" xfId="0" applyFill="1" applyBorder="1" applyAlignment="1">
      <alignment horizontal="center"/>
    </xf>
    <xf numFmtId="164" fontId="0" fillId="0" borderId="28" xfId="0" applyFill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29" xfId="0" applyFont="1" applyFill="1" applyBorder="1" applyAlignment="1">
      <alignment horizontal="center"/>
    </xf>
    <xf numFmtId="164" fontId="20" fillId="0" borderId="9" xfId="0" applyFont="1" applyFill="1" applyBorder="1" applyAlignment="1">
      <alignment/>
    </xf>
    <xf numFmtId="164" fontId="20" fillId="0" borderId="10" xfId="0" applyFont="1" applyFill="1" applyBorder="1" applyAlignment="1">
      <alignment horizontal="center"/>
    </xf>
    <xf numFmtId="164" fontId="20" fillId="0" borderId="22" xfId="0" applyFont="1" applyFill="1" applyBorder="1" applyAlignment="1">
      <alignment horizontal="center"/>
    </xf>
    <xf numFmtId="164" fontId="21" fillId="0" borderId="16" xfId="0" applyFont="1" applyFill="1" applyBorder="1" applyAlignment="1">
      <alignment/>
    </xf>
    <xf numFmtId="164" fontId="21" fillId="0" borderId="17" xfId="0" applyFont="1" applyFill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30" xfId="0" applyFont="1" applyBorder="1" applyAlignment="1">
      <alignment horizontal="center" vertical="center"/>
    </xf>
    <xf numFmtId="164" fontId="21" fillId="0" borderId="31" xfId="0" applyFont="1" applyBorder="1" applyAlignment="1">
      <alignment horizontal="center"/>
    </xf>
    <xf numFmtId="164" fontId="23" fillId="0" borderId="32" xfId="0" applyFont="1" applyBorder="1" applyAlignment="1">
      <alignment horizontal="center" vertical="center" wrapText="1"/>
    </xf>
    <xf numFmtId="164" fontId="23" fillId="0" borderId="33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/>
    </xf>
    <xf numFmtId="164" fontId="17" fillId="0" borderId="34" xfId="0" applyFont="1" applyBorder="1" applyAlignment="1">
      <alignment horizontal="center"/>
    </xf>
    <xf numFmtId="164" fontId="17" fillId="0" borderId="35" xfId="0" applyFont="1" applyBorder="1" applyAlignment="1">
      <alignment horizontal="center"/>
    </xf>
    <xf numFmtId="164" fontId="17" fillId="0" borderId="36" xfId="0" applyFont="1" applyBorder="1" applyAlignment="1">
      <alignment horizontal="center"/>
    </xf>
    <xf numFmtId="164" fontId="0" fillId="0" borderId="37" xfId="0" applyFont="1" applyBorder="1" applyAlignment="1">
      <alignment/>
    </xf>
    <xf numFmtId="164" fontId="0" fillId="0" borderId="38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39" xfId="0" applyFont="1" applyBorder="1" applyAlignment="1">
      <alignment/>
    </xf>
    <xf numFmtId="164" fontId="0" fillId="0" borderId="40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39" xfId="0" applyFont="1" applyFill="1" applyBorder="1" applyAlignment="1">
      <alignment/>
    </xf>
    <xf numFmtId="164" fontId="20" fillId="0" borderId="39" xfId="0" applyFont="1" applyFill="1" applyBorder="1" applyAlignment="1">
      <alignment/>
    </xf>
    <xf numFmtId="164" fontId="20" fillId="0" borderId="40" xfId="0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4" fontId="0" fillId="0" borderId="39" xfId="0" applyFont="1" applyFill="1" applyBorder="1" applyAlignment="1">
      <alignment/>
    </xf>
    <xf numFmtId="164" fontId="0" fillId="0" borderId="4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21" fillId="0" borderId="41" xfId="0" applyFont="1" applyFill="1" applyBorder="1" applyAlignment="1">
      <alignment/>
    </xf>
    <xf numFmtId="164" fontId="21" fillId="0" borderId="16" xfId="0" applyFont="1" applyBorder="1" applyAlignment="1">
      <alignment horizontal="center"/>
    </xf>
    <xf numFmtId="164" fontId="21" fillId="0" borderId="17" xfId="0" applyFont="1" applyBorder="1" applyAlignment="1">
      <alignment horizontal="center"/>
    </xf>
    <xf numFmtId="164" fontId="21" fillId="0" borderId="42" xfId="0" applyFont="1" applyBorder="1" applyAlignment="1">
      <alignment horizontal="center"/>
    </xf>
    <xf numFmtId="164" fontId="21" fillId="0" borderId="43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44" xfId="0" applyFont="1" applyBorder="1" applyAlignment="1">
      <alignment horizontal="right"/>
    </xf>
    <xf numFmtId="164" fontId="21" fillId="0" borderId="10" xfId="0" applyFont="1" applyBorder="1" applyAlignment="1">
      <alignment horizontal="center" vertical="center" textRotation="90"/>
    </xf>
    <xf numFmtId="164" fontId="21" fillId="0" borderId="10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/>
    </xf>
    <xf numFmtId="164" fontId="21" fillId="0" borderId="10" xfId="0" applyFont="1" applyBorder="1" applyAlignment="1">
      <alignment/>
    </xf>
    <xf numFmtId="169" fontId="21" fillId="0" borderId="10" xfId="0" applyNumberFormat="1" applyFont="1" applyBorder="1" applyAlignment="1">
      <alignment/>
    </xf>
    <xf numFmtId="164" fontId="21" fillId="0" borderId="0" xfId="0" applyFont="1" applyAlignment="1">
      <alignment/>
    </xf>
    <xf numFmtId="164" fontId="24" fillId="0" borderId="10" xfId="0" applyFont="1" applyBorder="1" applyAlignment="1">
      <alignment/>
    </xf>
    <xf numFmtId="164" fontId="23" fillId="0" borderId="10" xfId="0" applyFont="1" applyBorder="1" applyAlignment="1">
      <alignment/>
    </xf>
    <xf numFmtId="169" fontId="20" fillId="0" borderId="10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0" xfId="0" applyFont="1" applyAlignment="1">
      <alignment/>
    </xf>
    <xf numFmtId="164" fontId="18" fillId="0" borderId="10" xfId="0" applyFon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0" xfId="0" applyFont="1" applyAlignment="1">
      <alignment/>
    </xf>
    <xf numFmtId="164" fontId="18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4" fontId="17" fillId="0" borderId="10" xfId="0" applyFont="1" applyBorder="1" applyAlignment="1">
      <alignment/>
    </xf>
    <xf numFmtId="169" fontId="25" fillId="0" borderId="0" xfId="0" applyNumberFormat="1" applyFont="1" applyAlignment="1">
      <alignment horizontal="right" vertical="top" wrapText="1"/>
    </xf>
    <xf numFmtId="169" fontId="18" fillId="0" borderId="10" xfId="0" applyNumberFormat="1" applyFont="1" applyBorder="1" applyAlignment="1">
      <alignment/>
    </xf>
    <xf numFmtId="167" fontId="3" fillId="0" borderId="0" xfId="0" applyNumberFormat="1" applyFont="1" applyFill="1" applyAlignment="1">
      <alignment vertical="center" wrapText="1"/>
    </xf>
    <xf numFmtId="167" fontId="3" fillId="0" borderId="0" xfId="0" applyNumberFormat="1" applyFont="1" applyFill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Alignment="1" applyProtection="1">
      <alignment horizontal="center" vertical="center" wrapText="1"/>
      <protection/>
    </xf>
    <xf numFmtId="167" fontId="7" fillId="0" borderId="0" xfId="0" applyNumberFormat="1" applyFont="1" applyFill="1" applyAlignment="1" applyProtection="1">
      <alignment horizontal="right" vertical="center" wrapText="1"/>
      <protection/>
    </xf>
    <xf numFmtId="167" fontId="7" fillId="0" borderId="30" xfId="0" applyNumberFormat="1" applyFont="1" applyFill="1" applyBorder="1" applyAlignment="1">
      <alignment horizontal="center" vertical="center" textRotation="90" wrapText="1"/>
    </xf>
    <xf numFmtId="167" fontId="7" fillId="0" borderId="30" xfId="0" applyNumberFormat="1" applyFont="1" applyFill="1" applyBorder="1" applyAlignment="1" applyProtection="1">
      <alignment horizontal="center" vertical="center" wrapText="1"/>
      <protection/>
    </xf>
    <xf numFmtId="167" fontId="7" fillId="0" borderId="35" xfId="0" applyNumberFormat="1" applyFont="1" applyFill="1" applyBorder="1" applyAlignment="1" applyProtection="1">
      <alignment horizontal="center" vertical="center" wrapText="1"/>
      <protection/>
    </xf>
    <xf numFmtId="167" fontId="7" fillId="0" borderId="0" xfId="0" applyNumberFormat="1" applyFont="1" applyFill="1" applyAlignment="1">
      <alignment horizontal="center" vertical="center" wrapText="1"/>
    </xf>
    <xf numFmtId="167" fontId="3" fillId="0" borderId="45" xfId="0" applyNumberFormat="1" applyFont="1" applyFill="1" applyBorder="1" applyAlignment="1" applyProtection="1">
      <alignment horizontal="center" vertical="center" wrapText="1"/>
      <protection/>
    </xf>
    <xf numFmtId="167" fontId="7" fillId="0" borderId="46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Fill="1" applyAlignment="1" applyProtection="1">
      <alignment vertical="center" wrapText="1"/>
      <protection/>
    </xf>
    <xf numFmtId="167" fontId="3" fillId="0" borderId="47" xfId="0" applyNumberFormat="1" applyFont="1" applyFill="1" applyBorder="1" applyAlignment="1">
      <alignment horizontal="center" vertical="center" wrapText="1"/>
    </xf>
    <xf numFmtId="167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39" xfId="0" applyNumberFormat="1" applyFont="1" applyFill="1" applyBorder="1" applyAlignment="1">
      <alignment horizontal="center" vertical="center" wrapText="1"/>
    </xf>
    <xf numFmtId="167" fontId="3" fillId="0" borderId="48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49" xfId="0" applyNumberFormat="1" applyFont="1" applyFill="1" applyBorder="1" applyAlignment="1">
      <alignment horizontal="center" vertical="center" wrapText="1"/>
    </xf>
    <xf numFmtId="16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39" xfId="0" applyNumberFormat="1" applyFont="1" applyFill="1" applyBorder="1" applyAlignment="1">
      <alignment horizontal="center" vertical="center" wrapText="1"/>
    </xf>
    <xf numFmtId="169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0" xfId="0" applyNumberFormat="1" applyFont="1" applyFill="1" applyAlignment="1">
      <alignment vertical="center" wrapText="1"/>
    </xf>
    <xf numFmtId="167" fontId="3" fillId="0" borderId="33" xfId="0" applyNumberFormat="1" applyFont="1" applyFill="1" applyBorder="1" applyAlignment="1">
      <alignment horizontal="center" vertical="center" wrapText="1"/>
    </xf>
    <xf numFmtId="167" fontId="3" fillId="0" borderId="50" xfId="0" applyNumberFormat="1" applyFont="1" applyFill="1" applyBorder="1" applyAlignment="1">
      <alignment horizontal="center" vertical="center" wrapText="1"/>
    </xf>
    <xf numFmtId="167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32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41" xfId="0" applyNumberFormat="1" applyFont="1" applyFill="1" applyBorder="1" applyAlignment="1">
      <alignment horizontal="center" vertical="center" wrapText="1"/>
    </xf>
    <xf numFmtId="167" fontId="7" fillId="0" borderId="41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51" xfId="0" applyNumberFormat="1" applyFont="1" applyFill="1" applyBorder="1" applyAlignment="1" applyProtection="1">
      <alignment horizontal="center" vertical="center" wrapText="1"/>
      <protection/>
    </xf>
    <xf numFmtId="167" fontId="3" fillId="0" borderId="30" xfId="0" applyNumberFormat="1" applyFont="1" applyFill="1" applyBorder="1" applyAlignment="1" applyProtection="1">
      <alignment horizontal="center" vertical="center" wrapText="1"/>
      <protection/>
    </xf>
    <xf numFmtId="167" fontId="7" fillId="0" borderId="52" xfId="0" applyNumberFormat="1" applyFont="1" applyFill="1" applyBorder="1" applyAlignment="1" applyProtection="1">
      <alignment horizontal="center" vertical="center" wrapText="1"/>
      <protection/>
    </xf>
    <xf numFmtId="167" fontId="7" fillId="0" borderId="53" xfId="0" applyNumberFormat="1" applyFont="1" applyFill="1" applyBorder="1" applyAlignment="1" applyProtection="1">
      <alignment horizontal="center" vertical="center" wrapText="1"/>
      <protection/>
    </xf>
    <xf numFmtId="167" fontId="3" fillId="0" borderId="2" xfId="0" applyNumberFormat="1" applyFont="1" applyFill="1" applyBorder="1" applyAlignment="1" applyProtection="1">
      <alignment horizontal="center" vertical="center" wrapText="1"/>
      <protection/>
    </xf>
    <xf numFmtId="167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3" xfId="0" applyNumberFormat="1" applyFont="1" applyFill="1" applyBorder="1" applyAlignment="1" applyProtection="1">
      <alignment horizontal="right" vertical="center" wrapText="1"/>
      <protection/>
    </xf>
    <xf numFmtId="167" fontId="3" fillId="0" borderId="9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3" xfId="0" applyNumberFormat="1" applyFont="1" applyFill="1" applyBorder="1" applyAlignment="1">
      <alignment horizontal="center" vertical="center" wrapText="1"/>
    </xf>
    <xf numFmtId="167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16" xfId="0" applyNumberFormat="1" applyFont="1" applyFill="1" applyBorder="1" applyAlignment="1">
      <alignment horizontal="center" vertical="center" wrapText="1"/>
    </xf>
    <xf numFmtId="167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47" xfId="0" applyFont="1" applyBorder="1" applyAlignment="1">
      <alignment horizontal="center"/>
    </xf>
    <xf numFmtId="164" fontId="0" fillId="0" borderId="54" xfId="0" applyFont="1" applyBorder="1" applyAlignment="1">
      <alignment horizontal="center"/>
    </xf>
    <xf numFmtId="164" fontId="0" fillId="0" borderId="52" xfId="0" applyFont="1" applyBorder="1" applyAlignment="1">
      <alignment horizontal="center"/>
    </xf>
    <xf numFmtId="164" fontId="0" fillId="0" borderId="53" xfId="0" applyFont="1" applyBorder="1" applyAlignment="1">
      <alignment horizontal="center"/>
    </xf>
    <xf numFmtId="164" fontId="0" fillId="0" borderId="55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43" xfId="0" applyBorder="1" applyAlignment="1">
      <alignment horizontal="center"/>
    </xf>
    <xf numFmtId="167" fontId="3" fillId="0" borderId="47" xfId="0" applyNumberFormat="1" applyFont="1" applyFill="1" applyBorder="1" applyAlignment="1" applyProtection="1">
      <alignment horizontal="center" vertical="center" wrapText="1"/>
      <protection/>
    </xf>
    <xf numFmtId="167" fontId="7" fillId="0" borderId="47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54" xfId="0" applyNumberFormat="1" applyFont="1" applyFill="1" applyBorder="1" applyAlignment="1" applyProtection="1">
      <alignment horizontal="right" vertical="center" wrapText="1"/>
      <protection/>
    </xf>
    <xf numFmtId="167" fontId="7" fillId="0" borderId="54" xfId="0" applyNumberFormat="1" applyFont="1" applyFill="1" applyBorder="1" applyAlignment="1" applyProtection="1">
      <alignment horizontal="right" vertical="center" wrapText="1"/>
      <protection/>
    </xf>
    <xf numFmtId="167" fontId="3" fillId="0" borderId="49" xfId="0" applyNumberFormat="1" applyFont="1" applyFill="1" applyBorder="1" applyAlignment="1" applyProtection="1">
      <alignment horizontal="center" vertical="center" wrapText="1"/>
      <protection/>
    </xf>
    <xf numFmtId="167" fontId="3" fillId="0" borderId="37" xfId="0" applyNumberFormat="1" applyFont="1" applyFill="1" applyBorder="1" applyAlignment="1" applyProtection="1">
      <alignment horizontal="left" vertical="center" wrapText="1"/>
      <protection/>
    </xf>
    <xf numFmtId="169" fontId="3" fillId="0" borderId="56" xfId="0" applyNumberFormat="1" applyFont="1" applyFill="1" applyBorder="1" applyAlignment="1" applyProtection="1">
      <alignment horizontal="right" vertical="center" wrapText="1"/>
      <protection/>
    </xf>
    <xf numFmtId="167" fontId="3" fillId="0" borderId="56" xfId="0" applyNumberFormat="1" applyFont="1" applyFill="1" applyBorder="1" applyAlignment="1" applyProtection="1">
      <alignment horizontal="right" vertical="center" wrapText="1"/>
      <protection/>
    </xf>
    <xf numFmtId="164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Fill="1" applyAlignment="1">
      <alignment/>
    </xf>
    <xf numFmtId="164" fontId="7" fillId="0" borderId="0" xfId="0" applyFont="1" applyFill="1" applyBorder="1" applyAlignment="1">
      <alignment horizontal="center" wrapText="1"/>
    </xf>
    <xf numFmtId="164" fontId="0" fillId="0" borderId="0" xfId="0" applyFill="1" applyAlignment="1" applyProtection="1">
      <alignment/>
      <protection/>
    </xf>
    <xf numFmtId="164" fontId="27" fillId="0" borderId="0" xfId="0" applyFont="1" applyFill="1" applyBorder="1" applyAlignment="1" applyProtection="1">
      <alignment horizontal="right"/>
      <protection/>
    </xf>
    <xf numFmtId="164" fontId="12" fillId="0" borderId="0" xfId="0" applyFont="1" applyFill="1" applyAlignment="1" applyProtection="1">
      <alignment/>
      <protection/>
    </xf>
    <xf numFmtId="164" fontId="12" fillId="0" borderId="0" xfId="0" applyFont="1" applyFill="1" applyBorder="1" applyAlignment="1" applyProtection="1">
      <alignment horizontal="left" vertical="center" wrapText="1"/>
      <protection/>
    </xf>
    <xf numFmtId="164" fontId="28" fillId="0" borderId="0" xfId="0" applyFont="1" applyFill="1" applyAlignment="1" applyProtection="1">
      <alignment/>
      <protection/>
    </xf>
    <xf numFmtId="164" fontId="29" fillId="0" borderId="0" xfId="0" applyFont="1" applyFill="1" applyBorder="1" applyAlignment="1" applyProtection="1">
      <alignment/>
      <protection/>
    </xf>
    <xf numFmtId="164" fontId="30" fillId="0" borderId="1" xfId="0" applyFont="1" applyFill="1" applyBorder="1" applyAlignment="1" applyProtection="1">
      <alignment horizontal="right"/>
      <protection/>
    </xf>
    <xf numFmtId="164" fontId="16" fillId="0" borderId="58" xfId="0" applyFont="1" applyFill="1" applyBorder="1" applyAlignment="1" applyProtection="1">
      <alignment vertical="center"/>
      <protection/>
    </xf>
    <xf numFmtId="164" fontId="16" fillId="0" borderId="59" xfId="0" applyFont="1" applyFill="1" applyBorder="1" applyAlignment="1" applyProtection="1">
      <alignment horizontal="center" vertical="center"/>
      <protection/>
    </xf>
    <xf numFmtId="164" fontId="16" fillId="0" borderId="60" xfId="0" applyFont="1" applyFill="1" applyBorder="1" applyAlignment="1" applyProtection="1">
      <alignment horizontal="center" vertical="center"/>
      <protection/>
    </xf>
    <xf numFmtId="164" fontId="16" fillId="0" borderId="61" xfId="0" applyFont="1" applyFill="1" applyBorder="1" applyAlignment="1" applyProtection="1">
      <alignment horizontal="center" vertical="center"/>
      <protection/>
    </xf>
    <xf numFmtId="168" fontId="11" fillId="0" borderId="2" xfId="0" applyNumberFormat="1" applyFont="1" applyFill="1" applyBorder="1" applyAlignment="1" applyProtection="1">
      <alignment vertical="center"/>
      <protection/>
    </xf>
    <xf numFmtId="169" fontId="11" fillId="0" borderId="3" xfId="0" applyNumberFormat="1" applyFont="1" applyFill="1" applyBorder="1" applyAlignment="1" applyProtection="1">
      <alignment vertical="center"/>
      <protection locked="0"/>
    </xf>
    <xf numFmtId="169" fontId="16" fillId="0" borderId="21" xfId="0" applyNumberFormat="1" applyFont="1" applyFill="1" applyBorder="1" applyAlignment="1" applyProtection="1">
      <alignment vertical="center"/>
      <protection/>
    </xf>
    <xf numFmtId="168" fontId="31" fillId="0" borderId="9" xfId="0" applyNumberFormat="1" applyFont="1" applyFill="1" applyBorder="1" applyAlignment="1" applyProtection="1">
      <alignment horizontal="left" vertical="center" indent="1"/>
      <protection/>
    </xf>
    <xf numFmtId="168" fontId="31" fillId="0" borderId="40" xfId="0" applyNumberFormat="1" applyFont="1" applyFill="1" applyBorder="1" applyAlignment="1" applyProtection="1">
      <alignment horizontal="left" vertical="center" indent="1"/>
      <protection/>
    </xf>
    <xf numFmtId="169" fontId="31" fillId="0" borderId="10" xfId="0" applyNumberFormat="1" applyFont="1" applyFill="1" applyBorder="1" applyAlignment="1" applyProtection="1">
      <alignment vertical="center"/>
      <protection locked="0"/>
    </xf>
    <xf numFmtId="169" fontId="32" fillId="0" borderId="22" xfId="0" applyNumberFormat="1" applyFont="1" applyFill="1" applyBorder="1" applyAlignment="1" applyProtection="1">
      <alignment vertical="center"/>
      <protection/>
    </xf>
    <xf numFmtId="168" fontId="11" fillId="0" borderId="9" xfId="0" applyNumberFormat="1" applyFont="1" applyFill="1" applyBorder="1" applyAlignment="1" applyProtection="1">
      <alignment vertical="center"/>
      <protection/>
    </xf>
    <xf numFmtId="169" fontId="11" fillId="0" borderId="10" xfId="0" applyNumberFormat="1" applyFont="1" applyFill="1" applyBorder="1" applyAlignment="1" applyProtection="1">
      <alignment vertical="center"/>
      <protection locked="0"/>
    </xf>
    <xf numFmtId="169" fontId="16" fillId="0" borderId="22" xfId="0" applyNumberFormat="1" applyFont="1" applyFill="1" applyBorder="1" applyAlignment="1" applyProtection="1">
      <alignment vertical="center"/>
      <protection/>
    </xf>
    <xf numFmtId="168" fontId="11" fillId="0" borderId="40" xfId="0" applyNumberFormat="1" applyFont="1" applyFill="1" applyBorder="1" applyAlignment="1" applyProtection="1">
      <alignment vertical="center"/>
      <protection/>
    </xf>
    <xf numFmtId="168" fontId="11" fillId="0" borderId="23" xfId="0" applyNumberFormat="1" applyFont="1" applyFill="1" applyBorder="1" applyAlignment="1" applyProtection="1">
      <alignment vertical="center"/>
      <protection locked="0"/>
    </xf>
    <xf numFmtId="168" fontId="11" fillId="0" borderId="62" xfId="0" applyNumberFormat="1" applyFont="1" applyFill="1" applyBorder="1" applyAlignment="1" applyProtection="1">
      <alignment vertical="center"/>
      <protection locked="0"/>
    </xf>
    <xf numFmtId="169" fontId="11" fillId="0" borderId="24" xfId="0" applyNumberFormat="1" applyFont="1" applyFill="1" applyBorder="1" applyAlignment="1" applyProtection="1">
      <alignment vertical="center"/>
      <protection locked="0"/>
    </xf>
    <xf numFmtId="168" fontId="16" fillId="0" borderId="51" xfId="0" applyNumberFormat="1" applyFont="1" applyFill="1" applyBorder="1" applyAlignment="1" applyProtection="1">
      <alignment vertical="center"/>
      <protection/>
    </xf>
    <xf numFmtId="169" fontId="16" fillId="0" borderId="35" xfId="0" applyNumberFormat="1" applyFont="1" applyFill="1" applyBorder="1" applyAlignment="1" applyProtection="1">
      <alignment vertical="center"/>
      <protection/>
    </xf>
    <xf numFmtId="169" fontId="11" fillId="0" borderId="35" xfId="0" applyNumberFormat="1" applyFont="1" applyFill="1" applyBorder="1" applyAlignment="1" applyProtection="1">
      <alignment vertical="center"/>
      <protection/>
    </xf>
    <xf numFmtId="169" fontId="16" fillId="0" borderId="36" xfId="0" applyNumberFormat="1" applyFont="1" applyFill="1" applyBorder="1" applyAlignment="1" applyProtection="1">
      <alignment vertical="center"/>
      <protection/>
    </xf>
    <xf numFmtId="164" fontId="12" fillId="0" borderId="0" xfId="0" applyFont="1" applyFill="1" applyAlignment="1" applyProtection="1">
      <alignment vertical="center"/>
      <protection/>
    </xf>
    <xf numFmtId="169" fontId="11" fillId="0" borderId="63" xfId="0" applyNumberFormat="1" applyFont="1" applyFill="1" applyBorder="1" applyAlignment="1" applyProtection="1">
      <alignment horizontal="right"/>
      <protection/>
    </xf>
    <xf numFmtId="168" fontId="11" fillId="0" borderId="9" xfId="0" applyNumberFormat="1" applyFont="1" applyFill="1" applyBorder="1" applyAlignment="1" applyProtection="1">
      <alignment horizontal="left" vertical="center"/>
      <protection/>
    </xf>
    <xf numFmtId="168" fontId="11" fillId="0" borderId="9" xfId="0" applyNumberFormat="1" applyFont="1" applyFill="1" applyBorder="1" applyAlignment="1" applyProtection="1">
      <alignment vertical="center"/>
      <protection locked="0"/>
    </xf>
    <xf numFmtId="168" fontId="11" fillId="0" borderId="40" xfId="0" applyNumberFormat="1" applyFont="1" applyFill="1" applyBorder="1" applyAlignment="1" applyProtection="1">
      <alignment vertical="center"/>
      <protection locked="0"/>
    </xf>
    <xf numFmtId="169" fontId="16" fillId="0" borderId="10" xfId="0" applyNumberFormat="1" applyFont="1" applyFill="1" applyBorder="1" applyAlignment="1" applyProtection="1">
      <alignment vertical="center"/>
      <protection locked="0"/>
    </xf>
    <xf numFmtId="169" fontId="16" fillId="0" borderId="24" xfId="0" applyNumberFormat="1" applyFont="1" applyFill="1" applyBorder="1" applyAlignment="1" applyProtection="1">
      <alignment vertical="center"/>
      <protection locked="0"/>
    </xf>
    <xf numFmtId="164" fontId="12" fillId="0" borderId="0" xfId="0" applyFont="1" applyFill="1" applyBorder="1" applyAlignment="1" applyProtection="1">
      <alignment/>
      <protection/>
    </xf>
    <xf numFmtId="164" fontId="12" fillId="0" borderId="0" xfId="0" applyFont="1" applyFill="1" applyAlignment="1">
      <alignment/>
    </xf>
    <xf numFmtId="164" fontId="33" fillId="0" borderId="0" xfId="0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12" fillId="0" borderId="0" xfId="0" applyFont="1" applyBorder="1" applyAlignment="1">
      <alignment/>
    </xf>
    <xf numFmtId="168" fontId="11" fillId="0" borderId="63" xfId="0" applyNumberFormat="1" applyFont="1" applyFill="1" applyBorder="1" applyAlignment="1" applyProtection="1">
      <alignment horizontal="right" vertical="center"/>
      <protection/>
    </xf>
    <xf numFmtId="169" fontId="16" fillId="0" borderId="3" xfId="0" applyNumberFormat="1" applyFont="1" applyFill="1" applyBorder="1" applyAlignment="1" applyProtection="1">
      <alignment vertical="center"/>
      <protection locked="0"/>
    </xf>
    <xf numFmtId="169" fontId="32" fillId="0" borderId="10" xfId="0" applyNumberFormat="1" applyFont="1" applyFill="1" applyBorder="1" applyAlignment="1" applyProtection="1">
      <alignment vertical="center"/>
      <protection locked="0"/>
    </xf>
    <xf numFmtId="168" fontId="11" fillId="0" borderId="40" xfId="0" applyNumberFormat="1" applyFont="1" applyFill="1" applyBorder="1" applyAlignment="1" applyProtection="1">
      <alignment horizontal="right" vertical="center"/>
      <protection/>
    </xf>
    <xf numFmtId="169" fontId="16" fillId="0" borderId="34" xfId="0" applyNumberFormat="1" applyFont="1" applyFill="1" applyBorder="1" applyAlignment="1" applyProtection="1">
      <alignment horizontal="right" vertical="center"/>
      <protection/>
    </xf>
    <xf numFmtId="168" fontId="11" fillId="0" borderId="63" xfId="0" applyNumberFormat="1" applyFont="1" applyFill="1" applyBorder="1" applyAlignment="1" applyProtection="1">
      <alignment vertical="center"/>
      <protection/>
    </xf>
    <xf numFmtId="168" fontId="11" fillId="0" borderId="40" xfId="0" applyNumberFormat="1" applyFont="1" applyFill="1" applyBorder="1" applyAlignment="1" applyProtection="1">
      <alignment horizontal="left" vertical="center"/>
      <protection/>
    </xf>
    <xf numFmtId="169" fontId="11" fillId="0" borderId="40" xfId="0" applyNumberFormat="1" applyFont="1" applyFill="1" applyBorder="1" applyAlignment="1" applyProtection="1">
      <alignment horizontal="right"/>
      <protection/>
    </xf>
    <xf numFmtId="164" fontId="34" fillId="0" borderId="0" xfId="0" applyFont="1" applyFill="1" applyAlignment="1" applyProtection="1">
      <alignment vertical="center"/>
      <protection/>
    </xf>
    <xf numFmtId="164" fontId="0" fillId="0" borderId="0" xfId="0" applyFont="1" applyBorder="1" applyAlignment="1">
      <alignment wrapText="1"/>
    </xf>
    <xf numFmtId="164" fontId="34" fillId="0" borderId="0" xfId="0" applyFont="1" applyFill="1" applyAlignment="1" applyProtection="1">
      <alignment/>
      <protection/>
    </xf>
    <xf numFmtId="164" fontId="35" fillId="0" borderId="0" xfId="0" applyFont="1" applyFill="1" applyBorder="1" applyAlignment="1" applyProtection="1">
      <alignment/>
      <protection/>
    </xf>
    <xf numFmtId="164" fontId="36" fillId="0" borderId="1" xfId="0" applyFont="1" applyFill="1" applyBorder="1" applyAlignment="1" applyProtection="1">
      <alignment horizontal="right"/>
      <protection/>
    </xf>
    <xf numFmtId="164" fontId="34" fillId="0" borderId="58" xfId="0" applyFont="1" applyFill="1" applyBorder="1" applyAlignment="1" applyProtection="1">
      <alignment vertical="center"/>
      <protection/>
    </xf>
    <xf numFmtId="164" fontId="34" fillId="0" borderId="60" xfId="0" applyFont="1" applyFill="1" applyBorder="1" applyAlignment="1" applyProtection="1">
      <alignment horizontal="center" vertical="center"/>
      <protection/>
    </xf>
    <xf numFmtId="164" fontId="34" fillId="0" borderId="61" xfId="0" applyFont="1" applyFill="1" applyBorder="1" applyAlignment="1" applyProtection="1">
      <alignment horizontal="center" vertical="center"/>
      <protection/>
    </xf>
    <xf numFmtId="168" fontId="37" fillId="0" borderId="2" xfId="0" applyNumberFormat="1" applyFont="1" applyFill="1" applyBorder="1" applyAlignment="1" applyProtection="1">
      <alignment vertical="center"/>
      <protection/>
    </xf>
    <xf numFmtId="169" fontId="37" fillId="0" borderId="3" xfId="0" applyNumberFormat="1" applyFont="1" applyFill="1" applyBorder="1" applyAlignment="1" applyProtection="1">
      <alignment vertical="center"/>
      <protection locked="0"/>
    </xf>
    <xf numFmtId="169" fontId="34" fillId="0" borderId="3" xfId="0" applyNumberFormat="1" applyFont="1" applyFill="1" applyBorder="1" applyAlignment="1" applyProtection="1">
      <alignment vertical="center"/>
      <protection locked="0"/>
    </xf>
    <xf numFmtId="169" fontId="34" fillId="0" borderId="21" xfId="0" applyNumberFormat="1" applyFont="1" applyFill="1" applyBorder="1" applyAlignment="1" applyProtection="1">
      <alignment vertical="center"/>
      <protection/>
    </xf>
    <xf numFmtId="168" fontId="35" fillId="0" borderId="9" xfId="0" applyNumberFormat="1" applyFont="1" applyFill="1" applyBorder="1" applyAlignment="1" applyProtection="1">
      <alignment horizontal="left" vertical="center" indent="1"/>
      <protection/>
    </xf>
    <xf numFmtId="169" fontId="35" fillId="0" borderId="10" xfId="0" applyNumberFormat="1" applyFont="1" applyFill="1" applyBorder="1" applyAlignment="1" applyProtection="1">
      <alignment vertical="center"/>
      <protection locked="0"/>
    </xf>
    <xf numFmtId="169" fontId="36" fillId="0" borderId="10" xfId="0" applyNumberFormat="1" applyFont="1" applyFill="1" applyBorder="1" applyAlignment="1" applyProtection="1">
      <alignment vertical="center"/>
      <protection locked="0"/>
    </xf>
    <xf numFmtId="169" fontId="36" fillId="0" borderId="22" xfId="0" applyNumberFormat="1" applyFont="1" applyFill="1" applyBorder="1" applyAlignment="1" applyProtection="1">
      <alignment vertical="center"/>
      <protection/>
    </xf>
    <xf numFmtId="168" fontId="37" fillId="0" borderId="9" xfId="0" applyNumberFormat="1" applyFont="1" applyFill="1" applyBorder="1" applyAlignment="1" applyProtection="1">
      <alignment vertical="center"/>
      <protection/>
    </xf>
    <xf numFmtId="169" fontId="37" fillId="0" borderId="10" xfId="0" applyNumberFormat="1" applyFont="1" applyFill="1" applyBorder="1" applyAlignment="1" applyProtection="1">
      <alignment vertical="center"/>
      <protection locked="0"/>
    </xf>
    <xf numFmtId="169" fontId="34" fillId="0" borderId="10" xfId="0" applyNumberFormat="1" applyFont="1" applyFill="1" applyBorder="1" applyAlignment="1" applyProtection="1">
      <alignment vertical="center"/>
      <protection locked="0"/>
    </xf>
    <xf numFmtId="169" fontId="34" fillId="0" borderId="22" xfId="0" applyNumberFormat="1" applyFont="1" applyFill="1" applyBorder="1" applyAlignment="1" applyProtection="1">
      <alignment vertical="center"/>
      <protection/>
    </xf>
    <xf numFmtId="168" fontId="37" fillId="0" borderId="23" xfId="0" applyNumberFormat="1" applyFont="1" applyFill="1" applyBorder="1" applyAlignment="1" applyProtection="1">
      <alignment vertical="center"/>
      <protection locked="0"/>
    </xf>
    <xf numFmtId="169" fontId="37" fillId="0" borderId="24" xfId="0" applyNumberFormat="1" applyFont="1" applyFill="1" applyBorder="1" applyAlignment="1" applyProtection="1">
      <alignment vertical="center"/>
      <protection locked="0"/>
    </xf>
    <xf numFmtId="169" fontId="34" fillId="0" borderId="24" xfId="0" applyNumberFormat="1" applyFont="1" applyFill="1" applyBorder="1" applyAlignment="1" applyProtection="1">
      <alignment vertical="center"/>
      <protection locked="0"/>
    </xf>
    <xf numFmtId="168" fontId="34" fillId="0" borderId="51" xfId="0" applyNumberFormat="1" applyFont="1" applyFill="1" applyBorder="1" applyAlignment="1" applyProtection="1">
      <alignment vertical="center"/>
      <protection/>
    </xf>
    <xf numFmtId="169" fontId="34" fillId="0" borderId="35" xfId="0" applyNumberFormat="1" applyFont="1" applyFill="1" applyBorder="1" applyAlignment="1" applyProtection="1">
      <alignment vertical="center"/>
      <protection/>
    </xf>
    <xf numFmtId="169" fontId="37" fillId="0" borderId="35" xfId="0" applyNumberFormat="1" applyFont="1" applyFill="1" applyBorder="1" applyAlignment="1" applyProtection="1">
      <alignment vertical="center"/>
      <protection/>
    </xf>
    <xf numFmtId="169" fontId="34" fillId="0" borderId="36" xfId="0" applyNumberFormat="1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8" fontId="37" fillId="0" borderId="9" xfId="0" applyNumberFormat="1" applyFont="1" applyFill="1" applyBorder="1" applyAlignment="1" applyProtection="1">
      <alignment horizontal="left" vertical="center"/>
      <protection/>
    </xf>
    <xf numFmtId="168" fontId="37" fillId="0" borderId="9" xfId="0" applyNumberFormat="1" applyFont="1" applyFill="1" applyBorder="1" applyAlignment="1" applyProtection="1">
      <alignment vertical="center"/>
      <protection locked="0"/>
    </xf>
    <xf numFmtId="168" fontId="7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/>
      <protection/>
    </xf>
    <xf numFmtId="164" fontId="38" fillId="0" borderId="0" xfId="0" applyFont="1" applyFill="1" applyBorder="1" applyAlignment="1" applyProtection="1">
      <alignment horizontal="center"/>
      <protection/>
    </xf>
    <xf numFmtId="164" fontId="39" fillId="0" borderId="0" xfId="0" applyFont="1" applyFill="1" applyBorder="1" applyAlignment="1" applyProtection="1">
      <alignment horizontal="left" indent="1"/>
      <protection locked="0"/>
    </xf>
    <xf numFmtId="164" fontId="39" fillId="0" borderId="0" xfId="0" applyFont="1" applyFill="1" applyBorder="1" applyAlignment="1" applyProtection="1">
      <alignment horizontal="right" indent="1"/>
      <protection locked="0"/>
    </xf>
    <xf numFmtId="164" fontId="38" fillId="0" borderId="0" xfId="0" applyFont="1" applyFill="1" applyBorder="1" applyAlignment="1" applyProtection="1">
      <alignment horizontal="left" indent="1"/>
      <protection/>
    </xf>
    <xf numFmtId="164" fontId="40" fillId="0" borderId="0" xfId="0" applyFont="1" applyFill="1" applyBorder="1" applyAlignment="1" applyProtection="1">
      <alignment horizontal="right" indent="1"/>
      <protection/>
    </xf>
    <xf numFmtId="164" fontId="1" fillId="0" borderId="0" xfId="0" applyFont="1" applyBorder="1" applyAlignment="1">
      <alignment horizontal="right"/>
    </xf>
    <xf numFmtId="164" fontId="41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42" fillId="0" borderId="0" xfId="0" applyFont="1" applyAlignment="1">
      <alignment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41" fillId="0" borderId="51" xfId="0" applyFont="1" applyBorder="1" applyAlignment="1">
      <alignment horizontal="center" vertical="center" wrapText="1"/>
    </xf>
    <xf numFmtId="164" fontId="41" fillId="0" borderId="35" xfId="0" applyFont="1" applyBorder="1" applyAlignment="1">
      <alignment horizontal="center" vertical="center"/>
    </xf>
    <xf numFmtId="164" fontId="41" fillId="0" borderId="36" xfId="0" applyFont="1" applyBorder="1" applyAlignment="1">
      <alignment horizontal="center" vertical="center"/>
    </xf>
    <xf numFmtId="164" fontId="41" fillId="0" borderId="0" xfId="0" applyFont="1" applyBorder="1" applyAlignment="1">
      <alignment/>
    </xf>
    <xf numFmtId="164" fontId="0" fillId="0" borderId="39" xfId="0" applyBorder="1" applyAlignment="1">
      <alignment/>
    </xf>
    <xf numFmtId="164" fontId="0" fillId="0" borderId="23" xfId="0" applyFont="1" applyBorder="1" applyAlignment="1">
      <alignment horizontal="left" vertical="center"/>
    </xf>
    <xf numFmtId="169" fontId="0" fillId="0" borderId="10" xfId="0" applyNumberFormat="1" applyBorder="1" applyAlignment="1">
      <alignment vertical="center"/>
    </xf>
    <xf numFmtId="169" fontId="0" fillId="0" borderId="22" xfId="0" applyNumberFormat="1" applyBorder="1" applyAlignment="1">
      <alignment vertical="center"/>
    </xf>
    <xf numFmtId="164" fontId="0" fillId="0" borderId="9" xfId="0" applyFont="1" applyBorder="1" applyAlignment="1">
      <alignment horizontal="left" vertical="center"/>
    </xf>
    <xf numFmtId="169" fontId="0" fillId="0" borderId="10" xfId="0" applyNumberFormat="1" applyBorder="1" applyAlignment="1">
      <alignment horizontal="right" vertical="center"/>
    </xf>
    <xf numFmtId="164" fontId="21" fillId="0" borderId="26" xfId="0" applyFont="1" applyBorder="1" applyAlignment="1">
      <alignment horizontal="left" vertical="center"/>
    </xf>
    <xf numFmtId="169" fontId="21" fillId="0" borderId="10" xfId="0" applyNumberFormat="1" applyFont="1" applyBorder="1" applyAlignment="1">
      <alignment vertical="center"/>
    </xf>
    <xf numFmtId="164" fontId="0" fillId="0" borderId="10" xfId="0" applyBorder="1" applyAlignment="1">
      <alignment vertical="center"/>
    </xf>
    <xf numFmtId="169" fontId="20" fillId="0" borderId="10" xfId="0" applyNumberFormat="1" applyFont="1" applyBorder="1" applyAlignment="1">
      <alignment vertical="center"/>
    </xf>
    <xf numFmtId="164" fontId="21" fillId="0" borderId="16" xfId="0" applyFont="1" applyBorder="1" applyAlignment="1">
      <alignment vertical="center"/>
    </xf>
    <xf numFmtId="169" fontId="21" fillId="0" borderId="17" xfId="0" applyNumberFormat="1" applyFont="1" applyBorder="1" applyAlignment="1">
      <alignment vertical="center"/>
    </xf>
    <xf numFmtId="164" fontId="21" fillId="0" borderId="2" xfId="0" applyFont="1" applyBorder="1" applyAlignment="1">
      <alignment vertical="center"/>
    </xf>
    <xf numFmtId="169" fontId="21" fillId="0" borderId="3" xfId="0" applyNumberFormat="1" applyFont="1" applyBorder="1" applyAlignment="1">
      <alignment vertical="center"/>
    </xf>
    <xf numFmtId="164" fontId="0" fillId="0" borderId="64" xfId="0" applyBorder="1" applyAlignment="1">
      <alignment/>
    </xf>
    <xf numFmtId="164" fontId="20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43" fillId="0" borderId="0" xfId="0" applyFont="1" applyBorder="1" applyAlignment="1">
      <alignment horizontal="center"/>
    </xf>
    <xf numFmtId="164" fontId="43" fillId="0" borderId="0" xfId="0" applyFont="1" applyAlignment="1">
      <alignment horizontal="center"/>
    </xf>
    <xf numFmtId="164" fontId="43" fillId="0" borderId="0" xfId="0" applyFont="1" applyBorder="1" applyAlignment="1">
      <alignment horizontal="right"/>
    </xf>
    <xf numFmtId="164" fontId="43" fillId="0" borderId="0" xfId="0" applyFont="1" applyAlignment="1">
      <alignment horizontal="right"/>
    </xf>
    <xf numFmtId="164" fontId="44" fillId="0" borderId="0" xfId="0" applyFont="1" applyAlignment="1">
      <alignment horizontal="right"/>
    </xf>
    <xf numFmtId="164" fontId="45" fillId="0" borderId="17" xfId="0" applyFont="1" applyBorder="1" applyAlignment="1">
      <alignment horizontal="center" vertical="center"/>
    </xf>
    <xf numFmtId="164" fontId="45" fillId="0" borderId="10" xfId="0" applyFont="1" applyBorder="1" applyAlignment="1">
      <alignment horizontal="center" vertical="center"/>
    </xf>
    <xf numFmtId="164" fontId="45" fillId="0" borderId="10" xfId="0" applyFont="1" applyBorder="1" applyAlignment="1">
      <alignment horizontal="center" wrapText="1"/>
    </xf>
    <xf numFmtId="164" fontId="45" fillId="0" borderId="17" xfId="0" applyFont="1" applyBorder="1" applyAlignment="1">
      <alignment horizontal="center"/>
    </xf>
    <xf numFmtId="168" fontId="46" fillId="0" borderId="53" xfId="0" applyNumberFormat="1" applyFont="1" applyBorder="1" applyAlignment="1">
      <alignment/>
    </xf>
    <xf numFmtId="169" fontId="46" fillId="0" borderId="53" xfId="0" applyNumberFormat="1" applyFont="1" applyBorder="1" applyAlignment="1">
      <alignment horizontal="right"/>
    </xf>
    <xf numFmtId="169" fontId="45" fillId="0" borderId="53" xfId="22" applyNumberFormat="1" applyFont="1" applyBorder="1" applyAlignment="1">
      <alignment horizontal="right"/>
      <protection/>
    </xf>
    <xf numFmtId="168" fontId="2" fillId="0" borderId="10" xfId="0" applyNumberFormat="1" applyFont="1" applyBorder="1" applyAlignment="1">
      <alignment wrapText="1"/>
    </xf>
    <xf numFmtId="169" fontId="2" fillId="0" borderId="10" xfId="22" applyNumberFormat="1" applyFont="1" applyBorder="1" applyAlignment="1">
      <alignment horizontal="right"/>
      <protection/>
    </xf>
    <xf numFmtId="169" fontId="2" fillId="0" borderId="10" xfId="0" applyNumberFormat="1" applyFont="1" applyBorder="1" applyAlignment="1">
      <alignment horizontal="right"/>
    </xf>
    <xf numFmtId="169" fontId="47" fillId="0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 horizontal="right" vertical="center"/>
    </xf>
    <xf numFmtId="168" fontId="2" fillId="0" borderId="24" xfId="0" applyNumberFormat="1" applyFont="1" applyBorder="1" applyAlignment="1">
      <alignment wrapText="1"/>
    </xf>
    <xf numFmtId="169" fontId="2" fillId="0" borderId="24" xfId="0" applyNumberFormat="1" applyFont="1" applyBorder="1" applyAlignment="1">
      <alignment horizontal="right"/>
    </xf>
    <xf numFmtId="168" fontId="2" fillId="0" borderId="17" xfId="0" applyNumberFormat="1" applyFont="1" applyBorder="1" applyAlignment="1">
      <alignment/>
    </xf>
    <xf numFmtId="169" fontId="2" fillId="0" borderId="17" xfId="0" applyNumberFormat="1" applyFont="1" applyBorder="1" applyAlignment="1">
      <alignment horizontal="right"/>
    </xf>
    <xf numFmtId="168" fontId="46" fillId="0" borderId="35" xfId="0" applyNumberFormat="1" applyFont="1" applyBorder="1" applyAlignment="1">
      <alignment/>
    </xf>
    <xf numFmtId="169" fontId="46" fillId="0" borderId="35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/>
    </xf>
    <xf numFmtId="169" fontId="2" fillId="0" borderId="3" xfId="0" applyNumberFormat="1" applyFont="1" applyBorder="1" applyAlignment="1">
      <alignment horizontal="right"/>
    </xf>
    <xf numFmtId="168" fontId="2" fillId="0" borderId="27" xfId="0" applyNumberFormat="1" applyFont="1" applyBorder="1" applyAlignment="1">
      <alignment wrapText="1"/>
    </xf>
    <xf numFmtId="169" fontId="2" fillId="0" borderId="27" xfId="0" applyNumberFormat="1" applyFont="1" applyBorder="1" applyAlignment="1">
      <alignment horizontal="right"/>
    </xf>
    <xf numFmtId="168" fontId="46" fillId="0" borderId="35" xfId="0" applyNumberFormat="1" applyFont="1" applyBorder="1" applyAlignment="1">
      <alignment vertical="center" wrapText="1"/>
    </xf>
    <xf numFmtId="169" fontId="46" fillId="0" borderId="35" xfId="0" applyNumberFormat="1" applyFont="1" applyBorder="1" applyAlignment="1">
      <alignment horizontal="right" vertical="center"/>
    </xf>
    <xf numFmtId="169" fontId="17" fillId="0" borderId="0" xfId="0" applyNumberFormat="1" applyFont="1" applyAlignment="1">
      <alignment/>
    </xf>
    <xf numFmtId="168" fontId="45" fillId="0" borderId="6" xfId="0" applyNumberFormat="1" applyFont="1" applyBorder="1" applyAlignment="1">
      <alignment wrapText="1"/>
    </xf>
    <xf numFmtId="169" fontId="45" fillId="0" borderId="6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8" fontId="45" fillId="0" borderId="6" xfId="0" applyNumberFormat="1" applyFont="1" applyBorder="1" applyAlignment="1">
      <alignment/>
    </xf>
    <xf numFmtId="169" fontId="45" fillId="0" borderId="6" xfId="0" applyNumberFormat="1" applyFont="1" applyBorder="1" applyAlignment="1">
      <alignment horizontal="right"/>
    </xf>
    <xf numFmtId="168" fontId="46" fillId="0" borderId="6" xfId="0" applyNumberFormat="1" applyFont="1" applyBorder="1" applyAlignment="1">
      <alignment/>
    </xf>
    <xf numFmtId="169" fontId="46" fillId="0" borderId="6" xfId="0" applyNumberFormat="1" applyFont="1" applyBorder="1" applyAlignment="1">
      <alignment horizontal="right"/>
    </xf>
    <xf numFmtId="168" fontId="46" fillId="0" borderId="10" xfId="0" applyNumberFormat="1" applyFont="1" applyBorder="1" applyAlignment="1">
      <alignment/>
    </xf>
    <xf numFmtId="169" fontId="45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/>
    </xf>
    <xf numFmtId="169" fontId="45" fillId="0" borderId="10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 horizontal="right" vertical="center" wrapText="1"/>
    </xf>
    <xf numFmtId="169" fontId="45" fillId="0" borderId="10" xfId="0" applyNumberFormat="1" applyFont="1" applyBorder="1" applyAlignment="1">
      <alignment horizontal="right" vertical="center" wrapText="1"/>
    </xf>
    <xf numFmtId="169" fontId="0" fillId="0" borderId="0" xfId="0" applyNumberFormat="1" applyAlignment="1">
      <alignment wrapText="1"/>
    </xf>
    <xf numFmtId="168" fontId="2" fillId="0" borderId="6" xfId="0" applyNumberFormat="1" applyFont="1" applyBorder="1" applyAlignment="1">
      <alignment wrapText="1"/>
    </xf>
    <xf numFmtId="169" fontId="2" fillId="0" borderId="6" xfId="0" applyNumberFormat="1" applyFont="1" applyBorder="1" applyAlignment="1">
      <alignment horizontal="right" wrapText="1"/>
    </xf>
    <xf numFmtId="169" fontId="45" fillId="0" borderId="6" xfId="0" applyNumberFormat="1" applyFont="1" applyBorder="1" applyAlignment="1">
      <alignment horizontal="right" wrapText="1"/>
    </xf>
    <xf numFmtId="169" fontId="2" fillId="0" borderId="6" xfId="0" applyNumberFormat="1" applyFont="1" applyBorder="1" applyAlignment="1">
      <alignment horizontal="right" vertical="center" wrapText="1"/>
    </xf>
    <xf numFmtId="169" fontId="45" fillId="0" borderId="6" xfId="0" applyNumberFormat="1" applyFont="1" applyBorder="1" applyAlignment="1">
      <alignment horizontal="right" vertical="center" wrapText="1"/>
    </xf>
    <xf numFmtId="169" fontId="46" fillId="0" borderId="65" xfId="0" applyNumberFormat="1" applyFont="1" applyBorder="1" applyAlignment="1">
      <alignment horizontal="right" wrapText="1"/>
    </xf>
    <xf numFmtId="168" fontId="45" fillId="0" borderId="24" xfId="0" applyNumberFormat="1" applyFont="1" applyBorder="1" applyAlignment="1">
      <alignment/>
    </xf>
    <xf numFmtId="169" fontId="45" fillId="0" borderId="24" xfId="0" applyNumberFormat="1" applyFont="1" applyBorder="1" applyAlignment="1">
      <alignment horizontal="right" vertical="center"/>
    </xf>
    <xf numFmtId="168" fontId="45" fillId="0" borderId="66" xfId="0" applyNumberFormat="1" applyFont="1" applyBorder="1" applyAlignment="1">
      <alignment vertical="center"/>
    </xf>
    <xf numFmtId="169" fontId="45" fillId="0" borderId="66" xfId="0" applyNumberFormat="1" applyFont="1" applyBorder="1" applyAlignment="1">
      <alignment horizontal="right" vertical="center"/>
    </xf>
    <xf numFmtId="168" fontId="0" fillId="0" borderId="0" xfId="0" applyNumberFormat="1" applyAlignment="1">
      <alignment/>
    </xf>
    <xf numFmtId="164" fontId="48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Alignment="1">
      <alignment/>
    </xf>
    <xf numFmtId="164" fontId="43" fillId="0" borderId="1" xfId="0" applyFont="1" applyBorder="1" applyAlignment="1">
      <alignment horizontal="right"/>
    </xf>
    <xf numFmtId="164" fontId="20" fillId="0" borderId="0" xfId="0" applyFont="1" applyAlignment="1">
      <alignment horizontal="right"/>
    </xf>
    <xf numFmtId="164" fontId="0" fillId="0" borderId="2" xfId="0" applyBorder="1" applyAlignment="1">
      <alignment/>
    </xf>
    <xf numFmtId="164" fontId="43" fillId="0" borderId="3" xfId="0" applyFont="1" applyBorder="1" applyAlignment="1">
      <alignment horizontal="right"/>
    </xf>
    <xf numFmtId="164" fontId="43" fillId="0" borderId="3" xfId="0" applyFont="1" applyBorder="1" applyAlignment="1">
      <alignment horizontal="center"/>
    </xf>
    <xf numFmtId="164" fontId="49" fillId="0" borderId="3" xfId="0" applyFont="1" applyBorder="1" applyAlignment="1">
      <alignment horizontal="center" vertical="center" wrapText="1"/>
    </xf>
    <xf numFmtId="164" fontId="50" fillId="0" borderId="3" xfId="0" applyFont="1" applyBorder="1" applyAlignment="1">
      <alignment horizontal="center" vertical="center" wrapText="1"/>
    </xf>
    <xf numFmtId="164" fontId="51" fillId="0" borderId="3" xfId="0" applyFont="1" applyBorder="1" applyAlignment="1">
      <alignment horizontal="center" vertical="center" wrapText="1"/>
    </xf>
    <xf numFmtId="164" fontId="52" fillId="0" borderId="3" xfId="0" applyFont="1" applyBorder="1" applyAlignment="1">
      <alignment horizontal="center" vertical="center" wrapText="1"/>
    </xf>
    <xf numFmtId="164" fontId="51" fillId="0" borderId="54" xfId="0" applyFont="1" applyBorder="1" applyAlignment="1">
      <alignment horizontal="center" vertical="center" wrapText="1"/>
    </xf>
    <xf numFmtId="164" fontId="52" fillId="0" borderId="10" xfId="0" applyFont="1" applyBorder="1" applyAlignment="1">
      <alignment horizontal="center" vertical="center" wrapText="1"/>
    </xf>
    <xf numFmtId="164" fontId="53" fillId="0" borderId="10" xfId="0" applyFont="1" applyBorder="1" applyAlignment="1">
      <alignment horizontal="center" vertical="center" wrapText="1"/>
    </xf>
    <xf numFmtId="164" fontId="52" fillId="0" borderId="10" xfId="0" applyFont="1" applyBorder="1" applyAlignment="1">
      <alignment horizontal="center"/>
    </xf>
    <xf numFmtId="164" fontId="50" fillId="0" borderId="10" xfId="0" applyFont="1" applyBorder="1" applyAlignment="1">
      <alignment horizontal="center" vertical="center" wrapText="1"/>
    </xf>
    <xf numFmtId="164" fontId="50" fillId="0" borderId="10" xfId="0" applyFont="1" applyBorder="1" applyAlignment="1">
      <alignment horizontal="center"/>
    </xf>
    <xf numFmtId="164" fontId="0" fillId="0" borderId="9" xfId="0" applyBorder="1" applyAlignment="1">
      <alignment/>
    </xf>
    <xf numFmtId="164" fontId="54" fillId="0" borderId="6" xfId="0" applyFont="1" applyBorder="1" applyAlignment="1">
      <alignment horizontal="center"/>
    </xf>
    <xf numFmtId="164" fontId="52" fillId="0" borderId="22" xfId="0" applyFont="1" applyBorder="1" applyAlignment="1">
      <alignment horizontal="center"/>
    </xf>
    <xf numFmtId="168" fontId="52" fillId="0" borderId="6" xfId="0" applyNumberFormat="1" applyFont="1" applyBorder="1" applyAlignment="1">
      <alignment/>
    </xf>
    <xf numFmtId="169" fontId="55" fillId="0" borderId="6" xfId="0" applyNumberFormat="1" applyFont="1" applyBorder="1" applyAlignment="1">
      <alignment horizontal="right"/>
    </xf>
    <xf numFmtId="169" fontId="56" fillId="0" borderId="6" xfId="0" applyNumberFormat="1" applyFont="1" applyBorder="1" applyAlignment="1">
      <alignment horizontal="right"/>
    </xf>
    <xf numFmtId="169" fontId="44" fillId="0" borderId="29" xfId="0" applyNumberFormat="1" applyFont="1" applyBorder="1" applyAlignment="1">
      <alignment horizontal="right"/>
    </xf>
    <xf numFmtId="168" fontId="52" fillId="0" borderId="10" xfId="0" applyNumberFormat="1" applyFont="1" applyBorder="1" applyAlignment="1">
      <alignment wrapText="1"/>
    </xf>
    <xf numFmtId="169" fontId="55" fillId="0" borderId="10" xfId="0" applyNumberFormat="1" applyFont="1" applyBorder="1" applyAlignment="1">
      <alignment horizontal="right"/>
    </xf>
    <xf numFmtId="168" fontId="44" fillId="0" borderId="17" xfId="0" applyNumberFormat="1" applyFont="1" applyBorder="1" applyAlignment="1">
      <alignment wrapText="1"/>
    </xf>
    <xf numFmtId="169" fontId="44" fillId="0" borderId="17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44" fillId="0" borderId="0" xfId="0" applyFont="1" applyBorder="1" applyAlignment="1">
      <alignment horizontal="center" wrapText="1"/>
    </xf>
    <xf numFmtId="164" fontId="5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44" fillId="0" borderId="0" xfId="0" applyFont="1" applyAlignment="1">
      <alignment/>
    </xf>
    <xf numFmtId="170" fontId="20" fillId="0" borderId="0" xfId="0" applyNumberFormat="1" applyFont="1" applyAlignment="1">
      <alignment horizontal="right"/>
    </xf>
    <xf numFmtId="164" fontId="58" fillId="0" borderId="47" xfId="0" applyFont="1" applyBorder="1" applyAlignment="1">
      <alignment vertical="center"/>
    </xf>
    <xf numFmtId="164" fontId="44" fillId="0" borderId="67" xfId="0" applyFont="1" applyBorder="1" applyAlignment="1">
      <alignment horizontal="center" vertical="center"/>
    </xf>
    <xf numFmtId="164" fontId="44" fillId="0" borderId="68" xfId="0" applyFont="1" applyBorder="1" applyAlignment="1">
      <alignment horizontal="center" vertical="center"/>
    </xf>
    <xf numFmtId="164" fontId="0" fillId="0" borderId="39" xfId="0" applyBorder="1" applyAlignment="1">
      <alignment/>
    </xf>
    <xf numFmtId="164" fontId="44" fillId="0" borderId="47" xfId="0" applyFont="1" applyBorder="1" applyAlignment="1">
      <alignment horizontal="center" vertical="center"/>
    </xf>
    <xf numFmtId="164" fontId="21" fillId="0" borderId="69" xfId="0" applyFont="1" applyBorder="1" applyAlignment="1">
      <alignment horizontal="center" vertical="center"/>
    </xf>
    <xf numFmtId="164" fontId="0" fillId="0" borderId="49" xfId="0" applyBorder="1" applyAlignment="1">
      <alignment horizontal="center"/>
    </xf>
    <xf numFmtId="169" fontId="0" fillId="0" borderId="70" xfId="0" applyNumberFormat="1" applyBorder="1" applyAlignment="1">
      <alignment/>
    </xf>
    <xf numFmtId="169" fontId="0" fillId="0" borderId="64" xfId="0" applyNumberFormat="1" applyBorder="1" applyAlignment="1">
      <alignment/>
    </xf>
    <xf numFmtId="169" fontId="0" fillId="0" borderId="71" xfId="0" applyNumberFormat="1" applyBorder="1" applyAlignment="1">
      <alignment/>
    </xf>
    <xf numFmtId="164" fontId="0" fillId="0" borderId="39" xfId="0" applyBorder="1" applyAlignment="1">
      <alignment horizontal="center"/>
    </xf>
    <xf numFmtId="169" fontId="0" fillId="0" borderId="48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72" xfId="0" applyNumberFormat="1" applyBorder="1" applyAlignment="1">
      <alignment/>
    </xf>
    <xf numFmtId="164" fontId="0" fillId="0" borderId="39" xfId="0" applyFont="1" applyBorder="1" applyAlignment="1">
      <alignment wrapText="1"/>
    </xf>
    <xf numFmtId="169" fontId="25" fillId="0" borderId="15" xfId="0" applyNumberFormat="1" applyFont="1" applyBorder="1" applyAlignment="1">
      <alignment horizontal="right" wrapText="1"/>
    </xf>
    <xf numFmtId="169" fontId="0" fillId="0" borderId="73" xfId="0" applyNumberFormat="1" applyBorder="1" applyAlignment="1">
      <alignment/>
    </xf>
    <xf numFmtId="169" fontId="0" fillId="0" borderId="44" xfId="0" applyNumberFormat="1" applyBorder="1" applyAlignment="1">
      <alignment/>
    </xf>
    <xf numFmtId="169" fontId="0" fillId="0" borderId="74" xfId="0" applyNumberFormat="1" applyBorder="1" applyAlignment="1">
      <alignment/>
    </xf>
    <xf numFmtId="164" fontId="0" fillId="0" borderId="41" xfId="0" applyFont="1" applyBorder="1" applyAlignment="1">
      <alignment/>
    </xf>
    <xf numFmtId="169" fontId="0" fillId="0" borderId="75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76" xfId="0" applyNumberFormat="1" applyBorder="1" applyAlignment="1">
      <alignment/>
    </xf>
    <xf numFmtId="164" fontId="0" fillId="0" borderId="77" xfId="0" applyBorder="1" applyAlignment="1">
      <alignment horizontal="center"/>
    </xf>
    <xf numFmtId="164" fontId="21" fillId="0" borderId="78" xfId="0" applyFont="1" applyBorder="1" applyAlignment="1">
      <alignment horizontal="center"/>
    </xf>
    <xf numFmtId="169" fontId="21" fillId="0" borderId="79" xfId="0" applyNumberFormat="1" applyFont="1" applyBorder="1" applyAlignment="1">
      <alignment/>
    </xf>
    <xf numFmtId="169" fontId="21" fillId="0" borderId="80" xfId="0" applyNumberFormat="1" applyFont="1" applyBorder="1" applyAlignment="1">
      <alignment/>
    </xf>
    <xf numFmtId="169" fontId="21" fillId="0" borderId="81" xfId="0" applyNumberFormat="1" applyFont="1" applyBorder="1" applyAlignment="1">
      <alignment/>
    </xf>
    <xf numFmtId="164" fontId="0" fillId="0" borderId="0" xfId="0" applyFont="1" applyBorder="1" applyAlignment="1">
      <alignment vertical="center"/>
    </xf>
    <xf numFmtId="164" fontId="0" fillId="0" borderId="49" xfId="0" applyBorder="1" applyAlignment="1">
      <alignment horizontal="center" vertical="center"/>
    </xf>
    <xf numFmtId="169" fontId="0" fillId="0" borderId="82" xfId="0" applyNumberFormat="1" applyBorder="1" applyAlignment="1">
      <alignment/>
    </xf>
    <xf numFmtId="164" fontId="0" fillId="0" borderId="39" xfId="0" applyBorder="1" applyAlignment="1">
      <alignment horizontal="center" vertical="center"/>
    </xf>
    <xf numFmtId="169" fontId="0" fillId="0" borderId="83" xfId="0" applyNumberFormat="1" applyBorder="1" applyAlignment="1">
      <alignment/>
    </xf>
    <xf numFmtId="164" fontId="0" fillId="0" borderId="39" xfId="0" applyFont="1" applyBorder="1" applyAlignment="1">
      <alignment vertical="center" wrapText="1"/>
    </xf>
    <xf numFmtId="169" fontId="0" fillId="0" borderId="83" xfId="0" applyNumberFormat="1" applyBorder="1" applyAlignment="1">
      <alignment vertical="center"/>
    </xf>
    <xf numFmtId="164" fontId="21" fillId="0" borderId="33" xfId="0" applyFont="1" applyBorder="1" applyAlignment="1">
      <alignment vertical="center"/>
    </xf>
    <xf numFmtId="169" fontId="21" fillId="0" borderId="84" xfId="0" applyNumberFormat="1" applyFont="1" applyBorder="1" applyAlignment="1">
      <alignment vertical="center"/>
    </xf>
    <xf numFmtId="164" fontId="0" fillId="0" borderId="83" xfId="0" applyBorder="1" applyAlignment="1">
      <alignment horizontal="center"/>
    </xf>
    <xf numFmtId="164" fontId="0" fillId="0" borderId="41" xfId="0" applyFont="1" applyBorder="1" applyAlignment="1">
      <alignment vertical="center" wrapText="1"/>
    </xf>
    <xf numFmtId="164" fontId="21" fillId="0" borderId="85" xfId="0" applyFont="1" applyBorder="1" applyAlignment="1">
      <alignment horizontal="left" vertical="center"/>
    </xf>
    <xf numFmtId="169" fontId="21" fillId="0" borderId="86" xfId="0" applyNumberFormat="1" applyFont="1" applyBorder="1" applyAlignment="1">
      <alignment vertical="center"/>
    </xf>
    <xf numFmtId="164" fontId="58" fillId="0" borderId="69" xfId="0" applyFont="1" applyBorder="1" applyAlignment="1">
      <alignment horizontal="center" vertical="center" wrapText="1"/>
    </xf>
    <xf numFmtId="164" fontId="44" fillId="0" borderId="87" xfId="0" applyFont="1" applyBorder="1" applyAlignment="1">
      <alignment horizontal="center" vertical="center"/>
    </xf>
    <xf numFmtId="164" fontId="44" fillId="0" borderId="88" xfId="0" applyFont="1" applyBorder="1" applyAlignment="1">
      <alignment horizontal="center" vertical="center"/>
    </xf>
    <xf numFmtId="164" fontId="58" fillId="0" borderId="30" xfId="0" applyFont="1" applyBorder="1" applyAlignment="1">
      <alignment horizontal="center" vertical="center"/>
    </xf>
    <xf numFmtId="164" fontId="0" fillId="0" borderId="30" xfId="0" applyFont="1" applyBorder="1" applyAlignment="1">
      <alignment horizontal="center" wrapText="1"/>
    </xf>
    <xf numFmtId="164" fontId="0" fillId="0" borderId="87" xfId="0" applyFont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169" fontId="0" fillId="0" borderId="3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11" xfId="20"/>
    <cellStyle name="Normál 13 2" xfId="21"/>
    <cellStyle name="Normál 2" xfId="22"/>
    <cellStyle name="Normál_KVRENMUNKA" xfId="23"/>
  </cellStyles>
  <dxfs count="2">
    <dxf>
      <font>
        <b val="0"/>
        <sz val="11"/>
        <color rgb="FF000000"/>
      </font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">
      <selection activeCell="F20" sqref="F20"/>
    </sheetView>
  </sheetViews>
  <sheetFormatPr defaultColWidth="9.140625" defaultRowHeight="15"/>
  <cols>
    <col min="1" max="1" width="9.140625" style="1" customWidth="1"/>
    <col min="2" max="2" width="51.57421875" style="1" customWidth="1"/>
    <col min="3" max="5" width="14.28125" style="1" customWidth="1"/>
    <col min="6" max="6" width="14.57421875" style="2" customWidth="1"/>
    <col min="7" max="7" width="50.7109375" style="3" customWidth="1"/>
    <col min="8" max="10" width="13.8515625" style="3" customWidth="1"/>
    <col min="11" max="11" width="13.140625" style="3" customWidth="1"/>
    <col min="12" max="16384" width="9.140625" style="1" customWidth="1"/>
  </cols>
  <sheetData>
    <row r="1" spans="1:11" ht="1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 customHeight="1">
      <c r="A2" s="5" t="s">
        <v>1</v>
      </c>
      <c r="B2" s="5"/>
      <c r="C2" s="5"/>
      <c r="D2" s="5"/>
      <c r="E2" s="5"/>
      <c r="F2" s="6" t="s">
        <v>2</v>
      </c>
      <c r="G2" s="7" t="s">
        <v>3</v>
      </c>
      <c r="H2" s="7"/>
      <c r="I2" s="7"/>
      <c r="J2" s="8" t="s">
        <v>4</v>
      </c>
      <c r="K2" s="8"/>
    </row>
    <row r="3" spans="1:11" ht="30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0" t="s">
        <v>11</v>
      </c>
      <c r="H3" s="11" t="s">
        <v>7</v>
      </c>
      <c r="I3" s="11" t="s">
        <v>8</v>
      </c>
      <c r="J3" s="11" t="s">
        <v>9</v>
      </c>
      <c r="K3" s="11" t="s">
        <v>10</v>
      </c>
    </row>
    <row r="4" spans="1:11" ht="18" customHeight="1">
      <c r="A4" s="12"/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15</v>
      </c>
      <c r="G4" s="13" t="s">
        <v>16</v>
      </c>
      <c r="H4" s="15" t="s">
        <v>17</v>
      </c>
      <c r="I4" s="15" t="s">
        <v>18</v>
      </c>
      <c r="J4" s="15" t="s">
        <v>19</v>
      </c>
      <c r="K4" s="15" t="s">
        <v>19</v>
      </c>
    </row>
    <row r="5" spans="1:11" ht="15" customHeight="1">
      <c r="A5" s="16" t="s">
        <v>20</v>
      </c>
      <c r="B5" s="17" t="s">
        <v>21</v>
      </c>
      <c r="C5" s="18">
        <f>SUM(C6+C7)</f>
        <v>298453</v>
      </c>
      <c r="D5" s="18">
        <f>SUM(D6+D7)</f>
        <v>235686</v>
      </c>
      <c r="E5" s="18">
        <f>SUM(E6+E7)</f>
        <v>270581</v>
      </c>
      <c r="F5" s="18">
        <f>SUM(F6+F7)</f>
        <v>276339</v>
      </c>
      <c r="G5" s="17" t="s">
        <v>22</v>
      </c>
      <c r="H5" s="19">
        <v>145466</v>
      </c>
      <c r="I5" s="19">
        <v>100684</v>
      </c>
      <c r="J5" s="19">
        <v>140061</v>
      </c>
      <c r="K5" s="19">
        <v>135820</v>
      </c>
    </row>
    <row r="6" spans="1:11" ht="15" customHeight="1">
      <c r="A6" s="16" t="s">
        <v>23</v>
      </c>
      <c r="B6" s="20" t="s">
        <v>24</v>
      </c>
      <c r="C6" s="21">
        <v>205488</v>
      </c>
      <c r="D6" s="21">
        <v>192143</v>
      </c>
      <c r="E6" s="21">
        <v>176766</v>
      </c>
      <c r="F6" s="21">
        <v>176766</v>
      </c>
      <c r="G6" s="17" t="s">
        <v>25</v>
      </c>
      <c r="H6" s="19">
        <v>34571</v>
      </c>
      <c r="I6" s="19">
        <v>26258</v>
      </c>
      <c r="J6" s="19">
        <v>31891</v>
      </c>
      <c r="K6" s="19">
        <v>31099</v>
      </c>
    </row>
    <row r="7" spans="1:11" ht="16.5" customHeight="1">
      <c r="A7" s="16" t="s">
        <v>26</v>
      </c>
      <c r="B7" s="20" t="s">
        <v>27</v>
      </c>
      <c r="C7" s="21">
        <v>92965</v>
      </c>
      <c r="D7" s="21">
        <v>43543</v>
      </c>
      <c r="E7" s="21">
        <v>93815</v>
      </c>
      <c r="F7" s="21">
        <v>99573</v>
      </c>
      <c r="G7" s="17" t="s">
        <v>28</v>
      </c>
      <c r="H7" s="19">
        <v>88146</v>
      </c>
      <c r="I7" s="19">
        <v>78586</v>
      </c>
      <c r="J7" s="19">
        <v>97699</v>
      </c>
      <c r="K7" s="19">
        <v>92882</v>
      </c>
    </row>
    <row r="8" spans="1:11" ht="15.75" customHeight="1">
      <c r="A8" s="16" t="s">
        <v>29</v>
      </c>
      <c r="B8" s="17" t="s">
        <v>30</v>
      </c>
      <c r="C8" s="18">
        <f>SUM(C9+C10)</f>
        <v>72141</v>
      </c>
      <c r="D8" s="18">
        <f>SUM(D9+D10)</f>
        <v>33998</v>
      </c>
      <c r="E8" s="18">
        <f>SUM(E9+E10)</f>
        <v>53180</v>
      </c>
      <c r="F8" s="18">
        <f>SUM(F9+F10)</f>
        <v>49231</v>
      </c>
      <c r="G8" s="17" t="s">
        <v>31</v>
      </c>
      <c r="H8" s="19">
        <v>25146</v>
      </c>
      <c r="I8" s="19">
        <v>20005</v>
      </c>
      <c r="J8" s="19">
        <v>28678</v>
      </c>
      <c r="K8" s="19">
        <v>19786</v>
      </c>
    </row>
    <row r="9" spans="1:11" ht="15" customHeight="1">
      <c r="A9" s="16" t="s">
        <v>32</v>
      </c>
      <c r="B9" s="20" t="s">
        <v>33</v>
      </c>
      <c r="C9" s="21">
        <v>4550</v>
      </c>
      <c r="D9" s="22">
        <v>0</v>
      </c>
      <c r="E9" s="21">
        <v>0</v>
      </c>
      <c r="F9" s="21">
        <v>1924</v>
      </c>
      <c r="G9" s="17" t="s">
        <v>34</v>
      </c>
      <c r="H9" s="19">
        <f>SUM(H10:H13)</f>
        <v>113329</v>
      </c>
      <c r="I9" s="19">
        <f>SUM(I10:I13)</f>
        <v>171486</v>
      </c>
      <c r="J9" s="19">
        <f>SUM(J10:J13)</f>
        <v>145321</v>
      </c>
      <c r="K9" s="19">
        <f>SUM(K10:K13)</f>
        <v>96779</v>
      </c>
    </row>
    <row r="10" spans="1:11" ht="15" customHeight="1">
      <c r="A10" s="16" t="s">
        <v>35</v>
      </c>
      <c r="B10" s="20" t="s">
        <v>36</v>
      </c>
      <c r="C10" s="21">
        <v>67591</v>
      </c>
      <c r="D10" s="21">
        <v>33998</v>
      </c>
      <c r="E10" s="21">
        <v>53180</v>
      </c>
      <c r="F10" s="21">
        <v>47307</v>
      </c>
      <c r="G10" s="20" t="s">
        <v>37</v>
      </c>
      <c r="H10" s="23">
        <v>1457</v>
      </c>
      <c r="I10" s="24">
        <v>0</v>
      </c>
      <c r="J10" s="24">
        <v>293</v>
      </c>
      <c r="K10" s="24">
        <v>293</v>
      </c>
    </row>
    <row r="11" spans="1:11" ht="16.5" customHeight="1">
      <c r="A11" s="16" t="s">
        <v>38</v>
      </c>
      <c r="B11" s="17" t="s">
        <v>39</v>
      </c>
      <c r="C11" s="18">
        <f>SUM(C12:C15)</f>
        <v>95398</v>
      </c>
      <c r="D11" s="18">
        <f>SUM(D12:D15)</f>
        <v>94450</v>
      </c>
      <c r="E11" s="18">
        <f>SUM(E12:E15)</f>
        <v>103995</v>
      </c>
      <c r="F11" s="18">
        <f>SUM(F12:F15)</f>
        <v>104079</v>
      </c>
      <c r="G11" s="20" t="s">
        <v>40</v>
      </c>
      <c r="H11" s="25">
        <v>103989</v>
      </c>
      <c r="I11" s="25">
        <v>111781</v>
      </c>
      <c r="J11" s="25">
        <v>87452</v>
      </c>
      <c r="K11" s="25">
        <v>87010</v>
      </c>
    </row>
    <row r="12" spans="1:11" ht="16.5" customHeight="1">
      <c r="A12" s="16" t="s">
        <v>41</v>
      </c>
      <c r="B12" s="20" t="s">
        <v>42</v>
      </c>
      <c r="C12" s="26">
        <v>0</v>
      </c>
      <c r="D12" s="26">
        <v>0</v>
      </c>
      <c r="E12" s="26">
        <v>0</v>
      </c>
      <c r="F12" s="26">
        <v>7</v>
      </c>
      <c r="G12" s="20" t="s">
        <v>43</v>
      </c>
      <c r="H12" s="23">
        <v>7883</v>
      </c>
      <c r="I12" s="25">
        <v>7400</v>
      </c>
      <c r="J12" s="25">
        <v>9476</v>
      </c>
      <c r="K12" s="25">
        <v>9476</v>
      </c>
    </row>
    <row r="13" spans="1:11" ht="16.5" customHeight="1">
      <c r="A13" s="16" t="s">
        <v>44</v>
      </c>
      <c r="B13" s="20" t="s">
        <v>45</v>
      </c>
      <c r="C13" s="21">
        <v>9488</v>
      </c>
      <c r="D13" s="21">
        <v>9500</v>
      </c>
      <c r="E13" s="21">
        <v>9500</v>
      </c>
      <c r="F13" s="21">
        <v>9735</v>
      </c>
      <c r="G13" s="20" t="s">
        <v>46</v>
      </c>
      <c r="H13" s="23">
        <v>0</v>
      </c>
      <c r="I13" s="25">
        <v>52305</v>
      </c>
      <c r="J13" s="25">
        <v>48100</v>
      </c>
      <c r="K13" s="23">
        <v>0</v>
      </c>
    </row>
    <row r="14" spans="1:11" ht="15.75" customHeight="1">
      <c r="A14" s="16" t="s">
        <v>47</v>
      </c>
      <c r="B14" s="20" t="s">
        <v>48</v>
      </c>
      <c r="C14" s="21">
        <v>84845</v>
      </c>
      <c r="D14" s="21">
        <v>84200</v>
      </c>
      <c r="E14" s="21">
        <v>93700</v>
      </c>
      <c r="F14" s="21">
        <v>93888</v>
      </c>
      <c r="G14" s="17" t="s">
        <v>49</v>
      </c>
      <c r="H14" s="27">
        <v>38704</v>
      </c>
      <c r="I14" s="27">
        <v>27460</v>
      </c>
      <c r="J14" s="27">
        <v>55726</v>
      </c>
      <c r="K14" s="27">
        <v>55606</v>
      </c>
    </row>
    <row r="15" spans="1:11" ht="16.5" customHeight="1">
      <c r="A15" s="16" t="s">
        <v>50</v>
      </c>
      <c r="B15" s="20" t="s">
        <v>51</v>
      </c>
      <c r="C15" s="21">
        <v>1065</v>
      </c>
      <c r="D15" s="21">
        <v>750</v>
      </c>
      <c r="E15" s="21">
        <v>795</v>
      </c>
      <c r="F15" s="21">
        <v>449</v>
      </c>
      <c r="G15" s="17" t="s">
        <v>52</v>
      </c>
      <c r="H15" s="27">
        <v>75459</v>
      </c>
      <c r="I15" s="27">
        <v>857</v>
      </c>
      <c r="J15" s="27">
        <v>4619</v>
      </c>
      <c r="K15" s="27">
        <v>4258</v>
      </c>
    </row>
    <row r="16" spans="1:11" ht="14.25" customHeight="1">
      <c r="A16" s="16" t="s">
        <v>53</v>
      </c>
      <c r="B16" s="17" t="s">
        <v>54</v>
      </c>
      <c r="C16" s="18">
        <v>13052</v>
      </c>
      <c r="D16" s="18">
        <v>11429</v>
      </c>
      <c r="E16" s="18">
        <v>17109</v>
      </c>
      <c r="F16" s="18">
        <v>17906</v>
      </c>
      <c r="G16" s="17" t="s">
        <v>55</v>
      </c>
      <c r="H16" s="19">
        <f>SUM(H17+H18)</f>
        <v>894</v>
      </c>
      <c r="I16" s="19">
        <f>SUM(I17+I18)</f>
        <v>1009</v>
      </c>
      <c r="J16" s="19">
        <f>SUM(J17+J18)</f>
        <v>2009</v>
      </c>
      <c r="K16" s="19">
        <f>SUM(K17+K18)</f>
        <v>1800</v>
      </c>
    </row>
    <row r="17" spans="1:11" ht="13.5" customHeight="1">
      <c r="A17" s="16" t="s">
        <v>56</v>
      </c>
      <c r="B17" s="17" t="s">
        <v>57</v>
      </c>
      <c r="C17" s="28">
        <v>2518</v>
      </c>
      <c r="D17" s="28">
        <v>610</v>
      </c>
      <c r="E17" s="28">
        <v>2977</v>
      </c>
      <c r="F17" s="28">
        <v>2956</v>
      </c>
      <c r="G17" s="20" t="s">
        <v>58</v>
      </c>
      <c r="H17" s="24">
        <v>0</v>
      </c>
      <c r="I17" s="23">
        <v>0</v>
      </c>
      <c r="J17" s="23">
        <v>0</v>
      </c>
      <c r="K17" s="23">
        <v>0</v>
      </c>
    </row>
    <row r="18" spans="1:11" ht="14.25" customHeight="1">
      <c r="A18" s="16" t="s">
        <v>59</v>
      </c>
      <c r="B18" s="17" t="s">
        <v>60</v>
      </c>
      <c r="C18" s="29">
        <v>0</v>
      </c>
      <c r="D18" s="29">
        <v>0</v>
      </c>
      <c r="E18" s="29">
        <v>0</v>
      </c>
      <c r="F18" s="29">
        <v>0</v>
      </c>
      <c r="G18" s="20" t="s">
        <v>61</v>
      </c>
      <c r="H18" s="25">
        <v>894</v>
      </c>
      <c r="I18" s="25">
        <v>1009</v>
      </c>
      <c r="J18" s="25">
        <v>2009</v>
      </c>
      <c r="K18" s="25">
        <v>1800</v>
      </c>
    </row>
    <row r="19" spans="1:11" ht="13.5" customHeight="1">
      <c r="A19" s="16" t="s">
        <v>62</v>
      </c>
      <c r="B19" s="17" t="s">
        <v>63</v>
      </c>
      <c r="C19" s="29">
        <v>0</v>
      </c>
      <c r="D19" s="29">
        <v>5996</v>
      </c>
      <c r="E19" s="29">
        <v>5996</v>
      </c>
      <c r="F19" s="29">
        <v>5994</v>
      </c>
      <c r="G19" s="20"/>
      <c r="H19" s="25"/>
      <c r="I19" s="25"/>
      <c r="J19" s="25"/>
      <c r="K19" s="25"/>
    </row>
    <row r="20" spans="1:11" ht="13.5" customHeight="1">
      <c r="A20" s="16" t="s">
        <v>64</v>
      </c>
      <c r="B20" s="20"/>
      <c r="C20" s="21"/>
      <c r="D20" s="21"/>
      <c r="E20" s="21"/>
      <c r="F20" s="21"/>
      <c r="G20" s="20"/>
      <c r="H20" s="23"/>
      <c r="I20" s="23"/>
      <c r="J20" s="23"/>
      <c r="K20" s="23"/>
    </row>
    <row r="21" spans="1:11" ht="13.5" customHeight="1">
      <c r="A21" s="16" t="s">
        <v>65</v>
      </c>
      <c r="B21" s="20"/>
      <c r="C21" s="21"/>
      <c r="D21" s="21"/>
      <c r="E21" s="21"/>
      <c r="F21" s="21"/>
      <c r="G21" s="20"/>
      <c r="H21" s="25"/>
      <c r="I21" s="25"/>
      <c r="J21" s="25"/>
      <c r="K21" s="25"/>
    </row>
    <row r="22" spans="1:11" ht="16.5" customHeight="1">
      <c r="A22" s="16" t="s">
        <v>66</v>
      </c>
      <c r="B22" s="30" t="s">
        <v>67</v>
      </c>
      <c r="C22" s="31">
        <f>SUM(C5+C11+C16+C18)</f>
        <v>406903</v>
      </c>
      <c r="D22" s="31">
        <f>SUM(D5+D11+D16+D18)</f>
        <v>341565</v>
      </c>
      <c r="E22" s="31">
        <f>SUM(E5+E11+E16+E18)</f>
        <v>391685</v>
      </c>
      <c r="F22" s="31">
        <f>SUM(F5+F11+F16+F18)</f>
        <v>398324</v>
      </c>
      <c r="G22" s="30" t="s">
        <v>68</v>
      </c>
      <c r="H22" s="32">
        <f>SUM(H5:H9)</f>
        <v>406658</v>
      </c>
      <c r="I22" s="32">
        <f>SUM(I5:I9)</f>
        <v>397019</v>
      </c>
      <c r="J22" s="32">
        <f>SUM(J5:J9)</f>
        <v>443650</v>
      </c>
      <c r="K22" s="32">
        <f>SUM(K5:K9)</f>
        <v>376366</v>
      </c>
    </row>
    <row r="23" spans="1:11" ht="13.5" customHeight="1">
      <c r="A23" s="33">
        <v>19</v>
      </c>
      <c r="B23" s="30" t="s">
        <v>69</v>
      </c>
      <c r="C23" s="31">
        <f>SUM(C8+C17+C19)</f>
        <v>74659</v>
      </c>
      <c r="D23" s="31">
        <f>SUM(D8+D17+D19)</f>
        <v>40604</v>
      </c>
      <c r="E23" s="31">
        <f>SUM(E8+E17+E19)</f>
        <v>62153</v>
      </c>
      <c r="F23" s="31">
        <f>SUM(F8+F17+F19)</f>
        <v>58181</v>
      </c>
      <c r="G23" s="30" t="s">
        <v>70</v>
      </c>
      <c r="H23" s="32">
        <f>SUM(H14:H16)</f>
        <v>115057</v>
      </c>
      <c r="I23" s="32">
        <f>SUM(I14:I16)</f>
        <v>29326</v>
      </c>
      <c r="J23" s="32">
        <f>SUM(J14:J16)</f>
        <v>62354</v>
      </c>
      <c r="K23" s="32">
        <f>SUM(K14:K16)</f>
        <v>61664</v>
      </c>
    </row>
    <row r="24" spans="1:11" s="37" customFormat="1" ht="34.5" customHeight="1">
      <c r="A24" s="16" t="s">
        <v>71</v>
      </c>
      <c r="B24" s="34" t="s">
        <v>72</v>
      </c>
      <c r="C24" s="35">
        <f>SUM(C22+C23)</f>
        <v>481562</v>
      </c>
      <c r="D24" s="35">
        <f>SUM(D22+D23)</f>
        <v>382169</v>
      </c>
      <c r="E24" s="35">
        <f>SUM(E22+E23)</f>
        <v>453838</v>
      </c>
      <c r="F24" s="35">
        <f>SUM(F22+F23)</f>
        <v>456505</v>
      </c>
      <c r="G24" s="34" t="s">
        <v>73</v>
      </c>
      <c r="H24" s="36">
        <f>SUM(H22+H23)</f>
        <v>521715</v>
      </c>
      <c r="I24" s="36">
        <f>SUM(I22+I23)</f>
        <v>426345</v>
      </c>
      <c r="J24" s="36">
        <f>SUM(J22+J23)</f>
        <v>506004</v>
      </c>
      <c r="K24" s="36">
        <f>SUM(K22+K23)</f>
        <v>438030</v>
      </c>
    </row>
    <row r="25" spans="1:11" ht="14.25" customHeight="1">
      <c r="A25" s="16" t="s">
        <v>74</v>
      </c>
      <c r="B25" s="38"/>
      <c r="C25" s="39"/>
      <c r="D25" s="39"/>
      <c r="E25" s="39"/>
      <c r="F25" s="39"/>
      <c r="G25" s="40" t="s">
        <v>75</v>
      </c>
      <c r="H25" s="24">
        <v>28895</v>
      </c>
      <c r="I25" s="24">
        <v>0</v>
      </c>
      <c r="J25" s="24">
        <v>0</v>
      </c>
      <c r="K25" s="24">
        <v>0</v>
      </c>
    </row>
    <row r="26" spans="1:11" ht="14.25" customHeight="1">
      <c r="A26" s="16" t="s">
        <v>76</v>
      </c>
      <c r="B26" s="38"/>
      <c r="C26" s="39"/>
      <c r="D26" s="39"/>
      <c r="E26" s="39"/>
      <c r="F26" s="39"/>
      <c r="G26" s="41" t="s">
        <v>77</v>
      </c>
      <c r="H26" s="24">
        <v>0</v>
      </c>
      <c r="I26" s="23">
        <v>0</v>
      </c>
      <c r="J26" s="23">
        <v>0</v>
      </c>
      <c r="K26" s="23">
        <v>0</v>
      </c>
    </row>
    <row r="27" spans="1:11" ht="13.5" customHeight="1">
      <c r="A27" s="16" t="s">
        <v>78</v>
      </c>
      <c r="B27" s="42"/>
      <c r="C27" s="21"/>
      <c r="D27" s="21"/>
      <c r="E27" s="21"/>
      <c r="F27" s="21"/>
      <c r="G27" s="41" t="s">
        <v>79</v>
      </c>
      <c r="H27" s="23">
        <v>0</v>
      </c>
      <c r="I27" s="23">
        <v>0</v>
      </c>
      <c r="J27" s="24">
        <v>6690</v>
      </c>
      <c r="K27" s="24">
        <v>6690</v>
      </c>
    </row>
    <row r="28" spans="1:11" ht="13.5" customHeight="1">
      <c r="A28" s="16" t="s">
        <v>80</v>
      </c>
      <c r="B28" s="42"/>
      <c r="C28" s="21"/>
      <c r="D28" s="21"/>
      <c r="E28" s="21"/>
      <c r="F28" s="21"/>
      <c r="G28" s="34" t="s">
        <v>81</v>
      </c>
      <c r="H28" s="43">
        <v>28895</v>
      </c>
      <c r="I28" s="43">
        <v>0</v>
      </c>
      <c r="J28" s="43">
        <f>SUM(J25:J27)</f>
        <v>6690</v>
      </c>
      <c r="K28" s="43">
        <f>SUM(K25:K27)</f>
        <v>6690</v>
      </c>
    </row>
    <row r="29" spans="1:11" ht="30" customHeight="1">
      <c r="A29" s="16" t="s">
        <v>82</v>
      </c>
      <c r="B29" s="44" t="s">
        <v>83</v>
      </c>
      <c r="C29" s="31">
        <f>SUM(C30+C33+C34)</f>
        <v>115603</v>
      </c>
      <c r="D29" s="31">
        <f>SUM(D30+D34)</f>
        <v>44176</v>
      </c>
      <c r="E29" s="31">
        <f>SUM(E30+E33+E34)</f>
        <v>58856</v>
      </c>
      <c r="F29" s="31">
        <f>SUM(F30+F33+F34)</f>
        <v>58856</v>
      </c>
      <c r="G29" s="34" t="s">
        <v>84</v>
      </c>
      <c r="H29" s="45">
        <f>SUM(C24-H24)</f>
        <v>-40153</v>
      </c>
      <c r="I29" s="45">
        <f>SUM(D24-I24)</f>
        <v>-44176</v>
      </c>
      <c r="J29" s="45">
        <f>SUM(E24-J24)</f>
        <v>-52166</v>
      </c>
      <c r="K29" s="45">
        <f>SUM(F24-K24)</f>
        <v>18475</v>
      </c>
    </row>
    <row r="30" spans="1:11" ht="18.75" customHeight="1">
      <c r="A30" s="16" t="s">
        <v>85</v>
      </c>
      <c r="B30" s="46" t="s">
        <v>86</v>
      </c>
      <c r="C30" s="31">
        <f>SUM(C31+C32)</f>
        <v>80018</v>
      </c>
      <c r="D30" s="31">
        <f>SUM(D31+D32)</f>
        <v>44176</v>
      </c>
      <c r="E30" s="31">
        <f>SUM(E31+E32)</f>
        <v>54028</v>
      </c>
      <c r="F30" s="31">
        <f>SUM(F31+F32)</f>
        <v>54028</v>
      </c>
      <c r="G30" s="47" t="s">
        <v>87</v>
      </c>
      <c r="H30" s="48">
        <f aca="true" t="shared" si="0" ref="H30:H31">SUM(C22-H22)</f>
        <v>245</v>
      </c>
      <c r="I30" s="21">
        <f aca="true" t="shared" si="1" ref="I30:I31">SUM(D22-I22)</f>
        <v>-55454</v>
      </c>
      <c r="J30" s="49">
        <f aca="true" t="shared" si="2" ref="J30:J31">SUM(E22-J22)</f>
        <v>-51965</v>
      </c>
      <c r="K30" s="49">
        <f aca="true" t="shared" si="3" ref="K30:K31">SUM(F22-K22)</f>
        <v>21958</v>
      </c>
    </row>
    <row r="31" spans="1:11" ht="18.75" customHeight="1">
      <c r="A31" s="16" t="s">
        <v>88</v>
      </c>
      <c r="B31" s="42" t="s">
        <v>89</v>
      </c>
      <c r="C31" s="21">
        <v>45573</v>
      </c>
      <c r="D31" s="21">
        <v>44176</v>
      </c>
      <c r="E31" s="21">
        <v>54028</v>
      </c>
      <c r="F31" s="21">
        <v>54028</v>
      </c>
      <c r="G31" s="20" t="s">
        <v>90</v>
      </c>
      <c r="H31" s="25">
        <f t="shared" si="0"/>
        <v>-40398</v>
      </c>
      <c r="I31" s="25">
        <f t="shared" si="1"/>
        <v>11278</v>
      </c>
      <c r="J31" s="25">
        <f t="shared" si="2"/>
        <v>-201</v>
      </c>
      <c r="K31" s="25">
        <f t="shared" si="3"/>
        <v>-3483</v>
      </c>
    </row>
    <row r="32" spans="1:11" ht="18.75" customHeight="1">
      <c r="A32" s="16" t="s">
        <v>91</v>
      </c>
      <c r="B32" s="42" t="s">
        <v>92</v>
      </c>
      <c r="C32" s="39">
        <v>34445</v>
      </c>
      <c r="D32" s="50">
        <v>0</v>
      </c>
      <c r="E32" s="50">
        <v>0</v>
      </c>
      <c r="F32" s="50">
        <v>0</v>
      </c>
      <c r="G32" s="20"/>
      <c r="H32" s="25"/>
      <c r="I32" s="25"/>
      <c r="J32" s="25"/>
      <c r="K32" s="25"/>
    </row>
    <row r="33" spans="1:11" ht="14.25" customHeight="1">
      <c r="A33" s="16" t="s">
        <v>93</v>
      </c>
      <c r="B33" s="44" t="s">
        <v>94</v>
      </c>
      <c r="C33" s="51">
        <v>6690</v>
      </c>
      <c r="D33" s="52">
        <v>0</v>
      </c>
      <c r="E33" s="51">
        <v>4828</v>
      </c>
      <c r="F33" s="51">
        <v>4828</v>
      </c>
      <c r="G33" s="20"/>
      <c r="H33" s="25"/>
      <c r="I33" s="25"/>
      <c r="J33" s="25"/>
      <c r="K33" s="25"/>
    </row>
    <row r="34" spans="1:11" ht="15.75" customHeight="1">
      <c r="A34" s="16" t="s">
        <v>95</v>
      </c>
      <c r="B34" s="44" t="s">
        <v>96</v>
      </c>
      <c r="C34" s="53">
        <v>28895</v>
      </c>
      <c r="D34" s="53">
        <f>SUM(D35:D36)</f>
        <v>0</v>
      </c>
      <c r="E34" s="53">
        <f>SUM(E35:E36)</f>
        <v>0</v>
      </c>
      <c r="F34" s="53">
        <f>SUM(F35:F36)</f>
        <v>0</v>
      </c>
      <c r="G34" s="20"/>
      <c r="H34" s="25"/>
      <c r="I34" s="25"/>
      <c r="J34" s="25"/>
      <c r="K34" s="25"/>
    </row>
    <row r="35" spans="1:11" ht="15.75" customHeight="1">
      <c r="A35" s="16" t="s">
        <v>97</v>
      </c>
      <c r="B35" s="42" t="s">
        <v>98</v>
      </c>
      <c r="C35" s="26">
        <v>28895</v>
      </c>
      <c r="D35" s="26">
        <v>0</v>
      </c>
      <c r="E35" s="26">
        <v>0</v>
      </c>
      <c r="F35" s="26">
        <v>0</v>
      </c>
      <c r="G35" s="20"/>
      <c r="H35" s="25"/>
      <c r="I35" s="25"/>
      <c r="J35" s="25"/>
      <c r="K35" s="25"/>
    </row>
    <row r="36" spans="1:11" ht="14.25" customHeight="1">
      <c r="A36" s="33">
        <v>32</v>
      </c>
      <c r="B36" s="42" t="s">
        <v>99</v>
      </c>
      <c r="C36" s="26">
        <v>0</v>
      </c>
      <c r="D36" s="26">
        <v>0</v>
      </c>
      <c r="E36" s="26">
        <v>0</v>
      </c>
      <c r="F36" s="26">
        <v>0</v>
      </c>
      <c r="G36" s="20"/>
      <c r="H36" s="25"/>
      <c r="I36" s="25"/>
      <c r="J36" s="25"/>
      <c r="K36" s="25"/>
    </row>
    <row r="37" spans="1:11" s="37" customFormat="1" ht="13.5" customHeight="1">
      <c r="A37" s="16" t="s">
        <v>100</v>
      </c>
      <c r="B37" s="54" t="s">
        <v>101</v>
      </c>
      <c r="C37" s="55">
        <f>SUM(C24+C29)</f>
        <v>597165</v>
      </c>
      <c r="D37" s="55">
        <f>SUM(D24+D29)</f>
        <v>426345</v>
      </c>
      <c r="E37" s="55">
        <f>SUM(E24+E29)</f>
        <v>512694</v>
      </c>
      <c r="F37" s="55">
        <f>SUM(F24+F29)</f>
        <v>515361</v>
      </c>
      <c r="G37" s="54" t="s">
        <v>102</v>
      </c>
      <c r="H37" s="56">
        <f>SUM(H24+H28)</f>
        <v>550610</v>
      </c>
      <c r="I37" s="56">
        <f>SUM(I24+I28)</f>
        <v>426345</v>
      </c>
      <c r="J37" s="56">
        <f>SUM(J24+J28)</f>
        <v>512694</v>
      </c>
      <c r="K37" s="56">
        <f>SUM(K24+K28)</f>
        <v>444720</v>
      </c>
    </row>
    <row r="38" spans="1:11" ht="14.25" customHeight="1">
      <c r="A38" s="57" t="s">
        <v>103</v>
      </c>
      <c r="B38" s="20" t="s">
        <v>104</v>
      </c>
      <c r="C38" s="58">
        <f>SUM(C22+C31+C33+C35)</f>
        <v>488061</v>
      </c>
      <c r="D38" s="58">
        <f>SUM(D22+D31+D35)</f>
        <v>385741</v>
      </c>
      <c r="E38" s="58">
        <f>SUM(E22+E31+E33+E35)</f>
        <v>450541</v>
      </c>
      <c r="F38" s="58">
        <f>SUM(F22+F31+F33+F35)</f>
        <v>457180</v>
      </c>
      <c r="G38" s="20" t="s">
        <v>105</v>
      </c>
      <c r="H38" s="25">
        <f>SUM(H22+H25)</f>
        <v>435553</v>
      </c>
      <c r="I38" s="25">
        <f>SUM(I22+I25)</f>
        <v>397019</v>
      </c>
      <c r="J38" s="25">
        <f>SUM(J22+J25+J27)</f>
        <v>450340</v>
      </c>
      <c r="K38" s="25">
        <f>SUM(K22+K25+K27)</f>
        <v>383056</v>
      </c>
    </row>
    <row r="39" spans="1:11" ht="15.75" customHeight="1">
      <c r="A39" s="57" t="s">
        <v>106</v>
      </c>
      <c r="B39" s="59" t="s">
        <v>107</v>
      </c>
      <c r="C39" s="60">
        <f>SUM(C23+C32)</f>
        <v>109104</v>
      </c>
      <c r="D39" s="60">
        <f>SUM(D23+D32)</f>
        <v>40604</v>
      </c>
      <c r="E39" s="60">
        <f>SUM(E23+E32)</f>
        <v>62153</v>
      </c>
      <c r="F39" s="60">
        <f>SUM(F23+F32)</f>
        <v>58181</v>
      </c>
      <c r="G39" s="61" t="s">
        <v>108</v>
      </c>
      <c r="H39" s="62">
        <f>SUM(H23+H27)</f>
        <v>115057</v>
      </c>
      <c r="I39" s="63">
        <f>SUM(I23+I27)</f>
        <v>29326</v>
      </c>
      <c r="J39" s="64">
        <f>SUM(J23+J26)</f>
        <v>62354</v>
      </c>
      <c r="K39" s="64">
        <f>SUM(K23+K26)</f>
        <v>61664</v>
      </c>
    </row>
    <row r="40" ht="12.75" customHeight="1"/>
  </sheetData>
  <sheetProtection selectLockedCells="1" selectUnlockedCells="1"/>
  <mergeCells count="3">
    <mergeCell ref="A1:K1"/>
    <mergeCell ref="A2:E2"/>
    <mergeCell ref="J2:K2"/>
  </mergeCells>
  <printOptions horizontalCentered="1" verticalCentered="1"/>
  <pageMargins left="0.2361111111111111" right="0.2361111111111111" top="0.7479166666666667" bottom="0.7479166666666667" header="0.5118055555555555" footer="0.5118055555555555"/>
  <pageSetup firstPageNumber="14" useFirstPageNumber="1" horizontalDpi="300" verticalDpi="300" orientation="landscape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C14" sqref="C14"/>
    </sheetView>
  </sheetViews>
  <sheetFormatPr defaultColWidth="9.140625" defaultRowHeight="15"/>
  <sheetData>
    <row r="2" spans="1:13" ht="15">
      <c r="A2" s="227" t="s">
        <v>312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4" spans="11:13" ht="15" customHeight="1">
      <c r="K4" s="228" t="s">
        <v>313</v>
      </c>
      <c r="L4" s="228"/>
      <c r="M4" s="228"/>
    </row>
    <row r="5" ht="15.75"/>
    <row r="6" spans="1:13" ht="15" customHeight="1">
      <c r="A6" s="122" t="s">
        <v>112</v>
      </c>
      <c r="B6" s="122" t="s">
        <v>113</v>
      </c>
      <c r="C6" s="122"/>
      <c r="D6" s="122"/>
      <c r="E6" s="229" t="s">
        <v>314</v>
      </c>
      <c r="F6" s="229"/>
      <c r="G6" s="229"/>
      <c r="H6" s="229" t="s">
        <v>315</v>
      </c>
      <c r="I6" s="229"/>
      <c r="J6" s="229"/>
      <c r="K6" s="230" t="s">
        <v>316</v>
      </c>
      <c r="L6" s="230"/>
      <c r="M6" s="230"/>
    </row>
    <row r="7" spans="1:13" ht="15.75">
      <c r="A7" s="122"/>
      <c r="B7" s="122"/>
      <c r="C7" s="122"/>
      <c r="D7" s="122"/>
      <c r="E7" s="231" t="s">
        <v>149</v>
      </c>
      <c r="F7" s="232" t="s">
        <v>317</v>
      </c>
      <c r="G7" s="233" t="s">
        <v>151</v>
      </c>
      <c r="H7" s="231" t="s">
        <v>149</v>
      </c>
      <c r="I7" s="232" t="s">
        <v>317</v>
      </c>
      <c r="J7" s="233" t="s">
        <v>151</v>
      </c>
      <c r="K7" s="231" t="s">
        <v>149</v>
      </c>
      <c r="L7" s="232" t="s">
        <v>317</v>
      </c>
      <c r="M7" s="233" t="s">
        <v>151</v>
      </c>
    </row>
    <row r="8" spans="1:13" ht="15" customHeight="1">
      <c r="A8" s="134"/>
      <c r="B8" s="234" t="s">
        <v>12</v>
      </c>
      <c r="C8" s="234"/>
      <c r="D8" s="234"/>
      <c r="E8" s="132" t="s">
        <v>13</v>
      </c>
      <c r="F8" s="132" t="s">
        <v>14</v>
      </c>
      <c r="G8" s="132" t="s">
        <v>15</v>
      </c>
      <c r="H8" s="132" t="s">
        <v>16</v>
      </c>
      <c r="I8" s="132" t="s">
        <v>17</v>
      </c>
      <c r="J8" s="132" t="s">
        <v>18</v>
      </c>
      <c r="K8" s="132" t="s">
        <v>19</v>
      </c>
      <c r="L8" s="132" t="s">
        <v>318</v>
      </c>
      <c r="M8" s="133" t="s">
        <v>319</v>
      </c>
    </row>
    <row r="9" spans="1:13" ht="15.75" customHeight="1">
      <c r="A9" s="235">
        <v>1</v>
      </c>
      <c r="B9" s="236" t="s">
        <v>138</v>
      </c>
      <c r="C9" s="236"/>
      <c r="D9" s="236"/>
      <c r="E9" s="237">
        <v>7</v>
      </c>
      <c r="F9" s="237">
        <v>7</v>
      </c>
      <c r="G9" s="237">
        <v>7</v>
      </c>
      <c r="H9" s="237">
        <v>15</v>
      </c>
      <c r="I9" s="237">
        <v>12</v>
      </c>
      <c r="J9" s="237">
        <v>12</v>
      </c>
      <c r="K9" s="237">
        <v>6</v>
      </c>
      <c r="L9" s="237">
        <v>45</v>
      </c>
      <c r="M9" s="238">
        <v>45</v>
      </c>
    </row>
  </sheetData>
  <sheetProtection selectLockedCells="1" selectUnlockedCells="1"/>
  <mergeCells count="9">
    <mergeCell ref="A2:M2"/>
    <mergeCell ref="K4:M4"/>
    <mergeCell ref="A6:A7"/>
    <mergeCell ref="B6:D7"/>
    <mergeCell ref="E6:G6"/>
    <mergeCell ref="H6:J6"/>
    <mergeCell ref="K6:M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3">
      <selection activeCell="J33" sqref="J33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" t="s">
        <v>320</v>
      </c>
      <c r="B2" s="4"/>
      <c r="C2" s="4"/>
      <c r="D2" s="4"/>
      <c r="E2" s="4"/>
      <c r="F2" s="4"/>
      <c r="G2" s="4"/>
      <c r="H2" s="4"/>
    </row>
    <row r="4" spans="4:8" ht="15" customHeight="1">
      <c r="D4" s="152" t="s">
        <v>2</v>
      </c>
      <c r="G4" s="153" t="s">
        <v>321</v>
      </c>
      <c r="H4" s="153"/>
    </row>
    <row r="5" spans="1:8" ht="28.5" customHeight="1">
      <c r="A5" s="154" t="s">
        <v>112</v>
      </c>
      <c r="B5" s="155" t="s">
        <v>167</v>
      </c>
      <c r="C5" s="154" t="s">
        <v>168</v>
      </c>
      <c r="D5" s="154" t="s">
        <v>169</v>
      </c>
      <c r="E5" s="154" t="s">
        <v>151</v>
      </c>
      <c r="F5" s="156" t="s">
        <v>170</v>
      </c>
      <c r="G5" s="156"/>
      <c r="H5" s="156"/>
    </row>
    <row r="6" spans="1:8" ht="105.75">
      <c r="A6" s="154"/>
      <c r="B6" s="155"/>
      <c r="C6" s="155"/>
      <c r="D6" s="155"/>
      <c r="E6" s="155"/>
      <c r="F6" s="154" t="s">
        <v>171</v>
      </c>
      <c r="G6" s="154" t="s">
        <v>172</v>
      </c>
      <c r="H6" s="154" t="s">
        <v>173</v>
      </c>
    </row>
    <row r="7" spans="1:8" ht="15">
      <c r="A7" s="101"/>
      <c r="B7" s="101" t="s">
        <v>12</v>
      </c>
      <c r="C7" s="101" t="s">
        <v>13</v>
      </c>
      <c r="D7" s="101" t="s">
        <v>14</v>
      </c>
      <c r="E7" s="101" t="s">
        <v>15</v>
      </c>
      <c r="F7" s="101" t="s">
        <v>16</v>
      </c>
      <c r="G7" s="101" t="s">
        <v>17</v>
      </c>
      <c r="H7" s="101" t="s">
        <v>18</v>
      </c>
    </row>
    <row r="8" spans="1:8" s="160" customFormat="1" ht="15">
      <c r="A8" s="157">
        <v>1</v>
      </c>
      <c r="B8" s="158" t="s">
        <v>174</v>
      </c>
      <c r="C8" s="159">
        <f>SUM(C9+C13+C17)</f>
        <v>160</v>
      </c>
      <c r="D8" s="159">
        <f>SUM(D9+D13+D17)</f>
        <v>2192</v>
      </c>
      <c r="E8" s="159">
        <f>SUM(E9+E13+E17)</f>
        <v>2191</v>
      </c>
      <c r="F8" s="159">
        <f>SUM(F9+F13+F17)</f>
        <v>2191</v>
      </c>
      <c r="G8" s="159">
        <f>SUM(G9+G13+G17)</f>
        <v>0</v>
      </c>
      <c r="H8" s="159">
        <f>SUM(H9+H13+H17)</f>
        <v>0</v>
      </c>
    </row>
    <row r="9" spans="1:8" s="160" customFormat="1" ht="15">
      <c r="A9" s="157">
        <v>2</v>
      </c>
      <c r="B9" s="161" t="s">
        <v>21</v>
      </c>
      <c r="C9" s="159">
        <f>SUM(C10+C11)</f>
        <v>0</v>
      </c>
      <c r="D9" s="159">
        <f>SUM(D10+D11)</f>
        <v>22</v>
      </c>
      <c r="E9" s="159">
        <f>SUM(E10+E11)</f>
        <v>22</v>
      </c>
      <c r="F9" s="159">
        <f>SUM(F10+F11)</f>
        <v>22</v>
      </c>
      <c r="G9" s="159">
        <f>SUM(G10+G11)</f>
        <v>0</v>
      </c>
      <c r="H9" s="159">
        <f>SUM(H10+H11)</f>
        <v>0</v>
      </c>
    </row>
    <row r="10" spans="1:8" s="165" customFormat="1" ht="15">
      <c r="A10" s="157">
        <v>3</v>
      </c>
      <c r="B10" s="162" t="s">
        <v>175</v>
      </c>
      <c r="C10" s="163">
        <v>0</v>
      </c>
      <c r="D10" s="163">
        <v>0</v>
      </c>
      <c r="E10" s="163">
        <v>0</v>
      </c>
      <c r="F10" s="163"/>
      <c r="G10" s="163"/>
      <c r="H10" s="163"/>
    </row>
    <row r="11" spans="1:8" s="165" customFormat="1" ht="15">
      <c r="A11" s="157">
        <v>4</v>
      </c>
      <c r="B11" s="162" t="s">
        <v>181</v>
      </c>
      <c r="C11" s="163">
        <f>SUM(C12:C12)</f>
        <v>0</v>
      </c>
      <c r="D11" s="163">
        <f>SUM(D12:D12)</f>
        <v>22</v>
      </c>
      <c r="E11" s="163">
        <f>SUM(E12:E12)</f>
        <v>22</v>
      </c>
      <c r="F11" s="163">
        <f>SUM(F12:F12)</f>
        <v>22</v>
      </c>
      <c r="G11" s="163">
        <f>SUM(G12:G12)</f>
        <v>0</v>
      </c>
      <c r="H11" s="163">
        <v>0</v>
      </c>
    </row>
    <row r="12" spans="1:8" ht="15">
      <c r="A12" s="157">
        <v>5</v>
      </c>
      <c r="B12" s="166" t="s">
        <v>322</v>
      </c>
      <c r="C12" s="167">
        <v>0</v>
      </c>
      <c r="D12" s="167">
        <v>22</v>
      </c>
      <c r="E12" s="167">
        <v>22</v>
      </c>
      <c r="F12" s="167">
        <v>22</v>
      </c>
      <c r="G12" s="167"/>
      <c r="H12" s="167"/>
    </row>
    <row r="13" spans="1:8" ht="15">
      <c r="A13" s="157">
        <v>6</v>
      </c>
      <c r="B13" s="161" t="s">
        <v>190</v>
      </c>
      <c r="C13" s="159">
        <f>SUM(C14)</f>
        <v>50</v>
      </c>
      <c r="D13" s="159">
        <f>SUM(D14)</f>
        <v>95</v>
      </c>
      <c r="E13" s="159">
        <f>SUM(E14)</f>
        <v>95</v>
      </c>
      <c r="F13" s="159">
        <f>SUM(F14)</f>
        <v>95</v>
      </c>
      <c r="G13" s="159">
        <f>SUM(G14)</f>
        <v>0</v>
      </c>
      <c r="H13" s="159"/>
    </row>
    <row r="14" spans="1:8" ht="15">
      <c r="A14" s="157">
        <v>7</v>
      </c>
      <c r="B14" s="162" t="s">
        <v>323</v>
      </c>
      <c r="C14" s="163">
        <f>SUM(C15:C16)</f>
        <v>50</v>
      </c>
      <c r="D14" s="163">
        <f>SUM(D15:D16)</f>
        <v>95</v>
      </c>
      <c r="E14" s="163">
        <f>SUM(E15:E16)</f>
        <v>95</v>
      </c>
      <c r="F14" s="163">
        <f>SUM(F15:F16)</f>
        <v>95</v>
      </c>
      <c r="G14" s="163">
        <f>SUM(G15:G16)</f>
        <v>0</v>
      </c>
      <c r="H14" s="163"/>
    </row>
    <row r="15" spans="1:8" ht="15">
      <c r="A15" s="157">
        <v>8</v>
      </c>
      <c r="B15" s="170" t="s">
        <v>324</v>
      </c>
      <c r="C15" s="168">
        <v>0</v>
      </c>
      <c r="D15" s="168">
        <v>5</v>
      </c>
      <c r="E15" s="168">
        <v>5</v>
      </c>
      <c r="F15" s="168">
        <v>5</v>
      </c>
      <c r="G15" s="168"/>
      <c r="H15" s="168"/>
    </row>
    <row r="16" spans="1:8" ht="15">
      <c r="A16" s="157">
        <v>9</v>
      </c>
      <c r="B16" s="166" t="s">
        <v>325</v>
      </c>
      <c r="C16" s="167">
        <v>50</v>
      </c>
      <c r="D16" s="167">
        <v>90</v>
      </c>
      <c r="E16" s="167">
        <v>90</v>
      </c>
      <c r="F16" s="167">
        <v>90</v>
      </c>
      <c r="G16" s="167"/>
      <c r="H16" s="167"/>
    </row>
    <row r="17" spans="1:8" ht="15">
      <c r="A17" s="157">
        <v>10</v>
      </c>
      <c r="B17" s="161" t="s">
        <v>204</v>
      </c>
      <c r="C17" s="159">
        <f>SUM(C18:C20)</f>
        <v>110</v>
      </c>
      <c r="D17" s="159">
        <f>SUM(D18:D20)</f>
        <v>2075</v>
      </c>
      <c r="E17" s="159">
        <f>SUM(E18:E20)</f>
        <v>2074</v>
      </c>
      <c r="F17" s="159">
        <f>SUM(F18:F20)</f>
        <v>2074</v>
      </c>
      <c r="G17" s="159">
        <f>SUM(G18:G20)</f>
        <v>0</v>
      </c>
      <c r="H17" s="159">
        <f>SUM(H18:H20)</f>
        <v>0</v>
      </c>
    </row>
    <row r="18" spans="1:8" ht="15">
      <c r="A18" s="157">
        <v>11</v>
      </c>
      <c r="B18" s="162" t="s">
        <v>326</v>
      </c>
      <c r="C18" s="159">
        <v>0</v>
      </c>
      <c r="D18" s="159">
        <v>1960</v>
      </c>
      <c r="E18" s="159">
        <v>1960</v>
      </c>
      <c r="F18" s="159">
        <v>1960</v>
      </c>
      <c r="G18" s="159"/>
      <c r="H18" s="159"/>
    </row>
    <row r="19" spans="1:8" ht="15">
      <c r="A19" s="157">
        <v>12</v>
      </c>
      <c r="B19" s="162" t="s">
        <v>327</v>
      </c>
      <c r="C19" s="163">
        <v>0</v>
      </c>
      <c r="D19" s="163">
        <v>5</v>
      </c>
      <c r="E19" s="163">
        <v>5</v>
      </c>
      <c r="F19" s="163">
        <v>5</v>
      </c>
      <c r="G19" s="163"/>
      <c r="H19" s="163"/>
    </row>
    <row r="20" spans="1:8" ht="15">
      <c r="A20" s="157">
        <v>13</v>
      </c>
      <c r="B20" s="162" t="s">
        <v>328</v>
      </c>
      <c r="C20" s="163">
        <v>110</v>
      </c>
      <c r="D20" s="163">
        <v>110</v>
      </c>
      <c r="E20" s="163">
        <v>109</v>
      </c>
      <c r="F20" s="163">
        <v>109</v>
      </c>
      <c r="G20" s="163"/>
      <c r="H20" s="163"/>
    </row>
    <row r="21" spans="1:8" ht="15">
      <c r="A21" s="157">
        <v>14</v>
      </c>
      <c r="B21" s="158" t="s">
        <v>214</v>
      </c>
      <c r="C21" s="159">
        <f>SUM(C22+C23+C26)</f>
        <v>0</v>
      </c>
      <c r="D21" s="159">
        <f>SUM(D22+D23+D26)</f>
        <v>0</v>
      </c>
      <c r="E21" s="159">
        <f>SUM(E22+E23+E26)</f>
        <v>0</v>
      </c>
      <c r="F21" s="159"/>
      <c r="G21" s="159"/>
      <c r="H21" s="159"/>
    </row>
    <row r="22" spans="1:8" ht="15">
      <c r="A22" s="157">
        <v>15</v>
      </c>
      <c r="B22" s="161" t="s">
        <v>329</v>
      </c>
      <c r="C22" s="159">
        <v>0</v>
      </c>
      <c r="D22" s="159">
        <v>0</v>
      </c>
      <c r="E22" s="159">
        <v>0</v>
      </c>
      <c r="F22" s="159"/>
      <c r="G22" s="159"/>
      <c r="H22" s="159"/>
    </row>
    <row r="23" spans="1:8" ht="15">
      <c r="A23" s="157">
        <v>16</v>
      </c>
      <c r="B23" s="161" t="s">
        <v>330</v>
      </c>
      <c r="C23" s="159">
        <f>SUM(C24+C25+C26)</f>
        <v>0</v>
      </c>
      <c r="D23" s="159">
        <f>SUM(D24+D25+D26)</f>
        <v>0</v>
      </c>
      <c r="E23" s="159">
        <f>SUM(E24+E25+E26)</f>
        <v>0</v>
      </c>
      <c r="F23" s="159"/>
      <c r="G23" s="159"/>
      <c r="H23" s="159"/>
    </row>
    <row r="24" spans="1:8" ht="15">
      <c r="A24" s="157">
        <v>17</v>
      </c>
      <c r="B24" s="162" t="s">
        <v>331</v>
      </c>
      <c r="C24" s="163">
        <v>0</v>
      </c>
      <c r="D24" s="163">
        <v>0</v>
      </c>
      <c r="E24" s="163">
        <v>0</v>
      </c>
      <c r="F24" s="163"/>
      <c r="G24" s="163"/>
      <c r="H24" s="163"/>
    </row>
    <row r="25" spans="1:8" ht="15">
      <c r="A25" s="157">
        <v>18</v>
      </c>
      <c r="B25" s="162" t="s">
        <v>332</v>
      </c>
      <c r="C25" s="163">
        <v>0</v>
      </c>
      <c r="D25" s="163">
        <v>0</v>
      </c>
      <c r="E25" s="163">
        <v>0</v>
      </c>
      <c r="F25" s="163"/>
      <c r="G25" s="163"/>
      <c r="H25" s="163"/>
    </row>
    <row r="26" spans="1:8" ht="15">
      <c r="A26" s="157">
        <v>19</v>
      </c>
      <c r="B26" s="161" t="s">
        <v>333</v>
      </c>
      <c r="C26" s="159">
        <v>0</v>
      </c>
      <c r="D26" s="159">
        <v>0</v>
      </c>
      <c r="E26" s="159">
        <v>0</v>
      </c>
      <c r="F26" s="159"/>
      <c r="G26" s="159"/>
      <c r="H26" s="159"/>
    </row>
    <row r="27" spans="1:8" ht="15">
      <c r="A27" s="157">
        <v>20</v>
      </c>
      <c r="B27" s="158" t="s">
        <v>224</v>
      </c>
      <c r="C27" s="159">
        <f>SUM(C8+C21)</f>
        <v>160</v>
      </c>
      <c r="D27" s="159">
        <f>SUM(D8+D21)</f>
        <v>2192</v>
      </c>
      <c r="E27" s="159">
        <f>SUM(E8+E21)</f>
        <v>2191</v>
      </c>
      <c r="F27" s="159">
        <f>SUM(F8+F21)</f>
        <v>2191</v>
      </c>
      <c r="G27" s="159">
        <f>SUM(G8+G21)</f>
        <v>0</v>
      </c>
      <c r="H27" s="159">
        <f>SUM(H8+H21)</f>
        <v>0</v>
      </c>
    </row>
    <row r="28" spans="1:8" ht="15">
      <c r="A28" s="157">
        <v>21</v>
      </c>
      <c r="B28" s="161" t="s">
        <v>225</v>
      </c>
      <c r="C28" s="159">
        <f>SUM(C29:C30)</f>
        <v>64362</v>
      </c>
      <c r="D28" s="159">
        <f>SUM(D29:D30)</f>
        <v>65036</v>
      </c>
      <c r="E28" s="159">
        <f>SUM(E29:E30)</f>
        <v>63939</v>
      </c>
      <c r="F28" s="159">
        <f>SUM(F29:F30)</f>
        <v>63939</v>
      </c>
      <c r="G28" s="159">
        <f>SUM(G29:G30)</f>
        <v>0</v>
      </c>
      <c r="H28" s="159">
        <f>SUM(H29:H30)</f>
        <v>0</v>
      </c>
    </row>
    <row r="29" spans="1:8" ht="15">
      <c r="A29" s="157">
        <v>22</v>
      </c>
      <c r="B29" s="162" t="s">
        <v>226</v>
      </c>
      <c r="C29" s="163">
        <v>64</v>
      </c>
      <c r="D29" s="163">
        <v>1643</v>
      </c>
      <c r="E29" s="163">
        <v>1643</v>
      </c>
      <c r="F29" s="163">
        <v>1643</v>
      </c>
      <c r="G29" s="163"/>
      <c r="H29" s="163"/>
    </row>
    <row r="30" spans="1:8" ht="15">
      <c r="A30" s="157">
        <v>23</v>
      </c>
      <c r="B30" s="162" t="s">
        <v>334</v>
      </c>
      <c r="C30" s="163">
        <v>64298</v>
      </c>
      <c r="D30" s="163">
        <v>63393</v>
      </c>
      <c r="E30" s="163">
        <v>62296</v>
      </c>
      <c r="F30" s="163">
        <v>62296</v>
      </c>
      <c r="G30" s="163"/>
      <c r="H30" s="163"/>
    </row>
    <row r="31" spans="1:8" ht="15">
      <c r="A31" s="157">
        <v>24</v>
      </c>
      <c r="B31" s="158" t="s">
        <v>228</v>
      </c>
      <c r="C31" s="159">
        <f>SUM(C28)</f>
        <v>64362</v>
      </c>
      <c r="D31" s="159">
        <f>SUM(D28)</f>
        <v>65036</v>
      </c>
      <c r="E31" s="159">
        <f>SUM(E28)</f>
        <v>63939</v>
      </c>
      <c r="F31" s="159">
        <f>SUM(F28)</f>
        <v>63939</v>
      </c>
      <c r="G31" s="159">
        <f>SUM(G28)</f>
        <v>0</v>
      </c>
      <c r="H31" s="159">
        <f>SUM(H28)</f>
        <v>0</v>
      </c>
    </row>
    <row r="32" spans="1:8" ht="15">
      <c r="A32" s="157">
        <v>25</v>
      </c>
      <c r="B32" s="158" t="s">
        <v>229</v>
      </c>
      <c r="C32" s="159">
        <f>SUM(C27+C31)</f>
        <v>64522</v>
      </c>
      <c r="D32" s="159">
        <f>SUM(D27+D31)</f>
        <v>67228</v>
      </c>
      <c r="E32" s="159">
        <f>SUM(E27+E31)</f>
        <v>66130</v>
      </c>
      <c r="F32" s="159">
        <f>SUM(F27+F31)</f>
        <v>66130</v>
      </c>
      <c r="G32" s="159">
        <f>SUM(G27+G31)</f>
        <v>0</v>
      </c>
      <c r="H32" s="159">
        <f>SUM(H27+H31)</f>
        <v>0</v>
      </c>
    </row>
  </sheetData>
  <sheetProtection selectLockedCells="1" selectUnlockedCells="1"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12">
    <cfRule type="expression" priority="1" dxfId="0" stopIfTrue="1">
      <formula>LARGE(($A$8:$A$12),MIN(10,COUNT($A$8:$A$12)))&lt;=#REF!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31">
      <selection activeCell="A42" sqref="A42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" t="s">
        <v>335</v>
      </c>
      <c r="B2" s="4"/>
      <c r="C2" s="4"/>
      <c r="D2" s="4"/>
      <c r="E2" s="4"/>
      <c r="F2" s="4"/>
      <c r="G2" s="4"/>
      <c r="H2" s="4"/>
    </row>
    <row r="4" spans="4:8" ht="15" customHeight="1">
      <c r="D4" s="152" t="s">
        <v>2</v>
      </c>
      <c r="G4" s="153" t="s">
        <v>336</v>
      </c>
      <c r="H4" s="153"/>
    </row>
    <row r="5" spans="1:8" ht="28.5" customHeight="1">
      <c r="A5" s="154" t="s">
        <v>112</v>
      </c>
      <c r="B5" s="155" t="s">
        <v>167</v>
      </c>
      <c r="C5" s="154" t="s">
        <v>168</v>
      </c>
      <c r="D5" s="154" t="s">
        <v>169</v>
      </c>
      <c r="E5" s="154" t="s">
        <v>151</v>
      </c>
      <c r="F5" s="156" t="s">
        <v>170</v>
      </c>
      <c r="G5" s="156"/>
      <c r="H5" s="156"/>
    </row>
    <row r="6" spans="1:8" ht="105.75">
      <c r="A6" s="154"/>
      <c r="B6" s="155"/>
      <c r="C6" s="155"/>
      <c r="D6" s="155"/>
      <c r="E6" s="155"/>
      <c r="F6" s="154" t="s">
        <v>171</v>
      </c>
      <c r="G6" s="154" t="s">
        <v>172</v>
      </c>
      <c r="H6" s="154" t="s">
        <v>173</v>
      </c>
    </row>
    <row r="7" spans="1:8" ht="15">
      <c r="A7" s="101"/>
      <c r="B7" s="101" t="s">
        <v>12</v>
      </c>
      <c r="C7" s="101" t="s">
        <v>13</v>
      </c>
      <c r="D7" s="101" t="s">
        <v>14</v>
      </c>
      <c r="E7" s="101" t="s">
        <v>15</v>
      </c>
      <c r="F7" s="101" t="s">
        <v>16</v>
      </c>
      <c r="G7" s="101" t="s">
        <v>17</v>
      </c>
      <c r="H7" s="101" t="s">
        <v>18</v>
      </c>
    </row>
    <row r="8" spans="1:8" s="160" customFormat="1" ht="15">
      <c r="A8" s="157">
        <v>1</v>
      </c>
      <c r="B8" s="158" t="s">
        <v>174</v>
      </c>
      <c r="C8" s="159">
        <f>SUM(C9+C10+C11+C30+C31)</f>
        <v>64522</v>
      </c>
      <c r="D8" s="159">
        <f>SUM(D9+D10+D11+D30+D31)</f>
        <v>67094</v>
      </c>
      <c r="E8" s="159">
        <f>SUM(E9+E10+E11+E30+E31)</f>
        <v>63325</v>
      </c>
      <c r="F8" s="159">
        <f>SUM(F9+F10+F11+F30+F31)</f>
        <v>63325</v>
      </c>
      <c r="G8" s="159">
        <f>SUM(G9+G10+G11+G30+G31)</f>
        <v>0</v>
      </c>
      <c r="H8" s="159">
        <v>0</v>
      </c>
    </row>
    <row r="9" spans="1:8" s="160" customFormat="1" ht="15">
      <c r="A9" s="157">
        <v>2</v>
      </c>
      <c r="B9" s="161" t="s">
        <v>22</v>
      </c>
      <c r="C9" s="159">
        <v>42908</v>
      </c>
      <c r="D9" s="159">
        <v>44983</v>
      </c>
      <c r="E9" s="159">
        <v>42244</v>
      </c>
      <c r="F9" s="159">
        <v>42244</v>
      </c>
      <c r="G9" s="158"/>
      <c r="H9" s="159"/>
    </row>
    <row r="10" spans="1:8" s="165" customFormat="1" ht="15">
      <c r="A10" s="157">
        <v>3</v>
      </c>
      <c r="B10" s="161" t="s">
        <v>232</v>
      </c>
      <c r="C10" s="159">
        <v>11824</v>
      </c>
      <c r="D10" s="159">
        <v>11993</v>
      </c>
      <c r="E10" s="159">
        <v>11644</v>
      </c>
      <c r="F10" s="159">
        <v>11644</v>
      </c>
      <c r="G10" s="158"/>
      <c r="H10" s="158"/>
    </row>
    <row r="11" spans="1:8" ht="15">
      <c r="A11" s="157">
        <v>4</v>
      </c>
      <c r="B11" s="161" t="s">
        <v>233</v>
      </c>
      <c r="C11" s="159">
        <f>SUM(C12+C15+C18+C26+C27)</f>
        <v>9790</v>
      </c>
      <c r="D11" s="159">
        <f>SUM(D12+D15+D18+D26+D27)</f>
        <v>10104</v>
      </c>
      <c r="E11" s="159">
        <f>SUM(E12+E15+E18+E26+E27)</f>
        <v>9423</v>
      </c>
      <c r="F11" s="159">
        <f>SUM(F12+F15+F18+F26+F27)</f>
        <v>9423</v>
      </c>
      <c r="G11" s="158"/>
      <c r="H11" s="159"/>
    </row>
    <row r="12" spans="1:8" ht="15">
      <c r="A12" s="157">
        <v>5</v>
      </c>
      <c r="B12" s="162" t="s">
        <v>234</v>
      </c>
      <c r="C12" s="163">
        <f>SUM(C13:C14)</f>
        <v>1455</v>
      </c>
      <c r="D12" s="163">
        <f>SUM(D13:D14)</f>
        <v>978</v>
      </c>
      <c r="E12" s="163">
        <f>SUM(E13:E14)</f>
        <v>975</v>
      </c>
      <c r="F12" s="163">
        <f>SUM(F13:F14)</f>
        <v>975</v>
      </c>
      <c r="G12" s="164"/>
      <c r="H12" s="164"/>
    </row>
    <row r="13" spans="1:8" ht="15">
      <c r="A13" s="157">
        <v>6</v>
      </c>
      <c r="B13" s="166" t="s">
        <v>235</v>
      </c>
      <c r="C13" s="167">
        <v>126</v>
      </c>
      <c r="D13" s="167">
        <v>126</v>
      </c>
      <c r="E13" s="167">
        <v>123</v>
      </c>
      <c r="F13" s="167">
        <v>123</v>
      </c>
      <c r="G13" s="104"/>
      <c r="H13" s="104"/>
    </row>
    <row r="14" spans="1:8" ht="15">
      <c r="A14" s="157">
        <v>7</v>
      </c>
      <c r="B14" s="166" t="s">
        <v>236</v>
      </c>
      <c r="C14" s="167">
        <v>1329</v>
      </c>
      <c r="D14" s="167">
        <v>852</v>
      </c>
      <c r="E14" s="167">
        <v>852</v>
      </c>
      <c r="F14" s="167">
        <v>852</v>
      </c>
      <c r="G14" s="104"/>
      <c r="H14" s="104"/>
    </row>
    <row r="15" spans="1:8" ht="15">
      <c r="A15" s="157">
        <v>8</v>
      </c>
      <c r="B15" s="162" t="s">
        <v>238</v>
      </c>
      <c r="C15" s="163">
        <f>SUM(C16:C17)</f>
        <v>1668</v>
      </c>
      <c r="D15" s="163">
        <f>SUM(D16:D17)</f>
        <v>2052</v>
      </c>
      <c r="E15" s="163">
        <f>SUM(E16:E17)</f>
        <v>1974</v>
      </c>
      <c r="F15" s="163">
        <f>SUM(F16:F17)</f>
        <v>1974</v>
      </c>
      <c r="G15" s="164"/>
      <c r="H15" s="164"/>
    </row>
    <row r="16" spans="1:8" ht="15">
      <c r="A16" s="157">
        <v>9</v>
      </c>
      <c r="B16" s="166" t="s">
        <v>239</v>
      </c>
      <c r="C16" s="104">
        <v>1068</v>
      </c>
      <c r="D16" s="167">
        <v>1552</v>
      </c>
      <c r="E16" s="167">
        <v>1552</v>
      </c>
      <c r="F16" s="167">
        <v>1552</v>
      </c>
      <c r="G16" s="104"/>
      <c r="H16" s="104"/>
    </row>
    <row r="17" spans="1:8" s="165" customFormat="1" ht="15">
      <c r="A17" s="157">
        <v>10</v>
      </c>
      <c r="B17" s="170" t="s">
        <v>240</v>
      </c>
      <c r="C17" s="168">
        <v>600</v>
      </c>
      <c r="D17" s="168">
        <v>500</v>
      </c>
      <c r="E17" s="168">
        <v>422</v>
      </c>
      <c r="F17" s="168">
        <v>422</v>
      </c>
      <c r="G17" s="171"/>
      <c r="H17" s="171"/>
    </row>
    <row r="18" spans="1:8" ht="15">
      <c r="A18" s="157">
        <v>11</v>
      </c>
      <c r="B18" s="162" t="s">
        <v>241</v>
      </c>
      <c r="C18" s="163">
        <f>SUM(C19:C25)</f>
        <v>4133</v>
      </c>
      <c r="D18" s="163">
        <f>SUM(D19:D25)</f>
        <v>4967</v>
      </c>
      <c r="E18" s="163">
        <f>SUM(E19:E25)</f>
        <v>4520</v>
      </c>
      <c r="F18" s="163">
        <f>SUM(F19:F25)</f>
        <v>4520</v>
      </c>
      <c r="G18" s="164"/>
      <c r="H18" s="164"/>
    </row>
    <row r="19" spans="1:8" ht="15">
      <c r="A19" s="157">
        <v>12</v>
      </c>
      <c r="B19" s="166" t="s">
        <v>242</v>
      </c>
      <c r="C19" s="167">
        <v>1300</v>
      </c>
      <c r="D19" s="167">
        <v>1300</v>
      </c>
      <c r="E19" s="167">
        <v>1010</v>
      </c>
      <c r="F19" s="167">
        <v>1010</v>
      </c>
      <c r="G19" s="104"/>
      <c r="H19" s="104"/>
    </row>
    <row r="20" spans="1:8" ht="15">
      <c r="A20" s="157">
        <v>13</v>
      </c>
      <c r="B20" s="166" t="s">
        <v>243</v>
      </c>
      <c r="C20" s="167">
        <v>140</v>
      </c>
      <c r="D20" s="167">
        <v>171</v>
      </c>
      <c r="E20" s="173">
        <v>170</v>
      </c>
      <c r="F20" s="173">
        <v>170</v>
      </c>
      <c r="G20" s="104"/>
      <c r="H20" s="104"/>
    </row>
    <row r="21" spans="1:8" ht="15">
      <c r="A21" s="157">
        <v>14</v>
      </c>
      <c r="B21" s="166" t="s">
        <v>244</v>
      </c>
      <c r="C21" s="167">
        <v>503</v>
      </c>
      <c r="D21" s="167">
        <v>503</v>
      </c>
      <c r="E21" s="167">
        <v>483</v>
      </c>
      <c r="F21" s="167">
        <v>483</v>
      </c>
      <c r="G21" s="104"/>
      <c r="H21" s="104"/>
    </row>
    <row r="22" spans="1:8" ht="15">
      <c r="A22" s="157">
        <v>15</v>
      </c>
      <c r="B22" s="166" t="s">
        <v>245</v>
      </c>
      <c r="C22" s="167">
        <v>200</v>
      </c>
      <c r="D22" s="167">
        <v>200</v>
      </c>
      <c r="E22" s="167">
        <v>64</v>
      </c>
      <c r="F22" s="167">
        <v>64</v>
      </c>
      <c r="G22" s="104"/>
      <c r="H22" s="104"/>
    </row>
    <row r="23" spans="1:8" ht="15">
      <c r="A23" s="157">
        <v>16</v>
      </c>
      <c r="B23" s="166" t="s">
        <v>246</v>
      </c>
      <c r="C23" s="167">
        <v>0</v>
      </c>
      <c r="D23" s="167">
        <v>1</v>
      </c>
      <c r="E23" s="167">
        <v>1</v>
      </c>
      <c r="F23" s="167">
        <v>1</v>
      </c>
      <c r="G23" s="104"/>
      <c r="H23" s="104"/>
    </row>
    <row r="24" spans="1:8" ht="15">
      <c r="A24" s="157">
        <v>17</v>
      </c>
      <c r="B24" s="166" t="s">
        <v>247</v>
      </c>
      <c r="C24" s="167">
        <v>1035</v>
      </c>
      <c r="D24" s="167">
        <v>1899</v>
      </c>
      <c r="E24" s="167">
        <v>1899</v>
      </c>
      <c r="F24" s="167">
        <v>1899</v>
      </c>
      <c r="G24" s="104"/>
      <c r="H24" s="104"/>
    </row>
    <row r="25" spans="1:8" ht="15">
      <c r="A25" s="157">
        <v>18</v>
      </c>
      <c r="B25" s="166" t="s">
        <v>248</v>
      </c>
      <c r="C25" s="167">
        <v>955</v>
      </c>
      <c r="D25" s="167">
        <v>893</v>
      </c>
      <c r="E25" s="167">
        <v>893</v>
      </c>
      <c r="F25" s="167">
        <v>893</v>
      </c>
      <c r="G25" s="104"/>
      <c r="H25" s="104"/>
    </row>
    <row r="26" spans="1:8" ht="15">
      <c r="A26" s="157">
        <v>19</v>
      </c>
      <c r="B26" s="162" t="s">
        <v>249</v>
      </c>
      <c r="C26" s="164">
        <v>646</v>
      </c>
      <c r="D26" s="163">
        <v>458</v>
      </c>
      <c r="E26" s="163">
        <v>314</v>
      </c>
      <c r="F26" s="163">
        <v>314</v>
      </c>
      <c r="G26" s="164"/>
      <c r="H26" s="164"/>
    </row>
    <row r="27" spans="1:8" ht="15">
      <c r="A27" s="157">
        <v>20</v>
      </c>
      <c r="B27" s="162" t="s">
        <v>250</v>
      </c>
      <c r="C27" s="163">
        <f>SUM(C28:C29)</f>
        <v>1888</v>
      </c>
      <c r="D27" s="163">
        <f>SUM(D28:D29)</f>
        <v>1649</v>
      </c>
      <c r="E27" s="163">
        <f>SUM(E28:E29)</f>
        <v>1640</v>
      </c>
      <c r="F27" s="163">
        <f>SUM(F28:F29)</f>
        <v>1640</v>
      </c>
      <c r="G27" s="164"/>
      <c r="H27" s="164"/>
    </row>
    <row r="28" spans="1:8" ht="15">
      <c r="A28" s="157">
        <v>21</v>
      </c>
      <c r="B28" s="170" t="s">
        <v>337</v>
      </c>
      <c r="C28" s="168">
        <v>1720</v>
      </c>
      <c r="D28" s="168">
        <v>1481</v>
      </c>
      <c r="E28" s="168">
        <v>1481</v>
      </c>
      <c r="F28" s="168">
        <v>1481</v>
      </c>
      <c r="G28" s="171"/>
      <c r="H28" s="171"/>
    </row>
    <row r="29" spans="1:8" ht="15">
      <c r="A29" s="157">
        <v>22</v>
      </c>
      <c r="B29" s="170" t="s">
        <v>253</v>
      </c>
      <c r="C29" s="168">
        <v>168</v>
      </c>
      <c r="D29" s="168">
        <v>168</v>
      </c>
      <c r="E29" s="168">
        <v>159</v>
      </c>
      <c r="F29" s="168">
        <v>159</v>
      </c>
      <c r="G29" s="171"/>
      <c r="H29" s="171"/>
    </row>
    <row r="30" spans="1:8" ht="15">
      <c r="A30" s="157">
        <v>23</v>
      </c>
      <c r="B30" s="161" t="s">
        <v>254</v>
      </c>
      <c r="C30" s="159">
        <v>0</v>
      </c>
      <c r="D30" s="159">
        <v>0</v>
      </c>
      <c r="E30" s="159">
        <v>0</v>
      </c>
      <c r="F30" s="159">
        <v>0</v>
      </c>
      <c r="G30" s="158"/>
      <c r="H30" s="158"/>
    </row>
    <row r="31" spans="1:8" ht="15">
      <c r="A31" s="157">
        <v>24</v>
      </c>
      <c r="B31" s="161" t="s">
        <v>261</v>
      </c>
      <c r="C31" s="159">
        <f>SUM(C32)</f>
        <v>0</v>
      </c>
      <c r="D31" s="159">
        <f>SUM(D32)</f>
        <v>14</v>
      </c>
      <c r="E31" s="159">
        <f>SUM(E32)</f>
        <v>14</v>
      </c>
      <c r="F31" s="159">
        <f>SUM(F32)</f>
        <v>14</v>
      </c>
      <c r="G31" s="158"/>
      <c r="H31" s="158"/>
    </row>
    <row r="32" spans="1:8" s="169" customFormat="1" ht="15">
      <c r="A32" s="157">
        <v>25</v>
      </c>
      <c r="B32" s="170" t="s">
        <v>262</v>
      </c>
      <c r="C32" s="168">
        <v>0</v>
      </c>
      <c r="D32" s="168">
        <v>14</v>
      </c>
      <c r="E32" s="168">
        <v>14</v>
      </c>
      <c r="F32" s="168">
        <v>14</v>
      </c>
      <c r="G32" s="171"/>
      <c r="H32" s="171"/>
    </row>
    <row r="33" spans="1:8" ht="15">
      <c r="A33" s="157">
        <v>26</v>
      </c>
      <c r="B33" s="161" t="s">
        <v>266</v>
      </c>
      <c r="C33" s="159">
        <f>SUM(C34:C36)</f>
        <v>0</v>
      </c>
      <c r="D33" s="159">
        <f>SUM(D34:D36)</f>
        <v>134</v>
      </c>
      <c r="E33" s="159">
        <f>SUM(E34:E36)</f>
        <v>133</v>
      </c>
      <c r="F33" s="159">
        <f>SUM(F34:F36)</f>
        <v>133</v>
      </c>
      <c r="G33" s="158"/>
      <c r="H33" s="158">
        <v>0</v>
      </c>
    </row>
    <row r="34" spans="1:8" ht="15">
      <c r="A34" s="157">
        <v>27</v>
      </c>
      <c r="B34" s="161" t="s">
        <v>267</v>
      </c>
      <c r="C34" s="159">
        <v>0</v>
      </c>
      <c r="D34" s="159">
        <v>134</v>
      </c>
      <c r="E34" s="159">
        <v>133</v>
      </c>
      <c r="F34" s="159">
        <v>133</v>
      </c>
      <c r="G34" s="158"/>
      <c r="H34" s="158"/>
    </row>
    <row r="35" spans="1:8" ht="15">
      <c r="A35" s="157">
        <v>28</v>
      </c>
      <c r="B35" s="161" t="s">
        <v>268</v>
      </c>
      <c r="C35" s="159">
        <v>0</v>
      </c>
      <c r="D35" s="159">
        <v>0</v>
      </c>
      <c r="E35" s="159">
        <v>0</v>
      </c>
      <c r="F35" s="159">
        <v>0</v>
      </c>
      <c r="G35" s="158"/>
      <c r="H35" s="158"/>
    </row>
    <row r="36" spans="1:8" ht="15">
      <c r="A36" s="157">
        <v>29</v>
      </c>
      <c r="B36" s="161" t="s">
        <v>269</v>
      </c>
      <c r="C36" s="159">
        <v>0</v>
      </c>
      <c r="D36" s="159">
        <v>0</v>
      </c>
      <c r="E36" s="159">
        <v>0</v>
      </c>
      <c r="F36" s="159">
        <v>0</v>
      </c>
      <c r="G36" s="158"/>
      <c r="H36" s="158"/>
    </row>
    <row r="37" spans="1:8" ht="15">
      <c r="A37" s="157">
        <v>30</v>
      </c>
      <c r="B37" s="158" t="s">
        <v>272</v>
      </c>
      <c r="C37" s="159">
        <f>SUM(C8+C33)</f>
        <v>64522</v>
      </c>
      <c r="D37" s="159">
        <f>SUM(D8+D33)</f>
        <v>67228</v>
      </c>
      <c r="E37" s="159">
        <f>SUM(E8+E33)</f>
        <v>63458</v>
      </c>
      <c r="F37" s="159">
        <f>SUM(F8+F33)</f>
        <v>63458</v>
      </c>
      <c r="G37" s="159">
        <f>SUM(G8+G33)</f>
        <v>0</v>
      </c>
      <c r="H37" s="159">
        <f>SUM(H8+H33)</f>
        <v>0</v>
      </c>
    </row>
    <row r="38" spans="1:8" ht="15">
      <c r="A38" s="157">
        <v>31</v>
      </c>
      <c r="B38" s="161" t="s">
        <v>273</v>
      </c>
      <c r="C38" s="159">
        <f>SUM(C39:C40)</f>
        <v>0</v>
      </c>
      <c r="D38" s="159">
        <f>SUM(D39:D40)</f>
        <v>0</v>
      </c>
      <c r="E38" s="159">
        <f>SUM(E39:E40)</f>
        <v>0</v>
      </c>
      <c r="F38" s="159">
        <f>SUM(F39:F40)</f>
        <v>0</v>
      </c>
      <c r="G38" s="158"/>
      <c r="H38" s="158"/>
    </row>
    <row r="39" spans="1:8" ht="15">
      <c r="A39" s="157">
        <v>32</v>
      </c>
      <c r="B39" s="166" t="s">
        <v>274</v>
      </c>
      <c r="C39" s="167">
        <v>0</v>
      </c>
      <c r="D39" s="167">
        <v>0</v>
      </c>
      <c r="E39" s="167">
        <v>0</v>
      </c>
      <c r="F39" s="167">
        <v>0</v>
      </c>
      <c r="G39" s="104"/>
      <c r="H39" s="104"/>
    </row>
    <row r="40" spans="1:8" ht="15">
      <c r="A40" s="157">
        <v>33</v>
      </c>
      <c r="B40" s="166" t="s">
        <v>338</v>
      </c>
      <c r="C40" s="167">
        <v>0</v>
      </c>
      <c r="D40" s="167">
        <v>0</v>
      </c>
      <c r="E40" s="167">
        <v>0</v>
      </c>
      <c r="F40" s="167">
        <v>0</v>
      </c>
      <c r="G40" s="104"/>
      <c r="H40" s="104"/>
    </row>
    <row r="41" spans="1:8" ht="15">
      <c r="A41" s="157">
        <v>34</v>
      </c>
      <c r="B41" s="158" t="s">
        <v>276</v>
      </c>
      <c r="C41" s="159">
        <f>SUM(C38)</f>
        <v>0</v>
      </c>
      <c r="D41" s="159">
        <f>SUM(D38)</f>
        <v>0</v>
      </c>
      <c r="E41" s="159">
        <f>SUM(E38)</f>
        <v>0</v>
      </c>
      <c r="F41" s="159">
        <f>SUM(F38)</f>
        <v>0</v>
      </c>
      <c r="G41" s="158"/>
      <c r="H41" s="158"/>
    </row>
    <row r="42" spans="1:8" ht="15">
      <c r="A42" s="157">
        <v>35</v>
      </c>
      <c r="B42" s="158" t="s">
        <v>277</v>
      </c>
      <c r="C42" s="159">
        <f>SUM(C37+C41)</f>
        <v>64522</v>
      </c>
      <c r="D42" s="159">
        <f>SUM(D37+D41)</f>
        <v>67228</v>
      </c>
      <c r="E42" s="159">
        <f>SUM(E37+E41)</f>
        <v>63458</v>
      </c>
      <c r="F42" s="159">
        <f>SUM(F37+F41)</f>
        <v>63458</v>
      </c>
      <c r="G42" s="159">
        <f>SUM(G37+G41)</f>
        <v>0</v>
      </c>
      <c r="H42" s="159">
        <f>SUM(H37+H41)</f>
        <v>0</v>
      </c>
    </row>
  </sheetData>
  <sheetProtection selectLockedCells="1" selectUnlockedCells="1"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4">
    <cfRule type="expression" priority="1" dxfId="0" stopIfTrue="1">
      <formula>LARGE(($A$8:$A$24),MIN(10,COUNT($A$8:$A$24)))&lt;=#REF!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6" sqref="B16"/>
    </sheetView>
  </sheetViews>
  <sheetFormatPr defaultColWidth="9.140625" defaultRowHeight="15"/>
  <cols>
    <col min="1" max="1" width="16.8515625" style="175" customWidth="1"/>
    <col min="2" max="2" width="43.421875" style="176" customWidth="1"/>
    <col min="3" max="3" width="21.8515625" style="176" customWidth="1"/>
    <col min="4" max="4" width="22.7109375" style="176" customWidth="1"/>
    <col min="5" max="5" width="20.28125" style="175" customWidth="1"/>
    <col min="6" max="7" width="11.00390625" style="175" customWidth="1"/>
    <col min="8" max="8" width="11.8515625" style="175" customWidth="1"/>
    <col min="9" max="16384" width="9.140625" style="175" customWidth="1"/>
  </cols>
  <sheetData>
    <row r="1" spans="5:6" ht="15.75" customHeight="1">
      <c r="E1" s="177" t="s">
        <v>339</v>
      </c>
      <c r="F1" s="177"/>
    </row>
    <row r="3" spans="2:5" ht="20.25" customHeight="1">
      <c r="B3" s="178" t="s">
        <v>340</v>
      </c>
      <c r="C3" s="178"/>
      <c r="D3" s="178"/>
      <c r="E3" s="178"/>
    </row>
    <row r="5" spans="1:6" ht="26.25" customHeight="1">
      <c r="A5" s="176"/>
      <c r="B5" s="179"/>
      <c r="C5" s="179"/>
      <c r="D5" s="179"/>
      <c r="E5" s="180" t="s">
        <v>2</v>
      </c>
      <c r="F5" s="176"/>
    </row>
    <row r="6" spans="1:5" s="184" customFormat="1" ht="49.5" customHeight="1">
      <c r="A6" s="181" t="s">
        <v>112</v>
      </c>
      <c r="B6" s="182" t="s">
        <v>280</v>
      </c>
      <c r="C6" s="183" t="s">
        <v>281</v>
      </c>
      <c r="D6" s="183" t="s">
        <v>282</v>
      </c>
      <c r="E6" s="183" t="s">
        <v>151</v>
      </c>
    </row>
    <row r="7" spans="1:6" s="187" customFormat="1" ht="18" customHeight="1">
      <c r="A7" s="209"/>
      <c r="B7" s="182" t="s">
        <v>12</v>
      </c>
      <c r="C7" s="186" t="s">
        <v>13</v>
      </c>
      <c r="D7" s="186" t="s">
        <v>14</v>
      </c>
      <c r="E7" s="186" t="s">
        <v>15</v>
      </c>
      <c r="F7" s="179"/>
    </row>
    <row r="8" spans="1:6" s="187" customFormat="1" ht="18" customHeight="1">
      <c r="A8" s="239">
        <v>1</v>
      </c>
      <c r="B8" s="240" t="s">
        <v>289</v>
      </c>
      <c r="C8" s="241">
        <f>SUM(C9)</f>
        <v>0</v>
      </c>
      <c r="D8" s="242">
        <f>SUM(D9)</f>
        <v>103</v>
      </c>
      <c r="E8" s="242">
        <f>SUM(E9)</f>
        <v>103</v>
      </c>
      <c r="F8" s="179"/>
    </row>
    <row r="9" spans="1:6" s="187" customFormat="1" ht="18" customHeight="1">
      <c r="A9" s="243">
        <v>2</v>
      </c>
      <c r="B9" s="244" t="s">
        <v>341</v>
      </c>
      <c r="C9" s="245">
        <v>0</v>
      </c>
      <c r="D9" s="246">
        <v>103</v>
      </c>
      <c r="E9" s="246">
        <v>103</v>
      </c>
      <c r="F9" s="179"/>
    </row>
    <row r="10" spans="1:6" ht="15.75" customHeight="1">
      <c r="A10" s="191">
        <v>3</v>
      </c>
      <c r="B10" s="189" t="s">
        <v>292</v>
      </c>
      <c r="C10" s="247">
        <f>SUM(C11:C13)</f>
        <v>0</v>
      </c>
      <c r="D10" s="190">
        <f>SUM(D11:D12)</f>
        <v>28</v>
      </c>
      <c r="E10" s="190">
        <f>SUM(E11:E12)</f>
        <v>27</v>
      </c>
      <c r="F10" s="176"/>
    </row>
    <row r="11" spans="1:6" ht="15.75" customHeight="1">
      <c r="A11" s="194">
        <v>4</v>
      </c>
      <c r="B11" s="192" t="s">
        <v>342</v>
      </c>
      <c r="C11" s="196">
        <v>0</v>
      </c>
      <c r="D11" s="193">
        <v>15</v>
      </c>
      <c r="E11" s="193">
        <v>15</v>
      </c>
      <c r="F11" s="176"/>
    </row>
    <row r="12" spans="1:6" ht="15.75" customHeight="1">
      <c r="A12" s="191">
        <v>5</v>
      </c>
      <c r="B12" s="192" t="s">
        <v>343</v>
      </c>
      <c r="C12" s="196">
        <v>0</v>
      </c>
      <c r="D12" s="193">
        <v>13</v>
      </c>
      <c r="E12" s="193">
        <v>12</v>
      </c>
      <c r="F12" s="176"/>
    </row>
    <row r="13" spans="1:6" s="199" customFormat="1" ht="15.75" customHeight="1">
      <c r="A13" s="191">
        <v>6</v>
      </c>
      <c r="B13" s="189" t="s">
        <v>344</v>
      </c>
      <c r="C13" s="247">
        <v>0</v>
      </c>
      <c r="D13" s="247">
        <v>3</v>
      </c>
      <c r="E13" s="247">
        <v>3</v>
      </c>
      <c r="F13" s="184"/>
    </row>
    <row r="14" spans="1:6" s="199" customFormat="1" ht="15.75" customHeight="1">
      <c r="A14" s="224">
        <v>7</v>
      </c>
      <c r="B14" s="248" t="s">
        <v>303</v>
      </c>
      <c r="C14" s="249">
        <f>SUM(C8+C10+C13)</f>
        <v>0</v>
      </c>
      <c r="D14" s="249">
        <f>SUM(D8+D10+D13)</f>
        <v>134</v>
      </c>
      <c r="E14" s="249">
        <f>SUM(E8+E10+E13)</f>
        <v>133</v>
      </c>
      <c r="F14" s="184"/>
    </row>
  </sheetData>
  <sheetProtection selectLockedCells="1" selectUnlockedCells="1"/>
  <mergeCells count="2">
    <mergeCell ref="E1:F1"/>
    <mergeCell ref="B3:E3"/>
  </mergeCells>
  <printOptions/>
  <pageMargins left="0.7" right="0.7" top="0.75" bottom="0.75" header="0.5118055555555555" footer="0.5118055555555555"/>
  <pageSetup horizontalDpi="300" verticalDpi="300" orientation="portrait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2">
      <selection activeCell="E22" sqref="E22"/>
    </sheetView>
  </sheetViews>
  <sheetFormatPr defaultColWidth="9.140625" defaultRowHeight="15"/>
  <sheetData>
    <row r="2" spans="1:13" ht="15">
      <c r="A2" s="227" t="s">
        <v>345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4" spans="11:13" ht="15" customHeight="1">
      <c r="K4" s="228" t="s">
        <v>346</v>
      </c>
      <c r="L4" s="228"/>
      <c r="M4" s="228"/>
    </row>
    <row r="5" ht="15.75"/>
    <row r="6" spans="1:13" ht="15" customHeight="1">
      <c r="A6" s="122" t="s">
        <v>112</v>
      </c>
      <c r="B6" s="122" t="s">
        <v>113</v>
      </c>
      <c r="C6" s="122"/>
      <c r="D6" s="122"/>
      <c r="E6" s="229" t="s">
        <v>314</v>
      </c>
      <c r="F6" s="229"/>
      <c r="G6" s="229"/>
      <c r="H6" s="229" t="s">
        <v>315</v>
      </c>
      <c r="I6" s="229"/>
      <c r="J6" s="229"/>
      <c r="K6" s="230" t="s">
        <v>316</v>
      </c>
      <c r="L6" s="230"/>
      <c r="M6" s="230"/>
    </row>
    <row r="7" spans="1:13" ht="15.75">
      <c r="A7" s="122"/>
      <c r="B7" s="122"/>
      <c r="C7" s="122"/>
      <c r="D7" s="122"/>
      <c r="E7" s="231" t="s">
        <v>149</v>
      </c>
      <c r="F7" s="232" t="s">
        <v>317</v>
      </c>
      <c r="G7" s="233" t="s">
        <v>151</v>
      </c>
      <c r="H7" s="231" t="s">
        <v>149</v>
      </c>
      <c r="I7" s="232" t="s">
        <v>317</v>
      </c>
      <c r="J7" s="233" t="s">
        <v>151</v>
      </c>
      <c r="K7" s="231" t="s">
        <v>149</v>
      </c>
      <c r="L7" s="232" t="s">
        <v>317</v>
      </c>
      <c r="M7" s="233" t="s">
        <v>151</v>
      </c>
    </row>
    <row r="8" spans="1:13" ht="15" customHeight="1">
      <c r="A8" s="134"/>
      <c r="B8" s="234" t="s">
        <v>12</v>
      </c>
      <c r="C8" s="234"/>
      <c r="D8" s="234"/>
      <c r="E8" s="132" t="s">
        <v>13</v>
      </c>
      <c r="F8" s="132" t="s">
        <v>14</v>
      </c>
      <c r="G8" s="132" t="s">
        <v>15</v>
      </c>
      <c r="H8" s="132" t="s">
        <v>16</v>
      </c>
      <c r="I8" s="132" t="s">
        <v>17</v>
      </c>
      <c r="J8" s="132" t="s">
        <v>18</v>
      </c>
      <c r="K8" s="132" t="s">
        <v>19</v>
      </c>
      <c r="L8" s="132" t="s">
        <v>318</v>
      </c>
      <c r="M8" s="133" t="s">
        <v>319</v>
      </c>
    </row>
    <row r="9" spans="1:13" ht="15.75" customHeight="1">
      <c r="A9" s="235">
        <v>1</v>
      </c>
      <c r="B9" s="236" t="s">
        <v>347</v>
      </c>
      <c r="C9" s="236"/>
      <c r="D9" s="236"/>
      <c r="E9" s="237">
        <v>15</v>
      </c>
      <c r="F9" s="237">
        <v>15</v>
      </c>
      <c r="G9" s="237">
        <v>15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8">
        <v>0</v>
      </c>
    </row>
  </sheetData>
  <sheetProtection selectLockedCells="1" selectUnlockedCells="1"/>
  <mergeCells count="9">
    <mergeCell ref="A2:M2"/>
    <mergeCell ref="K4:M4"/>
    <mergeCell ref="A6:A7"/>
    <mergeCell ref="B6:D7"/>
    <mergeCell ref="E6:G6"/>
    <mergeCell ref="H6:J6"/>
    <mergeCell ref="K6:M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 paperSize="9" scale="7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4">
      <selection activeCell="E23" sqref="E23"/>
    </sheetView>
  </sheetViews>
  <sheetFormatPr defaultColWidth="9.140625" defaultRowHeight="15"/>
  <cols>
    <col min="1" max="1" width="33.140625" style="250" customWidth="1"/>
    <col min="2" max="5" width="11.8515625" style="250" customWidth="1"/>
    <col min="6" max="6" width="11.140625" style="250" customWidth="1"/>
    <col min="7" max="16384" width="9.140625" style="250" customWidth="1"/>
  </cols>
  <sheetData>
    <row r="1" spans="1:5" ht="27.75" customHeight="1">
      <c r="A1" s="251" t="s">
        <v>348</v>
      </c>
      <c r="B1" s="251"/>
      <c r="C1" s="251"/>
      <c r="D1" s="251"/>
      <c r="E1" s="251"/>
    </row>
    <row r="2" spans="1:5" ht="15">
      <c r="A2" s="251"/>
      <c r="B2" s="251"/>
      <c r="C2" s="251"/>
      <c r="D2" s="251"/>
      <c r="E2" s="251"/>
    </row>
    <row r="3" spans="1:6" ht="15" customHeight="1">
      <c r="A3" s="252"/>
      <c r="B3" s="253" t="s">
        <v>349</v>
      </c>
      <c r="C3" s="253"/>
      <c r="D3" s="253"/>
      <c r="E3" s="253"/>
      <c r="F3" s="253"/>
    </row>
    <row r="4" spans="1:5" ht="15">
      <c r="A4" s="252"/>
      <c r="B4" s="252"/>
      <c r="C4" s="252"/>
      <c r="D4" s="252"/>
      <c r="E4" s="252"/>
    </row>
    <row r="5" spans="1:6" ht="15.75" customHeight="1">
      <c r="A5" s="254"/>
      <c r="B5" s="255" t="s">
        <v>350</v>
      </c>
      <c r="C5" s="255"/>
      <c r="D5" s="255"/>
      <c r="E5" s="255"/>
      <c r="F5" s="255"/>
    </row>
    <row r="6" spans="1:6" ht="15.75">
      <c r="A6" s="256" t="s">
        <v>351</v>
      </c>
      <c r="B6" s="255"/>
      <c r="C6" s="255"/>
      <c r="D6" s="255"/>
      <c r="E6" s="255"/>
      <c r="F6" s="255"/>
    </row>
    <row r="7" spans="1:6" ht="15.75">
      <c r="A7" s="256"/>
      <c r="B7" s="255"/>
      <c r="C7" s="255"/>
      <c r="D7" s="255"/>
      <c r="E7" s="255"/>
      <c r="F7" s="255"/>
    </row>
    <row r="8" spans="1:6" ht="15.75">
      <c r="A8" s="256"/>
      <c r="B8" s="255"/>
      <c r="C8" s="255"/>
      <c r="D8" s="255"/>
      <c r="E8" s="255"/>
      <c r="F8" s="255"/>
    </row>
    <row r="9" spans="1:6" ht="15.75" customHeight="1">
      <c r="A9" s="256" t="s">
        <v>352</v>
      </c>
      <c r="B9" s="257" t="s">
        <v>353</v>
      </c>
      <c r="C9" s="257"/>
      <c r="D9" s="257"/>
      <c r="E9" s="257"/>
      <c r="F9" s="257"/>
    </row>
    <row r="10" spans="1:6" ht="16.5" customHeight="1">
      <c r="A10" s="256"/>
      <c r="B10" s="256"/>
      <c r="C10" s="258" t="s">
        <v>354</v>
      </c>
      <c r="D10" s="258"/>
      <c r="E10" s="258"/>
      <c r="F10" s="258"/>
    </row>
    <row r="11" spans="1:6" ht="15.75">
      <c r="A11" s="259" t="s">
        <v>355</v>
      </c>
      <c r="B11" s="260" t="s">
        <v>356</v>
      </c>
      <c r="C11" s="261" t="s">
        <v>357</v>
      </c>
      <c r="D11" s="261" t="s">
        <v>358</v>
      </c>
      <c r="E11" s="261" t="s">
        <v>359</v>
      </c>
      <c r="F11" s="262" t="s">
        <v>148</v>
      </c>
    </row>
    <row r="12" spans="1:6" ht="15">
      <c r="A12" s="263" t="s">
        <v>360</v>
      </c>
      <c r="B12" s="264">
        <v>3974</v>
      </c>
      <c r="C12" s="264">
        <v>6719</v>
      </c>
      <c r="D12" s="264">
        <v>2095</v>
      </c>
      <c r="E12" s="264"/>
      <c r="F12" s="265">
        <f>SUM(B12:E12)</f>
        <v>12788</v>
      </c>
    </row>
    <row r="13" spans="1:6" ht="15">
      <c r="A13" s="266" t="s">
        <v>361</v>
      </c>
      <c r="B13" s="267"/>
      <c r="C13" s="268"/>
      <c r="D13" s="268"/>
      <c r="E13" s="268"/>
      <c r="F13" s="269">
        <f>SUM(C13:E13)</f>
        <v>0</v>
      </c>
    </row>
    <row r="14" spans="1:6" ht="15">
      <c r="A14" s="270" t="s">
        <v>362</v>
      </c>
      <c r="B14" s="271">
        <v>26474</v>
      </c>
      <c r="C14" s="271">
        <v>22760</v>
      </c>
      <c r="D14" s="271">
        <v>1924</v>
      </c>
      <c r="E14" s="271"/>
      <c r="F14" s="272">
        <f>SUM(B14:E14)</f>
        <v>51158</v>
      </c>
    </row>
    <row r="15" spans="1:6" ht="15">
      <c r="A15" s="270" t="s">
        <v>363</v>
      </c>
      <c r="B15" s="273"/>
      <c r="C15" s="271"/>
      <c r="D15" s="271"/>
      <c r="E15" s="271"/>
      <c r="F15" s="272">
        <f aca="true" t="shared" si="0" ref="F15:F18">SUM(C15:E15)</f>
        <v>0</v>
      </c>
    </row>
    <row r="16" spans="1:6" ht="15">
      <c r="A16" s="270" t="s">
        <v>364</v>
      </c>
      <c r="B16" s="273"/>
      <c r="C16" s="271"/>
      <c r="D16" s="271"/>
      <c r="E16" s="271"/>
      <c r="F16" s="272">
        <f t="shared" si="0"/>
        <v>0</v>
      </c>
    </row>
    <row r="17" spans="1:6" ht="15">
      <c r="A17" s="270" t="s">
        <v>365</v>
      </c>
      <c r="B17" s="273"/>
      <c r="C17" s="271"/>
      <c r="D17" s="271"/>
      <c r="E17" s="271"/>
      <c r="F17" s="272">
        <f t="shared" si="0"/>
        <v>0</v>
      </c>
    </row>
    <row r="18" spans="1:6" ht="15.75">
      <c r="A18" s="274"/>
      <c r="B18" s="275"/>
      <c r="C18" s="276"/>
      <c r="D18" s="276"/>
      <c r="E18" s="276"/>
      <c r="F18" s="272">
        <f t="shared" si="0"/>
        <v>0</v>
      </c>
    </row>
    <row r="19" spans="1:6" ht="15.75">
      <c r="A19" s="277" t="s">
        <v>366</v>
      </c>
      <c r="B19" s="278">
        <f>B12+SUM(B14:B18)</f>
        <v>30448</v>
      </c>
      <c r="C19" s="278">
        <f>C12+SUM(C14:C18)</f>
        <v>29479</v>
      </c>
      <c r="D19" s="278">
        <f>D12+SUM(D14:D18)</f>
        <v>4019</v>
      </c>
      <c r="E19" s="279">
        <f>E12+SUM(E14:E18)</f>
        <v>0</v>
      </c>
      <c r="F19" s="280">
        <f>F12+SUM(F14:F18)</f>
        <v>63946</v>
      </c>
    </row>
    <row r="20" spans="1:6" ht="15.75">
      <c r="A20" s="281"/>
      <c r="B20" s="281"/>
      <c r="C20" s="281"/>
      <c r="D20" s="281"/>
      <c r="E20" s="281"/>
      <c r="F20" s="281"/>
    </row>
    <row r="21" spans="1:6" ht="15.75">
      <c r="A21" s="259" t="s">
        <v>367</v>
      </c>
      <c r="B21" s="260" t="s">
        <v>356</v>
      </c>
      <c r="C21" s="261" t="s">
        <v>357</v>
      </c>
      <c r="D21" s="261" t="s">
        <v>358</v>
      </c>
      <c r="E21" s="261" t="s">
        <v>359</v>
      </c>
      <c r="F21" s="262" t="s">
        <v>148</v>
      </c>
    </row>
    <row r="22" spans="1:6" ht="15">
      <c r="A22" s="263" t="s">
        <v>368</v>
      </c>
      <c r="B22" s="282">
        <v>1298</v>
      </c>
      <c r="C22" s="264">
        <v>1388</v>
      </c>
      <c r="D22" s="264">
        <v>1976</v>
      </c>
      <c r="E22" s="264"/>
      <c r="F22" s="265">
        <f>SUM(C22:E22)</f>
        <v>3364</v>
      </c>
    </row>
    <row r="23" spans="1:6" ht="15">
      <c r="A23" s="283" t="s">
        <v>369</v>
      </c>
      <c r="B23" s="271">
        <v>22947</v>
      </c>
      <c r="C23" s="271">
        <v>21137</v>
      </c>
      <c r="D23" s="271"/>
      <c r="E23" s="271"/>
      <c r="F23" s="272">
        <f aca="true" t="shared" si="1" ref="F23:F25">SUM(B23:E23)</f>
        <v>44084</v>
      </c>
    </row>
    <row r="24" spans="1:6" ht="15">
      <c r="A24" s="270" t="s">
        <v>370</v>
      </c>
      <c r="B24" s="271">
        <v>6128</v>
      </c>
      <c r="C24" s="271">
        <v>3962</v>
      </c>
      <c r="D24" s="271"/>
      <c r="E24" s="271"/>
      <c r="F24" s="272">
        <f t="shared" si="1"/>
        <v>10090</v>
      </c>
    </row>
    <row r="25" spans="1:6" ht="15">
      <c r="A25" s="270" t="s">
        <v>371</v>
      </c>
      <c r="B25" s="271">
        <v>75</v>
      </c>
      <c r="C25" s="271">
        <v>5035</v>
      </c>
      <c r="D25" s="271"/>
      <c r="E25" s="271"/>
      <c r="F25" s="272">
        <f t="shared" si="1"/>
        <v>5110</v>
      </c>
    </row>
    <row r="26" spans="1:6" ht="15">
      <c r="A26" s="284"/>
      <c r="B26" s="285"/>
      <c r="C26" s="271"/>
      <c r="D26" s="286"/>
      <c r="E26" s="271"/>
      <c r="F26" s="272">
        <f aca="true" t="shared" si="2" ref="F26:F28">SUM(C26:E26)</f>
        <v>0</v>
      </c>
    </row>
    <row r="27" spans="1:6" ht="15">
      <c r="A27" s="284"/>
      <c r="B27" s="285"/>
      <c r="C27" s="271"/>
      <c r="D27" s="286"/>
      <c r="E27" s="271"/>
      <c r="F27" s="272">
        <f t="shared" si="2"/>
        <v>0</v>
      </c>
    </row>
    <row r="28" spans="1:6" ht="15.75">
      <c r="A28" s="274"/>
      <c r="B28" s="275"/>
      <c r="C28" s="276"/>
      <c r="D28" s="287"/>
      <c r="E28" s="276"/>
      <c r="F28" s="272">
        <f t="shared" si="2"/>
        <v>0</v>
      </c>
    </row>
    <row r="29" spans="1:6" ht="15.75">
      <c r="A29" s="277" t="s">
        <v>140</v>
      </c>
      <c r="B29" s="278">
        <f>SUM(B22:B28)</f>
        <v>30448</v>
      </c>
      <c r="C29" s="278">
        <f>SUM(C22:C28)</f>
        <v>31522</v>
      </c>
      <c r="D29" s="278">
        <f>SUM(D22:D28)</f>
        <v>1976</v>
      </c>
      <c r="E29" s="279">
        <f>SUM(E22:E28)</f>
        <v>0</v>
      </c>
      <c r="F29" s="280">
        <f>SUM(B29:E29)</f>
        <v>63946</v>
      </c>
    </row>
    <row r="30" spans="1:6" ht="15">
      <c r="A30" s="288"/>
      <c r="B30" s="288"/>
      <c r="C30" s="288"/>
      <c r="D30" s="288"/>
      <c r="E30" s="288"/>
      <c r="F30" s="289"/>
    </row>
    <row r="31" spans="1:8" ht="15" customHeight="1">
      <c r="A31" s="290"/>
      <c r="B31" s="290"/>
      <c r="C31" s="290"/>
      <c r="D31" s="290"/>
      <c r="E31" s="290"/>
      <c r="F31" s="289"/>
      <c r="H31" s="291"/>
    </row>
    <row r="32" spans="1:6" ht="15.75" customHeight="1">
      <c r="A32" s="256" t="s">
        <v>351</v>
      </c>
      <c r="B32" s="292" t="s">
        <v>372</v>
      </c>
      <c r="C32" s="292"/>
      <c r="D32" s="292"/>
      <c r="E32" s="292"/>
      <c r="F32" s="292"/>
    </row>
    <row r="33" spans="1:6" ht="15.75" customHeight="1">
      <c r="A33" s="256" t="s">
        <v>352</v>
      </c>
      <c r="B33" s="257" t="s">
        <v>373</v>
      </c>
      <c r="C33" s="257"/>
      <c r="D33" s="257"/>
      <c r="E33" s="257"/>
      <c r="F33" s="257"/>
    </row>
    <row r="34" spans="1:6" ht="16.5" customHeight="1">
      <c r="A34" s="256"/>
      <c r="B34" s="256"/>
      <c r="C34" s="258" t="s">
        <v>354</v>
      </c>
      <c r="D34" s="258"/>
      <c r="E34" s="258"/>
      <c r="F34" s="258"/>
    </row>
    <row r="35" spans="1:6" ht="15.75">
      <c r="A35" s="259" t="s">
        <v>355</v>
      </c>
      <c r="B35" s="260" t="s">
        <v>356</v>
      </c>
      <c r="C35" s="261" t="s">
        <v>357</v>
      </c>
      <c r="D35" s="261" t="s">
        <v>358</v>
      </c>
      <c r="E35" s="261" t="s">
        <v>359</v>
      </c>
      <c r="F35" s="262" t="s">
        <v>148</v>
      </c>
    </row>
    <row r="36" spans="1:6" ht="15">
      <c r="A36" s="263" t="s">
        <v>360</v>
      </c>
      <c r="B36" s="293" t="s">
        <v>374</v>
      </c>
      <c r="C36" s="264"/>
      <c r="D36" s="294"/>
      <c r="E36" s="264"/>
      <c r="F36" s="265">
        <v>646</v>
      </c>
    </row>
    <row r="37" spans="1:6" ht="15">
      <c r="A37" s="266" t="s">
        <v>361</v>
      </c>
      <c r="B37" s="267"/>
      <c r="C37" s="268"/>
      <c r="D37" s="295"/>
      <c r="E37" s="268"/>
      <c r="F37" s="269">
        <f>SUM(C37:E37)</f>
        <v>0</v>
      </c>
    </row>
    <row r="38" spans="1:6" ht="15">
      <c r="A38" s="270" t="s">
        <v>362</v>
      </c>
      <c r="B38" s="296" t="s">
        <v>375</v>
      </c>
      <c r="C38" s="271">
        <v>1055</v>
      </c>
      <c r="D38" s="271">
        <v>34651</v>
      </c>
      <c r="E38" s="271"/>
      <c r="F38" s="272">
        <f>SUM(B38:E38)</f>
        <v>35706</v>
      </c>
    </row>
    <row r="39" spans="1:6" ht="15">
      <c r="A39" s="270" t="s">
        <v>363</v>
      </c>
      <c r="B39" s="273"/>
      <c r="C39" s="271"/>
      <c r="D39" s="286"/>
      <c r="E39" s="271"/>
      <c r="F39" s="272">
        <f aca="true" t="shared" si="3" ref="F39:F42">SUM(C39:E39)</f>
        <v>0</v>
      </c>
    </row>
    <row r="40" spans="1:6" ht="15">
      <c r="A40" s="270" t="s">
        <v>364</v>
      </c>
      <c r="B40" s="273"/>
      <c r="C40" s="271"/>
      <c r="D40" s="286"/>
      <c r="E40" s="271"/>
      <c r="F40" s="272">
        <f t="shared" si="3"/>
        <v>0</v>
      </c>
    </row>
    <row r="41" spans="1:6" ht="15">
      <c r="A41" s="270" t="s">
        <v>365</v>
      </c>
      <c r="B41" s="273"/>
      <c r="C41" s="271"/>
      <c r="D41" s="286"/>
      <c r="E41" s="271"/>
      <c r="F41" s="272">
        <f t="shared" si="3"/>
        <v>0</v>
      </c>
    </row>
    <row r="42" spans="1:6" ht="15.75">
      <c r="A42" s="274"/>
      <c r="B42" s="275"/>
      <c r="C42" s="276"/>
      <c r="D42" s="287"/>
      <c r="E42" s="276"/>
      <c r="F42" s="272">
        <f t="shared" si="3"/>
        <v>0</v>
      </c>
    </row>
    <row r="43" spans="1:6" ht="15.75">
      <c r="A43" s="277" t="s">
        <v>366</v>
      </c>
      <c r="B43" s="297" t="s">
        <v>376</v>
      </c>
      <c r="C43" s="278">
        <f>C36+SUM(C38:C42)</f>
        <v>1055</v>
      </c>
      <c r="D43" s="278">
        <f>D36+SUM(D38:D42)</f>
        <v>34651</v>
      </c>
      <c r="E43" s="279">
        <f>E36+SUM(E38:E42)</f>
        <v>0</v>
      </c>
      <c r="F43" s="280">
        <f>F36+SUM(F38:F42)</f>
        <v>36352</v>
      </c>
    </row>
    <row r="44" spans="1:6" ht="15.75">
      <c r="A44" s="281"/>
      <c r="B44" s="281"/>
      <c r="C44" s="281"/>
      <c r="D44" s="281"/>
      <c r="E44" s="281"/>
      <c r="F44" s="281"/>
    </row>
    <row r="45" spans="1:6" ht="15.75">
      <c r="A45" s="259" t="s">
        <v>367</v>
      </c>
      <c r="B45" s="260" t="s">
        <v>356</v>
      </c>
      <c r="C45" s="261" t="s">
        <v>357</v>
      </c>
      <c r="D45" s="261" t="s">
        <v>358</v>
      </c>
      <c r="E45" s="261" t="s">
        <v>359</v>
      </c>
      <c r="F45" s="262" t="s">
        <v>148</v>
      </c>
    </row>
    <row r="46" spans="1:6" ht="15">
      <c r="A46" s="263" t="s">
        <v>368</v>
      </c>
      <c r="B46" s="298"/>
      <c r="C46" s="264"/>
      <c r="D46" s="264"/>
      <c r="E46" s="264"/>
      <c r="F46" s="265">
        <f>SUM(C46:E46)</f>
        <v>0</v>
      </c>
    </row>
    <row r="47" spans="1:6" ht="15">
      <c r="A47" s="283" t="s">
        <v>369</v>
      </c>
      <c r="B47" s="299"/>
      <c r="C47" s="271"/>
      <c r="D47" s="271">
        <v>26611</v>
      </c>
      <c r="E47" s="271"/>
      <c r="F47" s="272">
        <f aca="true" t="shared" si="4" ref="F47:F49">SUM(B47:E47)</f>
        <v>26611</v>
      </c>
    </row>
    <row r="48" spans="1:6" ht="15">
      <c r="A48" s="270" t="s">
        <v>370</v>
      </c>
      <c r="B48" s="273"/>
      <c r="C48" s="271"/>
      <c r="D48" s="271"/>
      <c r="E48" s="271"/>
      <c r="F48" s="272">
        <f t="shared" si="4"/>
        <v>0</v>
      </c>
    </row>
    <row r="49" spans="1:6" ht="15">
      <c r="A49" s="270" t="s">
        <v>371</v>
      </c>
      <c r="B49" s="300">
        <v>910</v>
      </c>
      <c r="C49" s="271">
        <v>569</v>
      </c>
      <c r="D49" s="271">
        <v>7950</v>
      </c>
      <c r="E49" s="271">
        <v>312</v>
      </c>
      <c r="F49" s="272">
        <f t="shared" si="4"/>
        <v>9741</v>
      </c>
    </row>
    <row r="50" spans="1:6" ht="15">
      <c r="A50" s="284"/>
      <c r="B50" s="285"/>
      <c r="C50" s="271"/>
      <c r="D50" s="271"/>
      <c r="E50" s="271"/>
      <c r="F50" s="272">
        <f aca="true" t="shared" si="5" ref="F50:F52">SUM(C50:E50)</f>
        <v>0</v>
      </c>
    </row>
    <row r="51" spans="1:6" ht="15">
      <c r="A51" s="284"/>
      <c r="B51" s="285"/>
      <c r="C51" s="271"/>
      <c r="D51" s="271"/>
      <c r="E51" s="271"/>
      <c r="F51" s="272">
        <f t="shared" si="5"/>
        <v>0</v>
      </c>
    </row>
    <row r="52" spans="1:6" ht="15.75">
      <c r="A52" s="274"/>
      <c r="B52" s="275"/>
      <c r="C52" s="276"/>
      <c r="D52" s="276"/>
      <c r="E52" s="276"/>
      <c r="F52" s="272">
        <f t="shared" si="5"/>
        <v>0</v>
      </c>
    </row>
    <row r="53" spans="1:6" ht="15.75">
      <c r="A53" s="277" t="s">
        <v>140</v>
      </c>
      <c r="B53" s="297">
        <v>598</v>
      </c>
      <c r="C53" s="278">
        <f>SUM(C46:C52)</f>
        <v>569</v>
      </c>
      <c r="D53" s="278">
        <f>SUM(D46:D52)</f>
        <v>34561</v>
      </c>
      <c r="E53" s="278">
        <f>SUM(E46:E52)</f>
        <v>312</v>
      </c>
      <c r="F53" s="280">
        <f>SUM(F46:F52)</f>
        <v>36352</v>
      </c>
    </row>
    <row r="54" spans="1:6" ht="15">
      <c r="A54" s="254"/>
      <c r="B54" s="254"/>
      <c r="C54" s="254"/>
      <c r="D54" s="254"/>
      <c r="E54" s="254"/>
      <c r="F54" s="289"/>
    </row>
    <row r="55" spans="1:5" ht="15">
      <c r="A55" s="252"/>
      <c r="B55" s="252"/>
      <c r="C55" s="252"/>
      <c r="D55" s="252"/>
      <c r="E55" s="252"/>
    </row>
    <row r="56" spans="1:6" ht="15.75" customHeight="1">
      <c r="A56" s="301" t="s">
        <v>351</v>
      </c>
      <c r="B56" s="302" t="s">
        <v>377</v>
      </c>
      <c r="C56" s="302"/>
      <c r="D56" s="302"/>
      <c r="E56" s="302"/>
      <c r="F56" s="302"/>
    </row>
    <row r="57" spans="1:6" ht="15">
      <c r="A57" s="303" t="s">
        <v>352</v>
      </c>
      <c r="B57" s="304" t="s">
        <v>378</v>
      </c>
      <c r="C57" s="304"/>
      <c r="D57" s="304"/>
      <c r="E57" s="304"/>
      <c r="F57" s="304"/>
    </row>
    <row r="58" spans="1:6" ht="15.75">
      <c r="A58" s="303"/>
      <c r="B58" s="303"/>
      <c r="C58" s="305" t="s">
        <v>354</v>
      </c>
      <c r="D58" s="305"/>
      <c r="E58" s="305"/>
      <c r="F58" s="305"/>
    </row>
    <row r="59" spans="1:6" ht="15.75">
      <c r="A59" s="306" t="s">
        <v>355</v>
      </c>
      <c r="B59" s="307" t="s">
        <v>356</v>
      </c>
      <c r="C59" s="307" t="s">
        <v>357</v>
      </c>
      <c r="D59" s="307" t="s">
        <v>358</v>
      </c>
      <c r="E59" s="307" t="s">
        <v>359</v>
      </c>
      <c r="F59" s="308" t="s">
        <v>148</v>
      </c>
    </row>
    <row r="60" spans="1:6" ht="15">
      <c r="A60" s="309" t="s">
        <v>360</v>
      </c>
      <c r="B60" s="310"/>
      <c r="C60" s="311"/>
      <c r="D60" s="310">
        <v>1900</v>
      </c>
      <c r="E60" s="310"/>
      <c r="F60" s="312">
        <f>SUM(B60:E60)</f>
        <v>1900</v>
      </c>
    </row>
    <row r="61" spans="1:6" ht="15">
      <c r="A61" s="313" t="s">
        <v>361</v>
      </c>
      <c r="B61" s="314"/>
      <c r="C61" s="315"/>
      <c r="D61" s="314"/>
      <c r="E61" s="314"/>
      <c r="F61" s="316">
        <f aca="true" t="shared" si="6" ref="F61:F66">SUM(C61:E61)</f>
        <v>0</v>
      </c>
    </row>
    <row r="62" spans="1:6" ht="15">
      <c r="A62" s="317" t="s">
        <v>362</v>
      </c>
      <c r="B62" s="318"/>
      <c r="C62" s="319"/>
      <c r="D62" s="318">
        <v>19807</v>
      </c>
      <c r="E62" s="318"/>
      <c r="F62" s="320">
        <f t="shared" si="6"/>
        <v>19807</v>
      </c>
    </row>
    <row r="63" spans="1:6" ht="15">
      <c r="A63" s="317" t="s">
        <v>363</v>
      </c>
      <c r="B63" s="318"/>
      <c r="C63" s="319"/>
      <c r="D63" s="319"/>
      <c r="E63" s="318"/>
      <c r="F63" s="320">
        <f t="shared" si="6"/>
        <v>0</v>
      </c>
    </row>
    <row r="64" spans="1:6" ht="15">
      <c r="A64" s="317" t="s">
        <v>364</v>
      </c>
      <c r="B64" s="318"/>
      <c r="C64" s="319"/>
      <c r="D64" s="319"/>
      <c r="E64" s="318"/>
      <c r="F64" s="320">
        <f t="shared" si="6"/>
        <v>0</v>
      </c>
    </row>
    <row r="65" spans="1:6" ht="15">
      <c r="A65" s="317" t="s">
        <v>365</v>
      </c>
      <c r="B65" s="318"/>
      <c r="C65" s="319"/>
      <c r="D65" s="319"/>
      <c r="E65" s="318"/>
      <c r="F65" s="320">
        <f t="shared" si="6"/>
        <v>0</v>
      </c>
    </row>
    <row r="66" spans="1:6" ht="15.75">
      <c r="A66" s="321"/>
      <c r="B66" s="322"/>
      <c r="C66" s="323"/>
      <c r="D66" s="323"/>
      <c r="E66" s="322"/>
      <c r="F66" s="320">
        <f t="shared" si="6"/>
        <v>0</v>
      </c>
    </row>
    <row r="67" spans="1:6" ht="15.75">
      <c r="A67" s="324" t="s">
        <v>366</v>
      </c>
      <c r="B67" s="325">
        <f>B60+SUM(B62:B66)</f>
        <v>0</v>
      </c>
      <c r="C67" s="325">
        <f>C60+SUM(C62:C66)</f>
        <v>0</v>
      </c>
      <c r="D67" s="325">
        <f>D60+SUM(D62:D66)</f>
        <v>21707</v>
      </c>
      <c r="E67" s="326">
        <f>E60+SUM(E62:E66)</f>
        <v>0</v>
      </c>
      <c r="F67" s="327">
        <f>F60+SUM(F62:F66)</f>
        <v>21707</v>
      </c>
    </row>
    <row r="68" spans="1:6" ht="15.75">
      <c r="A68" s="328"/>
      <c r="B68" s="328"/>
      <c r="C68" s="328"/>
      <c r="D68" s="328"/>
      <c r="E68" s="328"/>
      <c r="F68" s="328"/>
    </row>
    <row r="69" spans="1:6" ht="15.75">
      <c r="A69" s="306" t="s">
        <v>367</v>
      </c>
      <c r="B69" s="307" t="s">
        <v>356</v>
      </c>
      <c r="C69" s="307" t="s">
        <v>357</v>
      </c>
      <c r="D69" s="307" t="s">
        <v>358</v>
      </c>
      <c r="E69" s="307" t="s">
        <v>359</v>
      </c>
      <c r="F69" s="308" t="s">
        <v>148</v>
      </c>
    </row>
    <row r="70" spans="1:6" ht="15">
      <c r="A70" s="309" t="s">
        <v>368</v>
      </c>
      <c r="B70" s="310"/>
      <c r="C70" s="310"/>
      <c r="D70" s="310"/>
      <c r="E70" s="310"/>
      <c r="F70" s="312">
        <f>SUM(C70:E70)</f>
        <v>0</v>
      </c>
    </row>
    <row r="71" spans="1:6" ht="15">
      <c r="A71" s="329" t="s">
        <v>369</v>
      </c>
      <c r="B71" s="318"/>
      <c r="C71" s="318"/>
      <c r="D71" s="318">
        <v>19032</v>
      </c>
      <c r="E71" s="318"/>
      <c r="F71" s="320">
        <f aca="true" t="shared" si="7" ref="F71:F73">SUM(B71:E71)</f>
        <v>19032</v>
      </c>
    </row>
    <row r="72" spans="1:6" ht="15">
      <c r="A72" s="317" t="s">
        <v>370</v>
      </c>
      <c r="B72" s="318"/>
      <c r="C72" s="318"/>
      <c r="D72" s="318"/>
      <c r="E72" s="318"/>
      <c r="F72" s="320">
        <f t="shared" si="7"/>
        <v>0</v>
      </c>
    </row>
    <row r="73" spans="1:6" ht="15">
      <c r="A73" s="317" t="s">
        <v>371</v>
      </c>
      <c r="B73" s="318"/>
      <c r="C73" s="318"/>
      <c r="D73" s="318">
        <v>2675</v>
      </c>
      <c r="E73" s="318"/>
      <c r="F73" s="320">
        <f t="shared" si="7"/>
        <v>2675</v>
      </c>
    </row>
    <row r="74" spans="1:6" ht="15">
      <c r="A74" s="330"/>
      <c r="B74" s="318"/>
      <c r="C74" s="318"/>
      <c r="D74" s="318"/>
      <c r="E74" s="318"/>
      <c r="F74" s="320">
        <f aca="true" t="shared" si="8" ref="F74:F76">SUM(C74:E74)</f>
        <v>0</v>
      </c>
    </row>
    <row r="75" spans="1:6" ht="15">
      <c r="A75" s="330"/>
      <c r="B75" s="318"/>
      <c r="C75" s="318"/>
      <c r="D75" s="318"/>
      <c r="E75" s="318"/>
      <c r="F75" s="320">
        <f t="shared" si="8"/>
        <v>0</v>
      </c>
    </row>
    <row r="76" spans="1:6" ht="15.75">
      <c r="A76" s="321"/>
      <c r="B76" s="322"/>
      <c r="C76" s="322"/>
      <c r="D76" s="322"/>
      <c r="E76" s="322"/>
      <c r="F76" s="320">
        <f t="shared" si="8"/>
        <v>0</v>
      </c>
    </row>
    <row r="77" spans="1:6" ht="15.75">
      <c r="A77" s="324" t="s">
        <v>140</v>
      </c>
      <c r="B77" s="325">
        <f>SUM(B70:B76)</f>
        <v>0</v>
      </c>
      <c r="C77" s="325">
        <f>SUM(C70:C76)</f>
        <v>0</v>
      </c>
      <c r="D77" s="325">
        <f>SUM(D70:D76)</f>
        <v>21707</v>
      </c>
      <c r="E77" s="326">
        <f>SUM(E70:E76)</f>
        <v>0</v>
      </c>
      <c r="F77" s="327">
        <f>SUM(F70:F76)</f>
        <v>21707</v>
      </c>
    </row>
    <row r="78" spans="1:5" ht="15">
      <c r="A78" s="252"/>
      <c r="B78" s="252"/>
      <c r="C78" s="252"/>
      <c r="D78" s="252"/>
      <c r="E78" s="252"/>
    </row>
    <row r="79" spans="1:5" ht="15.75">
      <c r="A79" s="331"/>
      <c r="B79" s="331"/>
      <c r="C79" s="331"/>
      <c r="D79" s="331"/>
      <c r="E79" s="331"/>
    </row>
    <row r="80" spans="1:5" ht="15">
      <c r="A80" s="332"/>
      <c r="B80" s="332"/>
      <c r="C80" s="332"/>
      <c r="D80" s="332"/>
      <c r="E80" s="332"/>
    </row>
    <row r="81" spans="1:5" ht="15">
      <c r="A81" s="333"/>
      <c r="B81" s="333"/>
      <c r="C81" s="333"/>
      <c r="D81" s="333"/>
      <c r="E81" s="333"/>
    </row>
    <row r="82" spans="1:5" ht="15">
      <c r="A82" s="334"/>
      <c r="B82" s="334"/>
      <c r="C82" s="334"/>
      <c r="D82" s="335"/>
      <c r="E82" s="335"/>
    </row>
    <row r="83" spans="1:5" ht="15">
      <c r="A83" s="334"/>
      <c r="B83" s="334"/>
      <c r="C83" s="334"/>
      <c r="D83" s="335"/>
      <c r="E83" s="335"/>
    </row>
    <row r="84" spans="1:5" ht="15">
      <c r="A84" s="336"/>
      <c r="B84" s="336"/>
      <c r="C84" s="336"/>
      <c r="D84" s="337"/>
      <c r="E84" s="337"/>
    </row>
    <row r="86" spans="1:5" ht="15">
      <c r="A86" s="252"/>
      <c r="B86" s="252"/>
      <c r="C86" s="252"/>
      <c r="D86" s="252"/>
      <c r="E86" s="252"/>
    </row>
    <row r="87" spans="1:5" ht="15.75">
      <c r="A87" s="331"/>
      <c r="B87" s="331"/>
      <c r="C87" s="331"/>
      <c r="D87" s="331"/>
      <c r="E87" s="331"/>
    </row>
    <row r="88" spans="1:5" ht="15">
      <c r="A88" s="332"/>
      <c r="B88" s="332"/>
      <c r="C88" s="332"/>
      <c r="D88" s="332"/>
      <c r="E88" s="332"/>
    </row>
    <row r="89" spans="1:5" ht="15">
      <c r="A89" s="333"/>
      <c r="B89" s="333"/>
      <c r="C89" s="333"/>
      <c r="D89" s="333"/>
      <c r="E89" s="333"/>
    </row>
    <row r="90" spans="1:5" ht="15">
      <c r="A90" s="334"/>
      <c r="B90" s="334"/>
      <c r="C90" s="334"/>
      <c r="D90" s="335"/>
      <c r="E90" s="335"/>
    </row>
    <row r="91" spans="1:5" ht="15">
      <c r="A91" s="334"/>
      <c r="B91" s="334"/>
      <c r="C91" s="334"/>
      <c r="D91" s="335"/>
      <c r="E91" s="335"/>
    </row>
    <row r="92" spans="1:5" ht="15">
      <c r="A92" s="336"/>
      <c r="B92" s="336"/>
      <c r="C92" s="336"/>
      <c r="D92" s="337"/>
      <c r="E92" s="337"/>
    </row>
  </sheetData>
  <sheetProtection selectLockedCells="1" selectUnlockedCells="1"/>
  <mergeCells count="31">
    <mergeCell ref="A1:E2"/>
    <mergeCell ref="B3:F3"/>
    <mergeCell ref="B5:F8"/>
    <mergeCell ref="B9:F9"/>
    <mergeCell ref="C10:F10"/>
    <mergeCell ref="A31:C31"/>
    <mergeCell ref="D31:E31"/>
    <mergeCell ref="B32:F32"/>
    <mergeCell ref="B33:F33"/>
    <mergeCell ref="C34:F34"/>
    <mergeCell ref="B56:F56"/>
    <mergeCell ref="B57:F57"/>
    <mergeCell ref="C58:F58"/>
    <mergeCell ref="A79:E79"/>
    <mergeCell ref="A81:C81"/>
    <mergeCell ref="D81:E81"/>
    <mergeCell ref="A82:C82"/>
    <mergeCell ref="D82:E82"/>
    <mergeCell ref="A83:C83"/>
    <mergeCell ref="D83:E83"/>
    <mergeCell ref="A84:C84"/>
    <mergeCell ref="D84:E84"/>
    <mergeCell ref="A87:E87"/>
    <mergeCell ref="A89:C89"/>
    <mergeCell ref="D89:E89"/>
    <mergeCell ref="A90:C90"/>
    <mergeCell ref="D90:E90"/>
    <mergeCell ref="A91:C91"/>
    <mergeCell ref="D91:E91"/>
    <mergeCell ref="A92:C92"/>
    <mergeCell ref="D92:E92"/>
  </mergeCells>
  <conditionalFormatting sqref="D92:E92 E70:E77 D84:E84 E9:E16 B16:D16 B27:D27 D34:E34 B48:D48 E51:E53 F12:F19 F22:F28 B19:E19 B29:F29 F36:F43 C43:E43 C53:F53 F46:F52 E60:F67 B67:E67 B77:F77 F70:F76 E19:E27 E41:E48">
    <cfRule type="cellIs" priority="1" dxfId="1" operator="equal" stopIfTrue="1">
      <formula>0</formula>
    </cfRule>
  </conditionalFormatting>
  <conditionalFormatting sqref="E35">
    <cfRule type="cellIs" priority="2" dxfId="1" operator="equal" stopIfTrue="1">
      <formula>0</formula>
    </cfRule>
  </conditionalFormatting>
  <conditionalFormatting sqref="F60:F67 D67:E67 D77:F77 F70:F76">
    <cfRule type="cellIs" priority="3" dxfId="1" operator="equal" stopIfTrue="1">
      <formula>0</formula>
    </cfRule>
  </conditionalFormatting>
  <conditionalFormatting sqref="B67">
    <cfRule type="cellIs" priority="4" dxfId="1" operator="equal" stopIfTrue="1">
      <formula>0</formula>
    </cfRule>
  </conditionalFormatting>
  <conditionalFormatting sqref="C67">
    <cfRule type="cellIs" priority="5" dxfId="1" operator="equal" stopIfTrue="1">
      <formula>0</formula>
    </cfRule>
  </conditionalFormatting>
  <conditionalFormatting sqref="B77">
    <cfRule type="cellIs" priority="6" dxfId="1" operator="equal" stopIfTrue="1">
      <formula>0</formula>
    </cfRule>
  </conditionalFormatting>
  <conditionalFormatting sqref="C77">
    <cfRule type="cellIs" priority="7" dxfId="1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9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D2:P33"/>
  <sheetViews>
    <sheetView workbookViewId="0" topLeftCell="A1">
      <selection activeCell="K17" sqref="K17"/>
    </sheetView>
  </sheetViews>
  <sheetFormatPr defaultColWidth="9.140625" defaultRowHeight="15"/>
  <cols>
    <col min="1" max="1" width="8.7109375" style="0" customWidth="1"/>
    <col min="2" max="3" width="0" style="0" hidden="1" customWidth="1"/>
    <col min="5" max="5" width="22.00390625" style="0" customWidth="1"/>
    <col min="6" max="6" width="10.28125" style="0" customWidth="1"/>
    <col min="7" max="7" width="10.8515625" style="0" customWidth="1"/>
    <col min="8" max="8" width="11.140625" style="0" customWidth="1"/>
    <col min="9" max="10" width="12.140625" style="0" customWidth="1"/>
    <col min="11" max="11" width="11.00390625" style="0" customWidth="1"/>
    <col min="12" max="12" width="12.28125" style="0" customWidth="1"/>
    <col min="13" max="13" width="14.8515625" style="0" customWidth="1"/>
    <col min="14" max="14" width="9.57421875" style="0" customWidth="1"/>
    <col min="16" max="16" width="9.57421875" style="0" customWidth="1"/>
  </cols>
  <sheetData>
    <row r="2" spans="10:16" ht="15">
      <c r="J2" s="338"/>
      <c r="K2" s="338"/>
      <c r="L2" s="338"/>
      <c r="M2" s="338"/>
      <c r="N2" s="338"/>
      <c r="O2" s="338"/>
      <c r="P2" s="338"/>
    </row>
    <row r="4" spans="4:16" ht="12.75" customHeight="1">
      <c r="D4" s="339" t="s">
        <v>379</v>
      </c>
      <c r="E4" s="339"/>
      <c r="F4" s="339"/>
      <c r="G4" s="339"/>
      <c r="H4" s="339"/>
      <c r="I4" s="339"/>
      <c r="J4" s="339"/>
      <c r="K4" s="339"/>
      <c r="L4" s="339"/>
      <c r="M4" s="340"/>
      <c r="N4" s="340"/>
      <c r="O4" s="340"/>
      <c r="P4" s="340"/>
    </row>
    <row r="5" spans="4:16" ht="15">
      <c r="D5" s="339"/>
      <c r="E5" s="339"/>
      <c r="F5" s="339"/>
      <c r="G5" s="339"/>
      <c r="H5" s="339"/>
      <c r="I5" s="339"/>
      <c r="J5" s="339"/>
      <c r="K5" s="339"/>
      <c r="L5" s="339"/>
      <c r="M5" s="340"/>
      <c r="N5" s="340"/>
      <c r="O5" s="340"/>
      <c r="P5" s="340"/>
    </row>
    <row r="6" spans="4:16" ht="15"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</row>
    <row r="7" spans="4:12" ht="12.75" customHeight="1">
      <c r="D7" s="341"/>
      <c r="E7" s="341"/>
      <c r="F7" s="341"/>
      <c r="H7" s="342" t="s">
        <v>2</v>
      </c>
      <c r="I7" s="342"/>
      <c r="K7" s="343" t="s">
        <v>380</v>
      </c>
      <c r="L7" s="343"/>
    </row>
    <row r="8" spans="4:14" ht="15" customHeight="1">
      <c r="D8" s="344" t="s">
        <v>113</v>
      </c>
      <c r="E8" s="344"/>
      <c r="F8" s="344"/>
      <c r="G8" s="345" t="s">
        <v>381</v>
      </c>
      <c r="H8" s="345"/>
      <c r="I8" s="345" t="s">
        <v>382</v>
      </c>
      <c r="J8" s="345"/>
      <c r="K8" s="346" t="s">
        <v>148</v>
      </c>
      <c r="L8" s="346"/>
      <c r="M8" s="347"/>
      <c r="N8" s="347"/>
    </row>
    <row r="9" spans="4:12" ht="15.75">
      <c r="D9" s="344"/>
      <c r="E9" s="344"/>
      <c r="F9" s="344"/>
      <c r="G9" s="345"/>
      <c r="H9" s="345"/>
      <c r="I9" s="345"/>
      <c r="J9" s="345"/>
      <c r="K9" s="346"/>
      <c r="L9" s="346"/>
    </row>
    <row r="10" spans="4:12" ht="15" customHeight="1">
      <c r="D10" s="348"/>
      <c r="E10" s="348"/>
      <c r="F10" s="348"/>
      <c r="G10" s="348"/>
      <c r="H10" s="348"/>
      <c r="I10" s="348"/>
      <c r="J10" s="348"/>
      <c r="K10" s="348"/>
      <c r="L10" s="348"/>
    </row>
    <row r="11" spans="4:12" ht="15">
      <c r="D11" s="349" t="s">
        <v>383</v>
      </c>
      <c r="E11" s="349"/>
      <c r="F11" s="349"/>
      <c r="G11" s="350">
        <v>454314</v>
      </c>
      <c r="H11" s="350"/>
      <c r="I11" s="350">
        <v>2191</v>
      </c>
      <c r="J11" s="350"/>
      <c r="K11" s="351">
        <f>SUM(G11:J12)</f>
        <v>456505</v>
      </c>
      <c r="L11" s="351"/>
    </row>
    <row r="12" spans="4:12" ht="15">
      <c r="D12" s="349"/>
      <c r="E12" s="349"/>
      <c r="F12" s="349"/>
      <c r="G12" s="350"/>
      <c r="H12" s="350"/>
      <c r="I12" s="350"/>
      <c r="J12" s="350"/>
      <c r="K12" s="351"/>
      <c r="L12" s="351"/>
    </row>
    <row r="13" spans="4:12" ht="15">
      <c r="D13" s="352" t="s">
        <v>384</v>
      </c>
      <c r="E13" s="352"/>
      <c r="F13" s="352"/>
      <c r="G13" s="350">
        <v>374572</v>
      </c>
      <c r="H13" s="350"/>
      <c r="I13" s="353">
        <v>63458</v>
      </c>
      <c r="J13" s="353"/>
      <c r="K13" s="351">
        <f>SUM(G13:J14)</f>
        <v>438030</v>
      </c>
      <c r="L13" s="351"/>
    </row>
    <row r="14" spans="4:12" ht="15">
      <c r="D14" s="352"/>
      <c r="E14" s="352"/>
      <c r="F14" s="352"/>
      <c r="G14" s="350"/>
      <c r="H14" s="350"/>
      <c r="I14" s="353"/>
      <c r="J14" s="353"/>
      <c r="K14" s="351"/>
      <c r="L14" s="351"/>
    </row>
    <row r="15" spans="4:12" ht="15">
      <c r="D15" s="354" t="s">
        <v>385</v>
      </c>
      <c r="E15" s="354"/>
      <c r="F15" s="354"/>
      <c r="G15" s="355">
        <f>SUM(G11-G13)</f>
        <v>79742</v>
      </c>
      <c r="H15" s="355"/>
      <c r="I15" s="355">
        <f>SUM(I11-I13)</f>
        <v>-61267</v>
      </c>
      <c r="J15" s="355"/>
      <c r="K15" s="355">
        <f>SUM(K11-K13)</f>
        <v>18475</v>
      </c>
      <c r="L15" s="355"/>
    </row>
    <row r="16" spans="4:12" ht="15">
      <c r="D16" s="354"/>
      <c r="E16" s="354"/>
      <c r="F16" s="354"/>
      <c r="G16" s="355"/>
      <c r="H16" s="355"/>
      <c r="I16" s="355"/>
      <c r="J16" s="355"/>
      <c r="K16" s="355"/>
      <c r="L16" s="355"/>
    </row>
    <row r="17" spans="4:12" ht="15">
      <c r="D17" s="349" t="s">
        <v>386</v>
      </c>
      <c r="E17" s="349"/>
      <c r="F17" s="349"/>
      <c r="G17" s="350">
        <v>57213</v>
      </c>
      <c r="H17" s="350"/>
      <c r="I17" s="350">
        <v>63939</v>
      </c>
      <c r="J17" s="350"/>
      <c r="K17" s="351">
        <f>SUM(G17:J18)</f>
        <v>121152</v>
      </c>
      <c r="L17" s="351"/>
    </row>
    <row r="18" spans="4:12" ht="15">
      <c r="D18" s="349"/>
      <c r="E18" s="349"/>
      <c r="F18" s="349"/>
      <c r="G18" s="350"/>
      <c r="H18" s="350"/>
      <c r="I18" s="350"/>
      <c r="J18" s="350"/>
      <c r="K18" s="351"/>
      <c r="L18" s="351"/>
    </row>
    <row r="19" spans="4:12" ht="15">
      <c r="D19" s="352" t="s">
        <v>387</v>
      </c>
      <c r="E19" s="352"/>
      <c r="F19" s="352"/>
      <c r="G19" s="350">
        <v>68986</v>
      </c>
      <c r="H19" s="350"/>
      <c r="I19" s="356">
        <v>0</v>
      </c>
      <c r="J19" s="356"/>
      <c r="K19" s="351">
        <f>SUM(G19:J20)</f>
        <v>68986</v>
      </c>
      <c r="L19" s="351"/>
    </row>
    <row r="20" spans="4:12" ht="15">
      <c r="D20" s="352"/>
      <c r="E20" s="352"/>
      <c r="F20" s="352"/>
      <c r="G20" s="350"/>
      <c r="H20" s="350"/>
      <c r="I20" s="356"/>
      <c r="J20" s="356"/>
      <c r="K20" s="351"/>
      <c r="L20" s="351"/>
    </row>
    <row r="21" spans="4:12" ht="15">
      <c r="D21" s="354" t="s">
        <v>388</v>
      </c>
      <c r="E21" s="354"/>
      <c r="F21" s="354"/>
      <c r="G21" s="357">
        <f>SUM(G17-G19)</f>
        <v>-11773</v>
      </c>
      <c r="H21" s="357"/>
      <c r="I21" s="357">
        <f>SUM(I17-I19)</f>
        <v>63939</v>
      </c>
      <c r="J21" s="357"/>
      <c r="K21" s="357">
        <f>SUM(K17-K19)</f>
        <v>52166</v>
      </c>
      <c r="L21" s="357"/>
    </row>
    <row r="22" spans="4:12" ht="15">
      <c r="D22" s="354"/>
      <c r="E22" s="354"/>
      <c r="F22" s="354"/>
      <c r="G22" s="357"/>
      <c r="H22" s="357"/>
      <c r="I22" s="357"/>
      <c r="J22" s="357"/>
      <c r="K22" s="357"/>
      <c r="L22" s="357"/>
    </row>
    <row r="23" spans="4:12" ht="15">
      <c r="D23" s="358" t="s">
        <v>389</v>
      </c>
      <c r="E23" s="358"/>
      <c r="F23" s="358"/>
      <c r="G23" s="359">
        <f>SUM(G15+G21)</f>
        <v>67969</v>
      </c>
      <c r="H23" s="359"/>
      <c r="I23" s="359">
        <f>SUM(I15+I21)</f>
        <v>2672</v>
      </c>
      <c r="J23" s="359"/>
      <c r="K23" s="359">
        <f>SUM(K15+K21)</f>
        <v>70641</v>
      </c>
      <c r="L23" s="359"/>
    </row>
    <row r="24" spans="4:12" ht="15.75">
      <c r="D24" s="358"/>
      <c r="E24" s="358"/>
      <c r="F24" s="358"/>
      <c r="G24" s="359"/>
      <c r="H24" s="359"/>
      <c r="I24" s="359"/>
      <c r="J24" s="359"/>
      <c r="K24" s="359"/>
      <c r="L24" s="359"/>
    </row>
    <row r="25" spans="4:12" ht="15">
      <c r="D25" s="360" t="s">
        <v>390</v>
      </c>
      <c r="E25" s="360"/>
      <c r="F25" s="360"/>
      <c r="G25" s="361">
        <f>SUM(G23)</f>
        <v>67969</v>
      </c>
      <c r="H25" s="361"/>
      <c r="I25" s="361">
        <f>SUM(I23)</f>
        <v>2672</v>
      </c>
      <c r="J25" s="361"/>
      <c r="K25" s="361">
        <f>SUM(K23)</f>
        <v>70641</v>
      </c>
      <c r="L25" s="361"/>
    </row>
    <row r="26" spans="4:12" ht="15">
      <c r="D26" s="360"/>
      <c r="E26" s="360"/>
      <c r="F26" s="360"/>
      <c r="G26" s="361"/>
      <c r="H26" s="361"/>
      <c r="I26" s="361"/>
      <c r="J26" s="361"/>
      <c r="K26" s="361"/>
      <c r="L26" s="361"/>
    </row>
    <row r="27" spans="4:12" ht="15">
      <c r="D27" s="358" t="s">
        <v>391</v>
      </c>
      <c r="E27" s="358"/>
      <c r="F27" s="358"/>
      <c r="G27" s="359">
        <v>484</v>
      </c>
      <c r="H27" s="359"/>
      <c r="I27" s="359">
        <v>0</v>
      </c>
      <c r="J27" s="359"/>
      <c r="K27" s="359">
        <f>SUM(G27:J28)</f>
        <v>484</v>
      </c>
      <c r="L27" s="359"/>
    </row>
    <row r="28" spans="4:12" ht="15.75">
      <c r="D28" s="358"/>
      <c r="E28" s="358"/>
      <c r="F28" s="358"/>
      <c r="G28" s="359"/>
      <c r="H28" s="359"/>
      <c r="I28" s="359"/>
      <c r="J28" s="359"/>
      <c r="K28" s="359"/>
      <c r="L28" s="359"/>
    </row>
    <row r="29" spans="4:12" ht="15" customHeight="1">
      <c r="D29" s="362"/>
      <c r="E29" s="362"/>
      <c r="F29" s="362"/>
      <c r="G29" s="362"/>
      <c r="H29" s="362"/>
      <c r="I29" s="362"/>
      <c r="J29" s="362"/>
      <c r="K29" s="362"/>
      <c r="L29" s="362"/>
    </row>
    <row r="30" spans="4:12" ht="15">
      <c r="D30" s="358" t="s">
        <v>392</v>
      </c>
      <c r="E30" s="358"/>
      <c r="F30" s="358"/>
      <c r="G30" s="359">
        <f>SUM(G23-G27)</f>
        <v>67485</v>
      </c>
      <c r="H30" s="359"/>
      <c r="I30" s="359">
        <f>SUM(I23-I27)</f>
        <v>2672</v>
      </c>
      <c r="J30" s="359"/>
      <c r="K30" s="359">
        <f>SUM(K23-K27)</f>
        <v>70157</v>
      </c>
      <c r="L30" s="359"/>
    </row>
    <row r="31" spans="4:12" ht="15.75">
      <c r="D31" s="358"/>
      <c r="E31" s="358"/>
      <c r="F31" s="358"/>
      <c r="G31" s="359"/>
      <c r="H31" s="359"/>
      <c r="I31" s="359"/>
      <c r="J31" s="359"/>
      <c r="K31" s="359"/>
      <c r="L31" s="359"/>
    </row>
    <row r="33" spans="4:12" ht="15" customHeight="1">
      <c r="D33" s="363" t="s">
        <v>393</v>
      </c>
      <c r="E33" s="363"/>
      <c r="F33" s="363"/>
      <c r="G33" s="363"/>
      <c r="H33" s="363"/>
      <c r="I33" s="363"/>
      <c r="J33" s="363"/>
      <c r="K33" s="363"/>
      <c r="L33" s="363"/>
    </row>
  </sheetData>
  <sheetProtection selectLockedCells="1" selectUnlockedCells="1"/>
  <mergeCells count="51">
    <mergeCell ref="J2:P2"/>
    <mergeCell ref="D4:L5"/>
    <mergeCell ref="H7:I7"/>
    <mergeCell ref="K7:L7"/>
    <mergeCell ref="D8:F9"/>
    <mergeCell ref="G8:H9"/>
    <mergeCell ref="I8:J9"/>
    <mergeCell ref="K8:L9"/>
    <mergeCell ref="D10:L10"/>
    <mergeCell ref="D11:F12"/>
    <mergeCell ref="G11:H12"/>
    <mergeCell ref="I11:J12"/>
    <mergeCell ref="K11:L12"/>
    <mergeCell ref="D13:F14"/>
    <mergeCell ref="G13:H14"/>
    <mergeCell ref="I13:J14"/>
    <mergeCell ref="K13:L14"/>
    <mergeCell ref="D15:F16"/>
    <mergeCell ref="G15:H16"/>
    <mergeCell ref="I15:J16"/>
    <mergeCell ref="K15:L16"/>
    <mergeCell ref="D17:F18"/>
    <mergeCell ref="G17:H18"/>
    <mergeCell ref="I17:J18"/>
    <mergeCell ref="K17:L18"/>
    <mergeCell ref="D19:F20"/>
    <mergeCell ref="G19:H20"/>
    <mergeCell ref="I19:J20"/>
    <mergeCell ref="K19:L20"/>
    <mergeCell ref="D21:F22"/>
    <mergeCell ref="G21:H22"/>
    <mergeCell ref="I21:J22"/>
    <mergeCell ref="K21:L22"/>
    <mergeCell ref="D23:F24"/>
    <mergeCell ref="G23:H24"/>
    <mergeCell ref="I23:J24"/>
    <mergeCell ref="K23:L24"/>
    <mergeCell ref="D25:F26"/>
    <mergeCell ref="G25:H26"/>
    <mergeCell ref="I25:J26"/>
    <mergeCell ref="K25:L26"/>
    <mergeCell ref="D27:F28"/>
    <mergeCell ref="G27:H28"/>
    <mergeCell ref="I27:J28"/>
    <mergeCell ref="K27:L28"/>
    <mergeCell ref="D29:L29"/>
    <mergeCell ref="D30:F31"/>
    <mergeCell ref="G30:H31"/>
    <mergeCell ref="I30:J31"/>
    <mergeCell ref="K30:L31"/>
    <mergeCell ref="D33:L35"/>
  </mergeCells>
  <printOptions/>
  <pageMargins left="0.7" right="0.7" top="0.75" bottom="0.75" header="0.5118055555555555" footer="0.5118055555555555"/>
  <pageSetup horizontalDpi="300" verticalDpi="300" orientation="portrait" paperSize="9" scale="73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B29">
      <selection activeCell="M34" sqref="M34"/>
    </sheetView>
  </sheetViews>
  <sheetFormatPr defaultColWidth="9.140625" defaultRowHeight="15" customHeight="1"/>
  <cols>
    <col min="1" max="1" width="27.421875" style="0" customWidth="1"/>
    <col min="2" max="3" width="11.421875" style="0" customWidth="1"/>
    <col min="4" max="4" width="9.8515625" style="0" customWidth="1"/>
    <col min="5" max="5" width="10.421875" style="0" customWidth="1"/>
    <col min="6" max="6" width="10.57421875" style="364" customWidth="1"/>
    <col min="7" max="7" width="11.00390625" style="0" customWidth="1"/>
    <col min="8" max="9" width="12.57421875" style="0" customWidth="1"/>
    <col min="10" max="11" width="12.28125" style="0" customWidth="1"/>
    <col min="12" max="12" width="15.421875" style="0" customWidth="1"/>
  </cols>
  <sheetData>
    <row r="1" spans="1:11" ht="16.5" customHeight="1">
      <c r="A1" s="365" t="s">
        <v>394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6.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20.25" customHeight="1">
      <c r="A3" s="367" t="s">
        <v>395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ht="20.25" customHeigh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9" t="s">
        <v>396</v>
      </c>
    </row>
    <row r="5" spans="1:11" ht="2.25" customHeight="1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</row>
    <row r="6" spans="1:11" ht="43.5" customHeight="1">
      <c r="A6" s="370" t="s">
        <v>113</v>
      </c>
      <c r="B6" s="371" t="s">
        <v>397</v>
      </c>
      <c r="C6" s="371"/>
      <c r="D6" s="372" t="s">
        <v>398</v>
      </c>
      <c r="E6" s="372"/>
      <c r="F6" s="371" t="s">
        <v>399</v>
      </c>
      <c r="G6" s="371"/>
      <c r="H6" s="371" t="s">
        <v>400</v>
      </c>
      <c r="I6" s="371"/>
      <c r="J6" s="371" t="s">
        <v>148</v>
      </c>
      <c r="K6" s="371"/>
    </row>
    <row r="7" spans="1:11" ht="21" customHeight="1">
      <c r="A7" s="370"/>
      <c r="B7" s="373" t="s">
        <v>401</v>
      </c>
      <c r="C7" s="373" t="s">
        <v>402</v>
      </c>
      <c r="D7" s="373" t="s">
        <v>401</v>
      </c>
      <c r="E7" s="373" t="s">
        <v>402</v>
      </c>
      <c r="F7" s="373" t="s">
        <v>401</v>
      </c>
      <c r="G7" s="373" t="s">
        <v>402</v>
      </c>
      <c r="H7" s="373" t="s">
        <v>401</v>
      </c>
      <c r="I7" s="373" t="s">
        <v>402</v>
      </c>
      <c r="J7" s="373" t="s">
        <v>401</v>
      </c>
      <c r="K7" s="373" t="s">
        <v>402</v>
      </c>
    </row>
    <row r="8" spans="1:11" ht="16.5" customHeight="1">
      <c r="A8" s="374" t="s">
        <v>403</v>
      </c>
      <c r="B8" s="375">
        <v>0</v>
      </c>
      <c r="C8" s="375">
        <v>0</v>
      </c>
      <c r="D8" s="375">
        <v>0</v>
      </c>
      <c r="E8" s="375">
        <v>0</v>
      </c>
      <c r="F8" s="375"/>
      <c r="G8" s="375"/>
      <c r="H8" s="376">
        <v>47841</v>
      </c>
      <c r="I8" s="376">
        <v>109</v>
      </c>
      <c r="J8" s="376">
        <v>47841</v>
      </c>
      <c r="K8" s="376">
        <v>109</v>
      </c>
    </row>
    <row r="9" spans="1:11" ht="27" customHeight="1">
      <c r="A9" s="377" t="s">
        <v>404</v>
      </c>
      <c r="B9" s="378">
        <v>2157929</v>
      </c>
      <c r="C9" s="378">
        <v>1500008</v>
      </c>
      <c r="D9" s="379">
        <v>0</v>
      </c>
      <c r="E9" s="379">
        <v>0</v>
      </c>
      <c r="F9" s="378">
        <v>474890</v>
      </c>
      <c r="G9" s="378">
        <v>408952</v>
      </c>
      <c r="H9" s="378">
        <v>86431</v>
      </c>
      <c r="I9" s="378">
        <v>79712</v>
      </c>
      <c r="J9" s="380">
        <f aca="true" t="shared" si="0" ref="J9:J10">(B9+F9+H9)</f>
        <v>2719250</v>
      </c>
      <c r="K9" s="379">
        <f aca="true" t="shared" si="1" ref="K9:K10">SUM(C9+G9+I9)</f>
        <v>1988672</v>
      </c>
    </row>
    <row r="10" spans="1:11" ht="28.5" customHeight="1">
      <c r="A10" s="377" t="s">
        <v>405</v>
      </c>
      <c r="B10" s="381">
        <v>17263</v>
      </c>
      <c r="C10" s="381">
        <v>3412</v>
      </c>
      <c r="D10" s="381">
        <v>0</v>
      </c>
      <c r="E10" s="381">
        <v>0</v>
      </c>
      <c r="F10" s="381">
        <v>0</v>
      </c>
      <c r="G10" s="381">
        <v>0</v>
      </c>
      <c r="H10" s="381">
        <v>176185</v>
      </c>
      <c r="I10" s="381">
        <v>55900</v>
      </c>
      <c r="J10" s="381">
        <f t="shared" si="0"/>
        <v>193448</v>
      </c>
      <c r="K10" s="381">
        <f t="shared" si="1"/>
        <v>59312</v>
      </c>
    </row>
    <row r="11" spans="1:11" ht="16.5" customHeight="1">
      <c r="A11" s="382" t="s">
        <v>406</v>
      </c>
      <c r="B11" s="383">
        <v>0</v>
      </c>
      <c r="C11" s="383">
        <v>0</v>
      </c>
      <c r="D11" s="383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v>0</v>
      </c>
      <c r="K11" s="383">
        <f aca="true" t="shared" si="2" ref="K11:K12">(C11+G11+I11)</f>
        <v>0</v>
      </c>
    </row>
    <row r="12" spans="1:11" ht="16.5" customHeight="1">
      <c r="A12" s="384" t="s">
        <v>407</v>
      </c>
      <c r="B12" s="385">
        <v>30247</v>
      </c>
      <c r="C12" s="385">
        <v>30247</v>
      </c>
      <c r="D12" s="385">
        <v>0</v>
      </c>
      <c r="E12" s="385">
        <v>0</v>
      </c>
      <c r="F12" s="385">
        <v>0</v>
      </c>
      <c r="G12" s="385">
        <v>0</v>
      </c>
      <c r="H12" s="385">
        <v>0</v>
      </c>
      <c r="I12" s="385">
        <v>0</v>
      </c>
      <c r="J12" s="385">
        <v>30247</v>
      </c>
      <c r="K12" s="385">
        <f t="shared" si="2"/>
        <v>30247</v>
      </c>
    </row>
    <row r="13" spans="1:11" ht="16.5" customHeight="1">
      <c r="A13" s="386" t="s">
        <v>408</v>
      </c>
      <c r="B13" s="387">
        <f>SUM(B9:B12)</f>
        <v>2205439</v>
      </c>
      <c r="C13" s="387">
        <f>SUM(C9:C12)</f>
        <v>1533667</v>
      </c>
      <c r="D13" s="387">
        <f>SUM(D9:D12)</f>
        <v>0</v>
      </c>
      <c r="E13" s="387">
        <f>SUM(E9:E12)</f>
        <v>0</v>
      </c>
      <c r="F13" s="387">
        <f>SUM(F9:F12)</f>
        <v>474890</v>
      </c>
      <c r="G13" s="387">
        <f>SUM(G9:G12)</f>
        <v>408952</v>
      </c>
      <c r="H13" s="387">
        <f>SUM(H9:H12)</f>
        <v>262616</v>
      </c>
      <c r="I13" s="387">
        <f>SUM(I9:I12)</f>
        <v>135612</v>
      </c>
      <c r="J13" s="387">
        <f>SUM(J9:J12)</f>
        <v>2942945</v>
      </c>
      <c r="K13" s="387">
        <f>SUM(K9:K12)</f>
        <v>2078231</v>
      </c>
    </row>
    <row r="14" spans="1:11" ht="16.5" customHeight="1">
      <c r="A14" s="388" t="s">
        <v>409</v>
      </c>
      <c r="B14" s="389">
        <v>5840</v>
      </c>
      <c r="C14" s="389">
        <v>5840</v>
      </c>
      <c r="D14" s="389">
        <v>0</v>
      </c>
      <c r="E14" s="389">
        <v>0</v>
      </c>
      <c r="F14" s="389">
        <v>0</v>
      </c>
      <c r="G14" s="389">
        <v>0</v>
      </c>
      <c r="H14" s="389">
        <v>0</v>
      </c>
      <c r="I14" s="389">
        <v>0</v>
      </c>
      <c r="J14" s="389">
        <f aca="true" t="shared" si="3" ref="J14:J16">B14+F14+H14</f>
        <v>5840</v>
      </c>
      <c r="K14" s="389">
        <f aca="true" t="shared" si="4" ref="K14:K16">(C14+G14+I14)</f>
        <v>5840</v>
      </c>
    </row>
    <row r="15" spans="1:11" ht="29.25" customHeight="1">
      <c r="A15" s="377" t="s">
        <v>410</v>
      </c>
      <c r="B15" s="379">
        <v>0</v>
      </c>
      <c r="C15" s="379">
        <v>0</v>
      </c>
      <c r="D15" s="379">
        <v>0</v>
      </c>
      <c r="E15" s="379">
        <v>0</v>
      </c>
      <c r="F15" s="379">
        <v>0</v>
      </c>
      <c r="G15" s="379">
        <v>0</v>
      </c>
      <c r="H15" s="379">
        <v>0</v>
      </c>
      <c r="I15" s="379">
        <v>0</v>
      </c>
      <c r="J15" s="379">
        <f t="shared" si="3"/>
        <v>0</v>
      </c>
      <c r="K15" s="379">
        <f t="shared" si="4"/>
        <v>0</v>
      </c>
    </row>
    <row r="16" spans="1:11" ht="28.5" customHeight="1">
      <c r="A16" s="390" t="s">
        <v>411</v>
      </c>
      <c r="B16" s="391">
        <v>0</v>
      </c>
      <c r="C16" s="391">
        <v>0</v>
      </c>
      <c r="D16" s="391">
        <v>0</v>
      </c>
      <c r="E16" s="391">
        <v>0</v>
      </c>
      <c r="F16" s="391">
        <v>0</v>
      </c>
      <c r="G16" s="391">
        <v>0</v>
      </c>
      <c r="H16" s="391">
        <v>0</v>
      </c>
      <c r="I16" s="391">
        <v>0</v>
      </c>
      <c r="J16" s="391">
        <f t="shared" si="3"/>
        <v>0</v>
      </c>
      <c r="K16" s="391">
        <f t="shared" si="4"/>
        <v>0</v>
      </c>
    </row>
    <row r="17" spans="1:12" ht="27" customHeight="1">
      <c r="A17" s="392" t="s">
        <v>412</v>
      </c>
      <c r="B17" s="393">
        <f>SUM(B14:B16)</f>
        <v>5840</v>
      </c>
      <c r="C17" s="393">
        <f>SUM(C14:C16)</f>
        <v>5840</v>
      </c>
      <c r="D17" s="393">
        <f>SUM(D14:D16)</f>
        <v>0</v>
      </c>
      <c r="E17" s="393">
        <f>SUM(E14:E16)</f>
        <v>0</v>
      </c>
      <c r="F17" s="393">
        <f>SUM(F14:F16)</f>
        <v>0</v>
      </c>
      <c r="G17" s="393">
        <f>SUM(G14:G16)</f>
        <v>0</v>
      </c>
      <c r="H17" s="393">
        <f>SUM(H14:H16)</f>
        <v>0</v>
      </c>
      <c r="I17" s="393">
        <f>SUM(I14:I16)</f>
        <v>0</v>
      </c>
      <c r="J17" s="393">
        <f>SUM(J14:J16)</f>
        <v>5840</v>
      </c>
      <c r="K17" s="393">
        <f>SUM(K14:K16)</f>
        <v>5840</v>
      </c>
      <c r="L17" s="394"/>
    </row>
    <row r="18" spans="1:12" ht="42.75" customHeight="1">
      <c r="A18" s="395" t="s">
        <v>413</v>
      </c>
      <c r="B18" s="396">
        <f>SUM(B8+B13+B17)</f>
        <v>2211279</v>
      </c>
      <c r="C18" s="396">
        <f>SUM(C8+C13+C17)</f>
        <v>1539507</v>
      </c>
      <c r="D18" s="396">
        <f>SUM(D8+D13+D17)</f>
        <v>0</v>
      </c>
      <c r="E18" s="396">
        <f>SUM(E8+E13+E17)</f>
        <v>0</v>
      </c>
      <c r="F18" s="396">
        <f>SUM(F8+F13+F17)</f>
        <v>474890</v>
      </c>
      <c r="G18" s="396">
        <f>SUM(G8+G13+G17)</f>
        <v>408952</v>
      </c>
      <c r="H18" s="396">
        <f>SUM(H8+H13+H17)</f>
        <v>310457</v>
      </c>
      <c r="I18" s="396">
        <f>SUM(I8+I13+I17)</f>
        <v>135721</v>
      </c>
      <c r="J18" s="396">
        <f>SUM(J8+J13+J17)</f>
        <v>2996626</v>
      </c>
      <c r="K18" s="396">
        <f>SUM(K8+K13+K17)</f>
        <v>2084180</v>
      </c>
      <c r="L18" s="397"/>
    </row>
    <row r="19" spans="1:12" ht="16.5" customHeight="1">
      <c r="A19" s="398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7"/>
    </row>
    <row r="20" spans="1:12" ht="16.5" customHeight="1">
      <c r="A20" s="400" t="s">
        <v>414</v>
      </c>
      <c r="B20" s="401">
        <v>0</v>
      </c>
      <c r="C20" s="401">
        <v>0</v>
      </c>
      <c r="D20" s="401">
        <v>0</v>
      </c>
      <c r="E20" s="401">
        <v>0</v>
      </c>
      <c r="F20" s="401">
        <v>0</v>
      </c>
      <c r="G20" s="401">
        <v>0</v>
      </c>
      <c r="H20" s="401">
        <v>3322</v>
      </c>
      <c r="I20" s="401">
        <v>3322</v>
      </c>
      <c r="J20" s="401">
        <v>3322</v>
      </c>
      <c r="K20" s="401">
        <v>3322</v>
      </c>
      <c r="L20" s="397"/>
    </row>
    <row r="21" spans="1:12" ht="16.5" customHeight="1">
      <c r="A21" s="402" t="s">
        <v>415</v>
      </c>
      <c r="B21" s="401">
        <v>0</v>
      </c>
      <c r="C21" s="401">
        <v>0</v>
      </c>
      <c r="D21" s="401">
        <v>0</v>
      </c>
      <c r="E21" s="401">
        <v>0</v>
      </c>
      <c r="F21" s="401">
        <v>0</v>
      </c>
      <c r="G21" s="401">
        <v>0</v>
      </c>
      <c r="H21" s="401">
        <v>0</v>
      </c>
      <c r="I21" s="401">
        <v>0</v>
      </c>
      <c r="J21" s="401">
        <v>0</v>
      </c>
      <c r="K21" s="401">
        <v>0</v>
      </c>
      <c r="L21" s="397"/>
    </row>
    <row r="22" spans="1:12" ht="30" customHeight="1">
      <c r="A22" s="395" t="s">
        <v>416</v>
      </c>
      <c r="B22" s="403">
        <f>SUM(B20:B21)</f>
        <v>0</v>
      </c>
      <c r="C22" s="403">
        <f>SUM(C20:C21)</f>
        <v>0</v>
      </c>
      <c r="D22" s="403">
        <f>SUM(D20:D21)</f>
        <v>0</v>
      </c>
      <c r="E22" s="403">
        <f>SUM(E20:E21)</f>
        <v>0</v>
      </c>
      <c r="F22" s="403">
        <f>SUM(F20:F21)</f>
        <v>0</v>
      </c>
      <c r="G22" s="403">
        <f>SUM(G20:G21)</f>
        <v>0</v>
      </c>
      <c r="H22" s="403">
        <f>SUM(H20:H21)</f>
        <v>3322</v>
      </c>
      <c r="I22" s="403">
        <f>SUM(I20:I21)</f>
        <v>3322</v>
      </c>
      <c r="J22" s="403">
        <f>SUM(J20:J21)</f>
        <v>3322</v>
      </c>
      <c r="K22" s="403">
        <f>SUM(K20:K21)</f>
        <v>3322</v>
      </c>
      <c r="L22" s="397"/>
    </row>
    <row r="23" spans="1:12" ht="16.5" customHeight="1">
      <c r="A23" s="404"/>
      <c r="B23" s="405"/>
      <c r="C23" s="405"/>
      <c r="D23" s="405"/>
      <c r="E23" s="405"/>
      <c r="F23" s="405"/>
      <c r="G23" s="405"/>
      <c r="H23" s="379"/>
      <c r="I23" s="379"/>
      <c r="J23" s="405"/>
      <c r="K23" s="405"/>
      <c r="L23" s="397"/>
    </row>
    <row r="24" spans="1:12" ht="16.5" customHeight="1">
      <c r="A24" s="404" t="s">
        <v>417</v>
      </c>
      <c r="B24" s="379">
        <v>0</v>
      </c>
      <c r="C24" s="379">
        <v>0</v>
      </c>
      <c r="D24" s="379">
        <v>0</v>
      </c>
      <c r="E24" s="379">
        <v>0</v>
      </c>
      <c r="F24" s="379">
        <v>0</v>
      </c>
      <c r="G24" s="379">
        <v>0</v>
      </c>
      <c r="H24" s="379">
        <v>0</v>
      </c>
      <c r="I24" s="379">
        <v>0</v>
      </c>
      <c r="J24" s="405">
        <v>0</v>
      </c>
      <c r="K24" s="405">
        <v>0</v>
      </c>
      <c r="L24" s="397"/>
    </row>
    <row r="25" spans="1:12" s="340" customFormat="1" ht="27" customHeight="1">
      <c r="A25" s="377" t="s">
        <v>418</v>
      </c>
      <c r="B25" s="381">
        <v>0</v>
      </c>
      <c r="C25" s="381">
        <v>0</v>
      </c>
      <c r="D25" s="381">
        <v>0</v>
      </c>
      <c r="E25" s="381">
        <v>0</v>
      </c>
      <c r="F25" s="381">
        <v>0</v>
      </c>
      <c r="G25" s="381">
        <v>0</v>
      </c>
      <c r="H25" s="406">
        <v>138</v>
      </c>
      <c r="I25" s="406">
        <v>138</v>
      </c>
      <c r="J25" s="407">
        <v>138</v>
      </c>
      <c r="K25" s="407">
        <v>138</v>
      </c>
      <c r="L25" s="408"/>
    </row>
    <row r="26" spans="1:12" s="340" customFormat="1" ht="18" customHeight="1">
      <c r="A26" s="409" t="s">
        <v>419</v>
      </c>
      <c r="B26" s="381">
        <v>0</v>
      </c>
      <c r="C26" s="381">
        <v>0</v>
      </c>
      <c r="D26" s="381">
        <v>0</v>
      </c>
      <c r="E26" s="381">
        <v>0</v>
      </c>
      <c r="F26" s="381">
        <v>0</v>
      </c>
      <c r="G26" s="381">
        <v>0</v>
      </c>
      <c r="H26" s="410">
        <v>70624</v>
      </c>
      <c r="I26" s="410">
        <v>70624</v>
      </c>
      <c r="J26" s="411">
        <v>70624</v>
      </c>
      <c r="K26" s="411">
        <v>70624</v>
      </c>
      <c r="L26" s="408"/>
    </row>
    <row r="27" spans="1:12" s="340" customFormat="1" ht="18.75" customHeight="1">
      <c r="A27" s="409" t="s">
        <v>420</v>
      </c>
      <c r="B27" s="381">
        <v>0</v>
      </c>
      <c r="C27" s="381">
        <v>0</v>
      </c>
      <c r="D27" s="381">
        <v>0</v>
      </c>
      <c r="E27" s="381">
        <v>0</v>
      </c>
      <c r="F27" s="381">
        <v>0</v>
      </c>
      <c r="G27" s="381">
        <v>0</v>
      </c>
      <c r="H27" s="381">
        <v>0</v>
      </c>
      <c r="I27" s="381">
        <v>0</v>
      </c>
      <c r="J27" s="403">
        <v>0</v>
      </c>
      <c r="K27" s="403">
        <v>0</v>
      </c>
      <c r="L27" s="408"/>
    </row>
    <row r="28" spans="1:12" s="340" customFormat="1" ht="15.75" customHeight="1">
      <c r="A28" s="409" t="s">
        <v>421</v>
      </c>
      <c r="B28" s="381">
        <v>0</v>
      </c>
      <c r="C28" s="381">
        <v>0</v>
      </c>
      <c r="D28" s="381">
        <v>0</v>
      </c>
      <c r="E28" s="381">
        <v>0</v>
      </c>
      <c r="F28" s="381">
        <v>0</v>
      </c>
      <c r="G28" s="381">
        <v>0</v>
      </c>
      <c r="H28" s="381">
        <v>0</v>
      </c>
      <c r="I28" s="381">
        <v>0</v>
      </c>
      <c r="J28" s="403">
        <v>0</v>
      </c>
      <c r="K28" s="403">
        <v>0</v>
      </c>
      <c r="L28" s="408"/>
    </row>
    <row r="29" spans="1:12" s="340" customFormat="1" ht="18" customHeight="1">
      <c r="A29" s="395" t="s">
        <v>422</v>
      </c>
      <c r="B29" s="411">
        <f>SUM(B24:B28)</f>
        <v>0</v>
      </c>
      <c r="C29" s="411">
        <f>SUM(C24:C28)</f>
        <v>0</v>
      </c>
      <c r="D29" s="411">
        <f>SUM(D24:D28)</f>
        <v>0</v>
      </c>
      <c r="E29" s="411">
        <f>SUM(E24:E28)</f>
        <v>0</v>
      </c>
      <c r="F29" s="411">
        <f>SUM(F24:F28)</f>
        <v>0</v>
      </c>
      <c r="G29" s="411">
        <f>SUM(G24:G28)</f>
        <v>0</v>
      </c>
      <c r="H29" s="411">
        <f>SUM(H24:H28)</f>
        <v>70762</v>
      </c>
      <c r="I29" s="411">
        <f>SUM(I24:I28)</f>
        <v>70762</v>
      </c>
      <c r="J29" s="411">
        <f>SUM(J24:J28)</f>
        <v>70762</v>
      </c>
      <c r="K29" s="411">
        <f>SUM(K24:K28)</f>
        <v>70762</v>
      </c>
      <c r="L29" s="408"/>
    </row>
    <row r="30" spans="1:12" s="340" customFormat="1" ht="27" customHeight="1">
      <c r="A30" s="409" t="s">
        <v>423</v>
      </c>
      <c r="B30" s="412">
        <v>0</v>
      </c>
      <c r="C30" s="412">
        <v>0</v>
      </c>
      <c r="D30" s="412">
        <v>0</v>
      </c>
      <c r="E30" s="412">
        <v>0</v>
      </c>
      <c r="F30" s="412">
        <v>0</v>
      </c>
      <c r="G30" s="412">
        <v>0</v>
      </c>
      <c r="H30" s="412">
        <v>5442</v>
      </c>
      <c r="I30" s="412">
        <v>5442</v>
      </c>
      <c r="J30" s="413">
        <v>5442</v>
      </c>
      <c r="K30" s="413">
        <v>5442</v>
      </c>
      <c r="L30" s="408"/>
    </row>
    <row r="31" spans="1:12" s="340" customFormat="1" ht="26.25" customHeight="1">
      <c r="A31" s="409" t="s">
        <v>424</v>
      </c>
      <c r="B31" s="412">
        <v>0</v>
      </c>
      <c r="C31" s="412">
        <v>0</v>
      </c>
      <c r="D31" s="412">
        <v>0</v>
      </c>
      <c r="E31" s="412">
        <v>0</v>
      </c>
      <c r="F31" s="412">
        <v>0</v>
      </c>
      <c r="G31" s="412">
        <v>0</v>
      </c>
      <c r="H31" s="412">
        <v>6656</v>
      </c>
      <c r="I31" s="412">
        <v>6656</v>
      </c>
      <c r="J31" s="413">
        <v>6656</v>
      </c>
      <c r="K31" s="413">
        <v>6656</v>
      </c>
      <c r="L31" s="408"/>
    </row>
    <row r="32" spans="1:12" s="340" customFormat="1" ht="25.5" customHeight="1">
      <c r="A32" s="409" t="s">
        <v>126</v>
      </c>
      <c r="B32" s="412">
        <v>0</v>
      </c>
      <c r="C32" s="412">
        <v>0</v>
      </c>
      <c r="D32" s="412">
        <v>0</v>
      </c>
      <c r="E32" s="412">
        <v>0</v>
      </c>
      <c r="F32" s="412">
        <v>0</v>
      </c>
      <c r="G32" s="412">
        <v>0</v>
      </c>
      <c r="H32" s="412">
        <v>882</v>
      </c>
      <c r="I32" s="412">
        <v>882</v>
      </c>
      <c r="J32" s="413">
        <v>882</v>
      </c>
      <c r="K32" s="413">
        <v>882</v>
      </c>
      <c r="L32" s="408"/>
    </row>
    <row r="33" spans="1:12" s="340" customFormat="1" ht="18" customHeight="1">
      <c r="A33" s="395" t="s">
        <v>425</v>
      </c>
      <c r="B33" s="411">
        <f>SUM(B30:B32)</f>
        <v>0</v>
      </c>
      <c r="C33" s="411">
        <f>SUM(C30:C32)</f>
        <v>0</v>
      </c>
      <c r="D33" s="411">
        <f>SUM(D30:D32)</f>
        <v>0</v>
      </c>
      <c r="E33" s="411">
        <f>SUM(E30:E32)</f>
        <v>0</v>
      </c>
      <c r="F33" s="411">
        <f>SUM(F30:F32)</f>
        <v>0</v>
      </c>
      <c r="G33" s="411">
        <f>SUM(G30:G32)</f>
        <v>0</v>
      </c>
      <c r="H33" s="411">
        <f>SUM(H30:H32)</f>
        <v>12980</v>
      </c>
      <c r="I33" s="411">
        <f>SUM(I30:I32)</f>
        <v>12980</v>
      </c>
      <c r="J33" s="411">
        <f>SUM(J30:J32)</f>
        <v>12980</v>
      </c>
      <c r="K33" s="411">
        <f>SUM(K30:K32)</f>
        <v>12980</v>
      </c>
      <c r="L33" s="414"/>
    </row>
    <row r="34" spans="1:12" ht="25.5" customHeight="1">
      <c r="A34" s="395" t="s">
        <v>127</v>
      </c>
      <c r="B34" s="396">
        <v>0</v>
      </c>
      <c r="C34" s="396">
        <v>0</v>
      </c>
      <c r="D34" s="396">
        <v>0</v>
      </c>
      <c r="E34" s="396">
        <v>0</v>
      </c>
      <c r="F34" s="396">
        <v>0</v>
      </c>
      <c r="G34" s="396">
        <v>0</v>
      </c>
      <c r="H34" s="396">
        <v>0</v>
      </c>
      <c r="I34" s="396">
        <v>0</v>
      </c>
      <c r="J34" s="396">
        <v>0</v>
      </c>
      <c r="K34" s="396">
        <v>0</v>
      </c>
      <c r="L34" s="397"/>
    </row>
    <row r="35" spans="1:12" ht="16.5" customHeight="1">
      <c r="A35" s="415" t="s">
        <v>426</v>
      </c>
      <c r="B35" s="396">
        <v>0</v>
      </c>
      <c r="C35" s="396">
        <v>0</v>
      </c>
      <c r="D35" s="396">
        <v>0</v>
      </c>
      <c r="E35" s="396">
        <v>0</v>
      </c>
      <c r="F35" s="396">
        <v>0</v>
      </c>
      <c r="G35" s="396">
        <v>0</v>
      </c>
      <c r="H35" s="416">
        <v>236</v>
      </c>
      <c r="I35" s="416">
        <v>236</v>
      </c>
      <c r="J35" s="416">
        <v>236</v>
      </c>
      <c r="K35" s="416">
        <v>236</v>
      </c>
      <c r="L35" s="397"/>
    </row>
    <row r="36" spans="1:12" ht="27.75" customHeight="1">
      <c r="A36" s="417" t="s">
        <v>427</v>
      </c>
      <c r="B36" s="418">
        <f>SUM(B18+B22+B29+B33+B34+B35)</f>
        <v>2211279</v>
      </c>
      <c r="C36" s="418">
        <f>SUM(C18+C22+C29+C33+C34+C35)</f>
        <v>1539507</v>
      </c>
      <c r="D36" s="418">
        <f>SUM(D18+D22+D29+D33+D34+D35)</f>
        <v>0</v>
      </c>
      <c r="E36" s="418">
        <f>SUM(E18+E22+E29+E33+E34+E35)</f>
        <v>0</v>
      </c>
      <c r="F36" s="418">
        <f>SUM(F18+F22+F29+F33+F34+F35)</f>
        <v>474890</v>
      </c>
      <c r="G36" s="418">
        <f>SUM(G18+G22+G29+G33+G34+G35)</f>
        <v>408952</v>
      </c>
      <c r="H36" s="418">
        <f>SUM(H18+H22+H29+H33+H34+H35)</f>
        <v>397757</v>
      </c>
      <c r="I36" s="418">
        <f>SUM(I18+I22+I29+I33+I34+I35)</f>
        <v>223021</v>
      </c>
      <c r="J36" s="418">
        <f>SUM(J18+J22+J29+J33+J34+J35)</f>
        <v>3083926</v>
      </c>
      <c r="K36" s="418">
        <f>SUM(K18+K22+K29+K33+K34+K35)</f>
        <v>2171480</v>
      </c>
      <c r="L36" s="397"/>
    </row>
    <row r="37" spans="1:11" ht="9.75" customHeight="1">
      <c r="A37" s="419"/>
      <c r="B37" s="420"/>
      <c r="C37" s="420"/>
      <c r="D37" s="420"/>
      <c r="E37" s="420"/>
      <c r="G37" s="420"/>
      <c r="H37" s="420"/>
      <c r="I37" s="420"/>
      <c r="J37" s="420"/>
      <c r="K37" s="420"/>
    </row>
    <row r="38" spans="1:11" ht="18" customHeight="1">
      <c r="A38" s="421" t="s">
        <v>428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</row>
    <row r="39" ht="16.5" customHeight="1"/>
    <row r="40" ht="18.75" customHeight="1"/>
    <row r="65536" ht="15"/>
  </sheetData>
  <sheetProtection selectLockedCells="1" selectUnlockedCells="1"/>
  <mergeCells count="9">
    <mergeCell ref="A1:K1"/>
    <mergeCell ref="A3:K3"/>
    <mergeCell ref="A6:A7"/>
    <mergeCell ref="B6:C6"/>
    <mergeCell ref="D6:E6"/>
    <mergeCell ref="F6:G6"/>
    <mergeCell ref="H6:I6"/>
    <mergeCell ref="J6:K6"/>
    <mergeCell ref="A38:K39"/>
  </mergeCells>
  <printOptions/>
  <pageMargins left="0.7" right="0.7" top="0.75" bottom="0.75" header="0.5118055555555555" footer="0.5118055555555555"/>
  <pageSetup horizontalDpi="300" verticalDpi="300" orientation="portrait" paperSize="9" scale="6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G1">
      <selection activeCell="L17" sqref="L17"/>
    </sheetView>
  </sheetViews>
  <sheetFormatPr defaultColWidth="9.140625" defaultRowHeight="15"/>
  <cols>
    <col min="1" max="1" width="6.140625" style="0" customWidth="1"/>
    <col min="2" max="2" width="31.421875" style="0" customWidth="1"/>
    <col min="3" max="4" width="14.28125" style="0" customWidth="1"/>
    <col min="5" max="5" width="10.00390625" style="364" customWidth="1"/>
    <col min="6" max="6" width="11.00390625" style="0" customWidth="1"/>
    <col min="7" max="10" width="10.8515625" style="0" customWidth="1"/>
    <col min="11" max="11" width="9.57421875" style="0" customWidth="1"/>
    <col min="12" max="12" width="11.00390625" style="0" customWidth="1"/>
    <col min="13" max="13" width="9.7109375" style="0" customWidth="1"/>
    <col min="14" max="14" width="11.00390625" style="0" customWidth="1"/>
    <col min="15" max="15" width="11.28125" style="0" customWidth="1"/>
    <col min="16" max="16" width="9.57421875" style="0" customWidth="1"/>
    <col min="17" max="17" width="10.421875" style="0" customWidth="1"/>
    <col min="18" max="18" width="12.421875" style="0" customWidth="1"/>
    <col min="19" max="19" width="11.28125" style="0" customWidth="1"/>
  </cols>
  <sheetData>
    <row r="1" spans="1:19" ht="16.5" customHeight="1">
      <c r="A1" s="365" t="s">
        <v>429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19" ht="16.5" customHeight="1">
      <c r="A2" s="366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228" t="s">
        <v>430</v>
      </c>
      <c r="O2" s="228"/>
      <c r="P2" s="228"/>
      <c r="Q2" s="228"/>
      <c r="R2" s="228"/>
      <c r="S2" s="228"/>
    </row>
    <row r="3" spans="2:19" ht="20.25" customHeight="1"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S3" s="424" t="s">
        <v>2</v>
      </c>
    </row>
    <row r="4" spans="1:18" ht="20.25" customHeight="1">
      <c r="A4" s="425"/>
      <c r="B4" s="426"/>
      <c r="C4" s="427" t="s">
        <v>431</v>
      </c>
      <c r="D4" s="427"/>
      <c r="E4" s="427"/>
      <c r="F4" s="427"/>
      <c r="G4" s="427"/>
      <c r="H4" s="427"/>
      <c r="I4" s="427"/>
      <c r="J4" s="427"/>
      <c r="K4" s="427"/>
      <c r="L4" s="428" t="s">
        <v>432</v>
      </c>
      <c r="M4" s="429" t="s">
        <v>433</v>
      </c>
      <c r="N4" s="430" t="s">
        <v>434</v>
      </c>
      <c r="O4" s="431" t="s">
        <v>425</v>
      </c>
      <c r="P4" s="430" t="s">
        <v>435</v>
      </c>
      <c r="Q4" s="430" t="s">
        <v>436</v>
      </c>
      <c r="R4" s="432" t="s">
        <v>437</v>
      </c>
    </row>
    <row r="5" spans="1:18" ht="25.5" customHeight="1">
      <c r="A5" s="425"/>
      <c r="B5" s="426"/>
      <c r="C5" s="433" t="s">
        <v>438</v>
      </c>
      <c r="D5" s="433"/>
      <c r="E5" s="433" t="s">
        <v>439</v>
      </c>
      <c r="F5" s="433"/>
      <c r="G5" s="433"/>
      <c r="H5" s="433"/>
      <c r="I5" s="434" t="s">
        <v>440</v>
      </c>
      <c r="J5" s="434" t="s">
        <v>441</v>
      </c>
      <c r="K5" s="434" t="s">
        <v>442</v>
      </c>
      <c r="L5" s="428"/>
      <c r="M5" s="429"/>
      <c r="N5" s="430"/>
      <c r="O5" s="430"/>
      <c r="P5" s="430"/>
      <c r="Q5" s="430"/>
      <c r="R5" s="432"/>
    </row>
    <row r="6" spans="1:18" ht="21.75" customHeight="1">
      <c r="A6" s="425"/>
      <c r="B6" s="426"/>
      <c r="C6" s="435" t="s">
        <v>443</v>
      </c>
      <c r="D6" s="435" t="s">
        <v>444</v>
      </c>
      <c r="E6" s="435" t="s">
        <v>445</v>
      </c>
      <c r="F6" s="435" t="s">
        <v>446</v>
      </c>
      <c r="G6" s="436" t="s">
        <v>447</v>
      </c>
      <c r="H6" s="437" t="s">
        <v>448</v>
      </c>
      <c r="I6" s="434"/>
      <c r="J6" s="434"/>
      <c r="K6" s="434"/>
      <c r="L6" s="428"/>
      <c r="M6" s="429"/>
      <c r="N6" s="430"/>
      <c r="O6" s="430"/>
      <c r="P6" s="430"/>
      <c r="Q6" s="430"/>
      <c r="R6" s="432"/>
    </row>
    <row r="7" spans="1:18" ht="13.5" customHeight="1">
      <c r="A7" s="438"/>
      <c r="B7" s="439" t="s">
        <v>12</v>
      </c>
      <c r="C7" s="435" t="s">
        <v>13</v>
      </c>
      <c r="D7" s="435" t="s">
        <v>14</v>
      </c>
      <c r="E7" s="435" t="s">
        <v>15</v>
      </c>
      <c r="F7" s="435" t="s">
        <v>16</v>
      </c>
      <c r="G7" s="435" t="s">
        <v>17</v>
      </c>
      <c r="H7" s="435"/>
      <c r="I7" s="435"/>
      <c r="J7" s="435"/>
      <c r="K7" s="435" t="s">
        <v>18</v>
      </c>
      <c r="L7" s="435" t="s">
        <v>19</v>
      </c>
      <c r="M7" s="435" t="s">
        <v>318</v>
      </c>
      <c r="N7" s="435" t="s">
        <v>319</v>
      </c>
      <c r="O7" s="435" t="s">
        <v>449</v>
      </c>
      <c r="P7" s="435" t="s">
        <v>450</v>
      </c>
      <c r="Q7" s="435" t="s">
        <v>451</v>
      </c>
      <c r="R7" s="440" t="s">
        <v>452</v>
      </c>
    </row>
    <row r="8" spans="1:18" ht="24.75" customHeight="1">
      <c r="A8" s="134">
        <v>1</v>
      </c>
      <c r="B8" s="441" t="s">
        <v>453</v>
      </c>
      <c r="C8" s="442">
        <v>7756</v>
      </c>
      <c r="D8" s="442">
        <v>0</v>
      </c>
      <c r="E8" s="442">
        <v>0</v>
      </c>
      <c r="F8" s="443">
        <v>0</v>
      </c>
      <c r="G8" s="442">
        <v>0</v>
      </c>
      <c r="H8" s="442">
        <v>0</v>
      </c>
      <c r="I8" s="442">
        <v>0</v>
      </c>
      <c r="J8" s="442">
        <v>0</v>
      </c>
      <c r="K8" s="442">
        <v>0</v>
      </c>
      <c r="L8" s="442">
        <v>0</v>
      </c>
      <c r="M8" s="442">
        <v>0</v>
      </c>
      <c r="N8" s="442">
        <v>2031</v>
      </c>
      <c r="O8" s="442">
        <v>185</v>
      </c>
      <c r="P8" s="443">
        <v>456</v>
      </c>
      <c r="Q8" s="442">
        <v>71</v>
      </c>
      <c r="R8" s="444">
        <f aca="true" t="shared" si="0" ref="R8:R10">SUM(L8:Q8)</f>
        <v>2743</v>
      </c>
    </row>
    <row r="9" spans="1:18" ht="24" customHeight="1">
      <c r="A9" s="137">
        <v>2</v>
      </c>
      <c r="B9" s="445" t="s">
        <v>454</v>
      </c>
      <c r="C9" s="446">
        <v>2960539</v>
      </c>
      <c r="D9" s="446">
        <v>2078340</v>
      </c>
      <c r="E9" s="446">
        <v>109</v>
      </c>
      <c r="F9" s="446">
        <v>1988672</v>
      </c>
      <c r="G9" s="446">
        <v>59312</v>
      </c>
      <c r="H9" s="446">
        <v>30247</v>
      </c>
      <c r="I9" s="446">
        <v>0</v>
      </c>
      <c r="J9" s="446">
        <v>5840</v>
      </c>
      <c r="K9" s="446">
        <v>0</v>
      </c>
      <c r="L9" s="446">
        <f aca="true" t="shared" si="1" ref="L9:L10">SUM(E9:K9)</f>
        <v>2084180</v>
      </c>
      <c r="M9" s="446">
        <v>3322</v>
      </c>
      <c r="N9" s="446">
        <v>70762</v>
      </c>
      <c r="O9" s="446">
        <v>12980</v>
      </c>
      <c r="P9" s="446">
        <v>0</v>
      </c>
      <c r="Q9" s="446">
        <v>236</v>
      </c>
      <c r="R9" s="444">
        <f t="shared" si="0"/>
        <v>2171480</v>
      </c>
    </row>
    <row r="10" spans="1:18" ht="33.75" customHeight="1">
      <c r="A10" s="235">
        <v>3</v>
      </c>
      <c r="B10" s="447" t="s">
        <v>455</v>
      </c>
      <c r="C10" s="448">
        <f>SUM(C8:C9)</f>
        <v>2968295</v>
      </c>
      <c r="D10" s="448">
        <f>SUM(D8:D9)</f>
        <v>2078340</v>
      </c>
      <c r="E10" s="448">
        <f>SUM(E8:E9)</f>
        <v>109</v>
      </c>
      <c r="F10" s="448">
        <f>SUM(F8:F9)</f>
        <v>1988672</v>
      </c>
      <c r="G10" s="448">
        <f>SUM(G8:G9)</f>
        <v>59312</v>
      </c>
      <c r="H10" s="448">
        <f>SUM(H8:H9)</f>
        <v>30247</v>
      </c>
      <c r="I10" s="448">
        <f>SUM(I8:I9)</f>
        <v>0</v>
      </c>
      <c r="J10" s="448">
        <f>SUM(J8:J9)</f>
        <v>5840</v>
      </c>
      <c r="K10" s="448">
        <f>SUM(K8:K9)</f>
        <v>0</v>
      </c>
      <c r="L10" s="448">
        <f t="shared" si="1"/>
        <v>2084180</v>
      </c>
      <c r="M10" s="448">
        <f>SUM(M8:M9)</f>
        <v>3322</v>
      </c>
      <c r="N10" s="448">
        <f>SUM(N8:N9)</f>
        <v>72793</v>
      </c>
      <c r="O10" s="448">
        <f>SUM(O8:O9)</f>
        <v>13165</v>
      </c>
      <c r="P10" s="448">
        <f>SUM(P8:P9)</f>
        <v>456</v>
      </c>
      <c r="Q10" s="448">
        <f>SUM(Q8:Q9)</f>
        <v>307</v>
      </c>
      <c r="R10" s="444">
        <f t="shared" si="0"/>
        <v>2174223</v>
      </c>
    </row>
    <row r="11" ht="9.75" customHeight="1"/>
    <row r="12" ht="18" customHeight="1"/>
    <row r="13" ht="16.5" customHeight="1"/>
  </sheetData>
  <sheetProtection selectLockedCells="1" selectUnlockedCells="1"/>
  <mergeCells count="18">
    <mergeCell ref="A1:S1"/>
    <mergeCell ref="N2:S2"/>
    <mergeCell ref="B3:N3"/>
    <mergeCell ref="A4:A6"/>
    <mergeCell ref="B4:B6"/>
    <mergeCell ref="C4:K4"/>
    <mergeCell ref="L4:L6"/>
    <mergeCell ref="M4:M6"/>
    <mergeCell ref="N4:N6"/>
    <mergeCell ref="O4:O6"/>
    <mergeCell ref="P4:P6"/>
    <mergeCell ref="Q4:Q6"/>
    <mergeCell ref="R4:R6"/>
    <mergeCell ref="C5:D5"/>
    <mergeCell ref="E5:H5"/>
    <mergeCell ref="I5:I6"/>
    <mergeCell ref="J5:J6"/>
    <mergeCell ref="K5:K6"/>
  </mergeCells>
  <printOptions/>
  <pageMargins left="0.7" right="0.7" top="0.75" bottom="0.75" header="0.5118055555555555" footer="0.5118055555555555"/>
  <pageSetup horizontalDpi="300" verticalDpi="300" orientation="landscape" paperSize="9" scale="55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D10" sqref="D10"/>
    </sheetView>
  </sheetViews>
  <sheetFormatPr defaultColWidth="9.140625" defaultRowHeight="15"/>
  <cols>
    <col min="2" max="8" width="10.28125" style="0" customWidth="1"/>
  </cols>
  <sheetData>
    <row r="2" spans="4:9" ht="15">
      <c r="D2" s="449"/>
      <c r="E2" s="422"/>
      <c r="F2" s="422"/>
      <c r="G2" s="228" t="s">
        <v>456</v>
      </c>
      <c r="H2" s="228"/>
      <c r="I2" s="422"/>
    </row>
    <row r="6" spans="1:9" ht="30" customHeight="1">
      <c r="A6" s="450" t="s">
        <v>457</v>
      </c>
      <c r="B6" s="450"/>
      <c r="C6" s="450"/>
      <c r="D6" s="450"/>
      <c r="E6" s="450"/>
      <c r="F6" s="450"/>
      <c r="G6" s="450"/>
      <c r="H6" s="450"/>
      <c r="I6" s="451"/>
    </row>
    <row r="7" spans="1:9" ht="15" customHeight="1">
      <c r="A7" s="452"/>
      <c r="B7" s="452"/>
      <c r="C7" s="452"/>
      <c r="D7" s="452"/>
      <c r="E7" s="452"/>
      <c r="F7" s="452"/>
      <c r="G7" s="452"/>
      <c r="H7" s="452"/>
      <c r="I7" s="452"/>
    </row>
    <row r="8" ht="15">
      <c r="E8" s="453" t="s">
        <v>358</v>
      </c>
    </row>
    <row r="9" ht="15">
      <c r="E9" s="453"/>
    </row>
    <row r="10" ht="15">
      <c r="E10" s="453"/>
    </row>
    <row r="11" ht="15">
      <c r="E11" s="453"/>
    </row>
    <row r="13" ht="15.75">
      <c r="H13" s="454" t="s">
        <v>2</v>
      </c>
    </row>
    <row r="14" spans="1:8" ht="24" customHeight="1">
      <c r="A14" s="455" t="s">
        <v>112</v>
      </c>
      <c r="B14" s="456" t="s">
        <v>113</v>
      </c>
      <c r="C14" s="456"/>
      <c r="D14" s="456"/>
      <c r="E14" s="457" t="s">
        <v>458</v>
      </c>
      <c r="F14" s="457"/>
      <c r="G14" s="457"/>
      <c r="H14" s="457"/>
    </row>
    <row r="15" spans="1:8" ht="24" customHeight="1">
      <c r="A15" s="455"/>
      <c r="B15" s="456"/>
      <c r="C15" s="456"/>
      <c r="D15" s="456"/>
      <c r="E15" s="457"/>
      <c r="F15" s="457"/>
      <c r="G15" s="457"/>
      <c r="H15" s="457"/>
    </row>
    <row r="16" spans="1:8" ht="24" customHeight="1">
      <c r="A16" s="458"/>
      <c r="B16" s="459" t="s">
        <v>12</v>
      </c>
      <c r="C16" s="459"/>
      <c r="D16" s="459"/>
      <c r="E16" s="460" t="s">
        <v>13</v>
      </c>
      <c r="F16" s="460"/>
      <c r="G16" s="460"/>
      <c r="H16" s="460"/>
    </row>
    <row r="17" spans="1:8" ht="24" customHeight="1">
      <c r="A17" s="461">
        <v>1</v>
      </c>
      <c r="B17" s="135" t="s">
        <v>459</v>
      </c>
      <c r="C17" s="135"/>
      <c r="D17" s="135"/>
      <c r="E17" s="462"/>
      <c r="F17" s="463"/>
      <c r="G17" s="463"/>
      <c r="H17" s="464">
        <v>48002</v>
      </c>
    </row>
    <row r="18" spans="1:9" ht="24" customHeight="1">
      <c r="A18" s="465">
        <v>2</v>
      </c>
      <c r="B18" s="135" t="s">
        <v>446</v>
      </c>
      <c r="C18" s="135"/>
      <c r="D18" s="135"/>
      <c r="E18" s="466"/>
      <c r="F18" s="467"/>
      <c r="G18" s="467"/>
      <c r="H18" s="468">
        <v>1266</v>
      </c>
      <c r="I18" s="397"/>
    </row>
    <row r="19" spans="1:8" ht="27.75" customHeight="1">
      <c r="A19" s="465">
        <v>3</v>
      </c>
      <c r="B19" s="469" t="s">
        <v>460</v>
      </c>
      <c r="C19" s="469"/>
      <c r="D19" s="469"/>
      <c r="E19" s="466"/>
      <c r="F19" s="467"/>
      <c r="G19" s="467"/>
      <c r="H19" s="470">
        <v>102782</v>
      </c>
    </row>
    <row r="20" spans="1:8" ht="24" customHeight="1">
      <c r="A20" s="461">
        <v>4</v>
      </c>
      <c r="B20" s="135" t="s">
        <v>448</v>
      </c>
      <c r="C20" s="135"/>
      <c r="D20" s="135"/>
      <c r="E20" s="466"/>
      <c r="F20" s="467"/>
      <c r="G20" s="467"/>
      <c r="H20" s="468">
        <v>0</v>
      </c>
    </row>
    <row r="21" spans="1:8" ht="24" customHeight="1">
      <c r="A21" s="465">
        <v>5</v>
      </c>
      <c r="B21" s="135" t="s">
        <v>461</v>
      </c>
      <c r="C21" s="135"/>
      <c r="D21" s="135"/>
      <c r="E21" s="466"/>
      <c r="F21" s="467"/>
      <c r="G21" s="467"/>
      <c r="H21" s="468">
        <v>0</v>
      </c>
    </row>
    <row r="22" spans="1:8" ht="24" customHeight="1">
      <c r="A22" s="465">
        <v>6</v>
      </c>
      <c r="B22" s="135" t="s">
        <v>431</v>
      </c>
      <c r="C22" s="135"/>
      <c r="D22" s="135"/>
      <c r="E22" s="471"/>
      <c r="F22" s="472"/>
      <c r="G22" s="472"/>
      <c r="H22" s="473">
        <v>0</v>
      </c>
    </row>
    <row r="23" spans="1:8" ht="24" customHeight="1">
      <c r="A23" s="465">
        <v>7</v>
      </c>
      <c r="B23" s="474" t="s">
        <v>414</v>
      </c>
      <c r="C23" s="474"/>
      <c r="D23" s="474"/>
      <c r="E23" s="475"/>
      <c r="F23" s="476"/>
      <c r="G23" s="476"/>
      <c r="H23" s="477">
        <v>0</v>
      </c>
    </row>
    <row r="24" spans="1:8" ht="24" customHeight="1">
      <c r="A24" s="478">
        <v>8</v>
      </c>
      <c r="B24" s="479" t="s">
        <v>140</v>
      </c>
      <c r="C24" s="479"/>
      <c r="D24" s="479"/>
      <c r="E24" s="480"/>
      <c r="F24" s="481"/>
      <c r="G24" s="481"/>
      <c r="H24" s="482">
        <f>(SUM(H17:H21))</f>
        <v>152050</v>
      </c>
    </row>
  </sheetData>
  <sheetProtection selectLockedCells="1" selectUnlockedCells="1"/>
  <mergeCells count="16">
    <mergeCell ref="G2:H2"/>
    <mergeCell ref="A6:H6"/>
    <mergeCell ref="A7:I7"/>
    <mergeCell ref="A14:A15"/>
    <mergeCell ref="B14:D15"/>
    <mergeCell ref="E14:H15"/>
    <mergeCell ref="B16:D16"/>
    <mergeCell ref="E16:H16"/>
    <mergeCell ref="B17:D17"/>
    <mergeCell ref="B18:D18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E8" sqref="E8"/>
    </sheetView>
  </sheetViews>
  <sheetFormatPr defaultColWidth="9.140625" defaultRowHeight="15"/>
  <cols>
    <col min="2" max="8" width="10.28125" style="0" customWidth="1"/>
  </cols>
  <sheetData>
    <row r="2" spans="4:9" ht="15">
      <c r="D2" s="228" t="s">
        <v>462</v>
      </c>
      <c r="E2" s="228"/>
      <c r="F2" s="228"/>
      <c r="G2" s="228"/>
      <c r="H2" s="228"/>
      <c r="I2" s="228"/>
    </row>
    <row r="6" spans="1:9" ht="30" customHeight="1">
      <c r="A6" s="450" t="s">
        <v>463</v>
      </c>
      <c r="B6" s="450"/>
      <c r="C6" s="450"/>
      <c r="D6" s="450"/>
      <c r="E6" s="450"/>
      <c r="F6" s="450"/>
      <c r="G6" s="450"/>
      <c r="H6" s="450"/>
      <c r="I6" s="451"/>
    </row>
    <row r="7" spans="1:9" ht="15" customHeight="1">
      <c r="A7" s="452"/>
      <c r="B7" s="452"/>
      <c r="C7" s="452"/>
      <c r="D7" s="452"/>
      <c r="E7" s="452"/>
      <c r="F7" s="452"/>
      <c r="G7" s="452"/>
      <c r="H7" s="452"/>
      <c r="I7" s="452"/>
    </row>
    <row r="8" ht="15">
      <c r="E8" s="453" t="s">
        <v>358</v>
      </c>
    </row>
    <row r="9" ht="15">
      <c r="E9" s="453"/>
    </row>
    <row r="10" ht="15">
      <c r="E10" s="453"/>
    </row>
    <row r="11" spans="1:8" ht="15">
      <c r="A11" s="483" t="s">
        <v>464</v>
      </c>
      <c r="B11" s="483"/>
      <c r="C11" s="483"/>
      <c r="D11" s="483"/>
      <c r="E11" s="483"/>
      <c r="F11" s="483"/>
      <c r="G11" s="483"/>
      <c r="H11" s="483"/>
    </row>
  </sheetData>
  <sheetProtection selectLockedCells="1" selectUnlockedCells="1"/>
  <mergeCells count="4">
    <mergeCell ref="D2:I2"/>
    <mergeCell ref="A6:H6"/>
    <mergeCell ref="A7:I7"/>
    <mergeCell ref="A11:H14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6">
      <selection activeCell="K15" sqref="K15"/>
    </sheetView>
  </sheetViews>
  <sheetFormatPr defaultColWidth="9.140625" defaultRowHeight="15"/>
  <cols>
    <col min="2" max="3" width="10.28125" style="0" customWidth="1"/>
    <col min="4" max="4" width="21.00390625" style="0" customWidth="1"/>
    <col min="5" max="8" width="10.28125" style="0" customWidth="1"/>
  </cols>
  <sheetData>
    <row r="2" spans="6:11" ht="15">
      <c r="F2" s="228"/>
      <c r="G2" s="228"/>
      <c r="H2" s="228"/>
      <c r="I2" s="228"/>
      <c r="J2" s="228"/>
      <c r="K2" s="228"/>
    </row>
    <row r="4" spans="6:9" ht="15" customHeight="1">
      <c r="F4" s="228" t="s">
        <v>465</v>
      </c>
      <c r="G4" s="228"/>
      <c r="H4" s="228"/>
      <c r="I4" s="449"/>
    </row>
    <row r="6" spans="1:9" ht="30" customHeight="1">
      <c r="A6" s="450" t="s">
        <v>466</v>
      </c>
      <c r="B6" s="450"/>
      <c r="C6" s="450"/>
      <c r="D6" s="450"/>
      <c r="E6" s="450"/>
      <c r="F6" s="450"/>
      <c r="G6" s="450"/>
      <c r="H6" s="450"/>
      <c r="I6" s="451"/>
    </row>
    <row r="7" spans="1:9" ht="15" customHeight="1">
      <c r="A7" s="452"/>
      <c r="B7" s="452"/>
      <c r="C7" s="452"/>
      <c r="D7" s="452"/>
      <c r="E7" s="452"/>
      <c r="F7" s="452"/>
      <c r="G7" s="452"/>
      <c r="H7" s="452"/>
      <c r="I7" s="452"/>
    </row>
    <row r="8" ht="15">
      <c r="E8" s="453" t="s">
        <v>358</v>
      </c>
    </row>
    <row r="9" spans="5:8" ht="15.75">
      <c r="E9" s="453"/>
      <c r="H9" t="s">
        <v>2</v>
      </c>
    </row>
    <row r="10" spans="1:8" ht="15.75">
      <c r="A10" s="455" t="s">
        <v>112</v>
      </c>
      <c r="B10" s="456" t="s">
        <v>113</v>
      </c>
      <c r="C10" s="456"/>
      <c r="D10" s="456"/>
      <c r="E10" s="457" t="s">
        <v>458</v>
      </c>
      <c r="F10" s="457"/>
      <c r="G10" s="457"/>
      <c r="H10" s="457"/>
    </row>
    <row r="11" spans="1:8" ht="15.75">
      <c r="A11" s="455"/>
      <c r="B11" s="456"/>
      <c r="C11" s="456"/>
      <c r="D11" s="456"/>
      <c r="E11" s="457"/>
      <c r="F11" s="457"/>
      <c r="G11" s="457"/>
      <c r="H11" s="457"/>
    </row>
    <row r="12" spans="1:8" ht="15.75" customHeight="1">
      <c r="A12" s="458"/>
      <c r="B12" s="459" t="s">
        <v>12</v>
      </c>
      <c r="C12" s="459"/>
      <c r="D12" s="459"/>
      <c r="E12" s="460" t="s">
        <v>13</v>
      </c>
      <c r="F12" s="460"/>
      <c r="G12" s="460"/>
      <c r="H12" s="460"/>
    </row>
    <row r="13" spans="1:8" ht="27" customHeight="1">
      <c r="A13" s="484">
        <v>1</v>
      </c>
      <c r="B13" s="469" t="s">
        <v>467</v>
      </c>
      <c r="C13" s="469"/>
      <c r="D13" s="469"/>
      <c r="E13" s="485">
        <v>7976</v>
      </c>
      <c r="F13" s="485"/>
      <c r="G13" s="485"/>
      <c r="H13" s="485"/>
    </row>
    <row r="14" spans="1:8" ht="18" customHeight="1">
      <c r="A14" s="486">
        <v>2</v>
      </c>
      <c r="B14" s="135" t="s">
        <v>468</v>
      </c>
      <c r="C14" s="135"/>
      <c r="D14" s="135"/>
      <c r="E14" s="487">
        <v>0</v>
      </c>
      <c r="F14" s="487"/>
      <c r="G14" s="487"/>
      <c r="H14" s="487"/>
    </row>
    <row r="15" spans="1:11" ht="29.25" customHeight="1">
      <c r="A15" s="486">
        <v>3</v>
      </c>
      <c r="B15" s="488" t="s">
        <v>469</v>
      </c>
      <c r="C15" s="488"/>
      <c r="D15" s="488"/>
      <c r="E15" s="489">
        <v>0</v>
      </c>
      <c r="F15" s="489"/>
      <c r="G15" s="489"/>
      <c r="H15" s="489"/>
      <c r="K15" t="s">
        <v>124</v>
      </c>
    </row>
    <row r="16" spans="1:8" ht="24" customHeight="1">
      <c r="A16" s="484">
        <v>5</v>
      </c>
      <c r="B16" s="490" t="s">
        <v>470</v>
      </c>
      <c r="C16" s="490"/>
      <c r="D16" s="490"/>
      <c r="E16" s="491">
        <f>SUM(E13:H15)</f>
        <v>7976</v>
      </c>
      <c r="F16" s="491"/>
      <c r="G16" s="491"/>
      <c r="H16" s="491"/>
    </row>
    <row r="17" spans="1:8" ht="24" customHeight="1">
      <c r="A17" s="492"/>
      <c r="B17" s="492"/>
      <c r="C17" s="492"/>
      <c r="D17" s="492"/>
      <c r="E17" s="492"/>
      <c r="F17" s="492"/>
      <c r="G17" s="492"/>
      <c r="H17" s="492"/>
    </row>
    <row r="18" spans="1:9" ht="29.25" customHeight="1">
      <c r="A18" s="486">
        <v>6</v>
      </c>
      <c r="B18" s="469" t="s">
        <v>471</v>
      </c>
      <c r="C18" s="469"/>
      <c r="D18" s="469"/>
      <c r="E18" s="487">
        <v>0</v>
      </c>
      <c r="F18" s="487"/>
      <c r="G18" s="487"/>
      <c r="H18" s="487"/>
      <c r="I18" s="397"/>
    </row>
    <row r="19" spans="1:8" ht="27.75" customHeight="1">
      <c r="A19" s="486">
        <v>7</v>
      </c>
      <c r="B19" s="469" t="s">
        <v>472</v>
      </c>
      <c r="C19" s="469"/>
      <c r="D19" s="469"/>
      <c r="E19" s="487">
        <v>0</v>
      </c>
      <c r="F19" s="487"/>
      <c r="G19" s="487"/>
      <c r="H19" s="487"/>
    </row>
    <row r="20" spans="1:8" ht="27.75" customHeight="1">
      <c r="A20" s="486">
        <v>8</v>
      </c>
      <c r="B20" s="493" t="s">
        <v>473</v>
      </c>
      <c r="C20" s="493"/>
      <c r="D20" s="493"/>
      <c r="E20" s="489">
        <v>0</v>
      </c>
      <c r="F20" s="489"/>
      <c r="G20" s="489"/>
      <c r="H20" s="489"/>
    </row>
    <row r="21" spans="1:8" ht="27.75" customHeight="1">
      <c r="A21" s="486">
        <v>9</v>
      </c>
      <c r="B21" s="469" t="s">
        <v>474</v>
      </c>
      <c r="C21" s="469"/>
      <c r="D21" s="469"/>
      <c r="E21" s="489">
        <v>5724</v>
      </c>
      <c r="F21" s="489"/>
      <c r="G21" s="489"/>
      <c r="H21" s="489"/>
    </row>
    <row r="22" spans="1:8" ht="24" customHeight="1">
      <c r="A22" s="486">
        <v>10</v>
      </c>
      <c r="B22" s="493" t="s">
        <v>475</v>
      </c>
      <c r="C22" s="493"/>
      <c r="D22" s="493"/>
      <c r="E22" s="489">
        <v>0</v>
      </c>
      <c r="F22" s="489"/>
      <c r="G22" s="489"/>
      <c r="H22" s="489"/>
    </row>
    <row r="23" spans="1:8" ht="25.5" customHeight="1">
      <c r="A23" s="478">
        <v>11</v>
      </c>
      <c r="B23" s="494" t="s">
        <v>476</v>
      </c>
      <c r="C23" s="494"/>
      <c r="D23" s="494"/>
      <c r="E23" s="495">
        <v>5724</v>
      </c>
      <c r="F23" s="495"/>
      <c r="G23" s="495"/>
      <c r="H23" s="495"/>
    </row>
    <row r="25" spans="1:8" ht="15" customHeight="1">
      <c r="A25" s="363" t="s">
        <v>477</v>
      </c>
      <c r="B25" s="363"/>
      <c r="C25" s="363"/>
      <c r="D25" s="363"/>
      <c r="E25" s="363"/>
      <c r="F25" s="363"/>
      <c r="G25" s="363"/>
      <c r="H25" s="363"/>
    </row>
  </sheetData>
  <sheetProtection selectLockedCells="1" selectUnlockedCells="1"/>
  <mergeCells count="31">
    <mergeCell ref="F2:K2"/>
    <mergeCell ref="F4:H4"/>
    <mergeCell ref="A6:H6"/>
    <mergeCell ref="A7:I7"/>
    <mergeCell ref="A10:A11"/>
    <mergeCell ref="B10:D11"/>
    <mergeCell ref="E10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A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A25:H26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E8" sqref="E8"/>
    </sheetView>
  </sheetViews>
  <sheetFormatPr defaultColWidth="9.140625" defaultRowHeight="15"/>
  <cols>
    <col min="1" max="1" width="21.421875" style="0" customWidth="1"/>
    <col min="2" max="8" width="10.28125" style="0" customWidth="1"/>
  </cols>
  <sheetData>
    <row r="2" spans="6:11" ht="15">
      <c r="F2" s="228" t="s">
        <v>478</v>
      </c>
      <c r="G2" s="228"/>
      <c r="H2" s="228"/>
      <c r="I2" s="228"/>
      <c r="J2" s="228"/>
      <c r="K2" s="228"/>
    </row>
    <row r="6" spans="1:10" ht="30" customHeight="1">
      <c r="A6" s="450" t="s">
        <v>479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9" ht="15" customHeight="1">
      <c r="A7" s="452"/>
      <c r="B7" s="452"/>
      <c r="C7" s="452"/>
      <c r="D7" s="452"/>
      <c r="E7" s="452"/>
      <c r="F7" s="452"/>
      <c r="G7" s="452"/>
      <c r="H7" s="452"/>
      <c r="I7" s="452"/>
    </row>
    <row r="8" ht="15">
      <c r="E8" s="453" t="s">
        <v>358</v>
      </c>
    </row>
    <row r="9" ht="15">
      <c r="E9" s="453"/>
    </row>
    <row r="10" ht="15">
      <c r="E10" s="453"/>
    </row>
    <row r="11" ht="15">
      <c r="E11" s="453"/>
    </row>
    <row r="13" ht="15.75">
      <c r="H13" s="454" t="s">
        <v>2</v>
      </c>
    </row>
    <row r="14" spans="1:10" ht="24" customHeight="1">
      <c r="A14" s="496" t="s">
        <v>480</v>
      </c>
      <c r="B14" s="497" t="s">
        <v>481</v>
      </c>
      <c r="C14" s="497"/>
      <c r="D14" s="497"/>
      <c r="E14" s="498" t="s">
        <v>482</v>
      </c>
      <c r="F14" s="498"/>
      <c r="G14" s="498"/>
      <c r="H14" s="498"/>
      <c r="I14" s="499" t="s">
        <v>483</v>
      </c>
      <c r="J14" s="499"/>
    </row>
    <row r="15" spans="1:11" ht="24" customHeight="1">
      <c r="A15" s="496"/>
      <c r="B15" s="497"/>
      <c r="C15" s="497"/>
      <c r="D15" s="497"/>
      <c r="E15" s="498"/>
      <c r="F15" s="498"/>
      <c r="G15" s="498"/>
      <c r="H15" s="498"/>
      <c r="I15" s="499"/>
      <c r="J15" s="499"/>
      <c r="K15" t="s">
        <v>124</v>
      </c>
    </row>
    <row r="16" spans="1:10" ht="33" customHeight="1">
      <c r="A16" s="500" t="s">
        <v>454</v>
      </c>
      <c r="B16" s="501" t="s">
        <v>484</v>
      </c>
      <c r="C16" s="501"/>
      <c r="D16" s="501"/>
      <c r="E16" s="502">
        <v>61</v>
      </c>
      <c r="F16" s="502"/>
      <c r="G16" s="502"/>
      <c r="H16" s="502"/>
      <c r="I16" s="503" t="s">
        <v>485</v>
      </c>
      <c r="J16" s="503"/>
    </row>
    <row r="17" ht="15">
      <c r="A17" s="452"/>
    </row>
    <row r="18" spans="1:10" ht="15">
      <c r="A18" s="504" t="s">
        <v>486</v>
      </c>
      <c r="B18" s="504"/>
      <c r="C18" s="504"/>
      <c r="D18" s="504"/>
      <c r="E18" s="504"/>
      <c r="F18" s="504"/>
      <c r="G18" s="504"/>
      <c r="H18" s="504"/>
      <c r="I18" s="504"/>
      <c r="J18" s="504"/>
    </row>
  </sheetData>
  <sheetProtection selectLockedCells="1" selectUnlockedCells="1"/>
  <mergeCells count="11">
    <mergeCell ref="F2:K2"/>
    <mergeCell ref="A6:J6"/>
    <mergeCell ref="A7:I7"/>
    <mergeCell ref="A14:A15"/>
    <mergeCell ref="B14:D15"/>
    <mergeCell ref="E14:H15"/>
    <mergeCell ref="I14:J15"/>
    <mergeCell ref="B16:D16"/>
    <mergeCell ref="E16:H16"/>
    <mergeCell ref="I16:J16"/>
    <mergeCell ref="A18:J19"/>
  </mergeCells>
  <printOptions/>
  <pageMargins left="0.7" right="0.7" top="0.75" bottom="0.75" header="0.5118055555555555" footer="0.5118055555555555"/>
  <pageSetup horizontalDpi="300" verticalDpi="300" orientation="portrait" paperSize="9" scale="7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M11" sqref="M11"/>
    </sheetView>
  </sheetViews>
  <sheetFormatPr defaultColWidth="9.140625" defaultRowHeight="15"/>
  <cols>
    <col min="2" max="8" width="10.28125" style="0" customWidth="1"/>
  </cols>
  <sheetData>
    <row r="2" spans="4:9" ht="15">
      <c r="D2" s="228" t="s">
        <v>487</v>
      </c>
      <c r="E2" s="228"/>
      <c r="F2" s="228"/>
      <c r="G2" s="228"/>
      <c r="H2" s="228"/>
      <c r="I2" s="228"/>
    </row>
    <row r="6" spans="1:9" ht="30" customHeight="1">
      <c r="A6" s="450" t="s">
        <v>488</v>
      </c>
      <c r="B6" s="450"/>
      <c r="C6" s="450"/>
      <c r="D6" s="450"/>
      <c r="E6" s="450"/>
      <c r="F6" s="450"/>
      <c r="G6" s="450"/>
      <c r="H6" s="450"/>
      <c r="I6" s="451"/>
    </row>
    <row r="7" spans="1:9" ht="15" customHeight="1">
      <c r="A7" s="452"/>
      <c r="B7" s="452"/>
      <c r="C7" s="452"/>
      <c r="D7" s="452"/>
      <c r="E7" s="452"/>
      <c r="F7" s="452"/>
      <c r="G7" s="452"/>
      <c r="H7" s="452"/>
      <c r="I7" s="452"/>
    </row>
    <row r="8" ht="15">
      <c r="E8" s="453" t="s">
        <v>358</v>
      </c>
    </row>
    <row r="9" ht="15">
      <c r="E9" s="453"/>
    </row>
    <row r="10" ht="15">
      <c r="E10" s="453"/>
    </row>
    <row r="11" spans="1:8" ht="15" customHeight="1">
      <c r="A11" s="505" t="s">
        <v>489</v>
      </c>
      <c r="B11" s="505"/>
      <c r="C11" s="505"/>
      <c r="D11" s="505"/>
      <c r="E11" s="505"/>
      <c r="F11" s="505"/>
      <c r="G11" s="505"/>
      <c r="H11" s="505"/>
    </row>
  </sheetData>
  <sheetProtection selectLockedCells="1" selectUnlockedCells="1"/>
  <mergeCells count="4">
    <mergeCell ref="D2:I2"/>
    <mergeCell ref="A6:H6"/>
    <mergeCell ref="A7:I7"/>
    <mergeCell ref="A11:H14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2">
      <selection activeCell="D21" sqref="D21"/>
    </sheetView>
  </sheetViews>
  <sheetFormatPr defaultColWidth="9.140625" defaultRowHeight="15"/>
  <cols>
    <col min="2" max="8" width="10.28125" style="0" customWidth="1"/>
  </cols>
  <sheetData>
    <row r="2" spans="4:9" ht="15">
      <c r="D2" s="228" t="s">
        <v>490</v>
      </c>
      <c r="E2" s="228"/>
      <c r="F2" s="228"/>
      <c r="G2" s="228"/>
      <c r="H2" s="228"/>
      <c r="I2" s="228"/>
    </row>
    <row r="6" spans="1:9" ht="30" customHeight="1">
      <c r="A6" s="450" t="s">
        <v>491</v>
      </c>
      <c r="B6" s="450"/>
      <c r="C6" s="450"/>
      <c r="D6" s="450"/>
      <c r="E6" s="450"/>
      <c r="F6" s="450"/>
      <c r="G6" s="450"/>
      <c r="H6" s="450"/>
      <c r="I6" s="451"/>
    </row>
    <row r="7" spans="1:9" ht="15" customHeight="1">
      <c r="A7" s="452"/>
      <c r="B7" s="452"/>
      <c r="C7" s="452"/>
      <c r="D7" s="452"/>
      <c r="E7" s="452"/>
      <c r="F7" s="452"/>
      <c r="G7" s="452"/>
      <c r="H7" s="452"/>
      <c r="I7" s="452"/>
    </row>
    <row r="8" ht="15">
      <c r="E8" s="453" t="s">
        <v>358</v>
      </c>
    </row>
    <row r="9" ht="15">
      <c r="E9" s="453"/>
    </row>
    <row r="10" ht="15">
      <c r="E10" s="453"/>
    </row>
    <row r="11" spans="1:8" ht="15" customHeight="1">
      <c r="A11" s="505" t="s">
        <v>492</v>
      </c>
      <c r="B11" s="505"/>
      <c r="C11" s="505"/>
      <c r="D11" s="505"/>
      <c r="E11" s="505"/>
      <c r="F11" s="505"/>
      <c r="G11" s="505"/>
      <c r="H11" s="505"/>
    </row>
  </sheetData>
  <sheetProtection selectLockedCells="1" selectUnlockedCells="1"/>
  <mergeCells count="4">
    <mergeCell ref="D2:I2"/>
    <mergeCell ref="A6:H6"/>
    <mergeCell ref="A7:I7"/>
    <mergeCell ref="A11:H14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21" sqref="C21"/>
    </sheetView>
  </sheetViews>
  <sheetFormatPr defaultColWidth="9.140625" defaultRowHeight="15"/>
  <cols>
    <col min="1" max="1" width="8.28125" style="65" customWidth="1"/>
    <col min="2" max="2" width="79.140625" style="66" customWidth="1"/>
    <col min="3" max="3" width="22.57421875" style="67" customWidth="1"/>
    <col min="4" max="4" width="11.28125" style="68" customWidth="1"/>
    <col min="5" max="6" width="9.140625" style="68" customWidth="1"/>
    <col min="7" max="16384" width="9.140625" style="69" customWidth="1"/>
  </cols>
  <sheetData>
    <row r="1" spans="1:9" s="73" customFormat="1" ht="36.75" customHeight="1">
      <c r="A1" s="70" t="s">
        <v>109</v>
      </c>
      <c r="B1" s="70"/>
      <c r="C1" s="70"/>
      <c r="D1" s="71"/>
      <c r="E1" s="71"/>
      <c r="F1" s="71"/>
      <c r="G1" s="72"/>
      <c r="H1" s="72"/>
      <c r="I1" s="72"/>
    </row>
    <row r="2" spans="1:6" s="73" customFormat="1" ht="57" customHeight="1">
      <c r="A2" s="74" t="s">
        <v>110</v>
      </c>
      <c r="B2" s="74"/>
      <c r="C2" s="74"/>
      <c r="D2" s="75"/>
      <c r="E2" s="75"/>
      <c r="F2" s="75"/>
    </row>
    <row r="3" spans="1:6" s="73" customFormat="1" ht="19.5" customHeight="1">
      <c r="A3" s="70" t="s">
        <v>111</v>
      </c>
      <c r="B3" s="70"/>
      <c r="C3" s="70"/>
      <c r="D3" s="75"/>
      <c r="E3" s="75"/>
      <c r="F3" s="75"/>
    </row>
    <row r="4" spans="1:6" s="80" customFormat="1" ht="47.25" customHeight="1">
      <c r="A4" s="76" t="s">
        <v>112</v>
      </c>
      <c r="B4" s="77" t="s">
        <v>113</v>
      </c>
      <c r="C4" s="78" t="s">
        <v>114</v>
      </c>
      <c r="D4" s="79"/>
      <c r="E4" s="79"/>
      <c r="F4" s="79"/>
    </row>
    <row r="5" spans="1:3" ht="19.5" customHeight="1">
      <c r="A5" s="81"/>
      <c r="B5" s="82" t="s">
        <v>12</v>
      </c>
      <c r="C5" s="83" t="s">
        <v>13</v>
      </c>
    </row>
    <row r="6" spans="1:6" s="88" customFormat="1" ht="27.75" customHeight="1">
      <c r="A6" s="84" t="s">
        <v>20</v>
      </c>
      <c r="B6" s="85" t="s">
        <v>115</v>
      </c>
      <c r="C6" s="86">
        <v>44195</v>
      </c>
      <c r="D6" s="87"/>
      <c r="E6" s="87"/>
      <c r="F6" s="87"/>
    </row>
    <row r="7" spans="1:3" ht="27.75" customHeight="1">
      <c r="A7" s="84" t="s">
        <v>23</v>
      </c>
      <c r="B7" s="89" t="s">
        <v>116</v>
      </c>
      <c r="C7" s="90">
        <v>398324</v>
      </c>
    </row>
    <row r="8" spans="1:3" ht="27.75" customHeight="1">
      <c r="A8" s="84" t="s">
        <v>26</v>
      </c>
      <c r="B8" s="89" t="s">
        <v>117</v>
      </c>
      <c r="C8" s="90">
        <v>58181</v>
      </c>
    </row>
    <row r="9" spans="1:6" s="88" customFormat="1" ht="27.75" customHeight="1">
      <c r="A9" s="84" t="s">
        <v>29</v>
      </c>
      <c r="B9" s="91" t="s">
        <v>118</v>
      </c>
      <c r="C9" s="86">
        <f>+C8+C7</f>
        <v>456505</v>
      </c>
      <c r="D9" s="87"/>
      <c r="E9" s="87"/>
      <c r="F9" s="87"/>
    </row>
    <row r="10" spans="1:3" ht="27.75" customHeight="1">
      <c r="A10" s="84" t="s">
        <v>32</v>
      </c>
      <c r="B10" s="92" t="s">
        <v>119</v>
      </c>
      <c r="C10" s="90">
        <v>58856</v>
      </c>
    </row>
    <row r="11" spans="1:6" s="88" customFormat="1" ht="27.75" customHeight="1">
      <c r="A11" s="84" t="s">
        <v>35</v>
      </c>
      <c r="B11" s="93" t="s">
        <v>120</v>
      </c>
      <c r="C11" s="86">
        <f>+C10+C9</f>
        <v>515361</v>
      </c>
      <c r="D11" s="87"/>
      <c r="E11" s="87"/>
      <c r="F11" s="87"/>
    </row>
    <row r="12" spans="1:3" ht="27.75" customHeight="1">
      <c r="A12" s="84" t="s">
        <v>38</v>
      </c>
      <c r="B12" s="94" t="s">
        <v>116</v>
      </c>
      <c r="C12" s="90">
        <v>376366</v>
      </c>
    </row>
    <row r="13" spans="1:3" ht="27.75" customHeight="1">
      <c r="A13" s="84" t="s">
        <v>41</v>
      </c>
      <c r="B13" s="94" t="s">
        <v>117</v>
      </c>
      <c r="C13" s="90">
        <v>61664</v>
      </c>
    </row>
    <row r="14" spans="1:6" s="88" customFormat="1" ht="27.75" customHeight="1">
      <c r="A14" s="84" t="s">
        <v>44</v>
      </c>
      <c r="B14" s="91" t="s">
        <v>121</v>
      </c>
      <c r="C14" s="86">
        <f>+C12+C13</f>
        <v>438030</v>
      </c>
      <c r="D14" s="87"/>
      <c r="E14" s="87"/>
      <c r="F14" s="87"/>
    </row>
    <row r="15" spans="1:3" ht="27.75" customHeight="1">
      <c r="A15" s="84" t="s">
        <v>47</v>
      </c>
      <c r="B15" s="95" t="s">
        <v>122</v>
      </c>
      <c r="C15" s="90">
        <v>6690</v>
      </c>
    </row>
    <row r="16" spans="1:6" s="88" customFormat="1" ht="27.75" customHeight="1">
      <c r="A16" s="84" t="s">
        <v>50</v>
      </c>
      <c r="B16" s="93" t="s">
        <v>123</v>
      </c>
      <c r="C16" s="86">
        <f>+C14+C15</f>
        <v>444720</v>
      </c>
      <c r="D16" s="87"/>
      <c r="E16" s="87" t="s">
        <v>124</v>
      </c>
      <c r="F16" s="87"/>
    </row>
    <row r="17" spans="1:6" s="88" customFormat="1" ht="27.75" customHeight="1">
      <c r="A17" s="84" t="s">
        <v>53</v>
      </c>
      <c r="B17" s="93" t="s">
        <v>125</v>
      </c>
      <c r="C17" s="86">
        <f>+C11-C16</f>
        <v>70641</v>
      </c>
      <c r="D17" s="87"/>
      <c r="E17" s="87"/>
      <c r="F17" s="87"/>
    </row>
    <row r="18" spans="1:6" s="88" customFormat="1" ht="27.75" customHeight="1">
      <c r="A18" s="84" t="s">
        <v>56</v>
      </c>
      <c r="B18" s="92" t="s">
        <v>126</v>
      </c>
      <c r="C18" s="90">
        <v>-1067</v>
      </c>
      <c r="D18" s="87"/>
      <c r="E18" s="87"/>
      <c r="F18" s="87"/>
    </row>
    <row r="19" spans="1:6" s="88" customFormat="1" ht="27.75" customHeight="1">
      <c r="A19" s="84" t="s">
        <v>59</v>
      </c>
      <c r="B19" s="92" t="s">
        <v>127</v>
      </c>
      <c r="C19" s="90">
        <v>-456</v>
      </c>
      <c r="D19" s="87"/>
      <c r="E19" s="87"/>
      <c r="F19" s="87"/>
    </row>
    <row r="20" spans="1:3" ht="27.75" customHeight="1">
      <c r="A20" s="84" t="s">
        <v>62</v>
      </c>
      <c r="B20" s="95" t="s">
        <v>128</v>
      </c>
      <c r="C20" s="90">
        <v>3675</v>
      </c>
    </row>
    <row r="21" spans="1:6" s="88" customFormat="1" ht="27.75" customHeight="1">
      <c r="A21" s="84" t="s">
        <v>64</v>
      </c>
      <c r="B21" s="93" t="s">
        <v>129</v>
      </c>
      <c r="C21" s="86">
        <f>+C17+C18+C19+C20</f>
        <v>72793</v>
      </c>
      <c r="D21" s="87"/>
      <c r="E21" s="87"/>
      <c r="F21" s="87"/>
    </row>
    <row r="22" spans="1:3" ht="27.75" customHeight="1">
      <c r="A22" s="84" t="s">
        <v>65</v>
      </c>
      <c r="B22" s="95" t="s">
        <v>130</v>
      </c>
      <c r="C22" s="90">
        <f>+C21-C6</f>
        <v>28598</v>
      </c>
    </row>
  </sheetData>
  <sheetProtection selectLockedCells="1" selectUnlockedCells="1"/>
  <mergeCells count="3">
    <mergeCell ref="A1:C1"/>
    <mergeCell ref="A2:C2"/>
    <mergeCell ref="A3:C3"/>
  </mergeCells>
  <printOptions/>
  <pageMargins left="0.7" right="0.7" top="0.75" bottom="0.75" header="0.5118055555555555" footer="0.5118055555555555"/>
  <pageSetup horizontalDpi="300" verticalDpi="300" orientation="portrait" paperSize="9" scale="55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L30" sqref="L30"/>
    </sheetView>
  </sheetViews>
  <sheetFormatPr defaultColWidth="9.140625" defaultRowHeight="15"/>
  <cols>
    <col min="3" max="3" width="12.7109375" style="0" customWidth="1"/>
    <col min="4" max="4" width="11.7109375" style="0" customWidth="1"/>
    <col min="5" max="5" width="12.140625" style="0" customWidth="1"/>
    <col min="6" max="6" width="10.57421875" style="0" customWidth="1"/>
    <col min="7" max="7" width="12.28125" style="0" customWidth="1"/>
    <col min="8" max="8" width="11.57421875" style="0" customWidth="1"/>
    <col min="9" max="9" width="11.140625" style="0" customWidth="1"/>
    <col min="11" max="11" width="10.28125" style="0" customWidth="1"/>
  </cols>
  <sheetData>
    <row r="1" spans="1:11" ht="15.75">
      <c r="A1" s="4" t="s">
        <v>131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 t="s">
        <v>132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8:11" ht="15" customHeight="1">
      <c r="H3" s="96" t="s">
        <v>133</v>
      </c>
      <c r="I3" s="96"/>
      <c r="J3" s="96"/>
      <c r="K3" s="96"/>
    </row>
    <row r="4" ht="15.75"/>
    <row r="5" spans="2:9" ht="15" customHeight="1">
      <c r="B5" s="97" t="s">
        <v>134</v>
      </c>
      <c r="C5" s="97"/>
      <c r="D5" s="98" t="s">
        <v>135</v>
      </c>
      <c r="E5" s="98"/>
      <c r="F5" s="98" t="s">
        <v>136</v>
      </c>
      <c r="G5" s="98"/>
      <c r="H5" s="99" t="s">
        <v>137</v>
      </c>
      <c r="I5" s="99"/>
    </row>
    <row r="6" spans="2:9" ht="24" customHeight="1">
      <c r="B6" s="97"/>
      <c r="C6" s="97"/>
      <c r="D6" s="98"/>
      <c r="E6" s="98"/>
      <c r="F6" s="98"/>
      <c r="G6" s="98"/>
      <c r="H6" s="99"/>
      <c r="I6" s="99"/>
    </row>
    <row r="7" spans="2:9" ht="15" customHeight="1">
      <c r="B7" s="100" t="s">
        <v>138</v>
      </c>
      <c r="C7" s="100"/>
      <c r="D7" s="101">
        <v>22</v>
      </c>
      <c r="E7" s="101"/>
      <c r="F7" s="101">
        <v>19</v>
      </c>
      <c r="G7" s="101"/>
      <c r="H7" s="102">
        <v>19</v>
      </c>
      <c r="I7" s="102"/>
    </row>
    <row r="8" spans="2:9" ht="15" customHeight="1">
      <c r="B8" s="103" t="s">
        <v>139</v>
      </c>
      <c r="C8" s="104"/>
      <c r="D8" s="101">
        <v>15</v>
      </c>
      <c r="E8" s="101"/>
      <c r="F8" s="101">
        <v>15</v>
      </c>
      <c r="G8" s="101"/>
      <c r="H8" s="102">
        <v>15</v>
      </c>
      <c r="I8" s="102"/>
    </row>
    <row r="9" spans="2:9" ht="15" customHeight="1">
      <c r="B9" s="100" t="s">
        <v>140</v>
      </c>
      <c r="C9" s="100"/>
      <c r="D9" s="101">
        <f>SUM(D7:E8)</f>
        <v>37</v>
      </c>
      <c r="E9" s="101"/>
      <c r="F9" s="101">
        <f>SUM(F7:G8)</f>
        <v>34</v>
      </c>
      <c r="G9" s="101"/>
      <c r="H9" s="101">
        <f>SUM(H7:I8)</f>
        <v>34</v>
      </c>
      <c r="I9" s="101"/>
    </row>
    <row r="10" spans="2:9" ht="15" customHeight="1">
      <c r="B10" s="105" t="s">
        <v>141</v>
      </c>
      <c r="C10" s="105"/>
      <c r="D10" s="106"/>
      <c r="E10" s="106"/>
      <c r="F10" s="106"/>
      <c r="G10" s="106"/>
      <c r="H10" s="107"/>
      <c r="I10" s="107"/>
    </row>
    <row r="11" spans="2:9" ht="15" customHeight="1">
      <c r="B11" s="108" t="s">
        <v>138</v>
      </c>
      <c r="C11" s="108"/>
      <c r="D11" s="109">
        <v>6</v>
      </c>
      <c r="E11" s="109"/>
      <c r="F11" s="109">
        <v>45</v>
      </c>
      <c r="G11" s="109"/>
      <c r="H11" s="110">
        <v>45</v>
      </c>
      <c r="I11" s="110"/>
    </row>
    <row r="12" spans="2:9" ht="15" customHeight="1">
      <c r="B12" s="111" t="s">
        <v>139</v>
      </c>
      <c r="C12" s="111"/>
      <c r="D12" s="112" t="s">
        <v>142</v>
      </c>
      <c r="E12" s="112"/>
      <c r="F12" s="112" t="s">
        <v>142</v>
      </c>
      <c r="G12" s="112"/>
      <c r="H12" s="113" t="s">
        <v>142</v>
      </c>
      <c r="I12" s="113"/>
    </row>
    <row r="13" spans="2:9" ht="15" customHeight="1">
      <c r="B13" s="114" t="s">
        <v>141</v>
      </c>
      <c r="C13" s="114"/>
      <c r="D13" s="115">
        <v>6</v>
      </c>
      <c r="E13" s="115"/>
      <c r="F13" s="115">
        <v>45</v>
      </c>
      <c r="G13" s="115"/>
      <c r="H13" s="116">
        <v>45</v>
      </c>
      <c r="I13" s="116"/>
    </row>
    <row r="14" spans="2:9" ht="15.75" customHeight="1">
      <c r="B14" s="117" t="s">
        <v>143</v>
      </c>
      <c r="C14" s="117"/>
      <c r="D14" s="118">
        <f>SUM(D9+D13)</f>
        <v>43</v>
      </c>
      <c r="E14" s="118"/>
      <c r="F14" s="118">
        <f>SUM(F9+F13)</f>
        <v>79</v>
      </c>
      <c r="G14" s="118"/>
      <c r="H14" s="118">
        <f>SUM(H9+H13)</f>
        <v>79</v>
      </c>
      <c r="I14" s="118"/>
    </row>
    <row r="16" spans="2:9" ht="15">
      <c r="B16" s="119" t="s">
        <v>144</v>
      </c>
      <c r="C16" s="119"/>
      <c r="D16" s="119"/>
      <c r="E16" s="119"/>
      <c r="F16" s="119"/>
      <c r="G16" s="119"/>
      <c r="H16" s="119"/>
      <c r="I16" s="119"/>
    </row>
    <row r="17" spans="2:9" ht="15">
      <c r="B17" s="119"/>
      <c r="C17" s="119"/>
      <c r="D17" s="119"/>
      <c r="E17" s="119"/>
      <c r="F17" s="119"/>
      <c r="G17" s="119"/>
      <c r="H17" s="119"/>
      <c r="I17" s="119"/>
    </row>
    <row r="18" spans="2:9" ht="15.75" customHeight="1">
      <c r="B18" s="120" t="s">
        <v>138</v>
      </c>
      <c r="C18" s="120"/>
      <c r="D18" s="121"/>
      <c r="E18" s="121"/>
      <c r="F18" s="121"/>
      <c r="G18" s="121"/>
      <c r="H18" s="121"/>
      <c r="I18" s="121"/>
    </row>
    <row r="19" spans="2:12" ht="15" customHeight="1">
      <c r="B19" s="122" t="s">
        <v>134</v>
      </c>
      <c r="C19" s="122"/>
      <c r="D19" s="123" t="s">
        <v>145</v>
      </c>
      <c r="E19" s="123"/>
      <c r="F19" s="123"/>
      <c r="G19" s="123"/>
      <c r="H19" s="123"/>
      <c r="I19" s="123"/>
      <c r="J19" s="123"/>
      <c r="K19" s="123"/>
      <c r="L19" s="123"/>
    </row>
    <row r="20" spans="2:12" ht="15.75" customHeight="1">
      <c r="B20" s="122"/>
      <c r="C20" s="122"/>
      <c r="D20" s="124" t="s">
        <v>146</v>
      </c>
      <c r="E20" s="124"/>
      <c r="F20" s="124"/>
      <c r="G20" s="125" t="s">
        <v>147</v>
      </c>
      <c r="H20" s="125"/>
      <c r="I20" s="125"/>
      <c r="J20" s="126" t="s">
        <v>148</v>
      </c>
      <c r="K20" s="126"/>
      <c r="L20" s="126"/>
    </row>
    <row r="21" spans="2:12" ht="15.75">
      <c r="B21" s="122"/>
      <c r="C21" s="122"/>
      <c r="D21" s="127" t="s">
        <v>149</v>
      </c>
      <c r="E21" s="128" t="s">
        <v>150</v>
      </c>
      <c r="F21" s="129" t="s">
        <v>151</v>
      </c>
      <c r="G21" s="127" t="s">
        <v>149</v>
      </c>
      <c r="H21" s="128" t="s">
        <v>150</v>
      </c>
      <c r="I21" s="129" t="s">
        <v>151</v>
      </c>
      <c r="J21" s="127" t="s">
        <v>149</v>
      </c>
      <c r="K21" s="128" t="s">
        <v>150</v>
      </c>
      <c r="L21" s="129" t="s">
        <v>151</v>
      </c>
    </row>
    <row r="22" spans="2:12" ht="15" customHeight="1">
      <c r="B22" s="130" t="s">
        <v>152</v>
      </c>
      <c r="C22" s="130"/>
      <c r="D22" s="131">
        <v>1</v>
      </c>
      <c r="E22" s="132">
        <v>1</v>
      </c>
      <c r="F22" s="133">
        <v>1</v>
      </c>
      <c r="G22" s="134"/>
      <c r="H22" s="132"/>
      <c r="I22" s="133"/>
      <c r="J22" s="131">
        <v>1</v>
      </c>
      <c r="K22" s="132">
        <v>1</v>
      </c>
      <c r="L22" s="133">
        <v>1</v>
      </c>
    </row>
    <row r="23" spans="2:12" ht="15" customHeight="1">
      <c r="B23" s="135" t="s">
        <v>153</v>
      </c>
      <c r="C23" s="135"/>
      <c r="D23" s="136"/>
      <c r="E23" s="101"/>
      <c r="F23" s="102"/>
      <c r="G23" s="137">
        <v>3</v>
      </c>
      <c r="H23" s="101">
        <v>3</v>
      </c>
      <c r="I23" s="102">
        <v>3</v>
      </c>
      <c r="J23" s="137">
        <v>3</v>
      </c>
      <c r="K23" s="101">
        <v>3</v>
      </c>
      <c r="L23" s="102">
        <v>3</v>
      </c>
    </row>
    <row r="24" spans="2:12" ht="15" customHeight="1">
      <c r="B24" s="135" t="s">
        <v>154</v>
      </c>
      <c r="C24" s="135"/>
      <c r="D24" s="136"/>
      <c r="E24" s="101"/>
      <c r="F24" s="102"/>
      <c r="G24" s="137">
        <v>6</v>
      </c>
      <c r="H24" s="101">
        <v>3</v>
      </c>
      <c r="I24" s="102">
        <v>3</v>
      </c>
      <c r="J24" s="137">
        <v>6</v>
      </c>
      <c r="K24" s="101">
        <v>3</v>
      </c>
      <c r="L24" s="102">
        <v>3</v>
      </c>
    </row>
    <row r="25" spans="2:12" ht="15" customHeight="1">
      <c r="B25" s="135" t="s">
        <v>155</v>
      </c>
      <c r="C25" s="135"/>
      <c r="D25" s="136">
        <v>2</v>
      </c>
      <c r="E25" s="101">
        <v>2</v>
      </c>
      <c r="F25" s="102">
        <v>2</v>
      </c>
      <c r="G25" s="137"/>
      <c r="H25" s="101"/>
      <c r="I25" s="102"/>
      <c r="J25" s="136">
        <v>2</v>
      </c>
      <c r="K25" s="101">
        <v>2</v>
      </c>
      <c r="L25" s="102">
        <v>2</v>
      </c>
    </row>
    <row r="26" spans="2:12" ht="15" customHeight="1">
      <c r="B26" s="138" t="s">
        <v>156</v>
      </c>
      <c r="C26" s="138"/>
      <c r="D26" s="136"/>
      <c r="E26" s="101"/>
      <c r="F26" s="102"/>
      <c r="G26" s="137">
        <v>1</v>
      </c>
      <c r="H26" s="101">
        <v>1</v>
      </c>
      <c r="I26" s="102">
        <v>1</v>
      </c>
      <c r="J26" s="137">
        <v>1</v>
      </c>
      <c r="K26" s="101">
        <v>1</v>
      </c>
      <c r="L26" s="102">
        <v>1</v>
      </c>
    </row>
    <row r="27" spans="2:12" ht="15" customHeight="1">
      <c r="B27" s="138" t="s">
        <v>157</v>
      </c>
      <c r="C27" s="138"/>
      <c r="D27" s="136">
        <v>2</v>
      </c>
      <c r="E27" s="101">
        <v>2</v>
      </c>
      <c r="F27" s="102">
        <v>2</v>
      </c>
      <c r="G27" s="137"/>
      <c r="H27" s="101"/>
      <c r="I27" s="102"/>
      <c r="J27" s="136">
        <v>2</v>
      </c>
      <c r="K27" s="101">
        <v>2</v>
      </c>
      <c r="L27" s="102">
        <v>2</v>
      </c>
    </row>
    <row r="28" spans="2:12" ht="15" customHeight="1">
      <c r="B28" s="138" t="s">
        <v>158</v>
      </c>
      <c r="C28" s="138"/>
      <c r="D28" s="136"/>
      <c r="E28" s="101"/>
      <c r="F28" s="102"/>
      <c r="G28" s="137">
        <v>3</v>
      </c>
      <c r="H28" s="101">
        <v>3</v>
      </c>
      <c r="I28" s="102">
        <v>3</v>
      </c>
      <c r="J28" s="137">
        <v>3</v>
      </c>
      <c r="K28" s="101">
        <v>3</v>
      </c>
      <c r="L28" s="102">
        <v>3</v>
      </c>
    </row>
    <row r="29" spans="2:12" ht="15" customHeight="1">
      <c r="B29" s="138" t="s">
        <v>159</v>
      </c>
      <c r="C29" s="138"/>
      <c r="D29" s="136"/>
      <c r="E29" s="101"/>
      <c r="F29" s="102"/>
      <c r="G29" s="137">
        <v>1</v>
      </c>
      <c r="H29" s="101">
        <v>1</v>
      </c>
      <c r="I29" s="102">
        <v>1</v>
      </c>
      <c r="J29" s="137">
        <v>1</v>
      </c>
      <c r="K29" s="101">
        <v>1</v>
      </c>
      <c r="L29" s="102">
        <v>1</v>
      </c>
    </row>
    <row r="30" spans="2:12" ht="15" customHeight="1">
      <c r="B30" s="138" t="s">
        <v>160</v>
      </c>
      <c r="C30" s="138"/>
      <c r="D30" s="136"/>
      <c r="E30" s="101"/>
      <c r="F30" s="102"/>
      <c r="G30" s="137">
        <v>1</v>
      </c>
      <c r="H30" s="101">
        <v>1</v>
      </c>
      <c r="I30" s="102">
        <v>1</v>
      </c>
      <c r="J30" s="137">
        <v>1</v>
      </c>
      <c r="K30" s="101">
        <v>1</v>
      </c>
      <c r="L30" s="102">
        <v>1</v>
      </c>
    </row>
    <row r="31" spans="2:12" ht="15" customHeight="1">
      <c r="B31" s="138" t="s">
        <v>161</v>
      </c>
      <c r="C31" s="138"/>
      <c r="D31" s="136">
        <v>1</v>
      </c>
      <c r="E31" s="101">
        <v>1</v>
      </c>
      <c r="F31" s="102">
        <v>1</v>
      </c>
      <c r="G31" s="137"/>
      <c r="H31" s="101"/>
      <c r="I31" s="102"/>
      <c r="J31" s="137">
        <v>1</v>
      </c>
      <c r="K31" s="101">
        <v>1</v>
      </c>
      <c r="L31" s="102">
        <v>1</v>
      </c>
    </row>
    <row r="32" spans="2:12" ht="15" customHeight="1">
      <c r="B32" s="138" t="s">
        <v>162</v>
      </c>
      <c r="C32" s="138"/>
      <c r="D32" s="136">
        <v>1</v>
      </c>
      <c r="E32" s="101">
        <v>1</v>
      </c>
      <c r="F32" s="102">
        <v>1</v>
      </c>
      <c r="G32" s="137"/>
      <c r="H32" s="101"/>
      <c r="I32" s="102"/>
      <c r="J32" s="137">
        <v>1</v>
      </c>
      <c r="K32" s="101">
        <v>1</v>
      </c>
      <c r="L32" s="102">
        <v>1</v>
      </c>
    </row>
    <row r="33" spans="2:12" ht="15" customHeight="1">
      <c r="B33" s="139" t="s">
        <v>140</v>
      </c>
      <c r="C33" s="139"/>
      <c r="D33" s="140">
        <f>SUM(D22:D32)</f>
        <v>7</v>
      </c>
      <c r="E33" s="140">
        <f>SUM(E22:E32)</f>
        <v>7</v>
      </c>
      <c r="F33" s="141">
        <f>SUM(F22:F32)</f>
        <v>7</v>
      </c>
      <c r="G33" s="140">
        <f>SUM(G22:G32)</f>
        <v>15</v>
      </c>
      <c r="H33" s="140">
        <f>SUM(H22:H32)</f>
        <v>12</v>
      </c>
      <c r="I33" s="141">
        <f>SUM(I22:I32)</f>
        <v>12</v>
      </c>
      <c r="J33" s="140">
        <f>SUM(J22:J32)</f>
        <v>22</v>
      </c>
      <c r="K33" s="140">
        <f>SUM(K22:K32)</f>
        <v>19</v>
      </c>
      <c r="L33" s="141">
        <f>SUM(L22:L32)</f>
        <v>19</v>
      </c>
    </row>
    <row r="34" spans="2:12" ht="15" customHeight="1">
      <c r="B34" s="142" t="s">
        <v>141</v>
      </c>
      <c r="C34" s="142"/>
      <c r="D34" s="143"/>
      <c r="E34" s="144"/>
      <c r="F34" s="145"/>
      <c r="G34" s="146">
        <v>6</v>
      </c>
      <c r="H34" s="144">
        <v>45</v>
      </c>
      <c r="I34" s="145">
        <v>45</v>
      </c>
      <c r="J34" s="146">
        <v>6</v>
      </c>
      <c r="K34" s="144">
        <v>45</v>
      </c>
      <c r="L34" s="145">
        <v>45</v>
      </c>
    </row>
    <row r="35" spans="2:12" ht="15.75" customHeight="1">
      <c r="B35" s="147" t="s">
        <v>143</v>
      </c>
      <c r="C35" s="147"/>
      <c r="D35" s="148">
        <f>SUM(D33:D34)</f>
        <v>7</v>
      </c>
      <c r="E35" s="149">
        <f>SUM(E33:E34)</f>
        <v>7</v>
      </c>
      <c r="F35" s="150">
        <f>SUM(F33:F34)</f>
        <v>7</v>
      </c>
      <c r="G35" s="148">
        <f>SUM(G33:G34)</f>
        <v>21</v>
      </c>
      <c r="H35" s="149">
        <f>SUM(H33:H34)</f>
        <v>57</v>
      </c>
      <c r="I35" s="150">
        <f>SUM(I33:I34)</f>
        <v>57</v>
      </c>
      <c r="J35" s="148">
        <f>SUM(J33:J34)</f>
        <v>28</v>
      </c>
      <c r="K35" s="149">
        <f>SUM(K33:K34)</f>
        <v>64</v>
      </c>
      <c r="L35" s="151">
        <f>SUM(L33:L34)</f>
        <v>64</v>
      </c>
    </row>
    <row r="38" spans="2:9" ht="15.75" customHeight="1">
      <c r="B38" s="120" t="s">
        <v>139</v>
      </c>
      <c r="C38" s="120"/>
      <c r="D38" s="121"/>
      <c r="E38" s="121"/>
      <c r="F38" s="121"/>
      <c r="G38" s="121"/>
      <c r="H38" s="121"/>
      <c r="I38" s="121"/>
    </row>
    <row r="39" spans="2:12" ht="15" customHeight="1">
      <c r="B39" s="122" t="s">
        <v>134</v>
      </c>
      <c r="C39" s="122"/>
      <c r="D39" s="123" t="s">
        <v>145</v>
      </c>
      <c r="E39" s="123"/>
      <c r="F39" s="123"/>
      <c r="G39" s="123"/>
      <c r="H39" s="123"/>
      <c r="I39" s="123"/>
      <c r="J39" s="123"/>
      <c r="K39" s="123"/>
      <c r="L39" s="123"/>
    </row>
    <row r="40" spans="2:12" ht="15.75" customHeight="1">
      <c r="B40" s="122"/>
      <c r="C40" s="122"/>
      <c r="D40" s="124" t="s">
        <v>146</v>
      </c>
      <c r="E40" s="124"/>
      <c r="F40" s="124"/>
      <c r="G40" s="125" t="s">
        <v>147</v>
      </c>
      <c r="H40" s="125"/>
      <c r="I40" s="125"/>
      <c r="J40" s="126" t="s">
        <v>148</v>
      </c>
      <c r="K40" s="126"/>
      <c r="L40" s="126"/>
    </row>
    <row r="41" spans="2:12" ht="15.75">
      <c r="B41" s="122"/>
      <c r="C41" s="122"/>
      <c r="D41" s="127" t="s">
        <v>149</v>
      </c>
      <c r="E41" s="128" t="s">
        <v>150</v>
      </c>
      <c r="F41" s="129" t="s">
        <v>151</v>
      </c>
      <c r="G41" s="127" t="s">
        <v>149</v>
      </c>
      <c r="H41" s="128" t="s">
        <v>150</v>
      </c>
      <c r="I41" s="129" t="s">
        <v>151</v>
      </c>
      <c r="J41" s="127" t="s">
        <v>149</v>
      </c>
      <c r="K41" s="128" t="s">
        <v>150</v>
      </c>
      <c r="L41" s="129" t="s">
        <v>151</v>
      </c>
    </row>
    <row r="42" spans="2:12" ht="15">
      <c r="B42" s="130" t="s">
        <v>163</v>
      </c>
      <c r="C42" s="130"/>
      <c r="D42" s="131">
        <v>13</v>
      </c>
      <c r="E42" s="132">
        <v>13</v>
      </c>
      <c r="F42" s="133">
        <v>13</v>
      </c>
      <c r="G42" s="134"/>
      <c r="H42" s="132"/>
      <c r="I42" s="133"/>
      <c r="J42" s="131">
        <v>13</v>
      </c>
      <c r="K42" s="132">
        <v>13</v>
      </c>
      <c r="L42" s="133">
        <v>13</v>
      </c>
    </row>
    <row r="43" spans="2:12" ht="15">
      <c r="B43" s="130" t="s">
        <v>164</v>
      </c>
      <c r="C43" s="130"/>
      <c r="D43" s="136">
        <v>2</v>
      </c>
      <c r="E43" s="101">
        <v>2</v>
      </c>
      <c r="F43" s="102">
        <v>2</v>
      </c>
      <c r="G43" s="137"/>
      <c r="H43" s="101"/>
      <c r="I43" s="102"/>
      <c r="J43" s="137">
        <v>2</v>
      </c>
      <c r="K43" s="101">
        <v>2</v>
      </c>
      <c r="L43" s="102">
        <v>2</v>
      </c>
    </row>
    <row r="44" spans="2:12" ht="15">
      <c r="B44" s="139" t="s">
        <v>140</v>
      </c>
      <c r="C44" s="139"/>
      <c r="D44" s="140">
        <f>SUM(D42:D43)</f>
        <v>15</v>
      </c>
      <c r="E44" s="140">
        <f>SUM(E42:E43)</f>
        <v>15</v>
      </c>
      <c r="F44" s="141">
        <f>SUM(F42:F43)</f>
        <v>15</v>
      </c>
      <c r="G44" s="140">
        <f>SUM(G42:G43)</f>
        <v>0</v>
      </c>
      <c r="H44" s="140">
        <f>SUM(H42:H43)</f>
        <v>0</v>
      </c>
      <c r="I44" s="141">
        <f>SUM(I42:I43)</f>
        <v>0</v>
      </c>
      <c r="J44" s="140">
        <f>SUM(J42:J43)</f>
        <v>15</v>
      </c>
      <c r="K44" s="140">
        <f>SUM(K42:K43)</f>
        <v>15</v>
      </c>
      <c r="L44" s="141">
        <f>SUM(L42:L43)</f>
        <v>15</v>
      </c>
    </row>
    <row r="45" spans="2:12" ht="15">
      <c r="B45" s="142" t="s">
        <v>141</v>
      </c>
      <c r="C45" s="142"/>
      <c r="D45" s="143"/>
      <c r="E45" s="144"/>
      <c r="F45" s="145"/>
      <c r="G45" s="146"/>
      <c r="H45" s="144"/>
      <c r="I45" s="145"/>
      <c r="J45" s="146"/>
      <c r="K45" s="144"/>
      <c r="L45" s="145"/>
    </row>
    <row r="46" spans="2:12" ht="15.75">
      <c r="B46" s="147" t="s">
        <v>143</v>
      </c>
      <c r="C46" s="147"/>
      <c r="D46" s="148">
        <f>SUM(D44:D45)</f>
        <v>15</v>
      </c>
      <c r="E46" s="149">
        <f>SUM(E44:E45)</f>
        <v>15</v>
      </c>
      <c r="F46" s="150">
        <f>SUM(F44:F45)</f>
        <v>15</v>
      </c>
      <c r="G46" s="148">
        <f>SUM(G44:G45)</f>
        <v>0</v>
      </c>
      <c r="H46" s="149">
        <f>SUM(H44:H45)</f>
        <v>0</v>
      </c>
      <c r="I46" s="150">
        <f>SUM(I44:I45)</f>
        <v>0</v>
      </c>
      <c r="J46" s="148">
        <f>SUM(J44:J45)</f>
        <v>15</v>
      </c>
      <c r="K46" s="149">
        <f>SUM(K44:K45)</f>
        <v>15</v>
      </c>
      <c r="L46" s="151">
        <f>SUM(L44:L45)</f>
        <v>15</v>
      </c>
    </row>
  </sheetData>
  <sheetProtection selectLockedCells="1" selectUnlockedCells="1"/>
  <mergeCells count="71">
    <mergeCell ref="A1:K1"/>
    <mergeCell ref="A2:K2"/>
    <mergeCell ref="H3:I3"/>
    <mergeCell ref="J3:K3"/>
    <mergeCell ref="B5:C6"/>
    <mergeCell ref="D5:E6"/>
    <mergeCell ref="F5:G6"/>
    <mergeCell ref="H5:I6"/>
    <mergeCell ref="B7:C7"/>
    <mergeCell ref="D7:E7"/>
    <mergeCell ref="F7:G7"/>
    <mergeCell ref="H7:I7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6:I17"/>
    <mergeCell ref="B18:C18"/>
    <mergeCell ref="B19:C21"/>
    <mergeCell ref="D19:L19"/>
    <mergeCell ref="D20:F20"/>
    <mergeCell ref="G20:I20"/>
    <mergeCell ref="J20:L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9:C41"/>
    <mergeCell ref="D39:L39"/>
    <mergeCell ref="D40:F40"/>
    <mergeCell ref="G40:I40"/>
    <mergeCell ref="J40:L40"/>
    <mergeCell ref="B42:C42"/>
    <mergeCell ref="B43:C43"/>
    <mergeCell ref="B44:C44"/>
    <mergeCell ref="B45:C45"/>
    <mergeCell ref="B46:C46"/>
  </mergeCells>
  <printOptions/>
  <pageMargins left="0.7" right="0.7" top="0.75" bottom="0.75" header="0.5118055555555555" footer="0.5118055555555555"/>
  <pageSetup horizontalDpi="300" verticalDpi="3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A1">
      <selection activeCell="I58" sqref="I58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" t="s">
        <v>165</v>
      </c>
      <c r="B2" s="4"/>
      <c r="C2" s="4"/>
      <c r="D2" s="4"/>
      <c r="E2" s="4"/>
      <c r="F2" s="4"/>
      <c r="G2" s="4"/>
      <c r="H2" s="4"/>
    </row>
    <row r="4" spans="4:8" ht="15" customHeight="1">
      <c r="D4" s="152" t="s">
        <v>2</v>
      </c>
      <c r="G4" s="153" t="s">
        <v>166</v>
      </c>
      <c r="H4" s="153"/>
    </row>
    <row r="5" spans="1:8" ht="28.5" customHeight="1">
      <c r="A5" s="154" t="s">
        <v>112</v>
      </c>
      <c r="B5" s="155" t="s">
        <v>167</v>
      </c>
      <c r="C5" s="154" t="s">
        <v>168</v>
      </c>
      <c r="D5" s="154" t="s">
        <v>169</v>
      </c>
      <c r="E5" s="154" t="s">
        <v>151</v>
      </c>
      <c r="F5" s="156" t="s">
        <v>170</v>
      </c>
      <c r="G5" s="156"/>
      <c r="H5" s="156"/>
    </row>
    <row r="6" spans="1:8" ht="105.75">
      <c r="A6" s="154"/>
      <c r="B6" s="155"/>
      <c r="C6" s="155"/>
      <c r="D6" s="155"/>
      <c r="E6" s="155"/>
      <c r="F6" s="154" t="s">
        <v>171</v>
      </c>
      <c r="G6" s="154" t="s">
        <v>172</v>
      </c>
      <c r="H6" s="154" t="s">
        <v>173</v>
      </c>
    </row>
    <row r="7" spans="1:8" ht="15">
      <c r="A7" s="101"/>
      <c r="B7" s="101" t="s">
        <v>12</v>
      </c>
      <c r="C7" s="101" t="s">
        <v>13</v>
      </c>
      <c r="D7" s="101" t="s">
        <v>14</v>
      </c>
      <c r="E7" s="101" t="s">
        <v>15</v>
      </c>
      <c r="F7" s="101" t="s">
        <v>16</v>
      </c>
      <c r="G7" s="101" t="s">
        <v>17</v>
      </c>
      <c r="H7" s="101" t="s">
        <v>18</v>
      </c>
    </row>
    <row r="8" spans="1:8" s="160" customFormat="1" ht="15">
      <c r="A8" s="157">
        <v>1</v>
      </c>
      <c r="B8" s="158" t="s">
        <v>174</v>
      </c>
      <c r="C8" s="159">
        <f>SUM(C9+C25+C39)</f>
        <v>341405</v>
      </c>
      <c r="D8" s="159">
        <f>SUM(D9+D25+D39)</f>
        <v>389493</v>
      </c>
      <c r="E8" s="159">
        <f>SUM(E9+E25+E39)</f>
        <v>396133</v>
      </c>
      <c r="F8" s="159">
        <f>SUM(F9+F25+F39)</f>
        <v>280520</v>
      </c>
      <c r="G8" s="159">
        <f>SUM(G9+G25+G39)</f>
        <v>115613</v>
      </c>
      <c r="H8" s="159">
        <f>SUM(H9+H25+H39)</f>
        <v>0</v>
      </c>
    </row>
    <row r="9" spans="1:8" s="160" customFormat="1" ht="15">
      <c r="A9" s="157">
        <v>2</v>
      </c>
      <c r="B9" s="161" t="s">
        <v>21</v>
      </c>
      <c r="C9" s="159">
        <f>SUM(C10+C16)</f>
        <v>235686</v>
      </c>
      <c r="D9" s="159">
        <f>SUM(D10+D16)</f>
        <v>270559</v>
      </c>
      <c r="E9" s="159">
        <f>SUM(E10+E16)</f>
        <v>276317</v>
      </c>
      <c r="F9" s="159">
        <f>SUM(F10+F16)</f>
        <v>265692</v>
      </c>
      <c r="G9" s="159">
        <f>SUM(G10+G16)</f>
        <v>10625</v>
      </c>
      <c r="H9" s="159">
        <f>SUM(H10+H16)</f>
        <v>0</v>
      </c>
    </row>
    <row r="10" spans="1:8" s="165" customFormat="1" ht="15">
      <c r="A10" s="157">
        <v>3</v>
      </c>
      <c r="B10" s="162" t="s">
        <v>175</v>
      </c>
      <c r="C10" s="163">
        <f>SUM(C11:C15)</f>
        <v>192143</v>
      </c>
      <c r="D10" s="163">
        <f>SUM(D11:D15)</f>
        <v>176766</v>
      </c>
      <c r="E10" s="163">
        <f>SUM(E11:E15)</f>
        <v>176766</v>
      </c>
      <c r="F10" s="163">
        <f>SUM(F11:F15)</f>
        <v>176766</v>
      </c>
      <c r="G10" s="164"/>
      <c r="H10" s="164"/>
    </row>
    <row r="11" spans="1:8" ht="15">
      <c r="A11" s="157">
        <v>4</v>
      </c>
      <c r="B11" s="166" t="s">
        <v>176</v>
      </c>
      <c r="C11" s="167">
        <v>81174</v>
      </c>
      <c r="D11" s="167">
        <v>81174</v>
      </c>
      <c r="E11" s="167">
        <v>81174</v>
      </c>
      <c r="F11" s="167">
        <v>81174</v>
      </c>
      <c r="G11" s="104"/>
      <c r="H11" s="104"/>
    </row>
    <row r="12" spans="1:8" ht="15">
      <c r="A12" s="157">
        <v>5</v>
      </c>
      <c r="B12" s="166" t="s">
        <v>177</v>
      </c>
      <c r="C12" s="167">
        <v>57762</v>
      </c>
      <c r="D12" s="167">
        <v>38495</v>
      </c>
      <c r="E12" s="167">
        <v>38495</v>
      </c>
      <c r="F12" s="167">
        <v>38495</v>
      </c>
      <c r="G12" s="104"/>
      <c r="H12" s="104"/>
    </row>
    <row r="13" spans="1:8" ht="15">
      <c r="A13" s="157">
        <v>6</v>
      </c>
      <c r="B13" s="166" t="s">
        <v>178</v>
      </c>
      <c r="C13" s="167">
        <v>49133</v>
      </c>
      <c r="D13" s="167">
        <v>48079</v>
      </c>
      <c r="E13" s="167">
        <v>48079</v>
      </c>
      <c r="F13" s="167">
        <v>48079</v>
      </c>
      <c r="G13" s="104"/>
      <c r="H13" s="104"/>
    </row>
    <row r="14" spans="1:8" ht="15">
      <c r="A14" s="157">
        <v>7</v>
      </c>
      <c r="B14" s="166" t="s">
        <v>179</v>
      </c>
      <c r="C14" s="167">
        <v>4074</v>
      </c>
      <c r="D14" s="167">
        <v>4074</v>
      </c>
      <c r="E14" s="167">
        <v>4074</v>
      </c>
      <c r="F14" s="167">
        <v>4074</v>
      </c>
      <c r="G14" s="104"/>
      <c r="H14" s="104"/>
    </row>
    <row r="15" spans="1:8" ht="15">
      <c r="A15" s="157">
        <v>8</v>
      </c>
      <c r="B15" s="166" t="s">
        <v>180</v>
      </c>
      <c r="C15" s="167">
        <v>0</v>
      </c>
      <c r="D15" s="167">
        <v>4944</v>
      </c>
      <c r="E15" s="167">
        <v>4944</v>
      </c>
      <c r="F15" s="167">
        <v>4944</v>
      </c>
      <c r="G15" s="104"/>
      <c r="H15" s="104"/>
    </row>
    <row r="16" spans="1:8" s="165" customFormat="1" ht="15">
      <c r="A16" s="157">
        <v>9</v>
      </c>
      <c r="B16" s="162" t="s">
        <v>181</v>
      </c>
      <c r="C16" s="163">
        <f>SUM(C17:C24)</f>
        <v>43543</v>
      </c>
      <c r="D16" s="163">
        <f>SUM(D17:D24)</f>
        <v>93793</v>
      </c>
      <c r="E16" s="163">
        <f>SUM(E17:E24)</f>
        <v>99551</v>
      </c>
      <c r="F16" s="163">
        <f>SUM(F17:F24)</f>
        <v>88926</v>
      </c>
      <c r="G16" s="163">
        <f>SUM(G17:G24)</f>
        <v>10625</v>
      </c>
      <c r="H16" s="163">
        <f>SUM(H17:H24)</f>
        <v>0</v>
      </c>
    </row>
    <row r="17" spans="1:8" ht="15">
      <c r="A17" s="157">
        <v>10</v>
      </c>
      <c r="B17" s="166" t="s">
        <v>182</v>
      </c>
      <c r="C17" s="167">
        <v>24770</v>
      </c>
      <c r="D17" s="167">
        <v>24770</v>
      </c>
      <c r="E17" s="167">
        <v>26423</v>
      </c>
      <c r="F17" s="167">
        <v>26423</v>
      </c>
      <c r="G17" s="167"/>
      <c r="H17" s="104"/>
    </row>
    <row r="18" spans="1:8" ht="15">
      <c r="A18" s="157">
        <v>11</v>
      </c>
      <c r="B18" s="166" t="s">
        <v>183</v>
      </c>
      <c r="C18" s="167">
        <v>4916</v>
      </c>
      <c r="D18" s="167">
        <v>4916</v>
      </c>
      <c r="E18" s="167">
        <v>3496</v>
      </c>
      <c r="F18" s="167">
        <v>3496</v>
      </c>
      <c r="G18" s="167"/>
      <c r="H18" s="104"/>
    </row>
    <row r="19" spans="1:8" ht="15">
      <c r="A19" s="157">
        <v>12</v>
      </c>
      <c r="B19" s="166" t="s">
        <v>184</v>
      </c>
      <c r="C19" s="167">
        <v>2160</v>
      </c>
      <c r="D19" s="167">
        <v>2160</v>
      </c>
      <c r="E19" s="167">
        <v>2160</v>
      </c>
      <c r="F19" s="167">
        <v>2160</v>
      </c>
      <c r="G19" s="167"/>
      <c r="H19" s="104"/>
    </row>
    <row r="20" spans="1:8" ht="15">
      <c r="A20" s="157">
        <v>13</v>
      </c>
      <c r="B20" s="166" t="s">
        <v>185</v>
      </c>
      <c r="C20" s="167">
        <v>1634</v>
      </c>
      <c r="D20" s="167">
        <v>1970</v>
      </c>
      <c r="E20" s="167">
        <v>1970</v>
      </c>
      <c r="F20" s="167">
        <v>1970</v>
      </c>
      <c r="G20" s="167"/>
      <c r="H20" s="104"/>
    </row>
    <row r="21" spans="1:8" ht="15">
      <c r="A21" s="157">
        <v>14</v>
      </c>
      <c r="B21" s="166" t="s">
        <v>186</v>
      </c>
      <c r="C21" s="167">
        <v>9031</v>
      </c>
      <c r="D21" s="167">
        <v>54924</v>
      </c>
      <c r="E21" s="167">
        <v>53531</v>
      </c>
      <c r="F21" s="167">
        <v>53531</v>
      </c>
      <c r="G21" s="104"/>
      <c r="H21" s="104"/>
    </row>
    <row r="22" spans="1:8" ht="15">
      <c r="A22" s="157">
        <v>15</v>
      </c>
      <c r="B22" s="166" t="s">
        <v>187</v>
      </c>
      <c r="C22" s="167">
        <v>1032</v>
      </c>
      <c r="D22" s="167">
        <v>1032</v>
      </c>
      <c r="E22" s="167">
        <v>7950</v>
      </c>
      <c r="F22" s="104"/>
      <c r="G22" s="167">
        <v>7950</v>
      </c>
      <c r="H22" s="104"/>
    </row>
    <row r="23" spans="1:8" ht="15">
      <c r="A23" s="157">
        <v>16</v>
      </c>
      <c r="B23" s="166" t="s">
        <v>188</v>
      </c>
      <c r="C23" s="167">
        <v>0</v>
      </c>
      <c r="D23" s="167">
        <v>1346</v>
      </c>
      <c r="E23" s="167">
        <v>1346</v>
      </c>
      <c r="F23" s="167">
        <v>1346</v>
      </c>
      <c r="G23" s="104"/>
      <c r="H23" s="104"/>
    </row>
    <row r="24" spans="1:8" ht="15">
      <c r="A24" s="157">
        <v>17</v>
      </c>
      <c r="B24" s="166" t="s">
        <v>189</v>
      </c>
      <c r="C24" s="104">
        <v>0</v>
      </c>
      <c r="D24" s="167">
        <v>2675</v>
      </c>
      <c r="E24" s="167">
        <v>2675</v>
      </c>
      <c r="F24" s="104"/>
      <c r="G24" s="167">
        <v>2675</v>
      </c>
      <c r="H24" s="104"/>
    </row>
    <row r="25" spans="1:8" ht="15">
      <c r="A25" s="157">
        <v>18</v>
      </c>
      <c r="B25" s="161" t="s">
        <v>190</v>
      </c>
      <c r="C25" s="159">
        <f>SUM(C26+C28+C30+C32+C34+C37)</f>
        <v>94400</v>
      </c>
      <c r="D25" s="159">
        <f>SUM(D26+D28+D30+D32+D34+D37)</f>
        <v>103900</v>
      </c>
      <c r="E25" s="159">
        <f>SUM(E26+E28+E30+E32+E34+E37)</f>
        <v>103984</v>
      </c>
      <c r="F25" s="159">
        <f>SUM(F26+F28+F30+F32+F34+F37)</f>
        <v>13120</v>
      </c>
      <c r="G25" s="159">
        <f>SUM(G26+G28+G30+G32+G34+G37)</f>
        <v>90864</v>
      </c>
      <c r="H25" s="159">
        <f>SUM(H28+H30+H32+H34+H37)</f>
        <v>0</v>
      </c>
    </row>
    <row r="26" spans="1:8" ht="15">
      <c r="A26" s="157">
        <v>19</v>
      </c>
      <c r="B26" s="162" t="s">
        <v>191</v>
      </c>
      <c r="C26" s="159">
        <f>SUM(C27)</f>
        <v>0</v>
      </c>
      <c r="D26" s="159">
        <f>SUM(D27)</f>
        <v>0</v>
      </c>
      <c r="E26" s="159">
        <f>SUM(E27)</f>
        <v>7</v>
      </c>
      <c r="F26" s="159">
        <f>SUM(F27)</f>
        <v>7</v>
      </c>
      <c r="G26" s="159"/>
      <c r="H26" s="159"/>
    </row>
    <row r="27" spans="1:8" ht="15">
      <c r="A27" s="157">
        <v>20</v>
      </c>
      <c r="B27" s="166" t="s">
        <v>192</v>
      </c>
      <c r="C27" s="168">
        <v>0</v>
      </c>
      <c r="D27" s="168">
        <v>0</v>
      </c>
      <c r="E27" s="168">
        <v>7</v>
      </c>
      <c r="F27" s="168">
        <v>7</v>
      </c>
      <c r="G27" s="168"/>
      <c r="H27" s="168"/>
    </row>
    <row r="28" spans="1:8" ht="15">
      <c r="A28" s="157">
        <v>22</v>
      </c>
      <c r="B28" s="162" t="s">
        <v>193</v>
      </c>
      <c r="C28" s="163">
        <f>SUM(C29)</f>
        <v>9500</v>
      </c>
      <c r="D28" s="163">
        <f>SUM(D29)</f>
        <v>9500</v>
      </c>
      <c r="E28" s="163">
        <f>SUM(E29)</f>
        <v>9735</v>
      </c>
      <c r="F28" s="163">
        <f>SUM(F29)</f>
        <v>0</v>
      </c>
      <c r="G28" s="163">
        <f>SUM(G29)</f>
        <v>9735</v>
      </c>
      <c r="H28" s="163">
        <f>SUM(H29)</f>
        <v>0</v>
      </c>
    </row>
    <row r="29" spans="1:8" ht="15">
      <c r="A29" s="157">
        <v>21</v>
      </c>
      <c r="B29" s="166" t="s">
        <v>194</v>
      </c>
      <c r="C29" s="167">
        <v>9500</v>
      </c>
      <c r="D29" s="167">
        <v>9500</v>
      </c>
      <c r="E29" s="167">
        <v>9735</v>
      </c>
      <c r="F29" s="104"/>
      <c r="G29" s="167">
        <v>9735</v>
      </c>
      <c r="H29" s="104"/>
    </row>
    <row r="30" spans="1:8" ht="15">
      <c r="A30" s="157">
        <v>22</v>
      </c>
      <c r="B30" s="162" t="s">
        <v>195</v>
      </c>
      <c r="C30" s="163">
        <f>SUM(C31)</f>
        <v>72100</v>
      </c>
      <c r="D30" s="163">
        <f>SUM(D31)</f>
        <v>80900</v>
      </c>
      <c r="E30" s="163">
        <f>SUM(E31)</f>
        <v>80957</v>
      </c>
      <c r="F30" s="163">
        <f>SUM(F31)</f>
        <v>0</v>
      </c>
      <c r="G30" s="163">
        <f>SUM(G31)</f>
        <v>80957</v>
      </c>
      <c r="H30" s="163">
        <f>SUM(H31)</f>
        <v>0</v>
      </c>
    </row>
    <row r="31" spans="1:8" ht="15">
      <c r="A31" s="157">
        <v>23</v>
      </c>
      <c r="B31" s="166" t="s">
        <v>196</v>
      </c>
      <c r="C31" s="167">
        <v>72100</v>
      </c>
      <c r="D31" s="167">
        <v>80900</v>
      </c>
      <c r="E31" s="167">
        <v>80957</v>
      </c>
      <c r="F31" s="104"/>
      <c r="G31" s="167">
        <v>80957</v>
      </c>
      <c r="H31" s="104"/>
    </row>
    <row r="32" spans="1:8" ht="15">
      <c r="A32" s="157">
        <v>24</v>
      </c>
      <c r="B32" s="162" t="s">
        <v>197</v>
      </c>
      <c r="C32" s="163">
        <f>SUM(C33)</f>
        <v>12000</v>
      </c>
      <c r="D32" s="163">
        <f>SUM(D33)</f>
        <v>12700</v>
      </c>
      <c r="E32" s="163">
        <f>SUM(E33)</f>
        <v>12744</v>
      </c>
      <c r="F32" s="163">
        <f>SUM(F33)</f>
        <v>12744</v>
      </c>
      <c r="G32" s="163">
        <f>SUM(G33)</f>
        <v>0</v>
      </c>
      <c r="H32" s="163">
        <f>SUM(H33)</f>
        <v>0</v>
      </c>
    </row>
    <row r="33" spans="1:8" ht="15">
      <c r="A33" s="157">
        <v>25</v>
      </c>
      <c r="B33" s="166" t="s">
        <v>198</v>
      </c>
      <c r="C33" s="167">
        <v>12000</v>
      </c>
      <c r="D33" s="167">
        <v>12700</v>
      </c>
      <c r="E33" s="167">
        <v>12744</v>
      </c>
      <c r="F33" s="167">
        <v>12744</v>
      </c>
      <c r="G33" s="104"/>
      <c r="H33" s="104"/>
    </row>
    <row r="34" spans="1:8" ht="15">
      <c r="A34" s="157">
        <v>26</v>
      </c>
      <c r="B34" s="162" t="s">
        <v>199</v>
      </c>
      <c r="C34" s="164">
        <f>SUM(C35:C36)</f>
        <v>100</v>
      </c>
      <c r="D34" s="164">
        <f>SUM(D35:D36)</f>
        <v>100</v>
      </c>
      <c r="E34" s="164">
        <f>SUM(E35:E36)</f>
        <v>187</v>
      </c>
      <c r="F34" s="164">
        <f>SUM(F35:F36)</f>
        <v>15</v>
      </c>
      <c r="G34" s="164">
        <f>SUM(G35:G36)</f>
        <v>172</v>
      </c>
      <c r="H34" s="164">
        <f>SUM(H35:H36)</f>
        <v>0</v>
      </c>
    </row>
    <row r="35" spans="1:8" ht="15">
      <c r="A35" s="157">
        <v>27</v>
      </c>
      <c r="B35" s="166" t="s">
        <v>200</v>
      </c>
      <c r="C35" s="104">
        <v>50</v>
      </c>
      <c r="D35" s="104">
        <v>50</v>
      </c>
      <c r="E35" s="104">
        <v>172</v>
      </c>
      <c r="F35" s="104"/>
      <c r="G35" s="104">
        <v>172</v>
      </c>
      <c r="H35" s="104"/>
    </row>
    <row r="36" spans="1:8" ht="15">
      <c r="A36" s="157">
        <v>28</v>
      </c>
      <c r="B36" s="166" t="s">
        <v>201</v>
      </c>
      <c r="C36" s="104">
        <v>50</v>
      </c>
      <c r="D36" s="104">
        <v>50</v>
      </c>
      <c r="E36" s="104">
        <v>15</v>
      </c>
      <c r="F36" s="104">
        <v>15</v>
      </c>
      <c r="G36" s="104"/>
      <c r="H36" s="104"/>
    </row>
    <row r="37" spans="1:8" ht="15">
      <c r="A37" s="157">
        <v>29</v>
      </c>
      <c r="B37" s="162" t="s">
        <v>202</v>
      </c>
      <c r="C37" s="163">
        <f>SUM(C38)</f>
        <v>700</v>
      </c>
      <c r="D37" s="163">
        <f>SUM(D38)</f>
        <v>700</v>
      </c>
      <c r="E37" s="163">
        <f>SUM(E38)</f>
        <v>354</v>
      </c>
      <c r="F37" s="163">
        <f>SUM(F38)</f>
        <v>354</v>
      </c>
      <c r="G37" s="163">
        <f>SUM(G38)</f>
        <v>0</v>
      </c>
      <c r="H37" s="163">
        <f>SUM(H38)</f>
        <v>0</v>
      </c>
    </row>
    <row r="38" spans="1:8" ht="15">
      <c r="A38" s="157">
        <v>30</v>
      </c>
      <c r="B38" s="166" t="s">
        <v>203</v>
      </c>
      <c r="C38" s="167">
        <v>700</v>
      </c>
      <c r="D38" s="167">
        <v>700</v>
      </c>
      <c r="E38" s="104">
        <v>354</v>
      </c>
      <c r="F38" s="104">
        <v>354</v>
      </c>
      <c r="G38" s="104"/>
      <c r="H38" s="104"/>
    </row>
    <row r="39" spans="1:8" ht="15">
      <c r="A39" s="157">
        <v>31</v>
      </c>
      <c r="B39" s="161" t="s">
        <v>204</v>
      </c>
      <c r="C39" s="159">
        <f>SUM(C40:C48)</f>
        <v>11319</v>
      </c>
      <c r="D39" s="159">
        <f>SUM(D40:D48)</f>
        <v>15034</v>
      </c>
      <c r="E39" s="159">
        <f>SUM(E40:E48)</f>
        <v>15832</v>
      </c>
      <c r="F39" s="159">
        <f>SUM(F40:F48)</f>
        <v>1708</v>
      </c>
      <c r="G39" s="159">
        <f>SUM(G40:G48)</f>
        <v>14124</v>
      </c>
      <c r="H39" s="159">
        <f>SUM(H40:H48)</f>
        <v>0</v>
      </c>
    </row>
    <row r="40" spans="1:8" ht="15">
      <c r="A40" s="157">
        <v>32</v>
      </c>
      <c r="B40" s="162" t="s">
        <v>205</v>
      </c>
      <c r="C40" s="164">
        <v>0</v>
      </c>
      <c r="D40" s="164">
        <v>931</v>
      </c>
      <c r="E40" s="164">
        <v>978</v>
      </c>
      <c r="F40" s="164">
        <v>31</v>
      </c>
      <c r="G40" s="164">
        <v>947</v>
      </c>
      <c r="H40" s="164"/>
    </row>
    <row r="41" spans="1:8" ht="15">
      <c r="A41" s="157">
        <v>33</v>
      </c>
      <c r="B41" s="162" t="s">
        <v>206</v>
      </c>
      <c r="C41" s="163">
        <v>6120</v>
      </c>
      <c r="D41" s="163">
        <v>9430</v>
      </c>
      <c r="E41" s="163">
        <v>10073</v>
      </c>
      <c r="F41" s="163">
        <v>1070</v>
      </c>
      <c r="G41" s="163">
        <v>9003</v>
      </c>
      <c r="H41" s="164"/>
    </row>
    <row r="42" spans="1:8" ht="15">
      <c r="A42" s="157">
        <v>34</v>
      </c>
      <c r="B42" s="162" t="s">
        <v>207</v>
      </c>
      <c r="C42" s="163">
        <v>446</v>
      </c>
      <c r="D42" s="163">
        <v>1245</v>
      </c>
      <c r="E42" s="163">
        <v>1247</v>
      </c>
      <c r="F42" s="163"/>
      <c r="G42" s="163">
        <v>1247</v>
      </c>
      <c r="H42" s="163"/>
    </row>
    <row r="43" spans="1:8" ht="15">
      <c r="A43" s="157">
        <v>35</v>
      </c>
      <c r="B43" s="162" t="s">
        <v>208</v>
      </c>
      <c r="C43" s="163">
        <v>3509</v>
      </c>
      <c r="D43" s="163">
        <v>209</v>
      </c>
      <c r="E43" s="163">
        <v>209</v>
      </c>
      <c r="F43" s="163">
        <v>209</v>
      </c>
      <c r="G43" s="163"/>
      <c r="H43" s="163"/>
    </row>
    <row r="44" spans="1:8" ht="15">
      <c r="A44" s="157">
        <v>36</v>
      </c>
      <c r="B44" s="162" t="s">
        <v>209</v>
      </c>
      <c r="C44" s="163">
        <v>1201</v>
      </c>
      <c r="D44" s="163">
        <v>1701</v>
      </c>
      <c r="E44" s="163">
        <v>1761</v>
      </c>
      <c r="F44" s="163">
        <v>363</v>
      </c>
      <c r="G44" s="163">
        <v>1398</v>
      </c>
      <c r="H44" s="163"/>
    </row>
    <row r="45" spans="1:8" ht="15">
      <c r="A45" s="157">
        <v>37</v>
      </c>
      <c r="B45" s="162" t="s">
        <v>210</v>
      </c>
      <c r="C45" s="163">
        <v>0</v>
      </c>
      <c r="D45" s="163">
        <v>1144</v>
      </c>
      <c r="E45" s="163">
        <v>1147</v>
      </c>
      <c r="F45" s="163"/>
      <c r="G45" s="163">
        <v>1147</v>
      </c>
      <c r="H45" s="163"/>
    </row>
    <row r="46" spans="1:8" ht="15">
      <c r="A46" s="157">
        <v>38</v>
      </c>
      <c r="B46" s="162" t="s">
        <v>211</v>
      </c>
      <c r="C46" s="163">
        <v>0</v>
      </c>
      <c r="D46" s="163">
        <v>120</v>
      </c>
      <c r="E46" s="163">
        <v>121</v>
      </c>
      <c r="F46" s="163"/>
      <c r="G46" s="163">
        <v>121</v>
      </c>
      <c r="H46" s="163"/>
    </row>
    <row r="47" spans="1:8" ht="15">
      <c r="A47" s="157">
        <v>39</v>
      </c>
      <c r="B47" s="162" t="s">
        <v>212</v>
      </c>
      <c r="C47" s="163">
        <v>0</v>
      </c>
      <c r="D47" s="163">
        <v>154</v>
      </c>
      <c r="E47" s="163">
        <v>172</v>
      </c>
      <c r="F47" s="163"/>
      <c r="G47" s="163">
        <v>172</v>
      </c>
      <c r="H47" s="163"/>
    </row>
    <row r="48" spans="1:8" ht="15">
      <c r="A48" s="157">
        <v>40</v>
      </c>
      <c r="B48" s="162" t="s">
        <v>213</v>
      </c>
      <c r="C48" s="163">
        <v>43</v>
      </c>
      <c r="D48" s="163">
        <v>100</v>
      </c>
      <c r="E48" s="163">
        <v>124</v>
      </c>
      <c r="F48" s="163">
        <v>35</v>
      </c>
      <c r="G48" s="163">
        <v>89</v>
      </c>
      <c r="H48" s="163"/>
    </row>
    <row r="49" spans="1:8" ht="15">
      <c r="A49" s="157">
        <v>41</v>
      </c>
      <c r="B49" s="158" t="s">
        <v>214</v>
      </c>
      <c r="C49" s="159">
        <f>SUM(C50+C55+C59)</f>
        <v>40604</v>
      </c>
      <c r="D49" s="159">
        <f>SUM(D50+D55+D59)</f>
        <v>62153</v>
      </c>
      <c r="E49" s="159">
        <f>SUM(E50+E55+E59)</f>
        <v>58181</v>
      </c>
      <c r="F49" s="159">
        <f>SUM(F50+F55+F59)</f>
        <v>3724</v>
      </c>
      <c r="G49" s="159">
        <f>SUM(G50+G55+G59)</f>
        <v>54457</v>
      </c>
      <c r="H49" s="159">
        <f>SUM(H50+H55+H59)</f>
        <v>0</v>
      </c>
    </row>
    <row r="50" spans="1:8" s="169" customFormat="1" ht="15">
      <c r="A50" s="157">
        <v>42</v>
      </c>
      <c r="B50" s="161" t="s">
        <v>215</v>
      </c>
      <c r="C50" s="159">
        <f>SUM(C51:C54)</f>
        <v>33998</v>
      </c>
      <c r="D50" s="159">
        <f>SUM(D51:D54)</f>
        <v>53180</v>
      </c>
      <c r="E50" s="159">
        <f>SUM(E51:E54)</f>
        <v>49231</v>
      </c>
      <c r="F50" s="159">
        <f>SUM(F51:F54)</f>
        <v>3474</v>
      </c>
      <c r="G50" s="159">
        <f>SUM(G51:G54)</f>
        <v>45757</v>
      </c>
      <c r="H50" s="159">
        <f>SUM(H51:H54)</f>
        <v>0</v>
      </c>
    </row>
    <row r="51" spans="1:8" ht="15">
      <c r="A51" s="157">
        <v>43</v>
      </c>
      <c r="B51" s="166" t="s">
        <v>216</v>
      </c>
      <c r="C51" s="167">
        <v>2043</v>
      </c>
      <c r="D51" s="167">
        <v>2043</v>
      </c>
      <c r="E51" s="167">
        <v>1924</v>
      </c>
      <c r="F51" s="104"/>
      <c r="G51" s="167">
        <v>1924</v>
      </c>
      <c r="H51" s="104"/>
    </row>
    <row r="52" spans="1:8" ht="15">
      <c r="A52" s="157">
        <v>44</v>
      </c>
      <c r="B52" s="166" t="s">
        <v>187</v>
      </c>
      <c r="C52" s="167">
        <v>31955</v>
      </c>
      <c r="D52" s="167">
        <v>31955</v>
      </c>
      <c r="E52" s="167">
        <v>26701</v>
      </c>
      <c r="F52" s="104"/>
      <c r="G52" s="167">
        <v>26701</v>
      </c>
      <c r="H52" s="104"/>
    </row>
    <row r="53" spans="1:8" ht="15">
      <c r="A53" s="157">
        <v>45</v>
      </c>
      <c r="B53" s="166" t="s">
        <v>217</v>
      </c>
      <c r="C53" s="167">
        <v>0</v>
      </c>
      <c r="D53" s="167">
        <v>17132</v>
      </c>
      <c r="E53" s="167">
        <v>17132</v>
      </c>
      <c r="F53" s="104"/>
      <c r="G53" s="167">
        <v>17132</v>
      </c>
      <c r="H53" s="104"/>
    </row>
    <row r="54" spans="1:8" ht="15">
      <c r="A54" s="157">
        <v>46</v>
      </c>
      <c r="B54" s="166" t="s">
        <v>186</v>
      </c>
      <c r="C54" s="104">
        <v>0</v>
      </c>
      <c r="D54" s="167">
        <v>2050</v>
      </c>
      <c r="E54" s="167">
        <v>3474</v>
      </c>
      <c r="F54" s="167">
        <v>3474</v>
      </c>
      <c r="G54" s="167"/>
      <c r="H54" s="104"/>
    </row>
    <row r="55" spans="1:8" s="160" customFormat="1" ht="15">
      <c r="A55" s="157">
        <v>47</v>
      </c>
      <c r="B55" s="161" t="s">
        <v>218</v>
      </c>
      <c r="C55" s="159">
        <f>SUM(C56:C58)</f>
        <v>610</v>
      </c>
      <c r="D55" s="159">
        <f>SUM(D56:D58)</f>
        <v>2977</v>
      </c>
      <c r="E55" s="159">
        <f>SUM(E56:E58)</f>
        <v>2956</v>
      </c>
      <c r="F55" s="159">
        <f>SUM(F56:F57)</f>
        <v>250</v>
      </c>
      <c r="G55" s="159">
        <f>SUM(G56:G58)</f>
        <v>2706</v>
      </c>
      <c r="H55" s="159">
        <f>SUM(H57)</f>
        <v>0</v>
      </c>
    </row>
    <row r="56" spans="1:8" s="169" customFormat="1" ht="15">
      <c r="A56" s="157">
        <v>48</v>
      </c>
      <c r="B56" s="170" t="s">
        <v>219</v>
      </c>
      <c r="C56" s="171">
        <v>0</v>
      </c>
      <c r="D56" s="171">
        <v>150</v>
      </c>
      <c r="E56" s="171">
        <v>150</v>
      </c>
      <c r="F56" s="171">
        <v>150</v>
      </c>
      <c r="G56" s="171"/>
      <c r="H56" s="171"/>
    </row>
    <row r="57" spans="1:8" ht="15">
      <c r="A57" s="157">
        <v>49</v>
      </c>
      <c r="B57" s="166" t="s">
        <v>220</v>
      </c>
      <c r="C57" s="104">
        <v>610</v>
      </c>
      <c r="D57" s="167">
        <v>2727</v>
      </c>
      <c r="E57" s="167">
        <v>2727</v>
      </c>
      <c r="F57" s="167">
        <v>100</v>
      </c>
      <c r="G57" s="104">
        <v>2627</v>
      </c>
      <c r="H57" s="104"/>
    </row>
    <row r="58" spans="1:8" s="169" customFormat="1" ht="15">
      <c r="A58" s="157">
        <v>50</v>
      </c>
      <c r="B58" s="170" t="s">
        <v>221</v>
      </c>
      <c r="C58" s="171">
        <v>0</v>
      </c>
      <c r="D58" s="168">
        <v>100</v>
      </c>
      <c r="E58" s="168">
        <v>79</v>
      </c>
      <c r="F58" s="168"/>
      <c r="G58" s="171">
        <v>79</v>
      </c>
      <c r="H58" s="171"/>
    </row>
    <row r="59" spans="1:8" s="169" customFormat="1" ht="15">
      <c r="A59" s="157">
        <v>51</v>
      </c>
      <c r="B59" s="161" t="s">
        <v>222</v>
      </c>
      <c r="C59" s="159">
        <f>SUM(C60)</f>
        <v>5996</v>
      </c>
      <c r="D59" s="159">
        <f>SUM(D60)</f>
        <v>5996</v>
      </c>
      <c r="E59" s="159">
        <f>SUM(E60)</f>
        <v>5994</v>
      </c>
      <c r="F59" s="159"/>
      <c r="G59" s="159">
        <f>SUM(G60)</f>
        <v>5994</v>
      </c>
      <c r="H59" s="168"/>
    </row>
    <row r="60" spans="1:8" s="169" customFormat="1" ht="15">
      <c r="A60" s="157">
        <v>52</v>
      </c>
      <c r="B60" s="170" t="s">
        <v>223</v>
      </c>
      <c r="C60" s="168">
        <v>5996</v>
      </c>
      <c r="D60" s="168">
        <v>5996</v>
      </c>
      <c r="E60" s="168">
        <v>5994</v>
      </c>
      <c r="F60" s="168"/>
      <c r="G60" s="168">
        <v>5994</v>
      </c>
      <c r="H60" s="168">
        <v>0</v>
      </c>
    </row>
    <row r="61" spans="1:8" ht="15">
      <c r="A61" s="157">
        <v>53</v>
      </c>
      <c r="B61" s="158" t="s">
        <v>224</v>
      </c>
      <c r="C61" s="159">
        <f>SUM(C8+C49)</f>
        <v>382009</v>
      </c>
      <c r="D61" s="159">
        <f>SUM(D8+D49)</f>
        <v>451646</v>
      </c>
      <c r="E61" s="159">
        <f>SUM(E8+E49)</f>
        <v>454314</v>
      </c>
      <c r="F61" s="159">
        <f>SUM(F8+F49)</f>
        <v>284244</v>
      </c>
      <c r="G61" s="159">
        <f>SUM(G8+G49)</f>
        <v>170070</v>
      </c>
      <c r="H61" s="159">
        <f>SUM(H8+H49)</f>
        <v>0</v>
      </c>
    </row>
    <row r="62" spans="1:8" ht="15">
      <c r="A62" s="157">
        <v>54</v>
      </c>
      <c r="B62" s="161" t="s">
        <v>225</v>
      </c>
      <c r="C62" s="159">
        <f>SUM(C63:C64)</f>
        <v>44112</v>
      </c>
      <c r="D62" s="159">
        <f>SUM(D63:D64)</f>
        <v>57213</v>
      </c>
      <c r="E62" s="159">
        <f>SUM(E63:E64)</f>
        <v>57213</v>
      </c>
      <c r="F62" s="159">
        <f>SUM(F63:F64)</f>
        <v>57213</v>
      </c>
      <c r="G62" s="159">
        <f>SUM(G63:G64)</f>
        <v>0</v>
      </c>
      <c r="H62" s="159">
        <f>SUM(H63:H64)</f>
        <v>0</v>
      </c>
    </row>
    <row r="63" spans="1:8" ht="15">
      <c r="A63" s="157">
        <v>55</v>
      </c>
      <c r="B63" s="161" t="s">
        <v>226</v>
      </c>
      <c r="C63" s="159">
        <v>44112</v>
      </c>
      <c r="D63" s="159">
        <v>52385</v>
      </c>
      <c r="E63" s="159">
        <v>52385</v>
      </c>
      <c r="F63" s="159">
        <v>52385</v>
      </c>
      <c r="G63" s="159"/>
      <c r="H63" s="159"/>
    </row>
    <row r="64" spans="1:8" ht="15">
      <c r="A64" s="157">
        <v>56</v>
      </c>
      <c r="B64" s="161" t="s">
        <v>227</v>
      </c>
      <c r="C64" s="159">
        <v>0</v>
      </c>
      <c r="D64" s="159">
        <v>4828</v>
      </c>
      <c r="E64" s="159">
        <v>4828</v>
      </c>
      <c r="F64" s="159">
        <v>4828</v>
      </c>
      <c r="G64" s="159"/>
      <c r="H64" s="159"/>
    </row>
    <row r="65" spans="1:8" ht="15">
      <c r="A65" s="157">
        <v>57</v>
      </c>
      <c r="B65" s="158" t="s">
        <v>228</v>
      </c>
      <c r="C65" s="159">
        <f>SUM(C62)</f>
        <v>44112</v>
      </c>
      <c r="D65" s="159">
        <f>SUM(D62)</f>
        <v>57213</v>
      </c>
      <c r="E65" s="159">
        <f>SUM(E62)</f>
        <v>57213</v>
      </c>
      <c r="F65" s="159">
        <f>SUM(F62)</f>
        <v>57213</v>
      </c>
      <c r="G65" s="159">
        <f>SUM(G62)</f>
        <v>0</v>
      </c>
      <c r="H65" s="159">
        <f>SUM(H62)</f>
        <v>0</v>
      </c>
    </row>
    <row r="66" spans="1:8" ht="15">
      <c r="A66" s="157">
        <v>58</v>
      </c>
      <c r="B66" s="158" t="s">
        <v>229</v>
      </c>
      <c r="C66" s="159">
        <f>SUM(C61+C65)</f>
        <v>426121</v>
      </c>
      <c r="D66" s="159">
        <f>SUM(D61+D65)</f>
        <v>508859</v>
      </c>
      <c r="E66" s="159">
        <f>SUM(E61+E65)</f>
        <v>511527</v>
      </c>
      <c r="F66" s="159">
        <f>SUM(F61+F65)</f>
        <v>341457</v>
      </c>
      <c r="G66" s="159">
        <f>SUM(G61+G65)</f>
        <v>170070</v>
      </c>
      <c r="H66" s="159">
        <f>SUM(H61+H65)</f>
        <v>0</v>
      </c>
    </row>
  </sheetData>
  <sheetProtection selectLockedCells="1" selectUnlockedCells="1"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4">
    <cfRule type="expression" priority="1" dxfId="0" stopIfTrue="1">
      <formula>LARGE(($A$8:$A$24),MIN(10,COUNT($A$8:$A$24)))&lt;=#REF!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31">
      <selection activeCell="H17" sqref="H17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" t="s">
        <v>230</v>
      </c>
      <c r="B2" s="4"/>
      <c r="C2" s="4"/>
      <c r="D2" s="4"/>
      <c r="E2" s="4"/>
      <c r="F2" s="4"/>
      <c r="G2" s="4"/>
      <c r="H2" s="4"/>
    </row>
    <row r="4" spans="4:8" ht="15" customHeight="1">
      <c r="D4" s="152" t="s">
        <v>2</v>
      </c>
      <c r="G4" s="153" t="s">
        <v>231</v>
      </c>
      <c r="H4" s="153"/>
    </row>
    <row r="5" spans="1:8" ht="28.5" customHeight="1">
      <c r="A5" s="154" t="s">
        <v>112</v>
      </c>
      <c r="B5" s="155" t="s">
        <v>167</v>
      </c>
      <c r="C5" s="154" t="s">
        <v>168</v>
      </c>
      <c r="D5" s="154" t="s">
        <v>169</v>
      </c>
      <c r="E5" s="154" t="s">
        <v>151</v>
      </c>
      <c r="F5" s="156" t="s">
        <v>170</v>
      </c>
      <c r="G5" s="156"/>
      <c r="H5" s="156"/>
    </row>
    <row r="6" spans="1:8" ht="105.75">
      <c r="A6" s="154"/>
      <c r="B6" s="155"/>
      <c r="C6" s="155"/>
      <c r="D6" s="155"/>
      <c r="E6" s="155"/>
      <c r="F6" s="154" t="s">
        <v>171</v>
      </c>
      <c r="G6" s="154" t="s">
        <v>172</v>
      </c>
      <c r="H6" s="154" t="s">
        <v>173</v>
      </c>
    </row>
    <row r="7" spans="1:8" ht="15">
      <c r="A7" s="101"/>
      <c r="B7" s="101" t="s">
        <v>12</v>
      </c>
      <c r="C7" s="101" t="s">
        <v>13</v>
      </c>
      <c r="D7" s="101" t="s">
        <v>14</v>
      </c>
      <c r="E7" s="101" t="s">
        <v>15</v>
      </c>
      <c r="F7" s="101" t="s">
        <v>16</v>
      </c>
      <c r="G7" s="101" t="s">
        <v>17</v>
      </c>
      <c r="H7" s="101" t="s">
        <v>18</v>
      </c>
    </row>
    <row r="8" spans="1:8" s="160" customFormat="1" ht="15">
      <c r="A8" s="157">
        <v>1</v>
      </c>
      <c r="B8" s="158" t="s">
        <v>174</v>
      </c>
      <c r="C8" s="159">
        <f>SUM(C9+C10+C11+C32+C39)</f>
        <v>332497</v>
      </c>
      <c r="D8" s="159">
        <f>SUM(D9+D10+D11+D32+D39)</f>
        <v>376556</v>
      </c>
      <c r="E8" s="159">
        <f>SUM(E9+E10+E11+E32+E39)</f>
        <v>313041</v>
      </c>
      <c r="F8" s="159">
        <f>SUM(F9+F10+F11+F32+F39)</f>
        <v>279619</v>
      </c>
      <c r="G8" s="159">
        <f>SUM(G9+G10+G11+G32+G39)</f>
        <v>33422</v>
      </c>
      <c r="H8" s="171"/>
    </row>
    <row r="9" spans="1:8" s="160" customFormat="1" ht="15">
      <c r="A9" s="157">
        <v>2</v>
      </c>
      <c r="B9" s="161" t="s">
        <v>22</v>
      </c>
      <c r="C9" s="159">
        <v>57776</v>
      </c>
      <c r="D9" s="159">
        <v>95078</v>
      </c>
      <c r="E9" s="159">
        <v>93576</v>
      </c>
      <c r="F9" s="159">
        <v>90635</v>
      </c>
      <c r="G9" s="159">
        <v>2941</v>
      </c>
      <c r="H9" s="171"/>
    </row>
    <row r="10" spans="1:8" s="165" customFormat="1" ht="15">
      <c r="A10" s="157">
        <v>3</v>
      </c>
      <c r="B10" s="161" t="s">
        <v>232</v>
      </c>
      <c r="C10" s="159">
        <v>14434</v>
      </c>
      <c r="D10" s="159">
        <v>19898</v>
      </c>
      <c r="E10" s="159">
        <v>19455</v>
      </c>
      <c r="F10" s="159">
        <v>18661</v>
      </c>
      <c r="G10" s="159">
        <v>794</v>
      </c>
      <c r="H10" s="171"/>
    </row>
    <row r="11" spans="1:8" ht="15">
      <c r="A11" s="157">
        <v>4</v>
      </c>
      <c r="B11" s="161" t="s">
        <v>233</v>
      </c>
      <c r="C11" s="159">
        <f>SUM(C12+C16+C19+C27+C28)</f>
        <v>68796</v>
      </c>
      <c r="D11" s="159">
        <f>SUM(D12+D16+D19+D27+D28)</f>
        <v>87595</v>
      </c>
      <c r="E11" s="159">
        <f>SUM(E12+E16+E19+E27+E28)</f>
        <v>83459</v>
      </c>
      <c r="F11" s="159">
        <f>SUM(F12+F16+F19+F27+F28)</f>
        <v>63248</v>
      </c>
      <c r="G11" s="159">
        <f>SUM(G12+G16+G19+G27+G28)</f>
        <v>20211</v>
      </c>
      <c r="H11" s="171"/>
    </row>
    <row r="12" spans="1:8" ht="15">
      <c r="A12" s="157">
        <v>5</v>
      </c>
      <c r="B12" s="162" t="s">
        <v>234</v>
      </c>
      <c r="C12" s="163">
        <f>SUM(C13:C15)</f>
        <v>16036</v>
      </c>
      <c r="D12" s="163">
        <f>SUM(D13:D15)</f>
        <v>19260</v>
      </c>
      <c r="E12" s="163">
        <f>SUM(E13:E15)</f>
        <v>16622</v>
      </c>
      <c r="F12" s="163">
        <f>SUM(F13:F15)</f>
        <v>12559</v>
      </c>
      <c r="G12" s="163">
        <f>SUM(G13:G15)</f>
        <v>4063</v>
      </c>
      <c r="H12" s="163"/>
    </row>
    <row r="13" spans="1:8" ht="15">
      <c r="A13" s="157">
        <v>6</v>
      </c>
      <c r="B13" s="166" t="s">
        <v>235</v>
      </c>
      <c r="C13" s="167">
        <v>586</v>
      </c>
      <c r="D13" s="167">
        <v>586</v>
      </c>
      <c r="E13" s="167">
        <v>400</v>
      </c>
      <c r="F13" s="171">
        <v>400</v>
      </c>
      <c r="G13" s="171"/>
      <c r="H13" s="171"/>
    </row>
    <row r="14" spans="1:8" ht="15">
      <c r="A14" s="157">
        <v>7</v>
      </c>
      <c r="B14" s="166" t="s">
        <v>236</v>
      </c>
      <c r="C14" s="167">
        <v>15450</v>
      </c>
      <c r="D14" s="167">
        <v>18619</v>
      </c>
      <c r="E14" s="167">
        <v>16167</v>
      </c>
      <c r="F14" s="168">
        <v>12159</v>
      </c>
      <c r="G14" s="168">
        <v>4008</v>
      </c>
      <c r="H14" s="171"/>
    </row>
    <row r="15" spans="1:8" ht="15">
      <c r="A15" s="157">
        <v>8</v>
      </c>
      <c r="B15" s="166" t="s">
        <v>237</v>
      </c>
      <c r="C15" s="167">
        <v>0</v>
      </c>
      <c r="D15" s="167">
        <v>55</v>
      </c>
      <c r="E15" s="167">
        <v>55</v>
      </c>
      <c r="F15" s="168"/>
      <c r="G15" s="168">
        <v>55</v>
      </c>
      <c r="H15" s="171"/>
    </row>
    <row r="16" spans="1:8" ht="15">
      <c r="A16" s="157">
        <v>9</v>
      </c>
      <c r="B16" s="162" t="s">
        <v>238</v>
      </c>
      <c r="C16" s="163">
        <f>SUM(C17:C18)</f>
        <v>1305</v>
      </c>
      <c r="D16" s="163">
        <f>SUM(D17:D18)</f>
        <v>1481</v>
      </c>
      <c r="E16" s="163">
        <f>SUM(E17:E18)</f>
        <v>1481</v>
      </c>
      <c r="F16" s="163">
        <f>SUM(F17:F18)</f>
        <v>1431</v>
      </c>
      <c r="G16" s="163">
        <f>SUM(G17:G18)</f>
        <v>50</v>
      </c>
      <c r="H16" s="172"/>
    </row>
    <row r="17" spans="1:8" ht="15">
      <c r="A17" s="157">
        <v>10</v>
      </c>
      <c r="B17" s="166" t="s">
        <v>239</v>
      </c>
      <c r="C17" s="104">
        <v>823</v>
      </c>
      <c r="D17" s="167">
        <v>987</v>
      </c>
      <c r="E17" s="167">
        <v>987</v>
      </c>
      <c r="F17" s="171">
        <v>987</v>
      </c>
      <c r="G17" s="171"/>
      <c r="H17" s="171"/>
    </row>
    <row r="18" spans="1:8" s="165" customFormat="1" ht="15">
      <c r="A18" s="157">
        <v>11</v>
      </c>
      <c r="B18" s="170" t="s">
        <v>240</v>
      </c>
      <c r="C18" s="168">
        <v>482</v>
      </c>
      <c r="D18" s="168">
        <v>494</v>
      </c>
      <c r="E18" s="168">
        <v>494</v>
      </c>
      <c r="F18" s="171">
        <v>444</v>
      </c>
      <c r="G18" s="171">
        <v>50</v>
      </c>
      <c r="H18" s="171"/>
    </row>
    <row r="19" spans="1:8" ht="15">
      <c r="A19" s="157">
        <v>12</v>
      </c>
      <c r="B19" s="162" t="s">
        <v>241</v>
      </c>
      <c r="C19" s="163">
        <f>SUM(C20:C26)</f>
        <v>30650</v>
      </c>
      <c r="D19" s="163">
        <f>SUM(D20:D26)</f>
        <v>43487</v>
      </c>
      <c r="E19" s="163">
        <f>SUM(E20:E26)</f>
        <v>43246</v>
      </c>
      <c r="F19" s="163">
        <f>SUM(F20:F26)</f>
        <v>37208</v>
      </c>
      <c r="G19" s="163">
        <f>SUM(G20:G26)</f>
        <v>6038</v>
      </c>
      <c r="H19" s="172"/>
    </row>
    <row r="20" spans="1:8" ht="15">
      <c r="A20" s="157">
        <v>13</v>
      </c>
      <c r="B20" s="166" t="s">
        <v>242</v>
      </c>
      <c r="C20" s="167">
        <v>11080</v>
      </c>
      <c r="D20" s="167">
        <v>9298</v>
      </c>
      <c r="E20" s="167">
        <v>9246</v>
      </c>
      <c r="F20" s="168">
        <v>7116</v>
      </c>
      <c r="G20" s="168">
        <v>2130</v>
      </c>
      <c r="H20" s="171"/>
    </row>
    <row r="21" spans="1:8" ht="15">
      <c r="A21" s="157">
        <v>14</v>
      </c>
      <c r="B21" s="166" t="s">
        <v>243</v>
      </c>
      <c r="C21" s="167">
        <v>206</v>
      </c>
      <c r="D21" s="167">
        <v>1098</v>
      </c>
      <c r="E21" s="173">
        <v>1095</v>
      </c>
      <c r="F21" s="171">
        <v>1095</v>
      </c>
      <c r="G21" s="171"/>
      <c r="H21" s="171"/>
    </row>
    <row r="22" spans="1:8" ht="15">
      <c r="A22" s="157">
        <v>15</v>
      </c>
      <c r="B22" s="166" t="s">
        <v>244</v>
      </c>
      <c r="C22" s="167">
        <v>1553</v>
      </c>
      <c r="D22" s="167">
        <v>2834</v>
      </c>
      <c r="E22" s="167">
        <v>2654</v>
      </c>
      <c r="F22" s="168">
        <v>2654</v>
      </c>
      <c r="G22" s="171"/>
      <c r="H22" s="171"/>
    </row>
    <row r="23" spans="1:8" ht="15">
      <c r="A23" s="157">
        <v>16</v>
      </c>
      <c r="B23" s="166" t="s">
        <v>245</v>
      </c>
      <c r="C23" s="167">
        <v>2091</v>
      </c>
      <c r="D23" s="167">
        <v>4991</v>
      </c>
      <c r="E23" s="167">
        <v>4991</v>
      </c>
      <c r="F23" s="168">
        <v>4391</v>
      </c>
      <c r="G23" s="168">
        <v>600</v>
      </c>
      <c r="H23" s="171"/>
    </row>
    <row r="24" spans="1:8" ht="15">
      <c r="A24" s="157">
        <v>17</v>
      </c>
      <c r="B24" s="166" t="s">
        <v>246</v>
      </c>
      <c r="C24" s="167">
        <v>385</v>
      </c>
      <c r="D24" s="167">
        <v>1504</v>
      </c>
      <c r="E24" s="167">
        <v>1500</v>
      </c>
      <c r="F24" s="171">
        <v>862</v>
      </c>
      <c r="G24" s="171">
        <v>638</v>
      </c>
      <c r="H24" s="171"/>
    </row>
    <row r="25" spans="1:8" ht="15">
      <c r="A25" s="157">
        <v>18</v>
      </c>
      <c r="B25" s="166" t="s">
        <v>247</v>
      </c>
      <c r="C25" s="167">
        <v>4613</v>
      </c>
      <c r="D25" s="167">
        <v>7739</v>
      </c>
      <c r="E25" s="167">
        <v>7739</v>
      </c>
      <c r="F25" s="168">
        <v>6926</v>
      </c>
      <c r="G25" s="168">
        <v>813</v>
      </c>
      <c r="H25" s="171"/>
    </row>
    <row r="26" spans="1:8" ht="15">
      <c r="A26" s="157">
        <v>19</v>
      </c>
      <c r="B26" s="166" t="s">
        <v>248</v>
      </c>
      <c r="C26" s="167">
        <v>10722</v>
      </c>
      <c r="D26" s="167">
        <v>16023</v>
      </c>
      <c r="E26" s="167">
        <v>16021</v>
      </c>
      <c r="F26" s="168">
        <v>14164</v>
      </c>
      <c r="G26" s="168">
        <v>1857</v>
      </c>
      <c r="H26" s="171"/>
    </row>
    <row r="27" spans="1:8" ht="15">
      <c r="A27" s="157">
        <v>20</v>
      </c>
      <c r="B27" s="162" t="s">
        <v>249</v>
      </c>
      <c r="C27" s="164">
        <v>500</v>
      </c>
      <c r="D27" s="163">
        <v>500</v>
      </c>
      <c r="E27" s="163">
        <v>322</v>
      </c>
      <c r="F27" s="164">
        <v>322</v>
      </c>
      <c r="G27" s="164">
        <v>0</v>
      </c>
      <c r="H27" s="172"/>
    </row>
    <row r="28" spans="1:8" ht="15">
      <c r="A28" s="157">
        <v>21</v>
      </c>
      <c r="B28" s="162" t="s">
        <v>250</v>
      </c>
      <c r="C28" s="163">
        <f>SUM(C29:C31)</f>
        <v>20305</v>
      </c>
      <c r="D28" s="163">
        <f>SUM(D29:D31)</f>
        <v>22867</v>
      </c>
      <c r="E28" s="163">
        <f>SUM(E29:E31)</f>
        <v>21788</v>
      </c>
      <c r="F28" s="163">
        <f>SUM(F29:F31)</f>
        <v>11728</v>
      </c>
      <c r="G28" s="163">
        <f>SUM(G29:G31)</f>
        <v>10060</v>
      </c>
      <c r="H28" s="172"/>
    </row>
    <row r="29" spans="1:8" ht="15">
      <c r="A29" s="157">
        <v>22</v>
      </c>
      <c r="B29" s="170" t="s">
        <v>251</v>
      </c>
      <c r="C29" s="168">
        <v>11019</v>
      </c>
      <c r="D29" s="168">
        <v>14400</v>
      </c>
      <c r="E29" s="168">
        <v>13906</v>
      </c>
      <c r="F29" s="168">
        <v>11315</v>
      </c>
      <c r="G29" s="168">
        <v>2591</v>
      </c>
      <c r="H29" s="171"/>
    </row>
    <row r="30" spans="1:8" ht="15">
      <c r="A30" s="157">
        <v>23</v>
      </c>
      <c r="B30" s="170" t="s">
        <v>252</v>
      </c>
      <c r="C30" s="168">
        <v>7347</v>
      </c>
      <c r="D30" s="168">
        <v>7347</v>
      </c>
      <c r="E30" s="168">
        <v>7005</v>
      </c>
      <c r="F30" s="168"/>
      <c r="G30" s="168">
        <v>7005</v>
      </c>
      <c r="H30" s="171"/>
    </row>
    <row r="31" spans="1:8" ht="15">
      <c r="A31" s="157">
        <v>24</v>
      </c>
      <c r="B31" s="170" t="s">
        <v>253</v>
      </c>
      <c r="C31" s="168">
        <v>1939</v>
      </c>
      <c r="D31" s="168">
        <v>1120</v>
      </c>
      <c r="E31" s="168">
        <v>877</v>
      </c>
      <c r="F31" s="171">
        <v>413</v>
      </c>
      <c r="G31" s="171">
        <v>464</v>
      </c>
      <c r="H31" s="171"/>
    </row>
    <row r="32" spans="1:8" ht="15">
      <c r="A32" s="157">
        <v>25</v>
      </c>
      <c r="B32" s="161" t="s">
        <v>254</v>
      </c>
      <c r="C32" s="159">
        <f>SUM(C33:C38)</f>
        <v>20005</v>
      </c>
      <c r="D32" s="159">
        <f>SUM(D33:D38)</f>
        <v>28678</v>
      </c>
      <c r="E32" s="159">
        <f>SUM(E33:E38)</f>
        <v>19786</v>
      </c>
      <c r="F32" s="159">
        <f>SUM(F33:F38)</f>
        <v>19786</v>
      </c>
      <c r="G32" s="159">
        <f>SUM(G33:G38)</f>
        <v>0</v>
      </c>
      <c r="H32" s="171"/>
    </row>
    <row r="33" spans="1:8" ht="15">
      <c r="A33" s="157">
        <v>26</v>
      </c>
      <c r="B33" s="170" t="s">
        <v>255</v>
      </c>
      <c r="C33" s="168">
        <v>0</v>
      </c>
      <c r="D33" s="168">
        <v>1346</v>
      </c>
      <c r="E33" s="168">
        <v>1346</v>
      </c>
      <c r="F33" s="168">
        <v>1346</v>
      </c>
      <c r="G33" s="171"/>
      <c r="H33" s="171"/>
    </row>
    <row r="34" spans="1:8" ht="15">
      <c r="A34" s="157">
        <v>27</v>
      </c>
      <c r="B34" s="166" t="s">
        <v>256</v>
      </c>
      <c r="C34" s="167">
        <v>89</v>
      </c>
      <c r="D34" s="167">
        <v>89</v>
      </c>
      <c r="E34" s="167">
        <v>47</v>
      </c>
      <c r="F34" s="171">
        <v>47</v>
      </c>
      <c r="G34" s="171"/>
      <c r="H34" s="171"/>
    </row>
    <row r="35" spans="1:8" ht="15">
      <c r="A35" s="157">
        <v>28</v>
      </c>
      <c r="B35" s="170" t="s">
        <v>257</v>
      </c>
      <c r="C35" s="168">
        <v>375</v>
      </c>
      <c r="D35" s="168">
        <v>2102</v>
      </c>
      <c r="E35" s="168">
        <v>2102</v>
      </c>
      <c r="F35" s="168">
        <v>2102</v>
      </c>
      <c r="G35" s="171"/>
      <c r="H35" s="171"/>
    </row>
    <row r="36" spans="1:8" ht="15">
      <c r="A36" s="157">
        <v>29</v>
      </c>
      <c r="B36" s="166" t="s">
        <v>258</v>
      </c>
      <c r="C36" s="104">
        <v>165</v>
      </c>
      <c r="D36" s="167">
        <v>3629</v>
      </c>
      <c r="E36" s="167">
        <v>3383</v>
      </c>
      <c r="F36" s="167">
        <v>3383</v>
      </c>
      <c r="G36" s="171"/>
      <c r="H36" s="171"/>
    </row>
    <row r="37" spans="1:8" ht="15">
      <c r="A37" s="157">
        <v>30</v>
      </c>
      <c r="B37" s="166" t="s">
        <v>259</v>
      </c>
      <c r="C37" s="104">
        <v>744</v>
      </c>
      <c r="D37" s="104">
        <v>0</v>
      </c>
      <c r="E37" s="104">
        <v>0</v>
      </c>
      <c r="F37" s="171"/>
      <c r="G37" s="104"/>
      <c r="H37" s="171"/>
    </row>
    <row r="38" spans="1:8" ht="15">
      <c r="A38" s="157">
        <v>31</v>
      </c>
      <c r="B38" s="170" t="s">
        <v>260</v>
      </c>
      <c r="C38" s="168">
        <v>18632</v>
      </c>
      <c r="D38" s="168">
        <v>21512</v>
      </c>
      <c r="E38" s="168">
        <v>12908</v>
      </c>
      <c r="F38" s="168">
        <v>12908</v>
      </c>
      <c r="G38" s="168"/>
      <c r="H38" s="171"/>
    </row>
    <row r="39" spans="1:8" ht="15">
      <c r="A39" s="157">
        <v>32</v>
      </c>
      <c r="B39" s="161" t="s">
        <v>261</v>
      </c>
      <c r="C39" s="159">
        <f>SUM(C40:C43)</f>
        <v>171486</v>
      </c>
      <c r="D39" s="159">
        <f>SUM(D40:D43)</f>
        <v>145307</v>
      </c>
      <c r="E39" s="159">
        <f>SUM(E40:E43)</f>
        <v>96765</v>
      </c>
      <c r="F39" s="159">
        <f>SUM(F40:F43)</f>
        <v>87289</v>
      </c>
      <c r="G39" s="159">
        <f>SUM(G40:G43)</f>
        <v>9476</v>
      </c>
      <c r="H39" s="171"/>
    </row>
    <row r="40" spans="1:8" ht="15">
      <c r="A40" s="157">
        <v>33</v>
      </c>
      <c r="B40" s="170" t="s">
        <v>262</v>
      </c>
      <c r="C40" s="171">
        <v>0</v>
      </c>
      <c r="D40" s="168">
        <v>279</v>
      </c>
      <c r="E40" s="168">
        <v>279</v>
      </c>
      <c r="F40" s="168">
        <v>279</v>
      </c>
      <c r="G40" s="171"/>
      <c r="H40" s="171"/>
    </row>
    <row r="41" spans="1:8" ht="15">
      <c r="A41" s="157">
        <v>34</v>
      </c>
      <c r="B41" s="170" t="s">
        <v>263</v>
      </c>
      <c r="C41" s="168">
        <v>111781</v>
      </c>
      <c r="D41" s="168">
        <v>87452</v>
      </c>
      <c r="E41" s="168">
        <v>87010</v>
      </c>
      <c r="F41" s="168">
        <v>87010</v>
      </c>
      <c r="G41" s="171"/>
      <c r="H41" s="171"/>
    </row>
    <row r="42" spans="1:8" ht="15">
      <c r="A42" s="157">
        <v>35</v>
      </c>
      <c r="B42" s="170" t="s">
        <v>264</v>
      </c>
      <c r="C42" s="168">
        <v>7400</v>
      </c>
      <c r="D42" s="168">
        <v>9476</v>
      </c>
      <c r="E42" s="168">
        <v>9476</v>
      </c>
      <c r="F42" s="171"/>
      <c r="G42" s="168">
        <v>9476</v>
      </c>
      <c r="H42" s="171"/>
    </row>
    <row r="43" spans="1:8" ht="15">
      <c r="A43" s="157">
        <v>36</v>
      </c>
      <c r="B43" s="170" t="s">
        <v>265</v>
      </c>
      <c r="C43" s="168">
        <v>52305</v>
      </c>
      <c r="D43" s="168">
        <v>48100</v>
      </c>
      <c r="E43" s="171">
        <v>0</v>
      </c>
      <c r="F43" s="171"/>
      <c r="G43" s="171"/>
      <c r="H43" s="171"/>
    </row>
    <row r="44" spans="1:8" ht="15">
      <c r="A44" s="157">
        <v>37</v>
      </c>
      <c r="B44" s="161" t="s">
        <v>266</v>
      </c>
      <c r="C44" s="159">
        <f>SUM(C45:C47)</f>
        <v>29326</v>
      </c>
      <c r="D44" s="159">
        <f>SUM(D45:D47)</f>
        <v>62220</v>
      </c>
      <c r="E44" s="159">
        <f>SUM(E45:E47)</f>
        <v>61531</v>
      </c>
      <c r="F44" s="159">
        <f>SUM(F45:F47)</f>
        <v>5303</v>
      </c>
      <c r="G44" s="159">
        <f>SUM(G45:G47)</f>
        <v>56228</v>
      </c>
      <c r="H44" s="171"/>
    </row>
    <row r="45" spans="1:8" ht="15">
      <c r="A45" s="157">
        <v>38</v>
      </c>
      <c r="B45" s="161" t="s">
        <v>267</v>
      </c>
      <c r="C45" s="159">
        <v>27460</v>
      </c>
      <c r="D45" s="159">
        <v>55592</v>
      </c>
      <c r="E45" s="159">
        <v>55473</v>
      </c>
      <c r="F45" s="159">
        <v>2924</v>
      </c>
      <c r="G45" s="159">
        <v>52549</v>
      </c>
      <c r="H45" s="171"/>
    </row>
    <row r="46" spans="1:8" ht="15">
      <c r="A46" s="157">
        <v>39</v>
      </c>
      <c r="B46" s="161" t="s">
        <v>268</v>
      </c>
      <c r="C46" s="159">
        <v>857</v>
      </c>
      <c r="D46" s="159">
        <v>4619</v>
      </c>
      <c r="E46" s="159">
        <v>4258</v>
      </c>
      <c r="F46" s="159">
        <v>2379</v>
      </c>
      <c r="G46" s="159">
        <v>1879</v>
      </c>
      <c r="H46" s="171"/>
    </row>
    <row r="47" spans="1:8" ht="15">
      <c r="A47" s="157">
        <v>40</v>
      </c>
      <c r="B47" s="161" t="s">
        <v>269</v>
      </c>
      <c r="C47" s="159">
        <f>SUM(C48:C49)</f>
        <v>1009</v>
      </c>
      <c r="D47" s="159">
        <f>SUM(D48:D49)</f>
        <v>2009</v>
      </c>
      <c r="E47" s="159">
        <f>SUM(E48:E49)</f>
        <v>1800</v>
      </c>
      <c r="F47" s="159">
        <f>SUM(F48:F49)</f>
        <v>0</v>
      </c>
      <c r="G47" s="159">
        <f>SUM(G48:G49)</f>
        <v>1800</v>
      </c>
      <c r="H47" s="171"/>
    </row>
    <row r="48" spans="1:8" ht="15">
      <c r="A48" s="157">
        <v>41</v>
      </c>
      <c r="B48" s="170" t="s">
        <v>270</v>
      </c>
      <c r="C48" s="171">
        <v>800</v>
      </c>
      <c r="D48" s="168">
        <v>1800</v>
      </c>
      <c r="E48" s="168">
        <v>1800</v>
      </c>
      <c r="F48" s="171"/>
      <c r="G48" s="168">
        <v>1800</v>
      </c>
      <c r="H48" s="171"/>
    </row>
    <row r="49" spans="1:8" ht="15">
      <c r="A49" s="157">
        <v>42</v>
      </c>
      <c r="B49" s="170" t="s">
        <v>271</v>
      </c>
      <c r="C49" s="174">
        <v>209</v>
      </c>
      <c r="D49" s="174">
        <v>209</v>
      </c>
      <c r="E49" s="174">
        <v>0</v>
      </c>
      <c r="F49" s="170"/>
      <c r="G49" s="170"/>
      <c r="H49" s="170"/>
    </row>
    <row r="50" spans="1:8" ht="15">
      <c r="A50" s="157">
        <v>43</v>
      </c>
      <c r="B50" s="158" t="s">
        <v>272</v>
      </c>
      <c r="C50" s="159">
        <f>SUM(C8+C44)</f>
        <v>361823</v>
      </c>
      <c r="D50" s="159">
        <f>SUM(D8+D44)</f>
        <v>438776</v>
      </c>
      <c r="E50" s="159">
        <f>SUM(E8+E44)</f>
        <v>374572</v>
      </c>
      <c r="F50" s="159">
        <f>SUM(F8+F44)</f>
        <v>284922</v>
      </c>
      <c r="G50" s="159">
        <f>SUM(G8+G44)</f>
        <v>89650</v>
      </c>
      <c r="H50" s="171"/>
    </row>
    <row r="51" spans="1:8" ht="15">
      <c r="A51" s="157">
        <v>44</v>
      </c>
      <c r="B51" s="161" t="s">
        <v>273</v>
      </c>
      <c r="C51" s="159">
        <f>SUM(C52:C53)</f>
        <v>64298</v>
      </c>
      <c r="D51" s="159">
        <f>SUM(D52:D53)</f>
        <v>70083</v>
      </c>
      <c r="E51" s="159">
        <f>SUM(E52:E53)</f>
        <v>68986</v>
      </c>
      <c r="F51" s="159">
        <f>SUM(F52:F53)</f>
        <v>68986</v>
      </c>
      <c r="G51" s="159">
        <f>SUM(G52:G53)</f>
        <v>0</v>
      </c>
      <c r="H51" s="171"/>
    </row>
    <row r="52" spans="1:8" ht="15">
      <c r="A52" s="157">
        <v>45</v>
      </c>
      <c r="B52" s="166" t="s">
        <v>274</v>
      </c>
      <c r="C52" s="167">
        <v>64298</v>
      </c>
      <c r="D52" s="167">
        <v>63393</v>
      </c>
      <c r="E52" s="167">
        <v>62296</v>
      </c>
      <c r="F52" s="167">
        <v>62296</v>
      </c>
      <c r="G52" s="171"/>
      <c r="H52" s="171"/>
    </row>
    <row r="53" spans="1:8" ht="15">
      <c r="A53" s="157">
        <v>46</v>
      </c>
      <c r="B53" s="166" t="s">
        <v>275</v>
      </c>
      <c r="C53" s="167">
        <v>0</v>
      </c>
      <c r="D53" s="167">
        <v>6690</v>
      </c>
      <c r="E53" s="167">
        <v>6690</v>
      </c>
      <c r="F53" s="168">
        <v>6690</v>
      </c>
      <c r="G53" s="171"/>
      <c r="H53" s="171"/>
    </row>
    <row r="54" spans="1:8" ht="15">
      <c r="A54" s="157">
        <v>47</v>
      </c>
      <c r="B54" s="158" t="s">
        <v>276</v>
      </c>
      <c r="C54" s="159">
        <f>SUM(C51)</f>
        <v>64298</v>
      </c>
      <c r="D54" s="159">
        <f>SUM(D51)</f>
        <v>70083</v>
      </c>
      <c r="E54" s="159">
        <f>SUM(E51)</f>
        <v>68986</v>
      </c>
      <c r="F54" s="159">
        <f>SUM(F51)</f>
        <v>68986</v>
      </c>
      <c r="G54" s="159">
        <f>SUM(G51)</f>
        <v>0</v>
      </c>
      <c r="H54" s="171"/>
    </row>
    <row r="55" spans="1:8" ht="15">
      <c r="A55" s="157">
        <v>48</v>
      </c>
      <c r="B55" s="158" t="s">
        <v>277</v>
      </c>
      <c r="C55" s="159">
        <f>SUM(C50+C54)</f>
        <v>426121</v>
      </c>
      <c r="D55" s="159">
        <f>SUM(D50+D54)</f>
        <v>508859</v>
      </c>
      <c r="E55" s="159">
        <f>SUM(E50+E54)</f>
        <v>443558</v>
      </c>
      <c r="F55" s="159">
        <f>SUM(F50+F54)</f>
        <v>353908</v>
      </c>
      <c r="G55" s="159">
        <f>SUM(G50+G54)</f>
        <v>89650</v>
      </c>
      <c r="H55" s="171"/>
    </row>
  </sheetData>
  <sheetProtection selectLockedCells="1" selectUnlockedCells="1"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5">
    <cfRule type="expression" priority="1" dxfId="0" stopIfTrue="1">
      <formula>LARGE(($A$8:$A$25),MIN(10,COUNT($A$8:$A$25)))&lt;=#REF!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0">
      <selection activeCell="A28" sqref="A28"/>
    </sheetView>
  </sheetViews>
  <sheetFormatPr defaultColWidth="9.140625" defaultRowHeight="15"/>
  <cols>
    <col min="1" max="1" width="16.8515625" style="175" customWidth="1"/>
    <col min="2" max="2" width="43.421875" style="176" customWidth="1"/>
    <col min="3" max="3" width="21.8515625" style="176" customWidth="1"/>
    <col min="4" max="4" width="22.7109375" style="176" customWidth="1"/>
    <col min="5" max="5" width="20.28125" style="175" customWidth="1"/>
    <col min="6" max="7" width="11.00390625" style="175" customWidth="1"/>
    <col min="8" max="8" width="11.8515625" style="175" customWidth="1"/>
    <col min="9" max="16384" width="9.140625" style="175" customWidth="1"/>
  </cols>
  <sheetData>
    <row r="1" spans="5:6" ht="15.75" customHeight="1">
      <c r="E1" s="177" t="s">
        <v>278</v>
      </c>
      <c r="F1" s="177"/>
    </row>
    <row r="3" spans="2:5" ht="20.25" customHeight="1">
      <c r="B3" s="178" t="s">
        <v>279</v>
      </c>
      <c r="C3" s="178"/>
      <c r="D3" s="178"/>
      <c r="E3" s="178"/>
    </row>
    <row r="5" spans="1:6" ht="26.25" customHeight="1">
      <c r="A5" s="176"/>
      <c r="B5" s="179"/>
      <c r="C5" s="179"/>
      <c r="D5" s="179"/>
      <c r="E5" s="180" t="s">
        <v>2</v>
      </c>
      <c r="F5" s="176"/>
    </row>
    <row r="6" spans="1:5" s="184" customFormat="1" ht="49.5" customHeight="1">
      <c r="A6" s="181" t="s">
        <v>112</v>
      </c>
      <c r="B6" s="182" t="s">
        <v>280</v>
      </c>
      <c r="C6" s="183" t="s">
        <v>281</v>
      </c>
      <c r="D6" s="183" t="s">
        <v>282</v>
      </c>
      <c r="E6" s="183" t="s">
        <v>151</v>
      </c>
    </row>
    <row r="7" spans="1:6" s="187" customFormat="1" ht="18" customHeight="1">
      <c r="A7" s="185"/>
      <c r="B7" s="182" t="s">
        <v>12</v>
      </c>
      <c r="C7" s="186" t="s">
        <v>13</v>
      </c>
      <c r="D7" s="186" t="s">
        <v>14</v>
      </c>
      <c r="E7" s="186" t="s">
        <v>15</v>
      </c>
      <c r="F7" s="179"/>
    </row>
    <row r="8" spans="1:6" ht="15.75" customHeight="1">
      <c r="A8" s="188">
        <v>1</v>
      </c>
      <c r="B8" s="189" t="s">
        <v>283</v>
      </c>
      <c r="C8" s="190">
        <f>SUM(C9+C10)</f>
        <v>27210</v>
      </c>
      <c r="D8" s="190">
        <f>SUM(D9:D13)</f>
        <v>31804</v>
      </c>
      <c r="E8" s="190">
        <f>SUM(E9:E13)</f>
        <v>31804</v>
      </c>
      <c r="F8" s="176"/>
    </row>
    <row r="9" spans="1:6" ht="15.75" customHeight="1">
      <c r="A9" s="191">
        <v>2</v>
      </c>
      <c r="B9" s="192" t="s">
        <v>284</v>
      </c>
      <c r="C9" s="193">
        <v>27210</v>
      </c>
      <c r="D9" s="193">
        <v>26611</v>
      </c>
      <c r="E9" s="193">
        <v>26611</v>
      </c>
      <c r="F9" s="176"/>
    </row>
    <row r="10" spans="1:6" ht="15.75" customHeight="1">
      <c r="A10" s="194">
        <v>3</v>
      </c>
      <c r="B10" s="192" t="s">
        <v>285</v>
      </c>
      <c r="C10" s="195">
        <v>0</v>
      </c>
      <c r="D10" s="196">
        <v>1800</v>
      </c>
      <c r="E10" s="196">
        <v>1800</v>
      </c>
      <c r="F10" s="176"/>
    </row>
    <row r="11" spans="1:6" ht="15.75" customHeight="1">
      <c r="A11" s="191">
        <v>4</v>
      </c>
      <c r="B11" s="192" t="s">
        <v>286</v>
      </c>
      <c r="C11" s="195">
        <v>0</v>
      </c>
      <c r="D11" s="196">
        <v>400</v>
      </c>
      <c r="E11" s="196">
        <v>400</v>
      </c>
      <c r="F11" s="176"/>
    </row>
    <row r="12" spans="1:6" ht="15.75" customHeight="1">
      <c r="A12" s="191">
        <v>5</v>
      </c>
      <c r="B12" s="192" t="s">
        <v>287</v>
      </c>
      <c r="C12" s="195">
        <v>0</v>
      </c>
      <c r="D12" s="196">
        <v>212</v>
      </c>
      <c r="E12" s="196">
        <v>212</v>
      </c>
      <c r="F12" s="176"/>
    </row>
    <row r="13" spans="1:6" ht="15.75" customHeight="1">
      <c r="A13" s="194">
        <v>6</v>
      </c>
      <c r="B13" s="192" t="s">
        <v>288</v>
      </c>
      <c r="C13" s="195">
        <v>0</v>
      </c>
      <c r="D13" s="195">
        <v>2781</v>
      </c>
      <c r="E13" s="195">
        <v>2781</v>
      </c>
      <c r="F13" s="176"/>
    </row>
    <row r="14" spans="1:6" s="199" customFormat="1" ht="15.75" customHeight="1">
      <c r="A14" s="197">
        <v>7</v>
      </c>
      <c r="B14" s="189" t="s">
        <v>289</v>
      </c>
      <c r="C14" s="198">
        <f>SUM(C15:C16)</f>
        <v>157</v>
      </c>
      <c r="D14" s="198">
        <f>SUM(D15:D16)</f>
        <v>832</v>
      </c>
      <c r="E14" s="198">
        <f>SUM(E15:E16)</f>
        <v>825</v>
      </c>
      <c r="F14" s="184"/>
    </row>
    <row r="15" spans="1:6" ht="15.75" customHeight="1">
      <c r="A15" s="191">
        <v>8</v>
      </c>
      <c r="B15" s="192" t="s">
        <v>290</v>
      </c>
      <c r="C15" s="195">
        <v>157</v>
      </c>
      <c r="D15" s="195">
        <v>157</v>
      </c>
      <c r="E15" s="195">
        <v>160</v>
      </c>
      <c r="F15" s="176"/>
    </row>
    <row r="16" spans="1:6" ht="15.75" customHeight="1">
      <c r="A16" s="194">
        <v>9</v>
      </c>
      <c r="B16" s="192" t="s">
        <v>291</v>
      </c>
      <c r="C16" s="195">
        <v>0</v>
      </c>
      <c r="D16" s="195">
        <v>675</v>
      </c>
      <c r="E16" s="195">
        <v>665</v>
      </c>
      <c r="F16" s="176"/>
    </row>
    <row r="17" spans="1:6" ht="15.75" customHeight="1">
      <c r="A17" s="191">
        <v>10</v>
      </c>
      <c r="B17" s="189" t="s">
        <v>292</v>
      </c>
      <c r="C17" s="190">
        <f>SUM(C18:C26)</f>
        <v>39</v>
      </c>
      <c r="D17" s="190">
        <f>SUM(D18:D26)</f>
        <v>17836</v>
      </c>
      <c r="E17" s="190">
        <f>SUM(E18:E26)</f>
        <v>17836</v>
      </c>
      <c r="F17" s="176"/>
    </row>
    <row r="18" spans="1:6" ht="15.75" customHeight="1">
      <c r="A18" s="191">
        <v>11</v>
      </c>
      <c r="B18" s="192" t="s">
        <v>293</v>
      </c>
      <c r="C18" s="196">
        <v>39</v>
      </c>
      <c r="D18" s="193">
        <v>122</v>
      </c>
      <c r="E18" s="193">
        <v>122</v>
      </c>
      <c r="F18" s="176"/>
    </row>
    <row r="19" spans="1:6" ht="15.75" customHeight="1">
      <c r="A19" s="191">
        <v>12</v>
      </c>
      <c r="B19" s="192" t="s">
        <v>294</v>
      </c>
      <c r="C19" s="195">
        <v>0</v>
      </c>
      <c r="D19" s="193">
        <v>200</v>
      </c>
      <c r="E19" s="193">
        <v>200</v>
      </c>
      <c r="F19" s="176"/>
    </row>
    <row r="20" spans="1:6" ht="15.75" customHeight="1">
      <c r="A20" s="200">
        <v>13</v>
      </c>
      <c r="B20" s="192" t="s">
        <v>295</v>
      </c>
      <c r="C20" s="196">
        <v>0</v>
      </c>
      <c r="D20" s="193">
        <v>77</v>
      </c>
      <c r="E20" s="193">
        <v>77</v>
      </c>
      <c r="F20" s="176"/>
    </row>
    <row r="21" spans="1:6" ht="15.75" customHeight="1">
      <c r="A21" s="200">
        <v>14</v>
      </c>
      <c r="B21" s="192" t="s">
        <v>296</v>
      </c>
      <c r="C21" s="196">
        <v>0</v>
      </c>
      <c r="D21" s="193">
        <v>804</v>
      </c>
      <c r="E21" s="193">
        <v>804</v>
      </c>
      <c r="F21" s="176"/>
    </row>
    <row r="22" spans="1:6" ht="15.75" customHeight="1">
      <c r="A22" s="200">
        <v>15</v>
      </c>
      <c r="B22" s="192" t="s">
        <v>297</v>
      </c>
      <c r="C22" s="196">
        <v>0</v>
      </c>
      <c r="D22" s="193">
        <v>539</v>
      </c>
      <c r="E22" s="193">
        <v>539</v>
      </c>
      <c r="F22" s="176"/>
    </row>
    <row r="23" spans="1:6" ht="15.75" customHeight="1">
      <c r="A23" s="200">
        <v>16</v>
      </c>
      <c r="B23" s="192" t="s">
        <v>298</v>
      </c>
      <c r="C23" s="196">
        <v>0</v>
      </c>
      <c r="D23" s="193">
        <v>724</v>
      </c>
      <c r="E23" s="193">
        <v>724</v>
      </c>
      <c r="F23" s="176"/>
    </row>
    <row r="24" spans="1:6" ht="15.75" customHeight="1">
      <c r="A24" s="200">
        <v>17</v>
      </c>
      <c r="B24" s="192" t="s">
        <v>299</v>
      </c>
      <c r="C24" s="196">
        <v>0</v>
      </c>
      <c r="D24" s="193">
        <v>30</v>
      </c>
      <c r="E24" s="193">
        <v>30</v>
      </c>
      <c r="F24" s="176"/>
    </row>
    <row r="25" spans="1:6" ht="15.75" customHeight="1">
      <c r="A25" s="200">
        <v>18</v>
      </c>
      <c r="B25" s="192" t="s">
        <v>300</v>
      </c>
      <c r="C25" s="196">
        <v>0</v>
      </c>
      <c r="D25" s="193">
        <v>354</v>
      </c>
      <c r="E25" s="193">
        <v>354</v>
      </c>
      <c r="F25" s="176"/>
    </row>
    <row r="26" spans="1:6" ht="15.75" customHeight="1">
      <c r="A26" s="200">
        <v>19</v>
      </c>
      <c r="B26" s="192" t="s">
        <v>301</v>
      </c>
      <c r="C26" s="196">
        <v>0</v>
      </c>
      <c r="D26" s="193">
        <v>14986</v>
      </c>
      <c r="E26" s="193">
        <v>14986</v>
      </c>
      <c r="F26" s="176"/>
    </row>
    <row r="27" spans="1:6" s="199" customFormat="1" ht="15.75" customHeight="1">
      <c r="A27" s="201">
        <v>20</v>
      </c>
      <c r="B27" s="202" t="s">
        <v>302</v>
      </c>
      <c r="C27" s="203">
        <v>54</v>
      </c>
      <c r="D27" s="204">
        <v>5120</v>
      </c>
      <c r="E27" s="204">
        <v>5008</v>
      </c>
      <c r="F27" s="184"/>
    </row>
    <row r="28" spans="1:6" s="199" customFormat="1" ht="15.75" customHeight="1">
      <c r="A28" s="205">
        <v>21</v>
      </c>
      <c r="B28" s="206" t="s">
        <v>303</v>
      </c>
      <c r="C28" s="207">
        <f>SUM(C8+C14+C17+C27)</f>
        <v>27460</v>
      </c>
      <c r="D28" s="207">
        <f>SUM(D8+D14+D17+D27)</f>
        <v>55592</v>
      </c>
      <c r="E28" s="207">
        <f>SUM(E8+E14+E17+E27)</f>
        <v>55473</v>
      </c>
      <c r="F28" s="184"/>
    </row>
    <row r="29" ht="15"/>
    <row r="30" ht="15"/>
  </sheetData>
  <sheetProtection selectLockedCells="1" selectUnlockedCells="1"/>
  <mergeCells count="2">
    <mergeCell ref="E1:F1"/>
    <mergeCell ref="B3:E3"/>
  </mergeCells>
  <printOptions/>
  <pageMargins left="0.7" right="0.7" top="0.75" bottom="0.75" header="0.5118055555555555" footer="0.5118055555555555"/>
  <pageSetup horizontalDpi="300" verticalDpi="300" orientation="portrait" paperSize="9" scale="64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9" sqref="B9"/>
    </sheetView>
  </sheetViews>
  <sheetFormatPr defaultColWidth="9.140625" defaultRowHeight="15"/>
  <cols>
    <col min="1" max="1" width="16.8515625" style="175" customWidth="1"/>
    <col min="2" max="2" width="44.421875" style="176" customWidth="1"/>
    <col min="3" max="3" width="25.421875" style="176" customWidth="1"/>
    <col min="4" max="4" width="23.421875" style="176" customWidth="1"/>
    <col min="5" max="5" width="27.57421875" style="175" customWidth="1"/>
    <col min="6" max="7" width="11.00390625" style="175" customWidth="1"/>
    <col min="8" max="8" width="11.8515625" style="175" customWidth="1"/>
    <col min="9" max="16384" width="9.140625" style="175" customWidth="1"/>
  </cols>
  <sheetData>
    <row r="1" spans="5:6" ht="15.75" customHeight="1">
      <c r="E1" s="178" t="s">
        <v>304</v>
      </c>
      <c r="F1" s="178"/>
    </row>
    <row r="3" spans="2:5" ht="20.25" customHeight="1">
      <c r="B3" s="178" t="s">
        <v>305</v>
      </c>
      <c r="C3" s="178"/>
      <c r="D3" s="178"/>
      <c r="E3" s="178"/>
    </row>
    <row r="4" spans="2:5" ht="15.75">
      <c r="B4" s="178"/>
      <c r="C4" s="178"/>
      <c r="D4" s="178"/>
      <c r="E4" s="178"/>
    </row>
    <row r="5" spans="1:6" ht="26.25" customHeight="1">
      <c r="A5" s="176"/>
      <c r="B5" s="179"/>
      <c r="C5" s="179"/>
      <c r="D5" s="179"/>
      <c r="E5" s="180" t="s">
        <v>2</v>
      </c>
      <c r="F5" s="176"/>
    </row>
    <row r="6" spans="1:5" s="184" customFormat="1" ht="49.5" customHeight="1">
      <c r="A6" s="181" t="s">
        <v>112</v>
      </c>
      <c r="B6" s="208" t="s">
        <v>280</v>
      </c>
      <c r="C6" s="183" t="s">
        <v>281</v>
      </c>
      <c r="D6" s="183" t="s">
        <v>282</v>
      </c>
      <c r="E6" s="183" t="s">
        <v>151</v>
      </c>
    </row>
    <row r="7" spans="1:6" s="187" customFormat="1" ht="18" customHeight="1">
      <c r="A7" s="209"/>
      <c r="B7" s="210" t="s">
        <v>12</v>
      </c>
      <c r="C7" s="211" t="s">
        <v>13</v>
      </c>
      <c r="D7" s="211" t="s">
        <v>14</v>
      </c>
      <c r="E7" s="211" t="s">
        <v>15</v>
      </c>
      <c r="F7" s="179"/>
    </row>
    <row r="8" spans="1:6" s="187" customFormat="1" ht="18" customHeight="1">
      <c r="A8" s="212">
        <v>1</v>
      </c>
      <c r="B8" s="213" t="s">
        <v>306</v>
      </c>
      <c r="C8" s="214">
        <f>SUM(C9:C12)</f>
        <v>675</v>
      </c>
      <c r="D8" s="214">
        <f>SUM(D9:D12)</f>
        <v>3915</v>
      </c>
      <c r="E8" s="214">
        <f>SUM(E9:E12)</f>
        <v>3629</v>
      </c>
      <c r="F8" s="179"/>
    </row>
    <row r="9" spans="1:6" ht="15.75" customHeight="1">
      <c r="A9" s="215">
        <v>2</v>
      </c>
      <c r="B9" s="192" t="s">
        <v>291</v>
      </c>
      <c r="C9" s="216">
        <v>675</v>
      </c>
      <c r="D9" s="217">
        <v>0</v>
      </c>
      <c r="E9" s="218">
        <v>0</v>
      </c>
      <c r="F9" s="176"/>
    </row>
    <row r="10" spans="1:6" ht="15.75" customHeight="1">
      <c r="A10" s="215">
        <v>3</v>
      </c>
      <c r="B10" s="192" t="s">
        <v>307</v>
      </c>
      <c r="C10" s="195">
        <v>0</v>
      </c>
      <c r="D10" s="193">
        <v>1730</v>
      </c>
      <c r="E10" s="193">
        <v>1444</v>
      </c>
      <c r="F10" s="176"/>
    </row>
    <row r="11" spans="1:6" ht="15.75" customHeight="1">
      <c r="A11" s="215">
        <v>4</v>
      </c>
      <c r="B11" s="192" t="s">
        <v>308</v>
      </c>
      <c r="C11" s="196">
        <v>0</v>
      </c>
      <c r="D11" s="195">
        <v>1873</v>
      </c>
      <c r="E11" s="195">
        <v>1873</v>
      </c>
      <c r="F11" s="176"/>
    </row>
    <row r="12" spans="1:6" ht="15.75" customHeight="1">
      <c r="A12" s="215">
        <v>5</v>
      </c>
      <c r="B12" s="192" t="s">
        <v>309</v>
      </c>
      <c r="C12" s="195">
        <v>0</v>
      </c>
      <c r="D12" s="193">
        <v>312</v>
      </c>
      <c r="E12" s="193">
        <v>312</v>
      </c>
      <c r="F12" s="176"/>
    </row>
    <row r="13" spans="1:6" ht="15.75" customHeight="1">
      <c r="A13" s="219">
        <v>6</v>
      </c>
      <c r="B13" s="220" t="s">
        <v>310</v>
      </c>
      <c r="C13" s="221">
        <v>182</v>
      </c>
      <c r="D13" s="222">
        <v>704</v>
      </c>
      <c r="E13" s="223">
        <v>629</v>
      </c>
      <c r="F13" s="176"/>
    </row>
    <row r="14" spans="1:6" s="199" customFormat="1" ht="15.75" customHeight="1">
      <c r="A14" s="224">
        <v>7</v>
      </c>
      <c r="B14" s="225" t="s">
        <v>311</v>
      </c>
      <c r="C14" s="226">
        <f>SUM(C8+C13)</f>
        <v>857</v>
      </c>
      <c r="D14" s="226">
        <f>SUM(D8+D13)</f>
        <v>4619</v>
      </c>
      <c r="E14" s="226">
        <f>SUM(E8+E13)</f>
        <v>4258</v>
      </c>
      <c r="F14" s="184"/>
    </row>
  </sheetData>
  <sheetProtection selectLockedCells="1" selectUnlockedCells="1"/>
  <mergeCells count="2">
    <mergeCell ref="E1:F1"/>
    <mergeCell ref="B3:E4"/>
  </mergeCells>
  <printOptions/>
  <pageMargins left="0.7" right="0.7" top="0.75" bottom="0.75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2016-04-22T15:24:09Z</dcterms:modified>
  <cp:category/>
  <cp:version/>
  <cp:contentType/>
  <cp:contentStatus/>
</cp:coreProperties>
</file>