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Gondozási Közp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<sst xmlns="http://schemas.openxmlformats.org/spreadsheetml/2006/main" count="143" uniqueCount="127">
  <si>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</si>
  <si>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</si>
  <si>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</si>
  <si>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</si>
  <si>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</si>
  <si>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</si>
  <si>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</si>
  <si>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</si>
  <si>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</si>
  <si>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</si>
  <si>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</si>
  <si>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</si>
  <si>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</si>
  <si>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</si>
  <si>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</si>
  <si>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</si>
  <si>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</si>
  <si>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</si>
  <si>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</si>
  <si>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</si>
  <si>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</si>
  <si>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</si>
  <si>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</si>
  <si>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</si>
  <si>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</si>
  <si>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</si>
  <si>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</si>
  <si>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</si>
  <si>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</si>
  <si>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</si>
  <si>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</si>
  <si>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</si>
  <si>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</si>
  <si>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</si>
  <si>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</si>
  <si>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</si>
  <si>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-önkorm.sajátos műk.bev</t>
  </si>
  <si>
    <t xml:space="preserve">     - működési hitel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</si>
  <si>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</si>
  <si>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</si>
  <si>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</si>
  <si>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</si>
  <si>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</si>
  <si>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</si>
  <si>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</si>
  <si>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</si>
  <si>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</si>
  <si>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</si>
  <si>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</si>
  <si>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</si>
  <si>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</si>
  <si>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</si>
  <si>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</si>
  <si>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</si>
  <si>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</si>
  <si>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</si>
  <si>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</si>
  <si>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</si>
  <si>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</si>
  <si>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</si>
  <si>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</si>
  <si>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</si>
  <si>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</si>
  <si>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</si>
  <si>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</si>
  <si>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</si>
  <si>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</si>
  <si>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</si>
  <si>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</si>
  <si>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</si>
  <si>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</si>
  <si>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</si>
  <si>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</si>
  <si>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</si>
  <si>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</si>
  <si>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</si>
  <si>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</si>
  <si>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</si>
  <si>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</si>
  <si>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</si>
  <si>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</si>
  <si>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</si>
  <si>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</si>
  <si>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</si>
  <si>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</si>
  <si>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</si>
  <si>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 xml:space="preserve">     - Ellátási Díjak</t>
  </si>
  <si>
    <t xml:space="preserve">     -támogatások, intézmény finanszírozás</t>
  </si>
  <si>
    <t xml:space="preserve">   adatok  Ft-ban</t>
  </si>
  <si>
    <t>Kis értékű tárgyi eszköz</t>
  </si>
  <si>
    <t>Megnevezés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</si>
  <si>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</si>
  <si>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</si>
  <si>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</si>
  <si>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</si>
  <si>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</si>
  <si>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</si>
  <si>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</si>
  <si>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</si>
  <si>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</si>
  <si>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</si>
  <si>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</si>
  <si>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Bevételek összesen</t>
  </si>
  <si>
    <t>Bentlakásos idősek otthona</t>
  </si>
  <si>
    <t>Finanszírozási bevételek</t>
  </si>
  <si>
    <t>Személyi juttatások összesen</t>
  </si>
  <si>
    <t>Munkaadókat terhelő járulékok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</si>
  <si>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</si>
  <si>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</si>
  <si>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</si>
  <si>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</si>
  <si>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</si>
  <si>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</si>
  <si>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Kölcsön nyújtása Civil egyesület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</si>
  <si>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</si>
  <si>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</si>
  <si>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</si>
  <si>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</si>
  <si>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</si>
  <si>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</si>
  <si>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Időskorúak tertós bentlakásos int</t>
  </si>
  <si>
    <t>kis értékű tárgyi eszköz</t>
  </si>
  <si>
    <t>Gondozási Központ összesen</t>
  </si>
  <si>
    <t xml:space="preserve"> Gondozási Központ 2021. évi cofogos költségvetési kiadása</t>
  </si>
  <si>
    <t>Gondozási Központ 2021. évi költségvetés pénzforgalmi mérlege</t>
  </si>
  <si>
    <t>Gondozási Központ Mezőszemere 2021. évi költségvetés cofogos bevétele</t>
  </si>
  <si>
    <t>13. melléklet a 4/2021.(II.15.)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</si>
</sst>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_-* #,##0.000\ _F_t_-;\-* #,##0.000\ _F_t_-;_-* &quot;-&quot;??\ _F_t_-;_-@_-"/>
    <numFmt numFmtId="173" formatCode="[$€-2]\ #\ ##,000_);[Red]\([$€-2]\ #\ ##,0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Alignment="1">
      <alignment horizontal="center" textRotation="180"/>
    </xf>
    <xf numFmtId="165" fontId="1" fillId="0" borderId="0" xfId="40" applyNumberFormat="1" applyFont="1" applyAlignment="1">
      <alignment/>
    </xf>
    <xf numFmtId="165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165" fontId="0" fillId="0" borderId="0" xfId="40" applyFont="1" applyAlignment="1">
      <alignment/>
    </xf>
    <xf numFmtId="165" fontId="1" fillId="0" borderId="0" xfId="40" applyNumberFormat="1" applyFont="1" applyBorder="1" applyAlignment="1">
      <alignment horizontal="center"/>
    </xf>
    <xf numFmtId="165" fontId="1" fillId="0" borderId="0" xfId="4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5" fontId="0" fillId="0" borderId="0" xfId="40" applyFont="1" applyAlignment="1">
      <alignment horizontal="center"/>
    </xf>
    <xf numFmtId="165" fontId="0" fillId="0" borderId="0" xfId="40" applyFont="1" applyBorder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6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0" applyAlignment="1">
      <alignment horizontal="center"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Alignment="1">
      <alignment horizontal="center"/>
    </xf>
    <xf numFmtId="0" fontId="0" fillId="0" borderId="0" xfId="0" applyAlignment="1">
      <alignment/>
    </xf>
    <xf numFmtId="166" fontId="0" fillId="0" borderId="0" xfId="40" applyNumberFormat="1" applyFont="1" applyAlignment="1">
      <alignment horizontal="center"/>
    </xf>
    <xf numFmtId="16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textRotation="90"/>
    </xf>
    <xf numFmtId="0" fontId="1" fillId="0" borderId="0" xfId="0" applyFont="1" applyAlignment="1">
      <alignment horizontal="center" textRotation="180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66" fontId="0" fillId="0" borderId="0" xfId="40" applyNumberFormat="1" applyFont="1" applyAlignment="1">
      <alignment/>
    </xf>
    <xf numFmtId="166" fontId="49" fillId="0" borderId="0" xfId="4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40" applyFont="1" applyBorder="1" applyAlignment="1">
      <alignment/>
    </xf>
    <xf numFmtId="0" fontId="0" fillId="0" borderId="0" xfId="0" applyAlignment="1">
      <alignment wrapText="1"/>
    </xf>
    <xf numFmtId="166" fontId="4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65" fontId="0" fillId="0" borderId="18" xfId="4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165" fontId="0" fillId="0" borderId="18" xfId="4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/>
    </xf>
    <xf numFmtId="49" fontId="49" fillId="0" borderId="18" xfId="0" applyNumberFormat="1" applyFont="1" applyBorder="1" applyAlignment="1">
      <alignment/>
    </xf>
    <xf numFmtId="166" fontId="1" fillId="0" borderId="18" xfId="40" applyNumberFormat="1" applyFont="1" applyBorder="1" applyAlignment="1">
      <alignment horizontal="center"/>
    </xf>
    <xf numFmtId="0" fontId="0" fillId="0" borderId="18" xfId="0" applyBorder="1" applyAlignment="1">
      <alignment/>
    </xf>
    <xf numFmtId="166" fontId="0" fillId="0" borderId="18" xfId="40" applyNumberFormat="1" applyFont="1" applyBorder="1" applyAlignment="1">
      <alignment/>
    </xf>
    <xf numFmtId="166" fontId="49" fillId="0" borderId="18" xfId="40" applyNumberFormat="1" applyFont="1" applyBorder="1" applyAlignment="1">
      <alignment/>
    </xf>
    <xf numFmtId="165" fontId="1" fillId="0" borderId="18" xfId="4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5" fontId="14" fillId="0" borderId="18" xfId="4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0" fillId="0" borderId="18" xfId="4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17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28.7109375" style="4" customWidth="1"/>
    <col min="2" max="2" width="12.140625" style="4" customWidth="1"/>
    <col min="3" max="4" width="9.7109375" style="4" customWidth="1"/>
    <col min="5" max="5" width="9.7109375" style="40" customWidth="1"/>
    <col min="6" max="6" width="28.7109375" style="4" customWidth="1"/>
    <col min="7" max="7" width="12.0039062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9:15" ht="12.75">
      <c r="I1" s="28" t="s">
        <v>126</v>
      </c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124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88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8</v>
      </c>
      <c r="B10" s="46"/>
      <c r="C10" s="47"/>
      <c r="D10" s="1"/>
      <c r="E10" s="38"/>
      <c r="F10" s="19" t="s">
        <v>9</v>
      </c>
      <c r="G10" s="15">
        <v>70964180</v>
      </c>
      <c r="H10" s="46"/>
      <c r="I10" s="47"/>
      <c r="J10" s="38"/>
    </row>
    <row r="11" spans="1:10" ht="19.5" customHeight="1">
      <c r="A11" s="57" t="s">
        <v>10</v>
      </c>
      <c r="B11" s="15"/>
      <c r="C11" s="1"/>
      <c r="D11" s="1"/>
      <c r="E11" s="38"/>
      <c r="F11" s="19" t="s">
        <v>11</v>
      </c>
      <c r="G11" s="15"/>
      <c r="H11" s="46"/>
      <c r="I11" s="47"/>
      <c r="J11" s="38"/>
    </row>
    <row r="12" spans="1:10" ht="19.5" customHeight="1">
      <c r="A12" s="57" t="s">
        <v>12</v>
      </c>
      <c r="B12" s="15"/>
      <c r="C12" s="1"/>
      <c r="D12" s="1"/>
      <c r="E12" s="38"/>
      <c r="F12" s="19" t="s">
        <v>13</v>
      </c>
      <c r="G12" s="16">
        <f>SUM(G8:G11)</f>
        <v>70964180</v>
      </c>
      <c r="H12" s="46"/>
      <c r="I12" s="47"/>
      <c r="J12" s="38"/>
    </row>
    <row r="13" spans="1:10" ht="19.5" customHeight="1">
      <c r="A13" s="58" t="s">
        <v>14</v>
      </c>
      <c r="B13" s="15"/>
      <c r="C13" s="1"/>
      <c r="D13" s="1"/>
      <c r="E13" s="38"/>
      <c r="F13" s="19" t="s">
        <v>82</v>
      </c>
      <c r="G13" s="15"/>
      <c r="H13" s="46"/>
      <c r="I13" s="47"/>
      <c r="J13" s="38"/>
    </row>
    <row r="14" spans="1:10" ht="19.5" customHeight="1">
      <c r="A14" s="59" t="s">
        <v>15</v>
      </c>
      <c r="B14" s="20">
        <v>29780025</v>
      </c>
      <c r="C14" s="48"/>
      <c r="D14" s="48"/>
      <c r="E14" s="38"/>
      <c r="F14" s="19" t="s">
        <v>34</v>
      </c>
      <c r="G14" s="15"/>
      <c r="H14" s="16"/>
      <c r="I14" s="16"/>
      <c r="J14" s="42"/>
    </row>
    <row r="15" spans="1:10" ht="19.5" customHeight="1">
      <c r="A15" s="57" t="s">
        <v>16</v>
      </c>
      <c r="B15" s="15"/>
      <c r="C15" s="1"/>
      <c r="D15" s="1"/>
      <c r="E15" s="38"/>
      <c r="F15" s="19" t="s">
        <v>83</v>
      </c>
      <c r="G15" s="20"/>
      <c r="H15" s="46"/>
      <c r="I15" s="47"/>
      <c r="J15" s="38"/>
    </row>
    <row r="16" spans="1:10" ht="19.5" customHeight="1">
      <c r="A16" s="57" t="s">
        <v>17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18</v>
      </c>
      <c r="B17" s="20">
        <v>40247320</v>
      </c>
      <c r="C17" s="1"/>
      <c r="D17" s="1"/>
      <c r="E17" s="38"/>
      <c r="F17" s="19" t="s">
        <v>19</v>
      </c>
      <c r="G17" s="15"/>
      <c r="H17" s="46"/>
      <c r="I17" s="47"/>
      <c r="J17" s="38"/>
    </row>
    <row r="18" spans="1:10" ht="19.5" customHeight="1">
      <c r="A18" s="57" t="s">
        <v>20</v>
      </c>
      <c r="B18" s="15"/>
      <c r="C18" s="1"/>
      <c r="D18" s="1"/>
      <c r="E18" s="37"/>
      <c r="F18" s="19" t="s">
        <v>89</v>
      </c>
      <c r="G18" s="15"/>
      <c r="H18" s="49"/>
      <c r="I18" s="50"/>
      <c r="J18" s="42"/>
    </row>
    <row r="19" spans="1:10" ht="19.5" customHeight="1">
      <c r="A19" s="57" t="s">
        <v>21</v>
      </c>
      <c r="B19" s="15"/>
      <c r="C19" s="1"/>
      <c r="D19" s="1"/>
      <c r="E19" s="38"/>
      <c r="F19" s="19" t="s">
        <v>22</v>
      </c>
      <c r="G19" s="20"/>
      <c r="H19" s="46"/>
      <c r="I19" s="47"/>
      <c r="J19" s="38"/>
    </row>
    <row r="20" spans="1:10" ht="19.5" customHeight="1">
      <c r="A20" s="57" t="s">
        <v>23</v>
      </c>
      <c r="B20" s="15">
        <v>936835</v>
      </c>
      <c r="C20" s="1"/>
      <c r="D20" s="1"/>
      <c r="E20" s="38"/>
      <c r="F20" s="19" t="s">
        <v>24</v>
      </c>
      <c r="G20" s="21">
        <f>SUM(G17:G19)</f>
        <v>0</v>
      </c>
      <c r="H20" s="46"/>
      <c r="I20" s="47"/>
      <c r="J20" s="38"/>
    </row>
    <row r="21" spans="1:10" ht="19.5" customHeight="1">
      <c r="A21" s="61" t="s">
        <v>25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26</v>
      </c>
      <c r="B22" s="15"/>
      <c r="C22" s="1"/>
      <c r="D22" s="1"/>
      <c r="E22" s="38"/>
      <c r="F22" s="19" t="s">
        <v>27</v>
      </c>
      <c r="G22" s="15" t="s">
        <v>28</v>
      </c>
      <c r="H22" s="46"/>
      <c r="I22" s="47"/>
      <c r="J22" s="38"/>
    </row>
    <row r="23" spans="1:10" ht="19.5" customHeight="1">
      <c r="A23" s="57" t="s">
        <v>29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30</v>
      </c>
      <c r="B24" s="21">
        <f>B14+B15+B16+B17+B20+B21+B22</f>
        <v>70964180</v>
      </c>
      <c r="C24" s="21"/>
      <c r="D24" s="21"/>
      <c r="E24" s="42"/>
      <c r="F24" s="44" t="s">
        <v>31</v>
      </c>
      <c r="G24" s="21">
        <f>SUM(G12+G13+G14+G15+G20)</f>
        <v>70964180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Layout" workbookViewId="0" topLeftCell="A1">
      <selection activeCell="F4" sqref="F4"/>
    </sheetView>
  </sheetViews>
  <sheetFormatPr defaultColWidth="9.140625" defaultRowHeight="12.75" outlineLevelCol="1"/>
  <cols>
    <col min="1" max="1" width="2.00390625" style="118" customWidth="1"/>
    <col min="2" max="3" width="2.28125" style="118" customWidth="1" outlineLevel="1"/>
    <col min="4" max="4" width="2.8515625" style="118" customWidth="1" outlineLevel="1"/>
    <col min="5" max="5" width="8.140625" style="119" customWidth="1"/>
    <col min="6" max="6" width="28.8515625" style="118" customWidth="1"/>
    <col min="7" max="7" width="17.8515625" style="120" customWidth="1"/>
    <col min="8" max="8" width="10.421875" style="121" customWidth="1"/>
    <col min="9" max="9" width="9.421875" style="122" customWidth="1"/>
    <col min="10" max="10" width="8.7109375" style="123" customWidth="1"/>
  </cols>
  <sheetData>
    <row r="1" spans="1:11" ht="12.75">
      <c r="A1" s="126"/>
      <c r="B1" s="68"/>
      <c r="C1" s="68"/>
      <c r="D1" s="68"/>
      <c r="E1" s="2"/>
      <c r="F1" s="125" t="s">
        <v>125</v>
      </c>
      <c r="G1" s="125"/>
      <c r="H1" s="76"/>
      <c r="I1" s="75"/>
      <c r="J1" s="124"/>
      <c r="K1" s="124"/>
    </row>
    <row r="2" spans="2:12" ht="12.75">
      <c r="B2" s="137"/>
      <c r="C2" s="137"/>
      <c r="D2" s="137"/>
      <c r="E2" s="138"/>
      <c r="F2" s="137"/>
      <c r="G2" s="139"/>
      <c r="H2" s="139"/>
      <c r="I2" s="140"/>
      <c r="J2" s="141"/>
      <c r="K2" s="141"/>
      <c r="L2" s="68"/>
    </row>
    <row r="3" spans="2:12" ht="12.75">
      <c r="B3" s="137"/>
      <c r="C3" s="137"/>
      <c r="D3" s="137"/>
      <c r="E3" s="142"/>
      <c r="F3" s="143"/>
      <c r="G3" s="144" t="s">
        <v>103</v>
      </c>
      <c r="H3" s="140"/>
      <c r="I3" s="140"/>
      <c r="J3" s="145"/>
      <c r="K3" s="137"/>
      <c r="L3" s="68"/>
    </row>
    <row r="4" spans="2:12" ht="15">
      <c r="B4" s="146" t="s">
        <v>90</v>
      </c>
      <c r="C4" s="146"/>
      <c r="D4" s="146"/>
      <c r="E4" s="147"/>
      <c r="F4" s="146"/>
      <c r="G4" s="148">
        <v>102023</v>
      </c>
      <c r="H4" s="140"/>
      <c r="I4" s="140"/>
      <c r="J4" s="145"/>
      <c r="K4" s="137"/>
      <c r="L4" s="68"/>
    </row>
    <row r="5" spans="2:12" ht="12.75">
      <c r="B5" s="149" t="s">
        <v>91</v>
      </c>
      <c r="C5" s="149"/>
      <c r="D5" s="149"/>
      <c r="E5" s="150"/>
      <c r="F5" s="150"/>
      <c r="G5" s="140"/>
      <c r="H5" s="140"/>
      <c r="I5" s="140"/>
      <c r="J5" s="145"/>
      <c r="K5" s="137"/>
      <c r="L5" s="68"/>
    </row>
    <row r="6" spans="2:12" ht="12.75">
      <c r="B6" s="149" t="s">
        <v>92</v>
      </c>
      <c r="C6" s="149"/>
      <c r="D6" s="149"/>
      <c r="E6" s="150"/>
      <c r="F6" s="150"/>
      <c r="G6" s="140"/>
      <c r="H6" s="140"/>
      <c r="I6" s="140"/>
      <c r="J6" s="145"/>
      <c r="K6" s="137"/>
      <c r="L6" s="68"/>
    </row>
    <row r="7" spans="2:12" ht="15">
      <c r="B7" s="146" t="s">
        <v>93</v>
      </c>
      <c r="C7" s="146"/>
      <c r="D7" s="146"/>
      <c r="E7" s="151"/>
      <c r="F7" s="151"/>
      <c r="G7" s="140"/>
      <c r="H7" s="140"/>
      <c r="I7" s="140"/>
      <c r="J7" s="145"/>
      <c r="K7" s="137"/>
      <c r="L7" s="68"/>
    </row>
    <row r="8" spans="2:12" ht="15">
      <c r="B8" s="146" t="s">
        <v>94</v>
      </c>
      <c r="C8" s="146"/>
      <c r="D8" s="146"/>
      <c r="E8" s="151"/>
      <c r="F8" s="151"/>
      <c r="G8" s="152"/>
      <c r="H8" s="140"/>
      <c r="I8" s="140"/>
      <c r="J8" s="145"/>
      <c r="K8" s="137"/>
      <c r="L8" s="68"/>
    </row>
    <row r="9" spans="1:11" ht="15">
      <c r="A9" s="68"/>
      <c r="B9" s="146" t="s">
        <v>95</v>
      </c>
      <c r="C9" s="146"/>
      <c r="D9" s="146"/>
      <c r="E9" s="151"/>
      <c r="F9" s="151"/>
      <c r="G9" s="152"/>
      <c r="H9" s="140"/>
      <c r="I9" s="140"/>
      <c r="J9" s="145"/>
      <c r="K9" s="137"/>
    </row>
    <row r="10" spans="2:11" ht="15">
      <c r="B10" s="146" t="s">
        <v>96</v>
      </c>
      <c r="C10" s="146"/>
      <c r="D10" s="146"/>
      <c r="E10" s="151"/>
      <c r="F10" s="151"/>
      <c r="G10" s="152"/>
      <c r="H10" s="153"/>
      <c r="I10" s="154"/>
      <c r="J10" s="155"/>
      <c r="K10" s="149"/>
    </row>
    <row r="11" spans="2:11" ht="12.75">
      <c r="B11" s="149" t="s">
        <v>97</v>
      </c>
      <c r="C11" s="156"/>
      <c r="D11" s="156"/>
      <c r="E11" s="150"/>
      <c r="F11" s="150"/>
      <c r="G11" s="140"/>
      <c r="H11" s="153"/>
      <c r="I11" s="154"/>
      <c r="J11" s="155"/>
      <c r="K11" s="149"/>
    </row>
    <row r="12" spans="2:11" ht="12.75">
      <c r="B12" s="149" t="s">
        <v>98</v>
      </c>
      <c r="C12" s="156"/>
      <c r="D12" s="156"/>
      <c r="E12" s="150"/>
      <c r="F12" s="150"/>
      <c r="G12" s="157">
        <v>29780025</v>
      </c>
      <c r="H12" s="153"/>
      <c r="I12" s="154"/>
      <c r="J12" s="155"/>
      <c r="K12" s="149"/>
    </row>
    <row r="13" spans="2:11" ht="12.75">
      <c r="B13" s="149" t="s">
        <v>99</v>
      </c>
      <c r="C13" s="156"/>
      <c r="D13" s="156"/>
      <c r="E13" s="150"/>
      <c r="F13" s="150"/>
      <c r="G13" s="157"/>
      <c r="H13" s="153"/>
      <c r="I13" s="154"/>
      <c r="J13" s="155"/>
      <c r="K13" s="149"/>
    </row>
    <row r="14" spans="2:11" ht="12.75">
      <c r="B14" s="149" t="s">
        <v>100</v>
      </c>
      <c r="C14" s="156"/>
      <c r="D14" s="156"/>
      <c r="E14" s="150"/>
      <c r="F14" s="150"/>
      <c r="G14" s="157"/>
      <c r="H14" s="153"/>
      <c r="I14" s="154"/>
      <c r="J14" s="155"/>
      <c r="K14" s="149"/>
    </row>
    <row r="15" spans="2:11" ht="15">
      <c r="B15" s="146" t="s">
        <v>35</v>
      </c>
      <c r="C15" s="146"/>
      <c r="D15" s="146"/>
      <c r="E15" s="151"/>
      <c r="F15" s="151"/>
      <c r="G15" s="148">
        <f>SUM(G12:G14)</f>
        <v>29780025</v>
      </c>
      <c r="H15" s="153"/>
      <c r="I15" s="154"/>
      <c r="J15" s="155"/>
      <c r="K15" s="149"/>
    </row>
    <row r="16" spans="2:11" ht="15">
      <c r="B16" s="146" t="s">
        <v>101</v>
      </c>
      <c r="C16" s="146"/>
      <c r="D16" s="146"/>
      <c r="E16" s="151"/>
      <c r="F16" s="151"/>
      <c r="G16" s="158"/>
      <c r="H16" s="153"/>
      <c r="I16" s="154"/>
      <c r="J16" s="155"/>
      <c r="K16" s="149"/>
    </row>
    <row r="17" spans="2:11" ht="15">
      <c r="B17" s="146" t="s">
        <v>32</v>
      </c>
      <c r="C17" s="146"/>
      <c r="D17" s="146"/>
      <c r="E17" s="151"/>
      <c r="F17" s="151"/>
      <c r="G17" s="159"/>
      <c r="H17" s="153"/>
      <c r="I17" s="154"/>
      <c r="J17" s="155"/>
      <c r="K17" s="149"/>
    </row>
    <row r="18" spans="2:11" ht="15">
      <c r="B18" s="146" t="s">
        <v>104</v>
      </c>
      <c r="C18" s="146"/>
      <c r="D18" s="146"/>
      <c r="E18" s="151"/>
      <c r="F18" s="151"/>
      <c r="G18" s="160">
        <v>41184155</v>
      </c>
      <c r="H18" s="153"/>
      <c r="I18" s="154"/>
      <c r="J18" s="155"/>
      <c r="K18" s="149"/>
    </row>
    <row r="19" spans="2:11" ht="15">
      <c r="B19" s="146" t="s">
        <v>102</v>
      </c>
      <c r="C19" s="149"/>
      <c r="D19" s="149"/>
      <c r="E19" s="151"/>
      <c r="F19" s="151"/>
      <c r="G19" s="148">
        <f>SUM(G15:G18)</f>
        <v>70964180</v>
      </c>
      <c r="H19" s="153"/>
      <c r="I19" s="154"/>
      <c r="J19" s="155"/>
      <c r="K19" s="149"/>
    </row>
    <row r="20" spans="2:11" ht="12.75">
      <c r="B20" s="149"/>
      <c r="C20" s="149"/>
      <c r="D20" s="149"/>
      <c r="E20" s="150"/>
      <c r="F20" s="150"/>
      <c r="G20" s="153"/>
      <c r="H20" s="153"/>
      <c r="I20" s="154"/>
      <c r="J20" s="155"/>
      <c r="K20" s="149"/>
    </row>
    <row r="21" spans="2:11" ht="12.75">
      <c r="B21" s="161"/>
      <c r="C21" s="161"/>
      <c r="D21" s="161"/>
      <c r="E21" s="162"/>
      <c r="F21" s="161"/>
      <c r="G21" s="153"/>
      <c r="H21" s="153"/>
      <c r="I21" s="154"/>
      <c r="J21" s="155"/>
      <c r="K21" s="149"/>
    </row>
    <row r="22" spans="2:11" ht="12.75">
      <c r="B22" s="161"/>
      <c r="C22" s="161"/>
      <c r="D22" s="161"/>
      <c r="E22" s="162"/>
      <c r="F22" s="161"/>
      <c r="G22" s="153"/>
      <c r="H22" s="153"/>
      <c r="I22" s="154"/>
      <c r="J22" s="155"/>
      <c r="K22" s="149"/>
    </row>
    <row r="23" spans="2:11" ht="12.75">
      <c r="B23" s="161"/>
      <c r="C23" s="161"/>
      <c r="D23" s="161"/>
      <c r="E23" s="162"/>
      <c r="F23" s="161"/>
      <c r="G23" s="153"/>
      <c r="H23" s="153"/>
      <c r="I23" s="154"/>
      <c r="J23" s="155"/>
      <c r="K23" s="149"/>
    </row>
  </sheetData>
  <sheetProtection/>
  <printOptions gridLines="1"/>
  <pageMargins left="0.2755905511811024" right="0.1968503937007874" top="0.984251968503937" bottom="0.7874015748031497" header="0.6299212598425197" footer="0.5118110236220472"/>
  <pageSetup horizontalDpi="600" verticalDpi="600" orientation="portrait" paperSize="9" scale="99" r:id="rId1"/>
  <headerFooter alignWithMargins="0">
    <oddHeader>&amp;R&amp;"MS Sans Serif,Félkövér"14.sz.melléklet a 4/2021.(II.15.) önkormányzati rendelethez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8.00390625" style="2" customWidth="1"/>
    <col min="2" max="2" width="19.00390625" style="68" customWidth="1"/>
    <col min="3" max="3" width="15.57421875" style="68" customWidth="1"/>
    <col min="4" max="4" width="23.00390625" style="69" customWidth="1"/>
    <col min="5" max="5" width="13.28125" style="71" customWidth="1"/>
    <col min="6" max="6" width="11.57421875" style="70" customWidth="1"/>
  </cols>
  <sheetData>
    <row r="1" spans="1:6" ht="12.75">
      <c r="A1" s="127"/>
      <c r="B1" s="163"/>
      <c r="C1" s="164"/>
      <c r="D1" s="164"/>
      <c r="E1" s="164"/>
      <c r="F1" s="164"/>
    </row>
    <row r="2" spans="1:6" ht="12.75">
      <c r="A2" s="63"/>
      <c r="B2" s="2"/>
      <c r="C2" s="2"/>
      <c r="D2" s="64"/>
      <c r="E2" s="65"/>
      <c r="F2" s="66"/>
    </row>
    <row r="3" spans="2:6" ht="12.75">
      <c r="B3" s="67"/>
      <c r="C3" s="2"/>
      <c r="D3" s="64"/>
      <c r="E3" s="65"/>
      <c r="F3" s="66"/>
    </row>
    <row r="4" spans="2:6" ht="12.75" customHeight="1">
      <c r="B4" s="2"/>
      <c r="C4" s="133"/>
      <c r="D4" s="72"/>
      <c r="E4" s="73"/>
      <c r="F4" s="74"/>
    </row>
    <row r="5" spans="1:7" ht="12.75" customHeight="1">
      <c r="A5" s="165" t="s">
        <v>123</v>
      </c>
      <c r="B5" s="165"/>
      <c r="C5" s="165"/>
      <c r="D5" s="165"/>
      <c r="E5" s="136"/>
      <c r="F5" s="136"/>
      <c r="G5" s="136"/>
    </row>
    <row r="6" spans="1:7" ht="12.75" customHeight="1">
      <c r="A6" s="165"/>
      <c r="B6" s="165"/>
      <c r="C6" s="165"/>
      <c r="D6" s="165"/>
      <c r="E6" s="136"/>
      <c r="F6" s="136"/>
      <c r="G6" s="136"/>
    </row>
    <row r="7" spans="1:7" ht="12.75">
      <c r="A7"/>
      <c r="B7" s="128" t="s">
        <v>120</v>
      </c>
      <c r="C7"/>
      <c r="D7" s="134"/>
      <c r="E7" s="134"/>
      <c r="F7"/>
      <c r="G7" s="134"/>
    </row>
    <row r="8" spans="1:7" ht="15">
      <c r="A8" s="129" t="s">
        <v>90</v>
      </c>
      <c r="B8" s="129">
        <v>102023</v>
      </c>
      <c r="C8" s="129"/>
      <c r="D8" s="129"/>
      <c r="E8" s="129"/>
      <c r="F8" s="129"/>
      <c r="G8" s="129"/>
    </row>
    <row r="9" spans="1:7" ht="15">
      <c r="A9" s="129" t="s">
        <v>105</v>
      </c>
      <c r="B9" s="131">
        <v>39774485</v>
      </c>
      <c r="C9" s="131"/>
      <c r="D9" s="131"/>
      <c r="E9" s="131"/>
      <c r="F9" s="131"/>
      <c r="G9" s="131"/>
    </row>
    <row r="10" spans="1:7" ht="15">
      <c r="A10" s="129" t="s">
        <v>106</v>
      </c>
      <c r="B10" s="131">
        <v>6119456</v>
      </c>
      <c r="C10" s="131"/>
      <c r="D10" s="131"/>
      <c r="E10" s="130"/>
      <c r="F10" s="131"/>
      <c r="G10" s="130"/>
    </row>
    <row r="11" spans="1:7" ht="15">
      <c r="A11" s="129" t="s">
        <v>107</v>
      </c>
      <c r="B11" s="131">
        <v>25070239</v>
      </c>
      <c r="C11" s="131"/>
      <c r="D11" s="131"/>
      <c r="E11" s="131"/>
      <c r="F11" s="131"/>
      <c r="G11" s="131"/>
    </row>
    <row r="12" spans="1:7" ht="15">
      <c r="A12" s="129" t="s">
        <v>108</v>
      </c>
      <c r="B12" s="131"/>
      <c r="C12" s="131"/>
      <c r="D12" s="131"/>
      <c r="E12" s="130"/>
      <c r="F12" s="130"/>
      <c r="G12" s="130"/>
    </row>
    <row r="13" spans="1:7" ht="12.75">
      <c r="A13" s="132" t="s">
        <v>109</v>
      </c>
      <c r="B13" s="130"/>
      <c r="C13" s="130"/>
      <c r="D13" s="130"/>
      <c r="E13" s="130"/>
      <c r="F13" s="130"/>
      <c r="G13" s="130"/>
    </row>
    <row r="14" spans="1:7" ht="12.75">
      <c r="A14" s="132" t="s">
        <v>110</v>
      </c>
      <c r="B14" s="130"/>
      <c r="C14" s="130"/>
      <c r="D14" s="130"/>
      <c r="E14" s="130"/>
      <c r="F14" s="130"/>
      <c r="G14" s="130"/>
    </row>
    <row r="15" spans="1:7" ht="12.75">
      <c r="A15" s="132" t="s">
        <v>111</v>
      </c>
      <c r="B15" s="130"/>
      <c r="C15" s="130"/>
      <c r="D15" s="130"/>
      <c r="E15" s="130"/>
      <c r="F15" s="130"/>
      <c r="G15" s="130"/>
    </row>
    <row r="16" spans="1:7" ht="12.75">
      <c r="A16" s="132" t="s">
        <v>112</v>
      </c>
      <c r="B16" s="130"/>
      <c r="C16" s="130"/>
      <c r="D16" s="130"/>
      <c r="E16" s="130"/>
      <c r="F16" s="130"/>
      <c r="G16" s="130"/>
    </row>
    <row r="17" spans="1:7" ht="12.75">
      <c r="A17" s="132" t="s">
        <v>113</v>
      </c>
      <c r="B17" s="130"/>
      <c r="C17" s="130"/>
      <c r="D17" s="130"/>
      <c r="E17" s="130"/>
      <c r="F17" s="130"/>
      <c r="G17" s="130"/>
    </row>
    <row r="18" spans="1:7" ht="15">
      <c r="A18" s="129" t="s">
        <v>114</v>
      </c>
      <c r="B18" s="131">
        <f>SUM(B12:B17)</f>
        <v>0</v>
      </c>
      <c r="C18" s="131"/>
      <c r="D18" s="131"/>
      <c r="E18" s="131"/>
      <c r="F18" s="131"/>
      <c r="G18" s="131"/>
    </row>
    <row r="19" spans="1:7" ht="15">
      <c r="A19" s="129" t="s">
        <v>115</v>
      </c>
      <c r="B19" s="131"/>
      <c r="C19" s="131"/>
      <c r="D19" s="131"/>
      <c r="E19" s="130"/>
      <c r="F19" s="130"/>
      <c r="G19" s="130"/>
    </row>
    <row r="20" spans="1:7" ht="15">
      <c r="A20" s="129" t="s">
        <v>116</v>
      </c>
      <c r="B20" s="131"/>
      <c r="C20" s="131"/>
      <c r="D20" s="131"/>
      <c r="E20" s="130"/>
      <c r="F20" s="130"/>
      <c r="G20" s="130"/>
    </row>
    <row r="21" spans="1:7" ht="15">
      <c r="A21" s="129" t="s">
        <v>117</v>
      </c>
      <c r="B21" s="131">
        <f>SUM(B9+B10+B11+B18+B19+B20)</f>
        <v>70964180</v>
      </c>
      <c r="C21" s="131"/>
      <c r="D21" s="131"/>
      <c r="E21" s="131"/>
      <c r="F21" s="131"/>
      <c r="G21" s="131"/>
    </row>
    <row r="22" spans="1:7" ht="15">
      <c r="A22" s="129" t="s">
        <v>118</v>
      </c>
      <c r="B22" s="135"/>
      <c r="C22" s="135"/>
      <c r="D22" s="135"/>
      <c r="E22" s="113"/>
      <c r="F22" s="113"/>
      <c r="G22" s="113"/>
    </row>
    <row r="23" spans="1:7" ht="15">
      <c r="A23" s="129" t="s">
        <v>119</v>
      </c>
      <c r="B23" s="131">
        <f>SUM(B21:B22)</f>
        <v>70964180</v>
      </c>
      <c r="C23" s="131"/>
      <c r="D23" s="131"/>
      <c r="E23" s="131"/>
      <c r="F23" s="131"/>
      <c r="G23" s="131"/>
    </row>
  </sheetData>
  <sheetProtection/>
  <mergeCells count="2">
    <mergeCell ref="B1:F1"/>
    <mergeCell ref="A5:D6"/>
  </mergeCells>
  <printOptions gridLines="1"/>
  <pageMargins left="0.15748031496062992" right="0" top="0.8661417322834646" bottom="0.35433070866141736" header="0.5118110236220472" footer="0.35433070866141736"/>
  <pageSetup fitToHeight="1" fitToWidth="1" horizontalDpi="600" verticalDpi="600" orientation="portrait" paperSize="9" scale="78" r:id="rId1"/>
  <headerFooter alignWithMargins="0">
    <oddHeader>&amp;L
&amp;R15.sz.melléklet a 4/2021.(II.15.)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">
      <selection activeCell="E17" sqref="E17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49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88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81"/>
      <c r="B12" s="23" t="s">
        <v>0</v>
      </c>
      <c r="C12" s="23"/>
      <c r="D12" s="11"/>
      <c r="E12" s="31" t="s">
        <v>1</v>
      </c>
      <c r="F12" s="88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83"/>
      <c r="B14" s="27" t="s">
        <v>84</v>
      </c>
      <c r="C14" s="27" t="s">
        <v>85</v>
      </c>
      <c r="D14" s="10"/>
      <c r="E14" s="77" t="s">
        <v>84</v>
      </c>
      <c r="F14" s="80" t="s">
        <v>85</v>
      </c>
    </row>
    <row r="15" spans="1:6" ht="12" customHeight="1">
      <c r="A15" s="61" t="s">
        <v>35</v>
      </c>
      <c r="B15" s="87"/>
      <c r="C15" s="78"/>
      <c r="D15" s="19" t="s">
        <v>38</v>
      </c>
      <c r="E15" s="20"/>
      <c r="F15" s="78"/>
    </row>
    <row r="16" spans="1:6" ht="12" customHeight="1">
      <c r="A16" s="100" t="s">
        <v>86</v>
      </c>
      <c r="B16" s="15">
        <v>29780025</v>
      </c>
      <c r="C16" s="103"/>
      <c r="D16" s="99" t="s">
        <v>39</v>
      </c>
      <c r="E16" s="20">
        <v>39774485</v>
      </c>
      <c r="F16" s="78"/>
    </row>
    <row r="17" spans="1:6" ht="12" customHeight="1">
      <c r="A17" s="100" t="s">
        <v>36</v>
      </c>
      <c r="B17" s="15"/>
      <c r="C17" s="85"/>
      <c r="D17" s="99" t="s">
        <v>33</v>
      </c>
      <c r="E17" s="20">
        <v>6119456</v>
      </c>
      <c r="F17" s="79"/>
    </row>
    <row r="18" spans="1:6" ht="12" customHeight="1">
      <c r="A18" s="104" t="s">
        <v>87</v>
      </c>
      <c r="B18" s="15">
        <v>40247320</v>
      </c>
      <c r="C18" s="85"/>
      <c r="D18" s="99" t="s">
        <v>40</v>
      </c>
      <c r="E18" s="20">
        <v>25070239</v>
      </c>
      <c r="F18" s="78"/>
    </row>
    <row r="19" spans="1:6" ht="12" customHeight="1">
      <c r="A19" s="105" t="s">
        <v>37</v>
      </c>
      <c r="B19" s="15"/>
      <c r="C19" s="101"/>
      <c r="D19" s="99" t="s">
        <v>41</v>
      </c>
      <c r="E19" s="20"/>
      <c r="F19" s="78"/>
    </row>
    <row r="20" spans="1:6" ht="12" customHeight="1">
      <c r="A20" s="105"/>
      <c r="B20" s="15"/>
      <c r="C20" s="101"/>
      <c r="D20" s="99" t="s">
        <v>42</v>
      </c>
      <c r="E20" s="20"/>
      <c r="F20" s="78"/>
    </row>
    <row r="21" spans="1:6" ht="12" customHeight="1">
      <c r="A21" s="105" t="s">
        <v>43</v>
      </c>
      <c r="B21" s="15">
        <v>936835</v>
      </c>
      <c r="C21" s="101"/>
      <c r="D21" s="105" t="s">
        <v>44</v>
      </c>
      <c r="E21" s="20"/>
      <c r="F21" s="78"/>
    </row>
    <row r="22" spans="1:6" s="86" customFormat="1" ht="12" customHeight="1">
      <c r="A22" s="84" t="s">
        <v>48</v>
      </c>
      <c r="B22" s="21">
        <f>SUM(B16:B21)</f>
        <v>70964180</v>
      </c>
      <c r="C22" s="85"/>
      <c r="D22" s="44"/>
      <c r="E22" s="16">
        <f>SUM(E16:E21)</f>
        <v>70964180</v>
      </c>
      <c r="F22" s="85"/>
    </row>
    <row r="23" spans="1:6" ht="12" customHeight="1">
      <c r="A23" s="57"/>
      <c r="B23" s="15"/>
      <c r="C23" s="78"/>
      <c r="D23" s="19"/>
      <c r="E23" s="15"/>
      <c r="F23" s="78"/>
    </row>
    <row r="24" spans="1:6" ht="12" customHeight="1">
      <c r="A24" s="98" t="s">
        <v>45</v>
      </c>
      <c r="B24" s="20"/>
      <c r="C24" s="85"/>
      <c r="D24" s="99" t="s">
        <v>46</v>
      </c>
      <c r="E24" s="15"/>
      <c r="F24" s="78"/>
    </row>
    <row r="25" spans="1:6" ht="12" customHeight="1">
      <c r="A25" s="95"/>
      <c r="B25" s="82"/>
      <c r="C25" s="85"/>
      <c r="D25" s="102" t="s">
        <v>121</v>
      </c>
      <c r="E25" s="20"/>
      <c r="F25" s="78"/>
    </row>
    <row r="26" spans="1:6" ht="12" customHeight="1">
      <c r="A26" s="100"/>
      <c r="B26" s="15"/>
      <c r="C26" s="85"/>
      <c r="D26" s="102"/>
      <c r="E26" s="20"/>
      <c r="F26" s="78"/>
    </row>
    <row r="27" spans="1:6" ht="12" customHeight="1">
      <c r="A27" s="100"/>
      <c r="B27" s="15"/>
      <c r="C27" s="85"/>
      <c r="D27" s="99"/>
      <c r="E27" s="15"/>
      <c r="F27" s="79"/>
    </row>
    <row r="28" spans="1:6" ht="12" customHeight="1">
      <c r="A28" s="100"/>
      <c r="B28" s="15"/>
      <c r="C28" s="85"/>
      <c r="D28" s="99"/>
      <c r="E28" s="15"/>
      <c r="F28" s="79"/>
    </row>
    <row r="29" spans="1:6" ht="12" customHeight="1">
      <c r="A29" s="100"/>
      <c r="B29" s="15"/>
      <c r="C29" s="85"/>
      <c r="D29" s="99"/>
      <c r="E29" s="15"/>
      <c r="F29" s="78"/>
    </row>
    <row r="30" spans="1:6" ht="12" customHeight="1">
      <c r="A30" s="100"/>
      <c r="B30" s="15"/>
      <c r="C30" s="85"/>
      <c r="D30" s="99"/>
      <c r="E30" s="15"/>
      <c r="F30" s="78"/>
    </row>
    <row r="31" spans="1:6" ht="12" customHeight="1">
      <c r="A31" s="100"/>
      <c r="B31" s="15"/>
      <c r="C31" s="85"/>
      <c r="D31" s="99"/>
      <c r="E31" s="15"/>
      <c r="F31" s="78"/>
    </row>
    <row r="32" spans="1:6" ht="12" customHeight="1">
      <c r="A32" s="100"/>
      <c r="B32" s="15"/>
      <c r="C32" s="85"/>
      <c r="D32" s="99"/>
      <c r="E32" s="15"/>
      <c r="F32" s="78"/>
    </row>
    <row r="33" spans="1:6" ht="12" customHeight="1">
      <c r="A33" s="100"/>
      <c r="B33" s="15"/>
      <c r="C33" s="85"/>
      <c r="D33" s="99"/>
      <c r="E33" s="15"/>
      <c r="F33" s="78"/>
    </row>
    <row r="34" spans="1:6" ht="12" customHeight="1">
      <c r="A34" s="100"/>
      <c r="B34" s="15"/>
      <c r="C34" s="85"/>
      <c r="D34" s="99"/>
      <c r="E34" s="15"/>
      <c r="F34" s="78"/>
    </row>
    <row r="35" spans="1:6" ht="12" customHeight="1">
      <c r="A35" s="100"/>
      <c r="B35" s="15"/>
      <c r="C35" s="85"/>
      <c r="D35" s="99"/>
      <c r="E35" s="15"/>
      <c r="F35" s="78"/>
    </row>
    <row r="36" spans="1:6" s="2" customFormat="1" ht="12.75">
      <c r="A36" s="91" t="s">
        <v>47</v>
      </c>
      <c r="B36" s="92">
        <f>SUM(B25:B35)</f>
        <v>0</v>
      </c>
      <c r="C36" s="92"/>
      <c r="D36" s="91"/>
      <c r="E36" s="92">
        <f>SUM(E25:E35)</f>
        <v>0</v>
      </c>
      <c r="F36" s="92"/>
    </row>
    <row r="37" spans="1:6" ht="12.75">
      <c r="A37" s="89"/>
      <c r="B37" s="90"/>
      <c r="C37" s="90"/>
      <c r="D37" s="89"/>
      <c r="E37" s="90"/>
      <c r="F37" s="90"/>
    </row>
    <row r="38" spans="1:6" s="3" customFormat="1" ht="30">
      <c r="A38" s="96" t="s">
        <v>122</v>
      </c>
      <c r="B38" s="97">
        <f>SUM(B22+B36)</f>
        <v>70964180</v>
      </c>
      <c r="C38" s="97"/>
      <c r="D38" s="94"/>
      <c r="E38" s="97">
        <f>SUM(E22+E36)</f>
        <v>70964180</v>
      </c>
      <c r="F38" s="93"/>
    </row>
    <row r="39" spans="1:6" ht="12.75">
      <c r="A39" s="89"/>
      <c r="B39" s="90"/>
      <c r="C39" s="90"/>
      <c r="D39" s="89"/>
      <c r="E39" s="90"/>
      <c r="F39" s="90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70866141732283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&amp;C&amp;"MS Sans Serif,Félkövér"
Gondozási Központ
 2021. évi költségvetés működési és felhalmozási mérlege
&amp;R16.sz.melléklet a 4/2021.(II.15.)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68"/>
      <c r="B2" s="166"/>
    </row>
    <row r="3" spans="1:2" ht="13.5" customHeight="1" hidden="1" thickBot="1">
      <c r="A3" s="169"/>
      <c r="B3" s="166"/>
    </row>
    <row r="4" spans="1:2" ht="21" customHeight="1">
      <c r="A4" s="167"/>
      <c r="B4" s="167"/>
    </row>
    <row r="39" ht="13.5" thickBot="1"/>
    <row r="40" ht="12.75" customHeight="1">
      <c r="A40" s="168"/>
    </row>
    <row r="41" ht="21" customHeight="1">
      <c r="A41" s="169"/>
    </row>
    <row r="79" ht="13.5" thickBot="1"/>
    <row r="80" ht="12.75" customHeight="1">
      <c r="A80" s="168"/>
    </row>
    <row r="81" ht="21.75" customHeight="1">
      <c r="A81" s="169"/>
    </row>
    <row r="117" ht="13.5" thickBot="1"/>
    <row r="118" ht="12.75" customHeight="1">
      <c r="A118" s="168"/>
    </row>
    <row r="119" ht="13.5" customHeight="1">
      <c r="A119" s="169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106" customFormat="1" ht="12.75">
      <c r="B3" s="106">
        <v>6000</v>
      </c>
      <c r="C3" s="106">
        <v>7920</v>
      </c>
      <c r="D3" s="106">
        <v>7120</v>
      </c>
      <c r="E3" s="106">
        <v>10950</v>
      </c>
      <c r="F3" s="106">
        <v>12600</v>
      </c>
      <c r="G3" s="106">
        <f>SUM(B3:F3)</f>
        <v>44590</v>
      </c>
    </row>
    <row r="4" spans="1:7" ht="12.75">
      <c r="A4" s="107" t="s">
        <v>56</v>
      </c>
      <c r="B4" s="108">
        <f>SUM((G4/G3)*B3)</f>
        <v>731.5990132316663</v>
      </c>
      <c r="C4" s="108">
        <f>SUM((G4/G3)*C3)</f>
        <v>965.7106974657995</v>
      </c>
      <c r="D4" s="108">
        <f>SUM((G4/G3)*D3)</f>
        <v>868.164162368244</v>
      </c>
      <c r="E4" s="108">
        <f>SUM((G4/G3)*E3)</f>
        <v>1335.168199147791</v>
      </c>
      <c r="F4" s="108">
        <f>SUM((G4/G3)*F3)</f>
        <v>1536.3579277864992</v>
      </c>
      <c r="G4" s="109">
        <v>5437</v>
      </c>
    </row>
    <row r="5" spans="1:7" ht="12.75">
      <c r="A5" s="107" t="s">
        <v>57</v>
      </c>
      <c r="B5" s="108">
        <f>SUM((G5/G3)*B3)</f>
        <v>54.22740524781341</v>
      </c>
      <c r="C5" s="108">
        <f>SUM((G5/G3)*C3)</f>
        <v>71.5801749271137</v>
      </c>
      <c r="D5" s="108">
        <f>SUM((G5/G3)*D3)</f>
        <v>64.34985422740525</v>
      </c>
      <c r="E5" s="108">
        <f>SUM((G5/G3)*E3)</f>
        <v>98.96501457725948</v>
      </c>
      <c r="F5" s="108">
        <f>SUM((G5/G3)*F3)</f>
        <v>113.87755102040816</v>
      </c>
      <c r="G5" s="109">
        <v>403</v>
      </c>
    </row>
    <row r="6" spans="1:7" ht="12.75">
      <c r="A6" s="107" t="s">
        <v>58</v>
      </c>
      <c r="B6" s="108"/>
      <c r="G6" s="75" t="s">
        <v>59</v>
      </c>
    </row>
    <row r="7" spans="1:7" ht="12.75">
      <c r="A7" s="107" t="s">
        <v>60</v>
      </c>
      <c r="B7" s="108">
        <f>SUM((G7/G5)*B5)</f>
        <v>38.75308365104283</v>
      </c>
      <c r="C7" s="108">
        <f>SUM((G7/G5)*C5)</f>
        <v>51.15407041937654</v>
      </c>
      <c r="D7" s="108">
        <f>SUM((G7/G5)*D5)</f>
        <v>45.986992599237496</v>
      </c>
      <c r="E7" s="108">
        <f>SUM((G7/G5)*E5)</f>
        <v>70.72437766315318</v>
      </c>
      <c r="F7" s="108">
        <f>SUM((G7/G5)*F5)</f>
        <v>81.38147566718995</v>
      </c>
      <c r="G7" s="109">
        <v>288</v>
      </c>
    </row>
    <row r="8" spans="1:7" s="112" customFormat="1" ht="12.75">
      <c r="A8" s="110" t="s">
        <v>61</v>
      </c>
      <c r="B8" s="111">
        <f aca="true" t="shared" si="0" ref="B8:G8">SUM(B4:B7)</f>
        <v>824.5795021305225</v>
      </c>
      <c r="C8" s="111">
        <f t="shared" si="0"/>
        <v>1088.4449428122896</v>
      </c>
      <c r="D8" s="111">
        <f t="shared" si="0"/>
        <v>978.5010091948867</v>
      </c>
      <c r="E8" s="111">
        <f t="shared" si="0"/>
        <v>1504.8575913882037</v>
      </c>
      <c r="F8" s="111">
        <f t="shared" si="0"/>
        <v>1731.6169544740974</v>
      </c>
      <c r="G8" s="111">
        <f t="shared" si="0"/>
        <v>6128</v>
      </c>
    </row>
    <row r="9" spans="1:7" ht="12.75">
      <c r="A9" s="107" t="s">
        <v>62</v>
      </c>
      <c r="B9" s="108">
        <f>SUM((G9/G7)*B7)</f>
        <v>227.9434850863422</v>
      </c>
      <c r="C9" s="108">
        <f>SUM((G9/G3)*C3)</f>
        <v>300.88540031397173</v>
      </c>
      <c r="D9" s="108">
        <f>SUM((G9/G3)*D3)</f>
        <v>270.4929356357928</v>
      </c>
      <c r="E9" s="108">
        <f>SUM((G9/G3)*E3)</f>
        <v>415.9968602825746</v>
      </c>
      <c r="F9" s="108">
        <f>SUM((G9/G3)*F3)</f>
        <v>478.6813186813187</v>
      </c>
      <c r="G9" s="109">
        <v>1694</v>
      </c>
    </row>
    <row r="10" spans="1:7" ht="12.75">
      <c r="A10" s="107" t="s">
        <v>63</v>
      </c>
      <c r="B10" s="108">
        <f>SUM((G10/G9)*B9)</f>
        <v>31.486880466472297</v>
      </c>
      <c r="C10" s="108">
        <f>SUM((G10/G3)*C3)</f>
        <v>41.56268221574344</v>
      </c>
      <c r="D10" s="108">
        <f>SUM((G10/G7)*D7)</f>
        <v>37.36443148688046</v>
      </c>
      <c r="E10" s="108">
        <f>SUM((G10/G7)*E7)</f>
        <v>57.46355685131196</v>
      </c>
      <c r="F10" s="108">
        <f>SUM((G10/G7)*F7)</f>
        <v>66.12244897959184</v>
      </c>
      <c r="G10" s="109">
        <v>234</v>
      </c>
    </row>
    <row r="11" spans="1:7" ht="12.75">
      <c r="A11" s="107" t="s">
        <v>64</v>
      </c>
      <c r="B11" s="108">
        <f>SUM((G11/G10)*B10)</f>
        <v>33.37071092173132</v>
      </c>
      <c r="C11" s="108">
        <f>SUM((G11/G3)*C3)</f>
        <v>44.04933841668536</v>
      </c>
      <c r="D11" s="108">
        <f>SUM((G11/G9)*D9)</f>
        <v>39.59991029378784</v>
      </c>
      <c r="E11" s="108">
        <f>SUM((G11/G9)*E9)</f>
        <v>60.901547432159674</v>
      </c>
      <c r="F11" s="108">
        <f>SUM((G11/G9)*F9)</f>
        <v>70.0784929356358</v>
      </c>
      <c r="G11" s="109">
        <v>248</v>
      </c>
    </row>
    <row r="12" spans="1:7" s="112" customFormat="1" ht="12.75">
      <c r="A12" s="110" t="s">
        <v>65</v>
      </c>
      <c r="B12" s="111">
        <f aca="true" t="shared" si="1" ref="B12:G12">SUM(B9:B11)</f>
        <v>292.8010764745458</v>
      </c>
      <c r="C12" s="111">
        <f t="shared" si="1"/>
        <v>386.49742094640055</v>
      </c>
      <c r="D12" s="111">
        <f t="shared" si="1"/>
        <v>347.45727741646107</v>
      </c>
      <c r="E12" s="111">
        <f t="shared" si="1"/>
        <v>534.3619645660463</v>
      </c>
      <c r="F12" s="111">
        <f t="shared" si="1"/>
        <v>614.8822605965464</v>
      </c>
      <c r="G12" s="111">
        <f t="shared" si="1"/>
        <v>2176</v>
      </c>
    </row>
    <row r="13" spans="1:7" ht="12.75">
      <c r="A13" s="107"/>
      <c r="B13" s="108"/>
      <c r="C13" s="108"/>
      <c r="D13" s="108"/>
      <c r="E13" s="108"/>
      <c r="F13" s="108"/>
      <c r="G13" s="109"/>
    </row>
    <row r="14" ht="12.75">
      <c r="A14" s="113"/>
    </row>
    <row r="15" spans="1:7" ht="12.75">
      <c r="A15" s="107" t="s">
        <v>66</v>
      </c>
      <c r="B15" s="113">
        <f>SUM((G15/G3)*B3)</f>
        <v>1713.3437990580849</v>
      </c>
      <c r="C15" s="113">
        <f>SUM((G15/G3)*C3)</f>
        <v>2261.613814756672</v>
      </c>
      <c r="D15" s="113">
        <f>SUM((G15/G3)*D3)</f>
        <v>2033.1679748822608</v>
      </c>
      <c r="E15" s="113">
        <f>SUM((G15/G3)*E3)</f>
        <v>3126.852433281005</v>
      </c>
      <c r="F15" s="113">
        <f>SUM((G15/G3)*F3)</f>
        <v>3598.021978021978</v>
      </c>
      <c r="G15" s="114">
        <v>12733</v>
      </c>
    </row>
    <row r="16" spans="1:7" ht="12.75">
      <c r="A16" s="115" t="s">
        <v>67</v>
      </c>
      <c r="B16" s="113">
        <f aca="true" t="shared" si="2" ref="B16:B27">SUM((G16/G15)*B15)</f>
        <v>6.458847275173806</v>
      </c>
      <c r="C16" s="113">
        <f>SUM((G16/G4)*C4)</f>
        <v>8.525678403229424</v>
      </c>
      <c r="D16" s="113">
        <f aca="true" t="shared" si="3" ref="D16:D24">SUM((G16/G4)*D4)</f>
        <v>7.664498766539583</v>
      </c>
      <c r="E16" s="113">
        <f aca="true" t="shared" si="4" ref="E16:E27">SUM((G16/G4)*E4)</f>
        <v>11.787396277192196</v>
      </c>
      <c r="F16" s="113">
        <f aca="true" t="shared" si="5" ref="F16:F27">SUM((G16/G4)*F4)</f>
        <v>13.563579277864992</v>
      </c>
      <c r="G16" s="114">
        <v>48</v>
      </c>
    </row>
    <row r="17" spans="1:7" ht="12.75">
      <c r="A17" s="115" t="s">
        <v>68</v>
      </c>
      <c r="B17" s="113">
        <f t="shared" si="2"/>
        <v>0.4036779546983629</v>
      </c>
      <c r="C17" s="113">
        <f>SUM((G17/G5)*C5)</f>
        <v>0.532854900201839</v>
      </c>
      <c r="D17" s="113">
        <f t="shared" si="3"/>
        <v>0.47903117290872393</v>
      </c>
      <c r="E17" s="113">
        <f t="shared" si="4"/>
        <v>0.7367122673245122</v>
      </c>
      <c r="F17" s="113">
        <f t="shared" si="5"/>
        <v>0.847723704866562</v>
      </c>
      <c r="G17" s="114">
        <v>3</v>
      </c>
    </row>
    <row r="18" spans="1:7" ht="12.75">
      <c r="A18" s="115" t="s">
        <v>69</v>
      </c>
      <c r="B18" s="113">
        <f t="shared" si="2"/>
        <v>12.917694550347612</v>
      </c>
      <c r="C18" s="113">
        <f>SUM((G18/G3)*C3)</f>
        <v>17.051356806458845</v>
      </c>
      <c r="D18" s="113">
        <f>SUM((G18/G3)*D3)</f>
        <v>15.328997533079164</v>
      </c>
      <c r="E18" s="113">
        <f>SUM((G18/G3)*E3)</f>
        <v>23.57479255438439</v>
      </c>
      <c r="F18" s="113">
        <f>SUM((G18/G3)*F3)</f>
        <v>27.127158555729984</v>
      </c>
      <c r="G18" s="114">
        <v>96</v>
      </c>
    </row>
    <row r="19" spans="1:7" ht="12.75">
      <c r="A19" s="115" t="s">
        <v>70</v>
      </c>
      <c r="B19" s="113">
        <f t="shared" si="2"/>
        <v>63.646557524108545</v>
      </c>
      <c r="C19" s="113">
        <f>SUM((G19/G3)*C3)</f>
        <v>84.01345593182327</v>
      </c>
      <c r="D19" s="113">
        <f t="shared" si="3"/>
        <v>75.52724826194213</v>
      </c>
      <c r="E19" s="113">
        <f t="shared" si="4"/>
        <v>116.1549674814981</v>
      </c>
      <c r="F19" s="113">
        <f t="shared" si="5"/>
        <v>133.65777080062793</v>
      </c>
      <c r="G19" s="114">
        <v>473</v>
      </c>
    </row>
    <row r="20" spans="1:7" ht="12.75">
      <c r="A20" s="115" t="s">
        <v>71</v>
      </c>
      <c r="B20" s="113">
        <f>SUM(G20/G3)*B3</f>
        <v>13.455931823278762</v>
      </c>
      <c r="C20" s="113">
        <f aca="true" t="shared" si="6" ref="C20:C26">SUM((G20/G15)*C15)</f>
        <v>17.76183000672797</v>
      </c>
      <c r="D20" s="113">
        <f t="shared" si="3"/>
        <v>15.967705763624132</v>
      </c>
      <c r="E20" s="113">
        <f t="shared" si="4"/>
        <v>24.557075577483744</v>
      </c>
      <c r="F20" s="113">
        <f t="shared" si="5"/>
        <v>28.257456828885402</v>
      </c>
      <c r="G20" s="116">
        <v>100</v>
      </c>
    </row>
    <row r="21" spans="1:7" ht="12.75">
      <c r="A21" s="115" t="s">
        <v>72</v>
      </c>
      <c r="B21" s="113">
        <f t="shared" si="2"/>
        <v>4.305898183449204</v>
      </c>
      <c r="C21" s="113">
        <f t="shared" si="6"/>
        <v>5.683785602152949</v>
      </c>
      <c r="D21" s="113">
        <f t="shared" si="3"/>
        <v>5.109665844359721</v>
      </c>
      <c r="E21" s="113">
        <f t="shared" si="4"/>
        <v>7.8582641847947965</v>
      </c>
      <c r="F21" s="113">
        <f t="shared" si="5"/>
        <v>9.042386185243329</v>
      </c>
      <c r="G21" s="116">
        <v>32</v>
      </c>
    </row>
    <row r="22" spans="1:7" ht="12.75">
      <c r="A22" s="115" t="s">
        <v>73</v>
      </c>
      <c r="B22" s="113">
        <f t="shared" si="2"/>
        <v>23.144202736039475</v>
      </c>
      <c r="C22" s="113">
        <f t="shared" si="6"/>
        <v>30.550347611572104</v>
      </c>
      <c r="D22" s="113">
        <f t="shared" si="3"/>
        <v>27.464453913433506</v>
      </c>
      <c r="E22" s="113">
        <f t="shared" si="4"/>
        <v>42.23816999327204</v>
      </c>
      <c r="F22" s="113">
        <f t="shared" si="5"/>
        <v>48.60282574568289</v>
      </c>
      <c r="G22" s="116">
        <v>172</v>
      </c>
    </row>
    <row r="23" spans="1:7" ht="12.75">
      <c r="A23" s="115" t="s">
        <v>74</v>
      </c>
      <c r="B23" s="108"/>
      <c r="C23" s="113"/>
      <c r="D23" s="113"/>
      <c r="E23" s="113"/>
      <c r="F23" s="113"/>
      <c r="G23" s="116" t="s">
        <v>59</v>
      </c>
    </row>
    <row r="24" spans="1:7" ht="12.75">
      <c r="A24" s="115" t="s">
        <v>75</v>
      </c>
      <c r="B24" s="113">
        <f>SUM((G24/G3)*B3)</f>
        <v>5.382372729311506</v>
      </c>
      <c r="C24" s="113">
        <f t="shared" si="6"/>
        <v>7.104732002691186</v>
      </c>
      <c r="D24" s="113">
        <f t="shared" si="3"/>
        <v>6.387082305449653</v>
      </c>
      <c r="E24" s="113">
        <f t="shared" si="4"/>
        <v>9.822830230993498</v>
      </c>
      <c r="F24" s="113">
        <f t="shared" si="5"/>
        <v>11.302982731554163</v>
      </c>
      <c r="G24" s="116">
        <v>40</v>
      </c>
    </row>
    <row r="25" spans="1:7" ht="12.75">
      <c r="A25" s="115" t="s">
        <v>76</v>
      </c>
      <c r="B25" s="113">
        <f t="shared" si="2"/>
        <v>65.93406593406594</v>
      </c>
      <c r="C25" s="113">
        <f t="shared" si="6"/>
        <v>87.03296703296705</v>
      </c>
      <c r="D25" s="113">
        <f>SUM((G25/G3)*D3)</f>
        <v>78.24175824175825</v>
      </c>
      <c r="E25" s="113">
        <f>SUM((G25/G3)*E3)</f>
        <v>120.32967032967034</v>
      </c>
      <c r="F25" s="113">
        <f>SUM((G25/G3)*F3)</f>
        <v>138.46153846153848</v>
      </c>
      <c r="G25" s="114">
        <v>490</v>
      </c>
    </row>
    <row r="26" spans="1:7" ht="12.75">
      <c r="A26" s="115" t="s">
        <v>77</v>
      </c>
      <c r="B26" s="113">
        <f t="shared" si="2"/>
        <v>297.6452119309262</v>
      </c>
      <c r="C26" s="113">
        <f t="shared" si="6"/>
        <v>392.8916797488226</v>
      </c>
      <c r="D26" s="113">
        <f>SUM((G26/G3)*D3)</f>
        <v>353.20565149136576</v>
      </c>
      <c r="E26" s="113">
        <f>SUM((G26/G3)*E3)</f>
        <v>543.2025117739404</v>
      </c>
      <c r="F26" s="113">
        <f>SUM((G26/G3)*F3)</f>
        <v>625.054945054945</v>
      </c>
      <c r="G26" s="114">
        <v>2212</v>
      </c>
    </row>
    <row r="27" spans="1:7" ht="12.75">
      <c r="A27" s="115" t="s">
        <v>78</v>
      </c>
      <c r="B27" s="113">
        <f t="shared" si="2"/>
        <v>6.727965911639381</v>
      </c>
      <c r="C27" s="113">
        <f>SUM((G27/G22)*C22)</f>
        <v>8.880915003363985</v>
      </c>
      <c r="D27" s="113">
        <f>SUM((G27/G3)*D3)</f>
        <v>7.983852881812066</v>
      </c>
      <c r="E27" s="113">
        <f t="shared" si="4"/>
        <v>12.278537788741872</v>
      </c>
      <c r="F27" s="113">
        <f t="shared" si="5"/>
        <v>14.128728414442701</v>
      </c>
      <c r="G27" s="114">
        <v>50</v>
      </c>
    </row>
    <row r="28" spans="1:7" s="112" customFormat="1" ht="12.75">
      <c r="A28" s="112" t="s">
        <v>79</v>
      </c>
      <c r="B28" s="117">
        <f aca="true" t="shared" si="7" ref="B28:G28">SUM(B15:B27)</f>
        <v>2213.366225611124</v>
      </c>
      <c r="C28" s="117">
        <f t="shared" si="7"/>
        <v>2921.643417806684</v>
      </c>
      <c r="D28" s="117">
        <f t="shared" si="7"/>
        <v>2626.527921058533</v>
      </c>
      <c r="E28" s="117">
        <f t="shared" si="7"/>
        <v>4039.393361740301</v>
      </c>
      <c r="F28" s="117">
        <f t="shared" si="7"/>
        <v>4648.069073783359</v>
      </c>
      <c r="G28" s="117">
        <f t="shared" si="7"/>
        <v>16449</v>
      </c>
    </row>
    <row r="29" ht="12.75">
      <c r="A29" s="115" t="s">
        <v>80</v>
      </c>
    </row>
    <row r="30" ht="12.75">
      <c r="A30" s="115" t="s">
        <v>81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2021-02-19T09:16:40Z</cp:lastPrinted>
  <dcterms:created xsi:type="dcterms:W3CDTF">2003-01-24T11:57:57Z</dcterms:created>
  <dcterms:modified xsi:type="dcterms:W3CDTF">2021-02-22T07:12:52Z</dcterms:modified>
  <cp:category/>
  <cp:version/>
  <cp:contentType/>
  <cp:contentStatus/>
</cp:coreProperties>
</file>