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0920" tabRatio="726" firstSheet="6" activeTab="15"/>
  </bookViews>
  <sheets>
    <sheet name="1.mell." sheetId="1" r:id="rId1"/>
    <sheet name="2.mell  " sheetId="2" r:id="rId2"/>
    <sheet name="2.1 mell  " sheetId="3" r:id="rId3"/>
    <sheet name="3.sz.mell.  " sheetId="4" r:id="rId4"/>
    <sheet name="4.sz.mell." sheetId="5" r:id="rId5"/>
    <sheet name="5.sz.mell." sheetId="6" r:id="rId6"/>
    <sheet name="6.sz.mell." sheetId="7" r:id="rId7"/>
    <sheet name="7.sz.mell." sheetId="8" r:id="rId8"/>
    <sheet name="8. mell" sheetId="9" r:id="rId9"/>
    <sheet name="8.1. mell " sheetId="10" r:id="rId10"/>
    <sheet name="8.2.  mell  " sheetId="11" r:id="rId11"/>
    <sheet name="8.3. mell   " sheetId="12" r:id="rId12"/>
    <sheet name="9. mell" sheetId="13" r:id="rId13"/>
    <sheet name="10. sz tájékoztató t" sheetId="14" r:id="rId14"/>
    <sheet name="11. mell" sheetId="15" r:id="rId15"/>
    <sheet name="12. mell" sheetId="16" r:id="rId16"/>
  </sheets>
  <definedNames>
    <definedName name="_xlfn.IFERROR" hidden="1">#NAME?</definedName>
    <definedName name="_xlnm.Print_Titles" localSheetId="8">'8. mell'!$1:$6</definedName>
    <definedName name="_xlnm.Print_Titles" localSheetId="9">'8.1. mell '!$1:$6</definedName>
    <definedName name="_xlnm.Print_Titles" localSheetId="10">'8.2.  mell  '!$1:$6</definedName>
    <definedName name="_xlnm.Print_Titles" localSheetId="11">'8.3. mell   '!$1:$6</definedName>
    <definedName name="_xlnm.Print_Area" localSheetId="0">'1.mell.'!$A$1:$C$149</definedName>
    <definedName name="_xlnm.Print_Area" localSheetId="12">'9. mell'!$A$1:$E$144</definedName>
  </definedNames>
  <calcPr fullCalcOnLoad="1"/>
</workbook>
</file>

<file path=xl/sharedStrings.xml><?xml version="1.0" encoding="utf-8"?>
<sst xmlns="http://schemas.openxmlformats.org/spreadsheetml/2006/main" count="2086" uniqueCount="456">
  <si>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</si>
  <si>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</si>
  <si>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</si>
  <si>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</si>
  <si>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</si>
  <si>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</si>
  <si>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</si>
  <si>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</si>
  <si>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</si>
  <si>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</si>
  <si>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</si>
  <si>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</si>
  <si>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</si>
  <si>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</si>
  <si>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</si>
  <si>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</si>
  <si>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</si>
  <si>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</si>
  <si>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</si>
  <si>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</si>
  <si>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</si>
  <si>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</si>
  <si>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</si>
  <si>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</si>
  <si>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</si>
  <si>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</si>
  <si>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</si>
  <si>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</si>
  <si>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</si>
  <si>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</si>
  <si>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</si>
  <si>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</si>
  <si>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</si>
  <si>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</si>
  <si>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</si>
  <si>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</si>
  <si>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</si>
  <si>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</si>
  <si>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</si>
  <si>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</si>
  <si>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</si>
  <si>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</si>
  <si>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</si>
  <si>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</si>
  <si>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</si>
  <si>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</si>
  <si>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</si>
  <si>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</si>
  <si>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</si>
  <si>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</si>
  <si>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</si>
  <si>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</si>
  <si>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</si>
  <si>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</si>
  <si>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</si>
  <si>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</si>
  <si>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</si>
  <si>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</si>
  <si>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</si>
  <si>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</si>
  <si>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</si>
  <si>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</si>
  <si>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</si>
  <si>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</si>
  <si>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</si>
  <si>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</si>
  <si>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</si>
  <si>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</si>
  <si>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</si>
  <si>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</si>
  <si>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</si>
  <si>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</si>
  <si>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</si>
  <si>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</si>
  <si>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</si>
  <si>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</si>
  <si>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</si>
  <si>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</si>
  <si>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</si>
  <si>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</si>
  <si>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</si>
  <si>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</si>
  <si>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</si>
  <si>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</si>
  <si>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</si>
  <si>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</si>
  <si>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</si>
  <si>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</si>
  <si>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</si>
  <si>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</si>
  <si>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</si>
  <si>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</si>
  <si>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</si>
  <si>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</si>
  <si>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</si>
  <si>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</si>
  <si>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</si>
  <si>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</si>
  <si>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</si>
  <si>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</si>
  <si>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</si>
  <si>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</si>
  <si>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</si>
  <si>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</si>
  <si>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</si>
  <si>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</si>
  <si>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Dologi  kiadások</t>
  </si>
  <si>
    <t>Összesen (1+4+7+9+11)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</si>
  <si>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</si>
  <si>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</si>
  <si>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</si>
  <si>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</si>
  <si>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</si>
  <si>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</si>
  <si>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</si>
  <si>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</si>
  <si>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</si>
  <si>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</si>
  <si>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</si>
  <si>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</si>
  <si>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</si>
  <si>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</si>
  <si>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</si>
  <si>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</si>
  <si>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</si>
  <si>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</si>
  <si>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</si>
  <si>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</si>
  <si>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</si>
  <si>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</si>
  <si>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</si>
  <si>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</si>
  <si>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</si>
  <si>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</si>
  <si>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</si>
  <si>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</si>
  <si>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</si>
  <si>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</si>
  <si>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</si>
  <si>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</si>
  <si>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</si>
  <si>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</si>
  <si>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</si>
  <si>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</si>
  <si>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</si>
  <si>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</si>
  <si>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</si>
  <si>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</si>
  <si>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</si>
  <si>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</si>
  <si>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</si>
  <si>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</si>
  <si>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</si>
  <si>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</si>
  <si>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</si>
  <si>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</si>
  <si>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</si>
  <si>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</si>
  <si>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</si>
  <si>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</si>
  <si>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</si>
  <si>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</si>
  <si>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</si>
  <si>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</si>
  <si>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</si>
  <si>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</si>
  <si>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</si>
  <si>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</si>
  <si>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</si>
  <si>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</si>
  <si>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</si>
  <si>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</si>
  <si>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</si>
  <si>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</si>
  <si>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</si>
  <si>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</si>
  <si>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</si>
  <si>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</si>
  <si>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</si>
  <si>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</si>
  <si>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</si>
  <si>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</si>
  <si>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</si>
  <si>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</si>
  <si>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</si>
  <si>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</si>
  <si>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</si>
  <si>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</si>
  <si>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</si>
  <si>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</si>
  <si>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</si>
  <si>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</si>
  <si>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</si>
  <si>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</si>
  <si>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</si>
  <si>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</si>
  <si>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</si>
  <si>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</si>
  <si>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</si>
  <si>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</si>
  <si>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</si>
  <si>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</si>
  <si>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</si>
  <si>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</si>
  <si>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</si>
  <si>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</si>
  <si>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</si>
  <si>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</si>
  <si>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</si>
  <si>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</si>
  <si>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</si>
  <si>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</si>
  <si>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</si>
  <si>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</si>
  <si>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</si>
  <si>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</si>
  <si>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</si>
  <si>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</si>
  <si>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</si>
  <si>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</si>
  <si>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</si>
  <si>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</si>
  <si>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</si>
  <si>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</si>
  <si>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</si>
  <si>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</si>
  <si>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</si>
  <si>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</si>
  <si>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</si>
  <si>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</si>
  <si>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</si>
  <si>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</si>
  <si>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</si>
  <si>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</si>
  <si>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</si>
  <si>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</si>
  <si>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</si>
  <si>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</si>
  <si>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</si>
  <si>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</si>
  <si>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</si>
  <si>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</si>
  <si>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</si>
  <si>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</si>
  <si>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</si>
  <si>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</si>
  <si>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</si>
  <si>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</si>
  <si>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</si>
  <si>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</si>
  <si>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</si>
  <si>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</si>
  <si>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</si>
  <si>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</si>
  <si>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</si>
  <si>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</si>
  <si>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</si>
  <si>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</si>
  <si>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</si>
  <si>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</si>
  <si>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</si>
  <si>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</si>
  <si>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</si>
  <si>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</si>
  <si>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</si>
  <si>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</si>
  <si>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</si>
  <si>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</si>
  <si>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</si>
  <si>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</si>
  <si>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</si>
  <si>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</si>
  <si>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</si>
  <si>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</si>
  <si>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</si>
  <si>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</si>
  <si>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</si>
  <si>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</si>
  <si>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</si>
  <si>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</si>
  <si>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</si>
  <si>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</si>
  <si>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</si>
  <si>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</si>
  <si>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</si>
  <si>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</si>
  <si>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</si>
  <si>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</si>
  <si>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</si>
  <si>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</si>
  <si>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</si>
  <si>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</si>
  <si>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</si>
  <si>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</si>
  <si>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</si>
  <si>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</si>
  <si>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</si>
  <si>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</si>
  <si>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</si>
  <si>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</si>
  <si>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</si>
  <si>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</si>
  <si>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</si>
  <si>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</si>
  <si>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</si>
  <si>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</si>
  <si>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</si>
  <si>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</si>
  <si>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</si>
  <si>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</si>
  <si>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</si>
  <si>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</si>
  <si>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</si>
  <si>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</si>
  <si>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</si>
  <si>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</si>
  <si>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</si>
  <si>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</si>
  <si>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</si>
  <si>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</si>
  <si>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</si>
  <si>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</si>
  <si>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</si>
  <si>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</si>
  <si>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</si>
  <si>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</si>
  <si>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</si>
  <si>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</si>
  <si>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</si>
  <si>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</si>
  <si>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</si>
  <si>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</si>
  <si>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</si>
  <si>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</si>
  <si>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</si>
  <si>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</si>
  <si>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</si>
  <si>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</si>
  <si>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</si>
  <si>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</si>
  <si>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</si>
  <si>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</si>
  <si>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</si>
  <si>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</si>
  <si>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</si>
  <si>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</si>
  <si>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</si>
  <si>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</si>
  <si>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</si>
  <si>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</si>
  <si>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</si>
  <si>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</si>
  <si>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</si>
  <si>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</si>
  <si>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</si>
  <si>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</si>
  <si>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</si>
  <si>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</si>
  <si>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</si>
  <si>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</si>
  <si>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</si>
  <si>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</si>
  <si>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</si>
  <si>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</si>
  <si>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</si>
  <si>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</si>
  <si>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</si>
  <si>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</si>
  <si>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</si>
  <si>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</si>
  <si>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</si>
  <si>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</si>
  <si>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</si>
  <si>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</si>
  <si>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</si>
  <si>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</si>
  <si>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</si>
  <si>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</si>
  <si>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</si>
  <si>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</si>
  <si>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</si>
  <si>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</si>
  <si>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</si>
  <si>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</si>
  <si>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</si>
  <si>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</si>
  <si>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</si>
  <si>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</si>
  <si>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Felhasználás
2013. XII.31-ig</t>
  </si>
  <si>
    <t xml:space="preserve">
2014. év utáni szükséglet
</t>
  </si>
  <si>
    <t>2014. év utáni szükséglet
(6=2 - 4 - 5)</t>
  </si>
  <si>
    <t>Belföldi értékpapírok kiadásai (6.1. + … + 6.4.)</t>
  </si>
  <si>
    <t xml:space="preserve"> 10.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</si>
  <si>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</si>
  <si>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</si>
  <si>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</si>
  <si>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</si>
  <si>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</si>
  <si>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</si>
  <si>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</si>
  <si>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Összes bevétel, kiadás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</si>
  <si>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</si>
  <si>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</si>
  <si>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</si>
  <si>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</si>
  <si>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</si>
  <si>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</si>
  <si>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</si>
  <si>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</si>
  <si>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</si>
  <si>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</si>
  <si>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</si>
  <si>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2014 előtti kifizetés</t>
  </si>
  <si>
    <t>Osztalék, a koncessziós díj és a hozambevétel</t>
  </si>
  <si>
    <t xml:space="preserve">   Rövid lejáratú  hitelek, kölcsönök felvétele</t>
  </si>
  <si>
    <t>Buszmegállóó kialakítás</t>
  </si>
  <si>
    <t>Kistraktor</t>
  </si>
  <si>
    <t>Cserépkályha átalakítás</t>
  </si>
  <si>
    <t>Kultúrház tető javítása</t>
  </si>
  <si>
    <t>Egyéb belső finanszírozási bevételek(Adó bevételekből)</t>
  </si>
  <si>
    <t>Hegymagas-Raposka Viziközmű Társulat</t>
  </si>
  <si>
    <t>Hegymagas Önkormányzat saját bevételeinek részletezése az adósságot keletkeztető ügyletből származó tárgyévi fizetési kötelezettség megállapításához</t>
  </si>
  <si>
    <t xml:space="preserve">A megszűnő Hegymagas-Raposka Viziközmű Társulattól átvállalt hiteltartozás </t>
  </si>
  <si>
    <t>Hegymagas Önkormányzat 2014. évi adósságot keletkeztető fejlesztési céljai</t>
  </si>
  <si>
    <t>Hegymagas Önkormányzat adósságot keletkeztető ügyletekből és kezességvállalásokból fennálló kötelezettségei</t>
  </si>
  <si>
    <t>Hegymagas Önkormányzat</t>
  </si>
  <si>
    <t>Felhalmozási célú finanszírozási kiadások
(hiteltörlesztés, értékpapír vásárlás, stb.) Hegymagas Raposka Viziközmű Társulat hitel átvállalás</t>
  </si>
  <si>
    <t>Előirányzat-felhasználási terv
2014.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</si>
  <si>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</si>
  <si>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</si>
  <si>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</si>
  <si>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</si>
  <si>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</si>
  <si>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</si>
  <si>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</si>
  <si>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</si>
  <si>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</si>
  <si>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</si>
  <si>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</si>
  <si>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</si>
  <si>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</si>
  <si>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</si>
  <si>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</si>
  <si>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</si>
  <si>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</si>
  <si>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</si>
  <si>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</si>
  <si>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</si>
  <si>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</si>
  <si>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</si>
  <si>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 xml:space="preserve">2. melléklet az 1/2014. (II. 19.) önkormányzati rendelethez     </t>
  </si>
  <si>
    <t xml:space="preserve">2.1. melléklet az 1 /2014. (II. 19.) önkormányzati rendelethez     </t>
  </si>
  <si>
    <t>8. melléklet az 1/2014. (II. 19.) önkormányzati rendelethez</t>
  </si>
  <si>
    <t>8.1. melléklet az 1/2014. (II. 19.) önkormányzati rendelethez</t>
  </si>
  <si>
    <t>8.2. melléklet az 1/2014. (II. 19.) önkormányzati rendelethez</t>
  </si>
  <si>
    <t>8.3. melléklet az 1/2014. (II. 19.)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</si>
</sst>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4" borderId="7" applyNumberFormat="0" applyFont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8" applyNumberFormat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7" borderId="0" applyNumberFormat="0" applyBorder="0" applyAlignment="0" applyProtection="0"/>
    <xf numFmtId="0" fontId="43" fillId="16" borderId="1" applyNumberFormat="0" applyAlignment="0" applyProtection="0"/>
    <xf numFmtId="9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1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 applyProtection="1">
      <alignment horizontal="right"/>
      <protection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4" xfId="58" applyFont="1" applyFill="1" applyBorder="1" applyAlignment="1" applyProtection="1">
      <alignment horizontal="center" vertical="center" wrapText="1"/>
      <protection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5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166" fontId="17" fillId="0" borderId="54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56" xfId="0" applyFont="1" applyFill="1" applyBorder="1" applyAlignment="1" applyProtection="1">
      <alignment horizontal="right" vertical="center" wrapText="1" indent="1"/>
      <protection/>
    </xf>
    <xf numFmtId="164" fontId="7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vertical="center" wrapText="1"/>
      <protection/>
    </xf>
    <xf numFmtId="164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8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56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19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19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1" xfId="0" applyNumberFormat="1" applyFont="1" applyBorder="1" applyAlignment="1" applyProtection="1">
      <alignment horizontal="right" vertical="center" wrapText="1" indent="1"/>
      <protection/>
    </xf>
    <xf numFmtId="164" fontId="20" fillId="0" borderId="41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4" xfId="0" applyNumberFormat="1" applyFont="1" applyBorder="1" applyAlignment="1" applyProtection="1">
      <alignment horizontal="right" vertical="center" wrapText="1" indent="1"/>
      <protection/>
    </xf>
    <xf numFmtId="164" fontId="20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/>
    </xf>
    <xf numFmtId="166" fontId="0" fillId="0" borderId="12" xfId="40" applyNumberFormat="1" applyFont="1" applyFill="1" applyBorder="1" applyAlignment="1" applyProtection="1">
      <alignment vertical="center"/>
      <protection locked="0"/>
    </xf>
    <xf numFmtId="0" fontId="2" fillId="0" borderId="0" xfId="59" applyFill="1" applyProtection="1">
      <alignment/>
      <protection locked="0"/>
    </xf>
    <xf numFmtId="0" fontId="2" fillId="0" borderId="0" xfId="59" applyFill="1" applyProtection="1">
      <alignment/>
      <protection/>
    </xf>
    <xf numFmtId="0" fontId="5" fillId="0" borderId="0" xfId="0" applyFont="1" applyFill="1" applyAlignment="1">
      <alignment horizontal="right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7" fillId="0" borderId="56" xfId="59" applyFont="1" applyFill="1" applyBorder="1" applyAlignment="1" applyProtection="1">
      <alignment horizontal="center" vertical="center"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29" xfId="59" applyNumberFormat="1" applyFont="1" applyFill="1" applyBorder="1" applyProtection="1">
      <alignment/>
      <protection/>
    </xf>
    <xf numFmtId="164" fontId="2" fillId="0" borderId="0" xfId="59" applyNumberFormat="1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4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5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wrapText="1"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6" fillId="0" borderId="41" xfId="59" applyFont="1" applyFill="1" applyBorder="1" applyAlignment="1" applyProtection="1">
      <alignment horizontal="left" vertical="center" indent="1"/>
      <protection/>
    </xf>
    <xf numFmtId="0" fontId="16" fillId="0" borderId="50" xfId="59" applyFont="1" applyFill="1" applyBorder="1" applyAlignment="1" applyProtection="1">
      <alignment horizontal="left" vertical="center" indent="1"/>
      <protection/>
    </xf>
    <xf numFmtId="0" fontId="16" fillId="0" borderId="44" xfId="59" applyFont="1" applyFill="1" applyBorder="1" applyAlignment="1" applyProtection="1">
      <alignment horizontal="left" vertical="center" indent="1"/>
      <protection/>
    </xf>
    <xf numFmtId="0" fontId="24" fillId="0" borderId="43" xfId="0" applyFont="1" applyBorder="1" applyAlignment="1" applyProtection="1">
      <alignment horizontal="right" vertical="top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G11" sqref="G11"/>
    </sheetView>
  </sheetViews>
  <sheetFormatPr defaultColWidth="9.00390625" defaultRowHeight="12.75"/>
  <cols>
    <col min="1" max="1" width="9.50390625" style="292" customWidth="1"/>
    <col min="2" max="2" width="91.625" style="292" customWidth="1"/>
    <col min="3" max="3" width="21.625" style="293" customWidth="1"/>
    <col min="4" max="4" width="9.00390625" style="325" customWidth="1"/>
    <col min="5" max="16384" width="9.375" style="325" customWidth="1"/>
  </cols>
  <sheetData>
    <row r="1" spans="1:3" ht="15.75" customHeight="1">
      <c r="A1" s="460" t="s">
        <v>8</v>
      </c>
      <c r="B1" s="460"/>
      <c r="C1" s="460"/>
    </row>
    <row r="2" spans="1:3" ht="15.75" customHeight="1" thickBot="1">
      <c r="A2" s="459" t="s">
        <v>111</v>
      </c>
      <c r="B2" s="459"/>
      <c r="C2" s="225" t="s">
        <v>174</v>
      </c>
    </row>
    <row r="3" spans="1:3" ht="37.5" customHeight="1" thickBot="1">
      <c r="A3" s="22" t="s">
        <v>63</v>
      </c>
      <c r="B3" s="23" t="s">
        <v>10</v>
      </c>
      <c r="C3" s="37" t="s">
        <v>201</v>
      </c>
    </row>
    <row r="4" spans="1:3" s="326" customFormat="1" ht="12" customHeight="1" thickBot="1">
      <c r="A4" s="320">
        <v>1</v>
      </c>
      <c r="B4" s="321">
        <v>2</v>
      </c>
      <c r="C4" s="322">
        <v>3</v>
      </c>
    </row>
    <row r="5" spans="1:3" s="327" customFormat="1" ht="12" customHeight="1" thickBot="1">
      <c r="A5" s="19" t="s">
        <v>11</v>
      </c>
      <c r="B5" s="20" t="s">
        <v>202</v>
      </c>
      <c r="C5" s="215">
        <f>+C6+C7+C8+C9+C10+C11</f>
        <v>12098</v>
      </c>
    </row>
    <row r="6" spans="1:3" s="327" customFormat="1" ht="12" customHeight="1">
      <c r="A6" s="14" t="s">
        <v>82</v>
      </c>
      <c r="B6" s="328" t="s">
        <v>203</v>
      </c>
      <c r="C6" s="218">
        <v>9954</v>
      </c>
    </row>
    <row r="7" spans="1:3" s="327" customFormat="1" ht="12" customHeight="1">
      <c r="A7" s="13" t="s">
        <v>83</v>
      </c>
      <c r="B7" s="329" t="s">
        <v>204</v>
      </c>
      <c r="C7" s="217"/>
    </row>
    <row r="8" spans="1:3" s="327" customFormat="1" ht="12" customHeight="1">
      <c r="A8" s="13" t="s">
        <v>84</v>
      </c>
      <c r="B8" s="329" t="s">
        <v>205</v>
      </c>
      <c r="C8" s="217">
        <v>600</v>
      </c>
    </row>
    <row r="9" spans="1:3" s="327" customFormat="1" ht="12" customHeight="1">
      <c r="A9" s="13" t="s">
        <v>85</v>
      </c>
      <c r="B9" s="329" t="s">
        <v>206</v>
      </c>
      <c r="C9" s="217">
        <v>349</v>
      </c>
    </row>
    <row r="10" spans="1:3" s="327" customFormat="1" ht="12" customHeight="1">
      <c r="A10" s="13" t="s">
        <v>108</v>
      </c>
      <c r="B10" s="329" t="s">
        <v>207</v>
      </c>
      <c r="C10" s="217">
        <v>1195</v>
      </c>
    </row>
    <row r="11" spans="1:3" s="327" customFormat="1" ht="12" customHeight="1" thickBot="1">
      <c r="A11" s="15" t="s">
        <v>86</v>
      </c>
      <c r="B11" s="330" t="s">
        <v>208</v>
      </c>
      <c r="C11" s="217"/>
    </row>
    <row r="12" spans="1:3" s="327" customFormat="1" ht="12" customHeight="1" thickBot="1">
      <c r="A12" s="19" t="s">
        <v>12</v>
      </c>
      <c r="B12" s="210" t="s">
        <v>209</v>
      </c>
      <c r="C12" s="215">
        <f>+C13+C14+C15+C16+C17</f>
        <v>7034</v>
      </c>
    </row>
    <row r="13" spans="1:3" s="327" customFormat="1" ht="12" customHeight="1">
      <c r="A13" s="14" t="s">
        <v>88</v>
      </c>
      <c r="B13" s="328" t="s">
        <v>210</v>
      </c>
      <c r="C13" s="218"/>
    </row>
    <row r="14" spans="1:3" s="327" customFormat="1" ht="12" customHeight="1">
      <c r="A14" s="13" t="s">
        <v>89</v>
      </c>
      <c r="B14" s="329" t="s">
        <v>211</v>
      </c>
      <c r="C14" s="217"/>
    </row>
    <row r="15" spans="1:3" s="327" customFormat="1" ht="12" customHeight="1">
      <c r="A15" s="13" t="s">
        <v>90</v>
      </c>
      <c r="B15" s="329" t="s">
        <v>402</v>
      </c>
      <c r="C15" s="217"/>
    </row>
    <row r="16" spans="1:3" s="327" customFormat="1" ht="12" customHeight="1">
      <c r="A16" s="13" t="s">
        <v>91</v>
      </c>
      <c r="B16" s="329" t="s">
        <v>403</v>
      </c>
      <c r="C16" s="217"/>
    </row>
    <row r="17" spans="1:3" s="327" customFormat="1" ht="12" customHeight="1">
      <c r="A17" s="13" t="s">
        <v>92</v>
      </c>
      <c r="B17" s="329" t="s">
        <v>212</v>
      </c>
      <c r="C17" s="217">
        <v>7034</v>
      </c>
    </row>
    <row r="18" spans="1:3" s="327" customFormat="1" ht="12" customHeight="1" thickBot="1">
      <c r="A18" s="15" t="s">
        <v>98</v>
      </c>
      <c r="B18" s="330" t="s">
        <v>213</v>
      </c>
      <c r="C18" s="219"/>
    </row>
    <row r="19" spans="1:3" s="327" customFormat="1" ht="12" customHeight="1" thickBot="1">
      <c r="A19" s="19" t="s">
        <v>13</v>
      </c>
      <c r="B19" s="20" t="s">
        <v>214</v>
      </c>
      <c r="C19" s="215">
        <f>+C20+C21+C22+C23+C24</f>
        <v>0</v>
      </c>
    </row>
    <row r="20" spans="1:3" s="327" customFormat="1" ht="12" customHeight="1">
      <c r="A20" s="14" t="s">
        <v>71</v>
      </c>
      <c r="B20" s="328" t="s">
        <v>215</v>
      </c>
      <c r="C20" s="218"/>
    </row>
    <row r="21" spans="1:3" s="327" customFormat="1" ht="12" customHeight="1">
      <c r="A21" s="13" t="s">
        <v>72</v>
      </c>
      <c r="B21" s="329" t="s">
        <v>216</v>
      </c>
      <c r="C21" s="217"/>
    </row>
    <row r="22" spans="1:3" s="327" customFormat="1" ht="12" customHeight="1">
      <c r="A22" s="13" t="s">
        <v>73</v>
      </c>
      <c r="B22" s="329" t="s">
        <v>404</v>
      </c>
      <c r="C22" s="217"/>
    </row>
    <row r="23" spans="1:3" s="327" customFormat="1" ht="12" customHeight="1">
      <c r="A23" s="13" t="s">
        <v>74</v>
      </c>
      <c r="B23" s="329" t="s">
        <v>405</v>
      </c>
      <c r="C23" s="217"/>
    </row>
    <row r="24" spans="1:3" s="327" customFormat="1" ht="12" customHeight="1">
      <c r="A24" s="13" t="s">
        <v>129</v>
      </c>
      <c r="B24" s="329" t="s">
        <v>217</v>
      </c>
      <c r="C24" s="217"/>
    </row>
    <row r="25" spans="1:3" s="327" customFormat="1" ht="12" customHeight="1" thickBot="1">
      <c r="A25" s="15" t="s">
        <v>130</v>
      </c>
      <c r="B25" s="330" t="s">
        <v>218</v>
      </c>
      <c r="C25" s="219"/>
    </row>
    <row r="26" spans="1:3" s="327" customFormat="1" ht="12" customHeight="1" thickBot="1">
      <c r="A26" s="19" t="s">
        <v>131</v>
      </c>
      <c r="B26" s="20" t="s">
        <v>219</v>
      </c>
      <c r="C26" s="221">
        <f>+C27+C30+C31+C32</f>
        <v>13130</v>
      </c>
    </row>
    <row r="27" spans="1:3" s="327" customFormat="1" ht="12" customHeight="1">
      <c r="A27" s="14" t="s">
        <v>220</v>
      </c>
      <c r="B27" s="328" t="s">
        <v>226</v>
      </c>
      <c r="C27" s="323">
        <f>+C28+C29</f>
        <v>11930</v>
      </c>
    </row>
    <row r="28" spans="1:3" s="327" customFormat="1" ht="12" customHeight="1">
      <c r="A28" s="13" t="s">
        <v>221</v>
      </c>
      <c r="B28" s="329" t="s">
        <v>227</v>
      </c>
      <c r="C28" s="217">
        <v>11930</v>
      </c>
    </row>
    <row r="29" spans="1:3" s="327" customFormat="1" ht="12" customHeight="1">
      <c r="A29" s="13" t="s">
        <v>222</v>
      </c>
      <c r="B29" s="329" t="s">
        <v>228</v>
      </c>
      <c r="C29" s="217"/>
    </row>
    <row r="30" spans="1:3" s="327" customFormat="1" ht="12" customHeight="1">
      <c r="A30" s="13" t="s">
        <v>223</v>
      </c>
      <c r="B30" s="329" t="s">
        <v>229</v>
      </c>
      <c r="C30" s="217">
        <v>1200</v>
      </c>
    </row>
    <row r="31" spans="1:3" s="327" customFormat="1" ht="12" customHeight="1">
      <c r="A31" s="13" t="s">
        <v>224</v>
      </c>
      <c r="B31" s="329" t="s">
        <v>230</v>
      </c>
      <c r="C31" s="217"/>
    </row>
    <row r="32" spans="1:3" s="327" customFormat="1" ht="12" customHeight="1" thickBot="1">
      <c r="A32" s="15" t="s">
        <v>225</v>
      </c>
      <c r="B32" s="330" t="s">
        <v>231</v>
      </c>
      <c r="C32" s="219"/>
    </row>
    <row r="33" spans="1:3" s="327" customFormat="1" ht="12" customHeight="1" thickBot="1">
      <c r="A33" s="19" t="s">
        <v>15</v>
      </c>
      <c r="B33" s="20" t="s">
        <v>232</v>
      </c>
      <c r="C33" s="215">
        <f>SUM(C34:C43)</f>
        <v>2168</v>
      </c>
    </row>
    <row r="34" spans="1:3" s="327" customFormat="1" ht="12" customHeight="1">
      <c r="A34" s="14" t="s">
        <v>75</v>
      </c>
      <c r="B34" s="328" t="s">
        <v>235</v>
      </c>
      <c r="C34" s="218">
        <v>160</v>
      </c>
    </row>
    <row r="35" spans="1:3" s="327" customFormat="1" ht="12" customHeight="1">
      <c r="A35" s="13" t="s">
        <v>76</v>
      </c>
      <c r="B35" s="329" t="s">
        <v>236</v>
      </c>
      <c r="C35" s="217">
        <v>30</v>
      </c>
    </row>
    <row r="36" spans="1:3" s="327" customFormat="1" ht="12" customHeight="1">
      <c r="A36" s="13" t="s">
        <v>77</v>
      </c>
      <c r="B36" s="329" t="s">
        <v>237</v>
      </c>
      <c r="C36" s="217"/>
    </row>
    <row r="37" spans="1:3" s="327" customFormat="1" ht="12" customHeight="1">
      <c r="A37" s="13" t="s">
        <v>133</v>
      </c>
      <c r="B37" s="329" t="s">
        <v>238</v>
      </c>
      <c r="C37" s="217"/>
    </row>
    <row r="38" spans="1:3" s="327" customFormat="1" ht="12" customHeight="1">
      <c r="A38" s="13" t="s">
        <v>134</v>
      </c>
      <c r="B38" s="329" t="s">
        <v>239</v>
      </c>
      <c r="C38" s="217"/>
    </row>
    <row r="39" spans="1:3" s="327" customFormat="1" ht="12" customHeight="1">
      <c r="A39" s="13" t="s">
        <v>135</v>
      </c>
      <c r="B39" s="329" t="s">
        <v>240</v>
      </c>
      <c r="C39" s="217">
        <v>238</v>
      </c>
    </row>
    <row r="40" spans="1:3" s="327" customFormat="1" ht="12" customHeight="1">
      <c r="A40" s="13" t="s">
        <v>136</v>
      </c>
      <c r="B40" s="329" t="s">
        <v>241</v>
      </c>
      <c r="C40" s="217"/>
    </row>
    <row r="41" spans="1:3" s="327" customFormat="1" ht="12" customHeight="1">
      <c r="A41" s="13" t="s">
        <v>137</v>
      </c>
      <c r="B41" s="329" t="s">
        <v>242</v>
      </c>
      <c r="C41" s="217"/>
    </row>
    <row r="42" spans="1:3" s="327" customFormat="1" ht="12" customHeight="1">
      <c r="A42" s="13" t="s">
        <v>233</v>
      </c>
      <c r="B42" s="329" t="s">
        <v>243</v>
      </c>
      <c r="C42" s="220"/>
    </row>
    <row r="43" spans="1:3" s="327" customFormat="1" ht="12" customHeight="1" thickBot="1">
      <c r="A43" s="15" t="s">
        <v>234</v>
      </c>
      <c r="B43" s="330" t="s">
        <v>244</v>
      </c>
      <c r="C43" s="315">
        <v>1740</v>
      </c>
    </row>
    <row r="44" spans="1:3" s="327" customFormat="1" ht="12" customHeight="1" thickBot="1">
      <c r="A44" s="19" t="s">
        <v>16</v>
      </c>
      <c r="B44" s="20" t="s">
        <v>245</v>
      </c>
      <c r="C44" s="215">
        <f>SUM(C45:C49)</f>
        <v>2540</v>
      </c>
    </row>
    <row r="45" spans="1:3" s="327" customFormat="1" ht="12" customHeight="1">
      <c r="A45" s="14" t="s">
        <v>78</v>
      </c>
      <c r="B45" s="328" t="s">
        <v>249</v>
      </c>
      <c r="C45" s="363">
        <v>2540</v>
      </c>
    </row>
    <row r="46" spans="1:3" s="327" customFormat="1" ht="12" customHeight="1">
      <c r="A46" s="13" t="s">
        <v>79</v>
      </c>
      <c r="B46" s="329" t="s">
        <v>250</v>
      </c>
      <c r="C46" s="220"/>
    </row>
    <row r="47" spans="1:3" s="327" customFormat="1" ht="12" customHeight="1">
      <c r="A47" s="13" t="s">
        <v>246</v>
      </c>
      <c r="B47" s="329" t="s">
        <v>251</v>
      </c>
      <c r="C47" s="220"/>
    </row>
    <row r="48" spans="1:3" s="327" customFormat="1" ht="12" customHeight="1">
      <c r="A48" s="13" t="s">
        <v>247</v>
      </c>
      <c r="B48" s="329" t="s">
        <v>252</v>
      </c>
      <c r="C48" s="220"/>
    </row>
    <row r="49" spans="1:3" s="327" customFormat="1" ht="12" customHeight="1" thickBot="1">
      <c r="A49" s="15" t="s">
        <v>248</v>
      </c>
      <c r="B49" s="330" t="s">
        <v>253</v>
      </c>
      <c r="C49" s="315"/>
    </row>
    <row r="50" spans="1:3" s="327" customFormat="1" ht="12" customHeight="1" thickBot="1">
      <c r="A50" s="19" t="s">
        <v>138</v>
      </c>
      <c r="B50" s="20" t="s">
        <v>254</v>
      </c>
      <c r="C50" s="215">
        <f>SUM(C51:C53)</f>
        <v>150</v>
      </c>
    </row>
    <row r="51" spans="1:3" s="327" customFormat="1" ht="12" customHeight="1">
      <c r="A51" s="14" t="s">
        <v>80</v>
      </c>
      <c r="B51" s="328" t="s">
        <v>255</v>
      </c>
      <c r="C51" s="218"/>
    </row>
    <row r="52" spans="1:3" s="327" customFormat="1" ht="12" customHeight="1">
      <c r="A52" s="13" t="s">
        <v>81</v>
      </c>
      <c r="B52" s="329" t="s">
        <v>406</v>
      </c>
      <c r="C52" s="217">
        <v>100</v>
      </c>
    </row>
    <row r="53" spans="1:3" s="327" customFormat="1" ht="12" customHeight="1">
      <c r="A53" s="13" t="s">
        <v>258</v>
      </c>
      <c r="B53" s="329" t="s">
        <v>256</v>
      </c>
      <c r="C53" s="217">
        <v>50</v>
      </c>
    </row>
    <row r="54" spans="1:3" s="327" customFormat="1" ht="12" customHeight="1" thickBot="1">
      <c r="A54" s="15" t="s">
        <v>259</v>
      </c>
      <c r="B54" s="330" t="s">
        <v>257</v>
      </c>
      <c r="C54" s="219"/>
    </row>
    <row r="55" spans="1:3" s="327" customFormat="1" ht="12" customHeight="1" thickBot="1">
      <c r="A55" s="19" t="s">
        <v>18</v>
      </c>
      <c r="B55" s="210" t="s">
        <v>260</v>
      </c>
      <c r="C55" s="215">
        <f>SUM(C56:C58)</f>
        <v>0</v>
      </c>
    </row>
    <row r="56" spans="1:3" s="327" customFormat="1" ht="12" customHeight="1">
      <c r="A56" s="14" t="s">
        <v>139</v>
      </c>
      <c r="B56" s="328" t="s">
        <v>262</v>
      </c>
      <c r="C56" s="220"/>
    </row>
    <row r="57" spans="1:3" s="327" customFormat="1" ht="12" customHeight="1">
      <c r="A57" s="13" t="s">
        <v>140</v>
      </c>
      <c r="B57" s="329" t="s">
        <v>407</v>
      </c>
      <c r="C57" s="220"/>
    </row>
    <row r="58" spans="1:3" s="327" customFormat="1" ht="12" customHeight="1">
      <c r="A58" s="13" t="s">
        <v>175</v>
      </c>
      <c r="B58" s="329" t="s">
        <v>263</v>
      </c>
      <c r="C58" s="220"/>
    </row>
    <row r="59" spans="1:3" s="327" customFormat="1" ht="12" customHeight="1" thickBot="1">
      <c r="A59" s="15" t="s">
        <v>261</v>
      </c>
      <c r="B59" s="330" t="s">
        <v>264</v>
      </c>
      <c r="C59" s="220"/>
    </row>
    <row r="60" spans="1:3" s="327" customFormat="1" ht="12" customHeight="1" thickBot="1">
      <c r="A60" s="19" t="s">
        <v>19</v>
      </c>
      <c r="B60" s="20" t="s">
        <v>265</v>
      </c>
      <c r="C60" s="221">
        <f>+C5+C12+C19+C26+C33+C44+C50+C55</f>
        <v>37120</v>
      </c>
    </row>
    <row r="61" spans="1:3" s="327" customFormat="1" ht="12" customHeight="1" thickBot="1">
      <c r="A61" s="331" t="s">
        <v>266</v>
      </c>
      <c r="B61" s="210" t="s">
        <v>267</v>
      </c>
      <c r="C61" s="215">
        <f>SUM(C62:C64)</f>
        <v>0</v>
      </c>
    </row>
    <row r="62" spans="1:3" s="327" customFormat="1" ht="12" customHeight="1">
      <c r="A62" s="14" t="s">
        <v>300</v>
      </c>
      <c r="B62" s="328" t="s">
        <v>268</v>
      </c>
      <c r="C62" s="220"/>
    </row>
    <row r="63" spans="1:3" s="327" customFormat="1" ht="12" customHeight="1">
      <c r="A63" s="13" t="s">
        <v>309</v>
      </c>
      <c r="B63" s="329" t="s">
        <v>269</v>
      </c>
      <c r="C63" s="220"/>
    </row>
    <row r="64" spans="1:3" s="327" customFormat="1" ht="12" customHeight="1" thickBot="1">
      <c r="A64" s="15" t="s">
        <v>310</v>
      </c>
      <c r="B64" s="332" t="s">
        <v>270</v>
      </c>
      <c r="C64" s="220"/>
    </row>
    <row r="65" spans="1:3" s="327" customFormat="1" ht="12" customHeight="1" thickBot="1">
      <c r="A65" s="331" t="s">
        <v>271</v>
      </c>
      <c r="B65" s="210" t="s">
        <v>272</v>
      </c>
      <c r="C65" s="215">
        <f>SUM(C66:C69)</f>
        <v>0</v>
      </c>
    </row>
    <row r="66" spans="1:3" s="327" customFormat="1" ht="12" customHeight="1">
      <c r="A66" s="14" t="s">
        <v>109</v>
      </c>
      <c r="B66" s="328" t="s">
        <v>273</v>
      </c>
      <c r="C66" s="220"/>
    </row>
    <row r="67" spans="1:3" s="327" customFormat="1" ht="12" customHeight="1">
      <c r="A67" s="13" t="s">
        <v>110</v>
      </c>
      <c r="B67" s="329" t="s">
        <v>274</v>
      </c>
      <c r="C67" s="220"/>
    </row>
    <row r="68" spans="1:3" s="327" customFormat="1" ht="12" customHeight="1">
      <c r="A68" s="13" t="s">
        <v>301</v>
      </c>
      <c r="B68" s="329" t="s">
        <v>275</v>
      </c>
      <c r="C68" s="220"/>
    </row>
    <row r="69" spans="1:3" s="327" customFormat="1" ht="12" customHeight="1" thickBot="1">
      <c r="A69" s="15" t="s">
        <v>302</v>
      </c>
      <c r="B69" s="330" t="s">
        <v>276</v>
      </c>
      <c r="C69" s="220"/>
    </row>
    <row r="70" spans="1:3" s="327" customFormat="1" ht="12" customHeight="1" thickBot="1">
      <c r="A70" s="331" t="s">
        <v>277</v>
      </c>
      <c r="B70" s="210" t="s">
        <v>278</v>
      </c>
      <c r="C70" s="215">
        <f>SUM(C71:C72)</f>
        <v>0</v>
      </c>
    </row>
    <row r="71" spans="1:3" s="327" customFormat="1" ht="12" customHeight="1">
      <c r="A71" s="14" t="s">
        <v>303</v>
      </c>
      <c r="B71" s="328" t="s">
        <v>279</v>
      </c>
      <c r="C71" s="220"/>
    </row>
    <row r="72" spans="1:3" s="327" customFormat="1" ht="12" customHeight="1" thickBot="1">
      <c r="A72" s="15" t="s">
        <v>304</v>
      </c>
      <c r="B72" s="330" t="s">
        <v>280</v>
      </c>
      <c r="C72" s="220"/>
    </row>
    <row r="73" spans="1:3" s="327" customFormat="1" ht="12" customHeight="1" thickBot="1">
      <c r="A73" s="331" t="s">
        <v>281</v>
      </c>
      <c r="B73" s="210" t="s">
        <v>282</v>
      </c>
      <c r="C73" s="215">
        <f>SUM(C74:C76)</f>
        <v>0</v>
      </c>
    </row>
    <row r="74" spans="1:3" s="327" customFormat="1" ht="12" customHeight="1">
      <c r="A74" s="14" t="s">
        <v>305</v>
      </c>
      <c r="B74" s="328" t="s">
        <v>283</v>
      </c>
      <c r="C74" s="220"/>
    </row>
    <row r="75" spans="1:3" s="327" customFormat="1" ht="12" customHeight="1">
      <c r="A75" s="13" t="s">
        <v>306</v>
      </c>
      <c r="B75" s="329" t="s">
        <v>284</v>
      </c>
      <c r="C75" s="220"/>
    </row>
    <row r="76" spans="1:3" s="327" customFormat="1" ht="12" customHeight="1" thickBot="1">
      <c r="A76" s="15" t="s">
        <v>307</v>
      </c>
      <c r="B76" s="330" t="s">
        <v>285</v>
      </c>
      <c r="C76" s="220"/>
    </row>
    <row r="77" spans="1:3" s="327" customFormat="1" ht="12" customHeight="1" thickBot="1">
      <c r="A77" s="331" t="s">
        <v>286</v>
      </c>
      <c r="B77" s="210" t="s">
        <v>308</v>
      </c>
      <c r="C77" s="215">
        <f>SUM(C78:C81)</f>
        <v>0</v>
      </c>
    </row>
    <row r="78" spans="1:3" s="327" customFormat="1" ht="12" customHeight="1">
      <c r="A78" s="333" t="s">
        <v>287</v>
      </c>
      <c r="B78" s="328" t="s">
        <v>288</v>
      </c>
      <c r="C78" s="220"/>
    </row>
    <row r="79" spans="1:3" s="327" customFormat="1" ht="12" customHeight="1">
      <c r="A79" s="334" t="s">
        <v>289</v>
      </c>
      <c r="B79" s="329" t="s">
        <v>290</v>
      </c>
      <c r="C79" s="220"/>
    </row>
    <row r="80" spans="1:3" s="327" customFormat="1" ht="12" customHeight="1">
      <c r="A80" s="334" t="s">
        <v>291</v>
      </c>
      <c r="B80" s="329" t="s">
        <v>292</v>
      </c>
      <c r="C80" s="220"/>
    </row>
    <row r="81" spans="1:3" s="327" customFormat="1" ht="12" customHeight="1" thickBot="1">
      <c r="A81" s="335" t="s">
        <v>293</v>
      </c>
      <c r="B81" s="330" t="s">
        <v>294</v>
      </c>
      <c r="C81" s="220"/>
    </row>
    <row r="82" spans="1:3" s="327" customFormat="1" ht="13.5" customHeight="1" thickBot="1">
      <c r="A82" s="331" t="s">
        <v>295</v>
      </c>
      <c r="B82" s="210" t="s">
        <v>296</v>
      </c>
      <c r="C82" s="364"/>
    </row>
    <row r="83" spans="1:3" s="327" customFormat="1" ht="15.75" customHeight="1" thickBot="1">
      <c r="A83" s="331" t="s">
        <v>297</v>
      </c>
      <c r="B83" s="336" t="s">
        <v>298</v>
      </c>
      <c r="C83" s="221">
        <f>+C61+C65+C70+C73+C77+C82</f>
        <v>0</v>
      </c>
    </row>
    <row r="84" spans="1:3" s="327" customFormat="1" ht="16.5" customHeight="1" thickBot="1">
      <c r="A84" s="337" t="s">
        <v>311</v>
      </c>
      <c r="B84" s="338" t="s">
        <v>299</v>
      </c>
      <c r="C84" s="221">
        <f>+C60+C83</f>
        <v>37120</v>
      </c>
    </row>
    <row r="85" spans="1:3" s="327" customFormat="1" ht="83.25" customHeight="1">
      <c r="A85" s="4"/>
      <c r="B85" s="5"/>
      <c r="C85" s="222"/>
    </row>
    <row r="86" spans="1:3" ht="16.5" customHeight="1">
      <c r="A86" s="460" t="s">
        <v>39</v>
      </c>
      <c r="B86" s="460"/>
      <c r="C86" s="460"/>
    </row>
    <row r="87" spans="1:3" s="339" customFormat="1" ht="16.5" customHeight="1" thickBot="1">
      <c r="A87" s="461" t="s">
        <v>112</v>
      </c>
      <c r="B87" s="461"/>
      <c r="C87" s="112" t="s">
        <v>174</v>
      </c>
    </row>
    <row r="88" spans="1:3" ht="37.5" customHeight="1" thickBot="1">
      <c r="A88" s="22" t="s">
        <v>63</v>
      </c>
      <c r="B88" s="23" t="s">
        <v>40</v>
      </c>
      <c r="C88" s="37" t="s">
        <v>201</v>
      </c>
    </row>
    <row r="89" spans="1:3" s="326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1" t="s">
        <v>11</v>
      </c>
      <c r="B90" s="30" t="s">
        <v>314</v>
      </c>
      <c r="C90" s="214">
        <f>SUM(C91:C95)</f>
        <v>32038</v>
      </c>
    </row>
    <row r="91" spans="1:3" ht="12" customHeight="1">
      <c r="A91" s="16" t="s">
        <v>82</v>
      </c>
      <c r="B91" s="9" t="s">
        <v>41</v>
      </c>
      <c r="C91" s="216">
        <v>11066</v>
      </c>
    </row>
    <row r="92" spans="1:3" ht="12" customHeight="1">
      <c r="A92" s="13" t="s">
        <v>83</v>
      </c>
      <c r="B92" s="7" t="s">
        <v>141</v>
      </c>
      <c r="C92" s="217">
        <v>2344</v>
      </c>
    </row>
    <row r="93" spans="1:3" ht="12" customHeight="1">
      <c r="A93" s="13" t="s">
        <v>84</v>
      </c>
      <c r="B93" s="7" t="s">
        <v>106</v>
      </c>
      <c r="C93" s="219">
        <v>12737</v>
      </c>
    </row>
    <row r="94" spans="1:3" ht="12" customHeight="1">
      <c r="A94" s="13" t="s">
        <v>85</v>
      </c>
      <c r="B94" s="10" t="s">
        <v>142</v>
      </c>
      <c r="C94" s="219">
        <v>2721</v>
      </c>
    </row>
    <row r="95" spans="1:3" ht="12" customHeight="1">
      <c r="A95" s="13" t="s">
        <v>93</v>
      </c>
      <c r="B95" s="18" t="s">
        <v>143</v>
      </c>
      <c r="C95" s="219">
        <v>3170</v>
      </c>
    </row>
    <row r="96" spans="1:3" ht="12" customHeight="1">
      <c r="A96" s="13" t="s">
        <v>86</v>
      </c>
      <c r="B96" s="7" t="s">
        <v>315</v>
      </c>
      <c r="C96" s="219"/>
    </row>
    <row r="97" spans="1:3" ht="12" customHeight="1">
      <c r="A97" s="13" t="s">
        <v>87</v>
      </c>
      <c r="B97" s="114" t="s">
        <v>316</v>
      </c>
      <c r="C97" s="219"/>
    </row>
    <row r="98" spans="1:3" ht="12" customHeight="1">
      <c r="A98" s="13" t="s">
        <v>94</v>
      </c>
      <c r="B98" s="115" t="s">
        <v>317</v>
      </c>
      <c r="C98" s="219"/>
    </row>
    <row r="99" spans="1:3" ht="12" customHeight="1">
      <c r="A99" s="13" t="s">
        <v>95</v>
      </c>
      <c r="B99" s="115" t="s">
        <v>318</v>
      </c>
      <c r="C99" s="219"/>
    </row>
    <row r="100" spans="1:3" ht="12" customHeight="1">
      <c r="A100" s="13" t="s">
        <v>96</v>
      </c>
      <c r="B100" s="114" t="s">
        <v>319</v>
      </c>
      <c r="C100" s="219">
        <v>2340</v>
      </c>
    </row>
    <row r="101" spans="1:3" ht="12" customHeight="1">
      <c r="A101" s="13" t="s">
        <v>97</v>
      </c>
      <c r="B101" s="114" t="s">
        <v>320</v>
      </c>
      <c r="C101" s="219"/>
    </row>
    <row r="102" spans="1:3" ht="12" customHeight="1">
      <c r="A102" s="13" t="s">
        <v>99</v>
      </c>
      <c r="B102" s="115" t="s">
        <v>321</v>
      </c>
      <c r="C102" s="219">
        <v>100</v>
      </c>
    </row>
    <row r="103" spans="1:3" ht="12" customHeight="1">
      <c r="A103" s="12" t="s">
        <v>144</v>
      </c>
      <c r="B103" s="116" t="s">
        <v>322</v>
      </c>
      <c r="C103" s="219"/>
    </row>
    <row r="104" spans="1:3" ht="12" customHeight="1">
      <c r="A104" s="13" t="s">
        <v>312</v>
      </c>
      <c r="B104" s="116" t="s">
        <v>323</v>
      </c>
      <c r="C104" s="219"/>
    </row>
    <row r="105" spans="1:3" ht="12" customHeight="1" thickBot="1">
      <c r="A105" s="17" t="s">
        <v>313</v>
      </c>
      <c r="B105" s="117" t="s">
        <v>324</v>
      </c>
      <c r="C105" s="223">
        <v>730</v>
      </c>
    </row>
    <row r="106" spans="1:3" ht="12" customHeight="1" thickBot="1">
      <c r="A106" s="19" t="s">
        <v>12</v>
      </c>
      <c r="B106" s="29" t="s">
        <v>325</v>
      </c>
      <c r="C106" s="215">
        <f>+C107+C109+C111</f>
        <v>4256</v>
      </c>
    </row>
    <row r="107" spans="1:3" ht="12" customHeight="1">
      <c r="A107" s="14" t="s">
        <v>88</v>
      </c>
      <c r="B107" s="7" t="s">
        <v>173</v>
      </c>
      <c r="C107" s="218">
        <v>2300</v>
      </c>
    </row>
    <row r="108" spans="1:3" ht="12" customHeight="1">
      <c r="A108" s="14" t="s">
        <v>89</v>
      </c>
      <c r="B108" s="11" t="s">
        <v>329</v>
      </c>
      <c r="C108" s="218"/>
    </row>
    <row r="109" spans="1:3" ht="12" customHeight="1">
      <c r="A109" s="14" t="s">
        <v>90</v>
      </c>
      <c r="B109" s="11" t="s">
        <v>145</v>
      </c>
      <c r="C109" s="217">
        <v>1200</v>
      </c>
    </row>
    <row r="110" spans="1:3" ht="12" customHeight="1">
      <c r="A110" s="14" t="s">
        <v>91</v>
      </c>
      <c r="B110" s="11" t="s">
        <v>330</v>
      </c>
      <c r="C110" s="188"/>
    </row>
    <row r="111" spans="1:3" ht="12" customHeight="1">
      <c r="A111" s="14" t="s">
        <v>92</v>
      </c>
      <c r="B111" s="212" t="s">
        <v>176</v>
      </c>
      <c r="C111" s="188">
        <v>756</v>
      </c>
    </row>
    <row r="112" spans="1:3" ht="12" customHeight="1">
      <c r="A112" s="14" t="s">
        <v>98</v>
      </c>
      <c r="B112" s="211" t="s">
        <v>408</v>
      </c>
      <c r="C112" s="188"/>
    </row>
    <row r="113" spans="1:3" ht="12" customHeight="1">
      <c r="A113" s="14" t="s">
        <v>100</v>
      </c>
      <c r="B113" s="324" t="s">
        <v>335</v>
      </c>
      <c r="C113" s="188"/>
    </row>
    <row r="114" spans="1:3" ht="15.75">
      <c r="A114" s="14" t="s">
        <v>146</v>
      </c>
      <c r="B114" s="115" t="s">
        <v>318</v>
      </c>
      <c r="C114" s="188"/>
    </row>
    <row r="115" spans="1:3" ht="12" customHeight="1">
      <c r="A115" s="14" t="s">
        <v>147</v>
      </c>
      <c r="B115" s="115" t="s">
        <v>334</v>
      </c>
      <c r="C115" s="188"/>
    </row>
    <row r="116" spans="1:3" ht="12" customHeight="1">
      <c r="A116" s="14" t="s">
        <v>148</v>
      </c>
      <c r="B116" s="115" t="s">
        <v>333</v>
      </c>
      <c r="C116" s="188"/>
    </row>
    <row r="117" spans="1:3" ht="12" customHeight="1">
      <c r="A117" s="14" t="s">
        <v>326</v>
      </c>
      <c r="B117" s="115" t="s">
        <v>321</v>
      </c>
      <c r="C117" s="188"/>
    </row>
    <row r="118" spans="1:3" ht="12" customHeight="1">
      <c r="A118" s="14" t="s">
        <v>327</v>
      </c>
      <c r="B118" s="115" t="s">
        <v>332</v>
      </c>
      <c r="C118" s="188"/>
    </row>
    <row r="119" spans="1:3" ht="16.5" thickBot="1">
      <c r="A119" s="12" t="s">
        <v>328</v>
      </c>
      <c r="B119" s="115" t="s">
        <v>331</v>
      </c>
      <c r="C119" s="190">
        <v>756</v>
      </c>
    </row>
    <row r="120" spans="1:3" ht="12" customHeight="1" thickBot="1">
      <c r="A120" s="19" t="s">
        <v>13</v>
      </c>
      <c r="B120" s="104" t="s">
        <v>336</v>
      </c>
      <c r="C120" s="215">
        <f>+C121+C122</f>
        <v>826</v>
      </c>
    </row>
    <row r="121" spans="1:3" ht="12" customHeight="1">
      <c r="A121" s="14" t="s">
        <v>71</v>
      </c>
      <c r="B121" s="8" t="s">
        <v>52</v>
      </c>
      <c r="C121" s="218">
        <v>826</v>
      </c>
    </row>
    <row r="122" spans="1:3" ht="12" customHeight="1" thickBot="1">
      <c r="A122" s="15" t="s">
        <v>72</v>
      </c>
      <c r="B122" s="11" t="s">
        <v>53</v>
      </c>
      <c r="C122" s="219"/>
    </row>
    <row r="123" spans="1:3" ht="12" customHeight="1" thickBot="1">
      <c r="A123" s="19" t="s">
        <v>14</v>
      </c>
      <c r="B123" s="104" t="s">
        <v>337</v>
      </c>
      <c r="C123" s="215">
        <f>+C90+C106+C120</f>
        <v>37120</v>
      </c>
    </row>
    <row r="124" spans="1:3" ht="12" customHeight="1" thickBot="1">
      <c r="A124" s="19" t="s">
        <v>15</v>
      </c>
      <c r="B124" s="104" t="s">
        <v>338</v>
      </c>
      <c r="C124" s="215">
        <f>+C125+C126+C127</f>
        <v>0</v>
      </c>
    </row>
    <row r="125" spans="1:3" ht="12" customHeight="1">
      <c r="A125" s="14" t="s">
        <v>75</v>
      </c>
      <c r="B125" s="8" t="s">
        <v>339</v>
      </c>
      <c r="C125" s="188"/>
    </row>
    <row r="126" spans="1:3" ht="12" customHeight="1">
      <c r="A126" s="14" t="s">
        <v>76</v>
      </c>
      <c r="B126" s="8" t="s">
        <v>340</v>
      </c>
      <c r="C126" s="188"/>
    </row>
    <row r="127" spans="1:3" ht="12" customHeight="1" thickBot="1">
      <c r="A127" s="12" t="s">
        <v>77</v>
      </c>
      <c r="B127" s="6" t="s">
        <v>341</v>
      </c>
      <c r="C127" s="188"/>
    </row>
    <row r="128" spans="1:3" ht="12" customHeight="1" thickBot="1">
      <c r="A128" s="19" t="s">
        <v>16</v>
      </c>
      <c r="B128" s="104" t="s">
        <v>391</v>
      </c>
      <c r="C128" s="215">
        <f>+C129+C130+C131+C132</f>
        <v>0</v>
      </c>
    </row>
    <row r="129" spans="1:3" ht="12" customHeight="1">
      <c r="A129" s="14" t="s">
        <v>78</v>
      </c>
      <c r="B129" s="8" t="s">
        <v>342</v>
      </c>
      <c r="C129" s="188"/>
    </row>
    <row r="130" spans="1:3" ht="12" customHeight="1">
      <c r="A130" s="14" t="s">
        <v>79</v>
      </c>
      <c r="B130" s="8" t="s">
        <v>343</v>
      </c>
      <c r="C130" s="188"/>
    </row>
    <row r="131" spans="1:3" ht="12" customHeight="1">
      <c r="A131" s="14" t="s">
        <v>246</v>
      </c>
      <c r="B131" s="8" t="s">
        <v>344</v>
      </c>
      <c r="C131" s="188"/>
    </row>
    <row r="132" spans="1:3" ht="12" customHeight="1" thickBot="1">
      <c r="A132" s="12" t="s">
        <v>247</v>
      </c>
      <c r="B132" s="6" t="s">
        <v>345</v>
      </c>
      <c r="C132" s="188"/>
    </row>
    <row r="133" spans="1:3" ht="12" customHeight="1" thickBot="1">
      <c r="A133" s="19" t="s">
        <v>17</v>
      </c>
      <c r="B133" s="104" t="s">
        <v>346</v>
      </c>
      <c r="C133" s="221">
        <f>+C134+C135+C136+C137</f>
        <v>0</v>
      </c>
    </row>
    <row r="134" spans="1:3" ht="12" customHeight="1">
      <c r="A134" s="14" t="s">
        <v>80</v>
      </c>
      <c r="B134" s="8" t="s">
        <v>347</v>
      </c>
      <c r="C134" s="188"/>
    </row>
    <row r="135" spans="1:3" ht="12" customHeight="1">
      <c r="A135" s="14" t="s">
        <v>81</v>
      </c>
      <c r="B135" s="8" t="s">
        <v>357</v>
      </c>
      <c r="C135" s="188"/>
    </row>
    <row r="136" spans="1:3" ht="12" customHeight="1">
      <c r="A136" s="14" t="s">
        <v>258</v>
      </c>
      <c r="B136" s="8" t="s">
        <v>348</v>
      </c>
      <c r="C136" s="188"/>
    </row>
    <row r="137" spans="1:3" ht="12" customHeight="1" thickBot="1">
      <c r="A137" s="12" t="s">
        <v>259</v>
      </c>
      <c r="B137" s="6" t="s">
        <v>349</v>
      </c>
      <c r="C137" s="188"/>
    </row>
    <row r="138" spans="1:3" ht="12" customHeight="1" thickBot="1">
      <c r="A138" s="19" t="s">
        <v>18</v>
      </c>
      <c r="B138" s="104" t="s">
        <v>350</v>
      </c>
      <c r="C138" s="224">
        <f>+C139+C140+C141+C142</f>
        <v>0</v>
      </c>
    </row>
    <row r="139" spans="1:3" ht="12" customHeight="1">
      <c r="A139" s="14" t="s">
        <v>139</v>
      </c>
      <c r="B139" s="8" t="s">
        <v>351</v>
      </c>
      <c r="C139" s="188"/>
    </row>
    <row r="140" spans="1:3" ht="12" customHeight="1">
      <c r="A140" s="14" t="s">
        <v>140</v>
      </c>
      <c r="B140" s="8" t="s">
        <v>352</v>
      </c>
      <c r="C140" s="188"/>
    </row>
    <row r="141" spans="1:3" ht="12" customHeight="1">
      <c r="A141" s="14" t="s">
        <v>175</v>
      </c>
      <c r="B141" s="8" t="s">
        <v>353</v>
      </c>
      <c r="C141" s="188"/>
    </row>
    <row r="142" spans="1:3" ht="12" customHeight="1" thickBot="1">
      <c r="A142" s="14" t="s">
        <v>261</v>
      </c>
      <c r="B142" s="8" t="s">
        <v>354</v>
      </c>
      <c r="C142" s="188"/>
    </row>
    <row r="143" spans="1:9" ht="15" customHeight="1" thickBot="1">
      <c r="A143" s="19" t="s">
        <v>19</v>
      </c>
      <c r="B143" s="104" t="s">
        <v>355</v>
      </c>
      <c r="C143" s="340">
        <f>+C124+C128+C133+C138</f>
        <v>0</v>
      </c>
      <c r="F143" s="341"/>
      <c r="G143" s="342"/>
      <c r="H143" s="342"/>
      <c r="I143" s="342"/>
    </row>
    <row r="144" spans="1:3" s="327" customFormat="1" ht="12.75" customHeight="1" thickBot="1">
      <c r="A144" s="213" t="s">
        <v>20</v>
      </c>
      <c r="B144" s="291" t="s">
        <v>356</v>
      </c>
      <c r="C144" s="340">
        <f>+C123+C143</f>
        <v>37120</v>
      </c>
    </row>
    <row r="145" ht="7.5" customHeight="1"/>
    <row r="146" spans="1:3" ht="15.75">
      <c r="A146" s="462" t="s">
        <v>358</v>
      </c>
      <c r="B146" s="462"/>
      <c r="C146" s="462"/>
    </row>
    <row r="147" spans="1:3" ht="15" customHeight="1" thickBot="1">
      <c r="A147" s="459" t="s">
        <v>113</v>
      </c>
      <c r="B147" s="459"/>
      <c r="C147" s="225" t="s">
        <v>174</v>
      </c>
    </row>
    <row r="148" spans="1:4" ht="13.5" customHeight="1" thickBot="1">
      <c r="A148" s="19">
        <v>1</v>
      </c>
      <c r="B148" s="29" t="s">
        <v>359</v>
      </c>
      <c r="C148" s="215">
        <f>+C60-C123</f>
        <v>0</v>
      </c>
      <c r="D148" s="343"/>
    </row>
    <row r="149" spans="1:3" ht="27.75" customHeight="1" thickBot="1">
      <c r="A149" s="19" t="s">
        <v>12</v>
      </c>
      <c r="B149" s="29" t="s">
        <v>360</v>
      </c>
      <c r="C149" s="215">
        <f>+C83-C143</f>
        <v>0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Hegymagas Önkormányzat
2014. ÉVI KÖLTSÉGVETÉSÉNEK ÖSSZEVONT MÉRLEGE&amp;10
&amp;R&amp;"Times New Roman CE,Félkövér dőlt"&amp;11 1. melléklet az 1/2014. (II. 19.)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E3" sqref="E3"/>
    </sheetView>
  </sheetViews>
  <sheetFormatPr defaultColWidth="9.00390625" defaultRowHeight="12.75"/>
  <cols>
    <col min="1" max="1" width="19.50390625" style="302" customWidth="1"/>
    <col min="2" max="2" width="72.00390625" style="303" customWidth="1"/>
    <col min="3" max="3" width="25.00390625" style="304" customWidth="1"/>
    <col min="4" max="16384" width="9.375" style="3" customWidth="1"/>
  </cols>
  <sheetData>
    <row r="1" spans="1:3" s="2" customFormat="1" ht="16.5" customHeight="1" thickBot="1">
      <c r="A1" s="172"/>
      <c r="B1" s="497" t="s">
        <v>453</v>
      </c>
      <c r="C1" s="497"/>
    </row>
    <row r="2" spans="1:3" s="93" customFormat="1" ht="21" customHeight="1">
      <c r="A2" s="318" t="s">
        <v>55</v>
      </c>
      <c r="B2" s="275" t="s">
        <v>425</v>
      </c>
      <c r="C2" s="277" t="s">
        <v>45</v>
      </c>
    </row>
    <row r="3" spans="1:3" s="93" customFormat="1" ht="16.5" thickBot="1">
      <c r="A3" s="173" t="s">
        <v>162</v>
      </c>
      <c r="B3" s="276" t="s">
        <v>409</v>
      </c>
      <c r="C3" s="278">
        <v>2</v>
      </c>
    </row>
    <row r="4" spans="1:3" s="94" customFormat="1" ht="15.75" customHeight="1" thickBot="1">
      <c r="A4" s="174"/>
      <c r="B4" s="174"/>
      <c r="C4" s="175" t="s">
        <v>46</v>
      </c>
    </row>
    <row r="5" spans="1:3" ht="13.5" thickBot="1">
      <c r="A5" s="319" t="s">
        <v>163</v>
      </c>
      <c r="B5" s="176" t="s">
        <v>47</v>
      </c>
      <c r="C5" s="279" t="s">
        <v>48</v>
      </c>
    </row>
    <row r="6" spans="1:3" s="64" customFormat="1" ht="12.75" customHeight="1" thickBot="1">
      <c r="A6" s="163">
        <v>1</v>
      </c>
      <c r="B6" s="164">
        <v>2</v>
      </c>
      <c r="C6" s="165">
        <v>3</v>
      </c>
    </row>
    <row r="7" spans="1:3" s="64" customFormat="1" ht="15.75" customHeight="1" thickBot="1">
      <c r="A7" s="177"/>
      <c r="B7" s="178" t="s">
        <v>49</v>
      </c>
      <c r="C7" s="280"/>
    </row>
    <row r="8" spans="1:3" s="64" customFormat="1" ht="12" customHeight="1" thickBot="1">
      <c r="A8" s="31" t="s">
        <v>11</v>
      </c>
      <c r="B8" s="20" t="s">
        <v>202</v>
      </c>
      <c r="C8" s="215">
        <f>+C9+C10+C11+C12+C13+C14</f>
        <v>8098</v>
      </c>
    </row>
    <row r="9" spans="1:3" s="95" customFormat="1" ht="12" customHeight="1">
      <c r="A9" s="346" t="s">
        <v>82</v>
      </c>
      <c r="B9" s="328" t="s">
        <v>203</v>
      </c>
      <c r="C9" s="218">
        <v>5954</v>
      </c>
    </row>
    <row r="10" spans="1:3" s="96" customFormat="1" ht="12" customHeight="1">
      <c r="A10" s="347" t="s">
        <v>83</v>
      </c>
      <c r="B10" s="329" t="s">
        <v>204</v>
      </c>
      <c r="C10" s="217"/>
    </row>
    <row r="11" spans="1:3" s="96" customFormat="1" ht="12" customHeight="1">
      <c r="A11" s="347" t="s">
        <v>84</v>
      </c>
      <c r="B11" s="329" t="s">
        <v>205</v>
      </c>
      <c r="C11" s="217">
        <v>600</v>
      </c>
    </row>
    <row r="12" spans="1:3" s="96" customFormat="1" ht="12" customHeight="1">
      <c r="A12" s="347" t="s">
        <v>85</v>
      </c>
      <c r="B12" s="329" t="s">
        <v>206</v>
      </c>
      <c r="C12" s="217">
        <v>349</v>
      </c>
    </row>
    <row r="13" spans="1:3" s="96" customFormat="1" ht="12" customHeight="1">
      <c r="A13" s="347" t="s">
        <v>108</v>
      </c>
      <c r="B13" s="329" t="s">
        <v>207</v>
      </c>
      <c r="C13" s="420">
        <v>1195</v>
      </c>
    </row>
    <row r="14" spans="1:3" s="95" customFormat="1" ht="12" customHeight="1" thickBot="1">
      <c r="A14" s="348" t="s">
        <v>86</v>
      </c>
      <c r="B14" s="330" t="s">
        <v>208</v>
      </c>
      <c r="C14" s="421"/>
    </row>
    <row r="15" spans="1:3" s="95" customFormat="1" ht="12" customHeight="1" thickBot="1">
      <c r="A15" s="31" t="s">
        <v>12</v>
      </c>
      <c r="B15" s="210" t="s">
        <v>209</v>
      </c>
      <c r="C15" s="215">
        <f>+C16+C17+C18+C19+C20</f>
        <v>6074</v>
      </c>
    </row>
    <row r="16" spans="1:3" s="95" customFormat="1" ht="12" customHeight="1">
      <c r="A16" s="346" t="s">
        <v>88</v>
      </c>
      <c r="B16" s="328" t="s">
        <v>210</v>
      </c>
      <c r="C16" s="218"/>
    </row>
    <row r="17" spans="1:3" s="95" customFormat="1" ht="12" customHeight="1">
      <c r="A17" s="347" t="s">
        <v>89</v>
      </c>
      <c r="B17" s="329" t="s">
        <v>211</v>
      </c>
      <c r="C17" s="217"/>
    </row>
    <row r="18" spans="1:3" s="95" customFormat="1" ht="12" customHeight="1">
      <c r="A18" s="347" t="s">
        <v>90</v>
      </c>
      <c r="B18" s="329" t="s">
        <v>402</v>
      </c>
      <c r="C18" s="217"/>
    </row>
    <row r="19" spans="1:3" s="95" customFormat="1" ht="12" customHeight="1">
      <c r="A19" s="347" t="s">
        <v>91</v>
      </c>
      <c r="B19" s="329" t="s">
        <v>403</v>
      </c>
      <c r="C19" s="217"/>
    </row>
    <row r="20" spans="1:3" s="95" customFormat="1" ht="12" customHeight="1">
      <c r="A20" s="347" t="s">
        <v>92</v>
      </c>
      <c r="B20" s="329" t="s">
        <v>212</v>
      </c>
      <c r="C20" s="217">
        <v>6074</v>
      </c>
    </row>
    <row r="21" spans="1:3" s="96" customFormat="1" ht="12" customHeight="1" thickBot="1">
      <c r="A21" s="348" t="s">
        <v>98</v>
      </c>
      <c r="B21" s="330" t="s">
        <v>213</v>
      </c>
      <c r="C21" s="219"/>
    </row>
    <row r="22" spans="1:3" s="96" customFormat="1" ht="12" customHeight="1" thickBot="1">
      <c r="A22" s="31" t="s">
        <v>13</v>
      </c>
      <c r="B22" s="20" t="s">
        <v>214</v>
      </c>
      <c r="C22" s="215">
        <f>+C23+C24+C25+C26+C27</f>
        <v>0</v>
      </c>
    </row>
    <row r="23" spans="1:3" s="96" customFormat="1" ht="12" customHeight="1">
      <c r="A23" s="346" t="s">
        <v>71</v>
      </c>
      <c r="B23" s="328" t="s">
        <v>215</v>
      </c>
      <c r="C23" s="218"/>
    </row>
    <row r="24" spans="1:3" s="95" customFormat="1" ht="12" customHeight="1">
      <c r="A24" s="347" t="s">
        <v>72</v>
      </c>
      <c r="B24" s="329" t="s">
        <v>216</v>
      </c>
      <c r="C24" s="217"/>
    </row>
    <row r="25" spans="1:3" s="96" customFormat="1" ht="12" customHeight="1">
      <c r="A25" s="347" t="s">
        <v>73</v>
      </c>
      <c r="B25" s="329" t="s">
        <v>404</v>
      </c>
      <c r="C25" s="217"/>
    </row>
    <row r="26" spans="1:3" s="96" customFormat="1" ht="12" customHeight="1">
      <c r="A26" s="347" t="s">
        <v>74</v>
      </c>
      <c r="B26" s="329" t="s">
        <v>405</v>
      </c>
      <c r="C26" s="217"/>
    </row>
    <row r="27" spans="1:3" s="96" customFormat="1" ht="12" customHeight="1">
      <c r="A27" s="347" t="s">
        <v>129</v>
      </c>
      <c r="B27" s="329" t="s">
        <v>217</v>
      </c>
      <c r="C27" s="217"/>
    </row>
    <row r="28" spans="1:3" s="96" customFormat="1" ht="12" customHeight="1" thickBot="1">
      <c r="A28" s="348" t="s">
        <v>130</v>
      </c>
      <c r="B28" s="330" t="s">
        <v>218</v>
      </c>
      <c r="C28" s="219"/>
    </row>
    <row r="29" spans="1:3" s="96" customFormat="1" ht="12" customHeight="1" thickBot="1">
      <c r="A29" s="31" t="s">
        <v>131</v>
      </c>
      <c r="B29" s="20" t="s">
        <v>219</v>
      </c>
      <c r="C29" s="221">
        <f>+C30+C33+C34+C35</f>
        <v>11930</v>
      </c>
    </row>
    <row r="30" spans="1:3" s="96" customFormat="1" ht="12" customHeight="1">
      <c r="A30" s="346" t="s">
        <v>220</v>
      </c>
      <c r="B30" s="328" t="s">
        <v>226</v>
      </c>
      <c r="C30" s="323">
        <f>+C31+C32</f>
        <v>11930</v>
      </c>
    </row>
    <row r="31" spans="1:3" s="96" customFormat="1" ht="12" customHeight="1">
      <c r="A31" s="347" t="s">
        <v>221</v>
      </c>
      <c r="B31" s="329" t="s">
        <v>227</v>
      </c>
      <c r="C31" s="217">
        <v>11930</v>
      </c>
    </row>
    <row r="32" spans="1:3" s="96" customFormat="1" ht="12" customHeight="1">
      <c r="A32" s="347" t="s">
        <v>222</v>
      </c>
      <c r="B32" s="329" t="s">
        <v>228</v>
      </c>
      <c r="C32" s="217"/>
    </row>
    <row r="33" spans="1:3" s="96" customFormat="1" ht="12" customHeight="1">
      <c r="A33" s="347" t="s">
        <v>223</v>
      </c>
      <c r="B33" s="329" t="s">
        <v>229</v>
      </c>
      <c r="C33" s="217"/>
    </row>
    <row r="34" spans="1:3" s="96" customFormat="1" ht="12" customHeight="1">
      <c r="A34" s="347" t="s">
        <v>224</v>
      </c>
      <c r="B34" s="329" t="s">
        <v>230</v>
      </c>
      <c r="C34" s="217"/>
    </row>
    <row r="35" spans="1:3" s="96" customFormat="1" ht="12" customHeight="1" thickBot="1">
      <c r="A35" s="348" t="s">
        <v>225</v>
      </c>
      <c r="B35" s="330" t="s">
        <v>231</v>
      </c>
      <c r="C35" s="219"/>
    </row>
    <row r="36" spans="1:3" s="96" customFormat="1" ht="12" customHeight="1" thickBot="1">
      <c r="A36" s="31" t="s">
        <v>15</v>
      </c>
      <c r="B36" s="20" t="s">
        <v>232</v>
      </c>
      <c r="C36" s="215">
        <f>SUM(C37:C46)</f>
        <v>0</v>
      </c>
    </row>
    <row r="37" spans="1:3" s="96" customFormat="1" ht="12" customHeight="1">
      <c r="A37" s="346" t="s">
        <v>75</v>
      </c>
      <c r="B37" s="328" t="s">
        <v>235</v>
      </c>
      <c r="C37" s="218"/>
    </row>
    <row r="38" spans="1:3" s="96" customFormat="1" ht="12" customHeight="1">
      <c r="A38" s="347" t="s">
        <v>76</v>
      </c>
      <c r="B38" s="329" t="s">
        <v>236</v>
      </c>
      <c r="C38" s="217"/>
    </row>
    <row r="39" spans="1:3" s="96" customFormat="1" ht="12" customHeight="1">
      <c r="A39" s="347" t="s">
        <v>77</v>
      </c>
      <c r="B39" s="329" t="s">
        <v>237</v>
      </c>
      <c r="C39" s="217"/>
    </row>
    <row r="40" spans="1:3" s="96" customFormat="1" ht="12" customHeight="1">
      <c r="A40" s="347" t="s">
        <v>133</v>
      </c>
      <c r="B40" s="329" t="s">
        <v>238</v>
      </c>
      <c r="C40" s="217"/>
    </row>
    <row r="41" spans="1:3" s="96" customFormat="1" ht="12" customHeight="1">
      <c r="A41" s="347" t="s">
        <v>134</v>
      </c>
      <c r="B41" s="329" t="s">
        <v>239</v>
      </c>
      <c r="C41" s="217"/>
    </row>
    <row r="42" spans="1:3" s="96" customFormat="1" ht="12" customHeight="1">
      <c r="A42" s="347" t="s">
        <v>135</v>
      </c>
      <c r="B42" s="329" t="s">
        <v>240</v>
      </c>
      <c r="C42" s="217"/>
    </row>
    <row r="43" spans="1:3" s="96" customFormat="1" ht="12" customHeight="1">
      <c r="A43" s="347" t="s">
        <v>136</v>
      </c>
      <c r="B43" s="329" t="s">
        <v>241</v>
      </c>
      <c r="C43" s="217"/>
    </row>
    <row r="44" spans="1:3" s="96" customFormat="1" ht="12" customHeight="1">
      <c r="A44" s="347" t="s">
        <v>137</v>
      </c>
      <c r="B44" s="329" t="s">
        <v>242</v>
      </c>
      <c r="C44" s="217"/>
    </row>
    <row r="45" spans="1:3" s="96" customFormat="1" ht="12" customHeight="1">
      <c r="A45" s="347" t="s">
        <v>233</v>
      </c>
      <c r="B45" s="329" t="s">
        <v>243</v>
      </c>
      <c r="C45" s="220"/>
    </row>
    <row r="46" spans="1:3" s="96" customFormat="1" ht="12" customHeight="1" thickBot="1">
      <c r="A46" s="348" t="s">
        <v>234</v>
      </c>
      <c r="B46" s="330" t="s">
        <v>244</v>
      </c>
      <c r="C46" s="315"/>
    </row>
    <row r="47" spans="1:3" s="96" customFormat="1" ht="12" customHeight="1" thickBot="1">
      <c r="A47" s="31" t="s">
        <v>16</v>
      </c>
      <c r="B47" s="20" t="s">
        <v>245</v>
      </c>
      <c r="C47" s="215">
        <f>SUM(C48:C52)</f>
        <v>0</v>
      </c>
    </row>
    <row r="48" spans="1:3" s="96" customFormat="1" ht="12" customHeight="1">
      <c r="A48" s="346" t="s">
        <v>78</v>
      </c>
      <c r="B48" s="328" t="s">
        <v>249</v>
      </c>
      <c r="C48" s="363"/>
    </row>
    <row r="49" spans="1:3" s="96" customFormat="1" ht="12" customHeight="1">
      <c r="A49" s="347" t="s">
        <v>79</v>
      </c>
      <c r="B49" s="329" t="s">
        <v>250</v>
      </c>
      <c r="C49" s="220"/>
    </row>
    <row r="50" spans="1:3" s="96" customFormat="1" ht="12" customHeight="1">
      <c r="A50" s="347" t="s">
        <v>246</v>
      </c>
      <c r="B50" s="329" t="s">
        <v>251</v>
      </c>
      <c r="C50" s="220"/>
    </row>
    <row r="51" spans="1:3" s="96" customFormat="1" ht="12" customHeight="1">
      <c r="A51" s="347" t="s">
        <v>247</v>
      </c>
      <c r="B51" s="329" t="s">
        <v>252</v>
      </c>
      <c r="C51" s="220"/>
    </row>
    <row r="52" spans="1:3" s="96" customFormat="1" ht="12" customHeight="1" thickBot="1">
      <c r="A52" s="348" t="s">
        <v>248</v>
      </c>
      <c r="B52" s="330" t="s">
        <v>253</v>
      </c>
      <c r="C52" s="315"/>
    </row>
    <row r="53" spans="1:3" s="96" customFormat="1" ht="12" customHeight="1" thickBot="1">
      <c r="A53" s="31" t="s">
        <v>138</v>
      </c>
      <c r="B53" s="20" t="s">
        <v>254</v>
      </c>
      <c r="C53" s="215">
        <f>SUM(C54:C56)</f>
        <v>0</v>
      </c>
    </row>
    <row r="54" spans="1:3" s="96" customFormat="1" ht="12" customHeight="1">
      <c r="A54" s="346" t="s">
        <v>80</v>
      </c>
      <c r="B54" s="328" t="s">
        <v>255</v>
      </c>
      <c r="C54" s="218"/>
    </row>
    <row r="55" spans="1:3" s="96" customFormat="1" ht="12" customHeight="1">
      <c r="A55" s="347" t="s">
        <v>81</v>
      </c>
      <c r="B55" s="329" t="s">
        <v>406</v>
      </c>
      <c r="C55" s="217"/>
    </row>
    <row r="56" spans="1:3" s="96" customFormat="1" ht="12" customHeight="1">
      <c r="A56" s="347" t="s">
        <v>258</v>
      </c>
      <c r="B56" s="329" t="s">
        <v>256</v>
      </c>
      <c r="C56" s="217"/>
    </row>
    <row r="57" spans="1:3" s="96" customFormat="1" ht="12" customHeight="1" thickBot="1">
      <c r="A57" s="348" t="s">
        <v>259</v>
      </c>
      <c r="B57" s="330" t="s">
        <v>257</v>
      </c>
      <c r="C57" s="219"/>
    </row>
    <row r="58" spans="1:3" s="96" customFormat="1" ht="12" customHeight="1" thickBot="1">
      <c r="A58" s="31" t="s">
        <v>18</v>
      </c>
      <c r="B58" s="210" t="s">
        <v>260</v>
      </c>
      <c r="C58" s="215">
        <f>SUM(C59:C61)</f>
        <v>0</v>
      </c>
    </row>
    <row r="59" spans="1:3" s="96" customFormat="1" ht="12" customHeight="1">
      <c r="A59" s="346" t="s">
        <v>139</v>
      </c>
      <c r="B59" s="328" t="s">
        <v>262</v>
      </c>
      <c r="C59" s="220"/>
    </row>
    <row r="60" spans="1:3" s="96" customFormat="1" ht="12" customHeight="1">
      <c r="A60" s="347" t="s">
        <v>140</v>
      </c>
      <c r="B60" s="329" t="s">
        <v>407</v>
      </c>
      <c r="C60" s="220"/>
    </row>
    <row r="61" spans="1:3" s="96" customFormat="1" ht="12" customHeight="1">
      <c r="A61" s="347" t="s">
        <v>175</v>
      </c>
      <c r="B61" s="329" t="s">
        <v>263</v>
      </c>
      <c r="C61" s="220"/>
    </row>
    <row r="62" spans="1:3" s="96" customFormat="1" ht="12" customHeight="1" thickBot="1">
      <c r="A62" s="348" t="s">
        <v>261</v>
      </c>
      <c r="B62" s="330" t="s">
        <v>264</v>
      </c>
      <c r="C62" s="220"/>
    </row>
    <row r="63" spans="1:3" s="96" customFormat="1" ht="12" customHeight="1" thickBot="1">
      <c r="A63" s="31" t="s">
        <v>19</v>
      </c>
      <c r="B63" s="20" t="s">
        <v>265</v>
      </c>
      <c r="C63" s="221">
        <f>+C8+C15+C22+C29+C36+C47+C53+C58</f>
        <v>26102</v>
      </c>
    </row>
    <row r="64" spans="1:3" s="96" customFormat="1" ht="12" customHeight="1" thickBot="1">
      <c r="A64" s="349" t="s">
        <v>392</v>
      </c>
      <c r="B64" s="210" t="s">
        <v>267</v>
      </c>
      <c r="C64" s="215">
        <f>SUM(C65:C67)</f>
        <v>0</v>
      </c>
    </row>
    <row r="65" spans="1:3" s="96" customFormat="1" ht="12" customHeight="1">
      <c r="A65" s="346" t="s">
        <v>300</v>
      </c>
      <c r="B65" s="328" t="s">
        <v>268</v>
      </c>
      <c r="C65" s="220"/>
    </row>
    <row r="66" spans="1:3" s="96" customFormat="1" ht="12" customHeight="1">
      <c r="A66" s="347" t="s">
        <v>309</v>
      </c>
      <c r="B66" s="329" t="s">
        <v>269</v>
      </c>
      <c r="C66" s="220"/>
    </row>
    <row r="67" spans="1:3" s="96" customFormat="1" ht="12" customHeight="1" thickBot="1">
      <c r="A67" s="348" t="s">
        <v>310</v>
      </c>
      <c r="B67" s="332" t="s">
        <v>270</v>
      </c>
      <c r="C67" s="220"/>
    </row>
    <row r="68" spans="1:3" s="96" customFormat="1" ht="12" customHeight="1" thickBot="1">
      <c r="A68" s="349" t="s">
        <v>271</v>
      </c>
      <c r="B68" s="210" t="s">
        <v>272</v>
      </c>
      <c r="C68" s="215">
        <f>SUM(C69:C72)</f>
        <v>0</v>
      </c>
    </row>
    <row r="69" spans="1:3" s="96" customFormat="1" ht="12" customHeight="1">
      <c r="A69" s="346" t="s">
        <v>109</v>
      </c>
      <c r="B69" s="328" t="s">
        <v>273</v>
      </c>
      <c r="C69" s="220"/>
    </row>
    <row r="70" spans="1:3" s="96" customFormat="1" ht="12" customHeight="1">
      <c r="A70" s="347" t="s">
        <v>110</v>
      </c>
      <c r="B70" s="329" t="s">
        <v>274</v>
      </c>
      <c r="C70" s="220"/>
    </row>
    <row r="71" spans="1:3" s="96" customFormat="1" ht="12" customHeight="1">
      <c r="A71" s="347" t="s">
        <v>301</v>
      </c>
      <c r="B71" s="329" t="s">
        <v>275</v>
      </c>
      <c r="C71" s="220"/>
    </row>
    <row r="72" spans="1:3" s="96" customFormat="1" ht="12" customHeight="1" thickBot="1">
      <c r="A72" s="348" t="s">
        <v>302</v>
      </c>
      <c r="B72" s="330" t="s">
        <v>276</v>
      </c>
      <c r="C72" s="220"/>
    </row>
    <row r="73" spans="1:3" s="96" customFormat="1" ht="12" customHeight="1" thickBot="1">
      <c r="A73" s="349" t="s">
        <v>277</v>
      </c>
      <c r="B73" s="210" t="s">
        <v>278</v>
      </c>
      <c r="C73" s="215">
        <f>SUM(C74:C75)</f>
        <v>0</v>
      </c>
    </row>
    <row r="74" spans="1:3" s="96" customFormat="1" ht="12" customHeight="1">
      <c r="A74" s="346" t="s">
        <v>303</v>
      </c>
      <c r="B74" s="328" t="s">
        <v>279</v>
      </c>
      <c r="C74" s="220"/>
    </row>
    <row r="75" spans="1:3" s="96" customFormat="1" ht="12" customHeight="1" thickBot="1">
      <c r="A75" s="348" t="s">
        <v>304</v>
      </c>
      <c r="B75" s="330" t="s">
        <v>280</v>
      </c>
      <c r="C75" s="220"/>
    </row>
    <row r="76" spans="1:3" s="95" customFormat="1" ht="12" customHeight="1" thickBot="1">
      <c r="A76" s="349" t="s">
        <v>281</v>
      </c>
      <c r="B76" s="210" t="s">
        <v>282</v>
      </c>
      <c r="C76" s="215">
        <f>SUM(C77:C79)</f>
        <v>0</v>
      </c>
    </row>
    <row r="77" spans="1:3" s="96" customFormat="1" ht="12" customHeight="1">
      <c r="A77" s="346" t="s">
        <v>305</v>
      </c>
      <c r="B77" s="328" t="s">
        <v>283</v>
      </c>
      <c r="C77" s="220"/>
    </row>
    <row r="78" spans="1:3" s="96" customFormat="1" ht="12" customHeight="1">
      <c r="A78" s="347" t="s">
        <v>306</v>
      </c>
      <c r="B78" s="329" t="s">
        <v>284</v>
      </c>
      <c r="C78" s="220"/>
    </row>
    <row r="79" spans="1:3" s="96" customFormat="1" ht="12" customHeight="1" thickBot="1">
      <c r="A79" s="348" t="s">
        <v>307</v>
      </c>
      <c r="B79" s="330" t="s">
        <v>285</v>
      </c>
      <c r="C79" s="220"/>
    </row>
    <row r="80" spans="1:3" s="96" customFormat="1" ht="12" customHeight="1" thickBot="1">
      <c r="A80" s="349" t="s">
        <v>286</v>
      </c>
      <c r="B80" s="210" t="s">
        <v>308</v>
      </c>
      <c r="C80" s="215">
        <f>SUM(C81:C84)</f>
        <v>0</v>
      </c>
    </row>
    <row r="81" spans="1:3" s="96" customFormat="1" ht="12" customHeight="1">
      <c r="A81" s="350" t="s">
        <v>287</v>
      </c>
      <c r="B81" s="328" t="s">
        <v>288</v>
      </c>
      <c r="C81" s="220"/>
    </row>
    <row r="82" spans="1:3" s="96" customFormat="1" ht="12" customHeight="1">
      <c r="A82" s="351" t="s">
        <v>289</v>
      </c>
      <c r="B82" s="329" t="s">
        <v>290</v>
      </c>
      <c r="C82" s="220"/>
    </row>
    <row r="83" spans="1:3" s="96" customFormat="1" ht="12" customHeight="1">
      <c r="A83" s="351" t="s">
        <v>291</v>
      </c>
      <c r="B83" s="329" t="s">
        <v>292</v>
      </c>
      <c r="C83" s="220"/>
    </row>
    <row r="84" spans="1:3" s="95" customFormat="1" ht="12" customHeight="1" thickBot="1">
      <c r="A84" s="352" t="s">
        <v>293</v>
      </c>
      <c r="B84" s="330" t="s">
        <v>294</v>
      </c>
      <c r="C84" s="220"/>
    </row>
    <row r="85" spans="1:3" s="95" customFormat="1" ht="12" customHeight="1" thickBot="1">
      <c r="A85" s="349" t="s">
        <v>295</v>
      </c>
      <c r="B85" s="210" t="s">
        <v>296</v>
      </c>
      <c r="C85" s="364"/>
    </row>
    <row r="86" spans="1:3" s="95" customFormat="1" ht="12" customHeight="1" thickBot="1">
      <c r="A86" s="349" t="s">
        <v>297</v>
      </c>
      <c r="B86" s="336" t="s">
        <v>298</v>
      </c>
      <c r="C86" s="221">
        <f>+C64+C68+C73+C76+C80+C85</f>
        <v>0</v>
      </c>
    </row>
    <row r="87" spans="1:3" s="95" customFormat="1" ht="12" customHeight="1" thickBot="1">
      <c r="A87" s="353" t="s">
        <v>311</v>
      </c>
      <c r="B87" s="338" t="s">
        <v>401</v>
      </c>
      <c r="C87" s="221">
        <f>+C63+C86</f>
        <v>26102</v>
      </c>
    </row>
    <row r="88" spans="1:3" s="96" customFormat="1" ht="15" customHeight="1">
      <c r="A88" s="179"/>
      <c r="B88" s="180"/>
      <c r="C88" s="282"/>
    </row>
    <row r="89" spans="1:3" ht="13.5" thickBot="1">
      <c r="A89" s="354"/>
      <c r="B89" s="181"/>
      <c r="C89" s="283"/>
    </row>
    <row r="90" spans="1:3" s="64" customFormat="1" ht="16.5" customHeight="1" thickBot="1">
      <c r="A90" s="182"/>
      <c r="B90" s="183" t="s">
        <v>51</v>
      </c>
      <c r="C90" s="284"/>
    </row>
    <row r="91" spans="1:3" s="97" customFormat="1" ht="12" customHeight="1" thickBot="1">
      <c r="A91" s="320" t="s">
        <v>11</v>
      </c>
      <c r="B91" s="30" t="s">
        <v>314</v>
      </c>
      <c r="C91" s="214">
        <f>SUM(C92:C96)</f>
        <v>25346</v>
      </c>
    </row>
    <row r="92" spans="1:3" ht="12" customHeight="1">
      <c r="A92" s="355" t="s">
        <v>82</v>
      </c>
      <c r="B92" s="9" t="s">
        <v>41</v>
      </c>
      <c r="C92" s="216">
        <v>11066</v>
      </c>
    </row>
    <row r="93" spans="1:3" ht="12" customHeight="1">
      <c r="A93" s="347" t="s">
        <v>83</v>
      </c>
      <c r="B93" s="7" t="s">
        <v>141</v>
      </c>
      <c r="C93" s="217">
        <v>2344</v>
      </c>
    </row>
    <row r="94" spans="1:3" ht="12" customHeight="1">
      <c r="A94" s="347" t="s">
        <v>84</v>
      </c>
      <c r="B94" s="7" t="s">
        <v>106</v>
      </c>
      <c r="C94" s="219">
        <v>8096</v>
      </c>
    </row>
    <row r="95" spans="1:3" ht="12" customHeight="1">
      <c r="A95" s="347" t="s">
        <v>85</v>
      </c>
      <c r="B95" s="10" t="s">
        <v>142</v>
      </c>
      <c r="C95" s="219">
        <v>2280</v>
      </c>
    </row>
    <row r="96" spans="1:3" ht="12" customHeight="1">
      <c r="A96" s="347" t="s">
        <v>93</v>
      </c>
      <c r="B96" s="18" t="s">
        <v>143</v>
      </c>
      <c r="C96" s="219">
        <v>1560</v>
      </c>
    </row>
    <row r="97" spans="1:3" ht="12" customHeight="1">
      <c r="A97" s="347" t="s">
        <v>86</v>
      </c>
      <c r="B97" s="7" t="s">
        <v>315</v>
      </c>
      <c r="C97" s="219"/>
    </row>
    <row r="98" spans="1:3" ht="12" customHeight="1">
      <c r="A98" s="347" t="s">
        <v>87</v>
      </c>
      <c r="B98" s="114" t="s">
        <v>316</v>
      </c>
      <c r="C98" s="219"/>
    </row>
    <row r="99" spans="1:3" ht="12" customHeight="1">
      <c r="A99" s="347" t="s">
        <v>94</v>
      </c>
      <c r="B99" s="115" t="s">
        <v>317</v>
      </c>
      <c r="C99" s="219"/>
    </row>
    <row r="100" spans="1:3" ht="12" customHeight="1">
      <c r="A100" s="347" t="s">
        <v>95</v>
      </c>
      <c r="B100" s="115" t="s">
        <v>318</v>
      </c>
      <c r="C100" s="219"/>
    </row>
    <row r="101" spans="1:3" ht="12" customHeight="1">
      <c r="A101" s="347" t="s">
        <v>96</v>
      </c>
      <c r="B101" s="114" t="s">
        <v>319</v>
      </c>
      <c r="C101" s="219">
        <v>1130</v>
      </c>
    </row>
    <row r="102" spans="1:3" ht="12" customHeight="1">
      <c r="A102" s="347" t="s">
        <v>97</v>
      </c>
      <c r="B102" s="114" t="s">
        <v>320</v>
      </c>
      <c r="C102" s="219"/>
    </row>
    <row r="103" spans="1:3" ht="12" customHeight="1">
      <c r="A103" s="347" t="s">
        <v>99</v>
      </c>
      <c r="B103" s="115" t="s">
        <v>321</v>
      </c>
      <c r="C103" s="219"/>
    </row>
    <row r="104" spans="1:3" ht="12" customHeight="1">
      <c r="A104" s="356" t="s">
        <v>144</v>
      </c>
      <c r="B104" s="116" t="s">
        <v>322</v>
      </c>
      <c r="C104" s="219"/>
    </row>
    <row r="105" spans="1:3" ht="12" customHeight="1">
      <c r="A105" s="347" t="s">
        <v>312</v>
      </c>
      <c r="B105" s="116" t="s">
        <v>323</v>
      </c>
      <c r="C105" s="219"/>
    </row>
    <row r="106" spans="1:3" ht="12" customHeight="1" thickBot="1">
      <c r="A106" s="357" t="s">
        <v>313</v>
      </c>
      <c r="B106" s="117" t="s">
        <v>324</v>
      </c>
      <c r="C106" s="223">
        <v>430</v>
      </c>
    </row>
    <row r="107" spans="1:3" ht="12" customHeight="1" thickBot="1">
      <c r="A107" s="31" t="s">
        <v>12</v>
      </c>
      <c r="B107" s="29" t="s">
        <v>325</v>
      </c>
      <c r="C107" s="215">
        <f>+C108+C110+C112</f>
        <v>756</v>
      </c>
    </row>
    <row r="108" spans="1:3" ht="12" customHeight="1">
      <c r="A108" s="346" t="s">
        <v>88</v>
      </c>
      <c r="B108" s="7" t="s">
        <v>173</v>
      </c>
      <c r="C108" s="218"/>
    </row>
    <row r="109" spans="1:3" ht="12" customHeight="1">
      <c r="A109" s="346" t="s">
        <v>89</v>
      </c>
      <c r="B109" s="11" t="s">
        <v>329</v>
      </c>
      <c r="C109" s="218"/>
    </row>
    <row r="110" spans="1:3" ht="12" customHeight="1">
      <c r="A110" s="346" t="s">
        <v>90</v>
      </c>
      <c r="B110" s="11" t="s">
        <v>145</v>
      </c>
      <c r="C110" s="217"/>
    </row>
    <row r="111" spans="1:3" ht="12" customHeight="1">
      <c r="A111" s="346" t="s">
        <v>91</v>
      </c>
      <c r="B111" s="11" t="s">
        <v>330</v>
      </c>
      <c r="C111" s="188"/>
    </row>
    <row r="112" spans="1:3" ht="12" customHeight="1">
      <c r="A112" s="346" t="s">
        <v>92</v>
      </c>
      <c r="B112" s="212" t="s">
        <v>176</v>
      </c>
      <c r="C112" s="188">
        <v>756</v>
      </c>
    </row>
    <row r="113" spans="1:3" ht="12" customHeight="1">
      <c r="A113" s="346" t="s">
        <v>98</v>
      </c>
      <c r="B113" s="211" t="s">
        <v>408</v>
      </c>
      <c r="C113" s="188"/>
    </row>
    <row r="114" spans="1:3" ht="12" customHeight="1">
      <c r="A114" s="346" t="s">
        <v>100</v>
      </c>
      <c r="B114" s="324" t="s">
        <v>335</v>
      </c>
      <c r="C114" s="188"/>
    </row>
    <row r="115" spans="1:3" ht="12" customHeight="1">
      <c r="A115" s="346" t="s">
        <v>146</v>
      </c>
      <c r="B115" s="115" t="s">
        <v>318</v>
      </c>
      <c r="C115" s="188"/>
    </row>
    <row r="116" spans="1:3" ht="12" customHeight="1">
      <c r="A116" s="346" t="s">
        <v>147</v>
      </c>
      <c r="B116" s="115" t="s">
        <v>334</v>
      </c>
      <c r="C116" s="188"/>
    </row>
    <row r="117" spans="1:3" ht="12" customHeight="1">
      <c r="A117" s="346" t="s">
        <v>148</v>
      </c>
      <c r="B117" s="115" t="s">
        <v>333</v>
      </c>
      <c r="C117" s="188"/>
    </row>
    <row r="118" spans="1:3" ht="12" customHeight="1">
      <c r="A118" s="346" t="s">
        <v>326</v>
      </c>
      <c r="B118" s="115" t="s">
        <v>321</v>
      </c>
      <c r="C118" s="188"/>
    </row>
    <row r="119" spans="1:3" ht="12" customHeight="1">
      <c r="A119" s="346" t="s">
        <v>327</v>
      </c>
      <c r="B119" s="115" t="s">
        <v>332</v>
      </c>
      <c r="C119" s="188"/>
    </row>
    <row r="120" spans="1:3" ht="12" customHeight="1" thickBot="1">
      <c r="A120" s="356" t="s">
        <v>328</v>
      </c>
      <c r="B120" s="115" t="s">
        <v>331</v>
      </c>
      <c r="C120" s="190">
        <v>756</v>
      </c>
    </row>
    <row r="121" spans="1:3" ht="12" customHeight="1" thickBot="1">
      <c r="A121" s="31" t="s">
        <v>13</v>
      </c>
      <c r="B121" s="104" t="s">
        <v>336</v>
      </c>
      <c r="C121" s="215">
        <f>+C122+C123</f>
        <v>0</v>
      </c>
    </row>
    <row r="122" spans="1:3" ht="12" customHeight="1">
      <c r="A122" s="346" t="s">
        <v>71</v>
      </c>
      <c r="B122" s="8" t="s">
        <v>52</v>
      </c>
      <c r="C122" s="218"/>
    </row>
    <row r="123" spans="1:3" ht="12" customHeight="1" thickBot="1">
      <c r="A123" s="348" t="s">
        <v>72</v>
      </c>
      <c r="B123" s="11" t="s">
        <v>53</v>
      </c>
      <c r="C123" s="219"/>
    </row>
    <row r="124" spans="1:3" ht="12" customHeight="1" thickBot="1">
      <c r="A124" s="31" t="s">
        <v>14</v>
      </c>
      <c r="B124" s="104" t="s">
        <v>337</v>
      </c>
      <c r="C124" s="215">
        <f>+C91+C107+C121</f>
        <v>26102</v>
      </c>
    </row>
    <row r="125" spans="1:3" ht="12" customHeight="1" thickBot="1">
      <c r="A125" s="31" t="s">
        <v>15</v>
      </c>
      <c r="B125" s="104" t="s">
        <v>338</v>
      </c>
      <c r="C125" s="215">
        <f>+C126+C127+C128</f>
        <v>0</v>
      </c>
    </row>
    <row r="126" spans="1:3" s="97" customFormat="1" ht="12" customHeight="1">
      <c r="A126" s="346" t="s">
        <v>75</v>
      </c>
      <c r="B126" s="8" t="s">
        <v>339</v>
      </c>
      <c r="C126" s="188"/>
    </row>
    <row r="127" spans="1:3" ht="12" customHeight="1">
      <c r="A127" s="346" t="s">
        <v>76</v>
      </c>
      <c r="B127" s="8" t="s">
        <v>340</v>
      </c>
      <c r="C127" s="188"/>
    </row>
    <row r="128" spans="1:3" ht="12" customHeight="1" thickBot="1">
      <c r="A128" s="356" t="s">
        <v>77</v>
      </c>
      <c r="B128" s="6" t="s">
        <v>341</v>
      </c>
      <c r="C128" s="188"/>
    </row>
    <row r="129" spans="1:3" ht="12" customHeight="1" thickBot="1">
      <c r="A129" s="31" t="s">
        <v>16</v>
      </c>
      <c r="B129" s="104" t="s">
        <v>391</v>
      </c>
      <c r="C129" s="215">
        <f>+C130+C131+C132+C133</f>
        <v>0</v>
      </c>
    </row>
    <row r="130" spans="1:3" ht="12" customHeight="1">
      <c r="A130" s="346" t="s">
        <v>78</v>
      </c>
      <c r="B130" s="8" t="s">
        <v>342</v>
      </c>
      <c r="C130" s="188"/>
    </row>
    <row r="131" spans="1:3" ht="12" customHeight="1">
      <c r="A131" s="346" t="s">
        <v>79</v>
      </c>
      <c r="B131" s="8" t="s">
        <v>343</v>
      </c>
      <c r="C131" s="188"/>
    </row>
    <row r="132" spans="1:3" ht="12" customHeight="1">
      <c r="A132" s="346" t="s">
        <v>246</v>
      </c>
      <c r="B132" s="8" t="s">
        <v>344</v>
      </c>
      <c r="C132" s="188"/>
    </row>
    <row r="133" spans="1:3" s="97" customFormat="1" ht="12" customHeight="1" thickBot="1">
      <c r="A133" s="356" t="s">
        <v>247</v>
      </c>
      <c r="B133" s="6" t="s">
        <v>345</v>
      </c>
      <c r="C133" s="188"/>
    </row>
    <row r="134" spans="1:11" ht="12" customHeight="1" thickBot="1">
      <c r="A134" s="31" t="s">
        <v>17</v>
      </c>
      <c r="B134" s="104" t="s">
        <v>346</v>
      </c>
      <c r="C134" s="221">
        <f>+C135+C136+C137+C138</f>
        <v>0</v>
      </c>
      <c r="K134" s="186"/>
    </row>
    <row r="135" spans="1:3" ht="12.75">
      <c r="A135" s="346" t="s">
        <v>80</v>
      </c>
      <c r="B135" s="8" t="s">
        <v>347</v>
      </c>
      <c r="C135" s="188"/>
    </row>
    <row r="136" spans="1:3" ht="12" customHeight="1">
      <c r="A136" s="346" t="s">
        <v>81</v>
      </c>
      <c r="B136" s="8" t="s">
        <v>357</v>
      </c>
      <c r="C136" s="188"/>
    </row>
    <row r="137" spans="1:3" s="97" customFormat="1" ht="12" customHeight="1">
      <c r="A137" s="346" t="s">
        <v>258</v>
      </c>
      <c r="B137" s="8" t="s">
        <v>348</v>
      </c>
      <c r="C137" s="188"/>
    </row>
    <row r="138" spans="1:3" s="97" customFormat="1" ht="12" customHeight="1" thickBot="1">
      <c r="A138" s="356" t="s">
        <v>259</v>
      </c>
      <c r="B138" s="6" t="s">
        <v>349</v>
      </c>
      <c r="C138" s="188"/>
    </row>
    <row r="139" spans="1:3" s="97" customFormat="1" ht="12" customHeight="1" thickBot="1">
      <c r="A139" s="31" t="s">
        <v>18</v>
      </c>
      <c r="B139" s="104" t="s">
        <v>350</v>
      </c>
      <c r="C139" s="224">
        <f>+C140+C141+C142+C143</f>
        <v>0</v>
      </c>
    </row>
    <row r="140" spans="1:3" s="97" customFormat="1" ht="12" customHeight="1">
      <c r="A140" s="346" t="s">
        <v>139</v>
      </c>
      <c r="B140" s="8" t="s">
        <v>351</v>
      </c>
      <c r="C140" s="188"/>
    </row>
    <row r="141" spans="1:3" s="97" customFormat="1" ht="12" customHeight="1">
      <c r="A141" s="346" t="s">
        <v>140</v>
      </c>
      <c r="B141" s="8" t="s">
        <v>352</v>
      </c>
      <c r="C141" s="188"/>
    </row>
    <row r="142" spans="1:3" s="97" customFormat="1" ht="12" customHeight="1">
      <c r="A142" s="346" t="s">
        <v>175</v>
      </c>
      <c r="B142" s="8" t="s">
        <v>353</v>
      </c>
      <c r="C142" s="188"/>
    </row>
    <row r="143" spans="1:3" ht="12.75" customHeight="1" thickBot="1">
      <c r="A143" s="346" t="s">
        <v>261</v>
      </c>
      <c r="B143" s="8" t="s">
        <v>354</v>
      </c>
      <c r="C143" s="188"/>
    </row>
    <row r="144" spans="1:3" ht="12" customHeight="1" thickBot="1">
      <c r="A144" s="31" t="s">
        <v>19</v>
      </c>
      <c r="B144" s="104" t="s">
        <v>355</v>
      </c>
      <c r="C144" s="340">
        <f>+C125+C129+C134+C139</f>
        <v>0</v>
      </c>
    </row>
    <row r="145" spans="1:3" ht="15" customHeight="1" thickBot="1">
      <c r="A145" s="358" t="s">
        <v>20</v>
      </c>
      <c r="B145" s="291" t="s">
        <v>356</v>
      </c>
      <c r="C145" s="340">
        <f>+C124+C144</f>
        <v>26102</v>
      </c>
    </row>
    <row r="146" spans="1:3" ht="13.5" thickBot="1">
      <c r="A146" s="299"/>
      <c r="B146" s="300"/>
      <c r="C146" s="301"/>
    </row>
    <row r="147" spans="1:3" ht="15" customHeight="1" thickBot="1">
      <c r="A147" s="184" t="s">
        <v>164</v>
      </c>
      <c r="B147" s="185"/>
      <c r="C147" s="101">
        <v>0.5</v>
      </c>
    </row>
    <row r="148" spans="1:3" ht="14.25" customHeight="1" thickBot="1">
      <c r="A148" s="184" t="s">
        <v>165</v>
      </c>
      <c r="B148" s="185"/>
      <c r="C148" s="101">
        <v>5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F4" sqref="F4"/>
    </sheetView>
  </sheetViews>
  <sheetFormatPr defaultColWidth="9.00390625" defaultRowHeight="12.75"/>
  <cols>
    <col min="1" max="1" width="19.50390625" style="302" customWidth="1"/>
    <col min="2" max="2" width="72.00390625" style="303" customWidth="1"/>
    <col min="3" max="3" width="25.00390625" style="304" customWidth="1"/>
    <col min="4" max="16384" width="9.375" style="3" customWidth="1"/>
  </cols>
  <sheetData>
    <row r="1" spans="1:3" s="2" customFormat="1" ht="16.5" customHeight="1" thickBot="1">
      <c r="A1" s="172"/>
      <c r="B1" s="497" t="s">
        <v>454</v>
      </c>
      <c r="C1" s="497"/>
    </row>
    <row r="2" spans="1:3" s="93" customFormat="1" ht="21" customHeight="1">
      <c r="A2" s="318" t="s">
        <v>55</v>
      </c>
      <c r="B2" s="275" t="s">
        <v>425</v>
      </c>
      <c r="C2" s="277" t="s">
        <v>45</v>
      </c>
    </row>
    <row r="3" spans="1:3" s="93" customFormat="1" ht="16.5" thickBot="1">
      <c r="A3" s="173" t="s">
        <v>162</v>
      </c>
      <c r="B3" s="276" t="s">
        <v>410</v>
      </c>
      <c r="C3" s="278">
        <v>3</v>
      </c>
    </row>
    <row r="4" spans="1:3" s="94" customFormat="1" ht="15.75" customHeight="1" thickBot="1">
      <c r="A4" s="174"/>
      <c r="B4" s="174"/>
      <c r="C4" s="175" t="s">
        <v>46</v>
      </c>
    </row>
    <row r="5" spans="1:3" ht="13.5" thickBot="1">
      <c r="A5" s="319" t="s">
        <v>163</v>
      </c>
      <c r="B5" s="176" t="s">
        <v>47</v>
      </c>
      <c r="C5" s="279" t="s">
        <v>48</v>
      </c>
    </row>
    <row r="6" spans="1:3" s="64" customFormat="1" ht="12.75" customHeight="1" thickBot="1">
      <c r="A6" s="163">
        <v>1</v>
      </c>
      <c r="B6" s="164">
        <v>2</v>
      </c>
      <c r="C6" s="165">
        <v>3</v>
      </c>
    </row>
    <row r="7" spans="1:3" s="64" customFormat="1" ht="15.75" customHeight="1" thickBot="1">
      <c r="A7" s="177"/>
      <c r="B7" s="178" t="s">
        <v>49</v>
      </c>
      <c r="C7" s="280"/>
    </row>
    <row r="8" spans="1:3" s="64" customFormat="1" ht="12" customHeight="1" thickBot="1">
      <c r="A8" s="31" t="s">
        <v>11</v>
      </c>
      <c r="B8" s="20" t="s">
        <v>202</v>
      </c>
      <c r="C8" s="215">
        <f>+C9+C10+C11+C12+C13+C14</f>
        <v>4000</v>
      </c>
    </row>
    <row r="9" spans="1:3" s="95" customFormat="1" ht="12" customHeight="1">
      <c r="A9" s="346" t="s">
        <v>82</v>
      </c>
      <c r="B9" s="328" t="s">
        <v>203</v>
      </c>
      <c r="C9" s="218">
        <v>4000</v>
      </c>
    </row>
    <row r="10" spans="1:3" s="96" customFormat="1" ht="12" customHeight="1">
      <c r="A10" s="347" t="s">
        <v>83</v>
      </c>
      <c r="B10" s="329" t="s">
        <v>204</v>
      </c>
      <c r="C10" s="217"/>
    </row>
    <row r="11" spans="1:3" s="96" customFormat="1" ht="12" customHeight="1">
      <c r="A11" s="347" t="s">
        <v>84</v>
      </c>
      <c r="B11" s="329" t="s">
        <v>205</v>
      </c>
      <c r="C11" s="217"/>
    </row>
    <row r="12" spans="1:3" s="96" customFormat="1" ht="12" customHeight="1">
      <c r="A12" s="347" t="s">
        <v>85</v>
      </c>
      <c r="B12" s="329" t="s">
        <v>206</v>
      </c>
      <c r="C12" s="217"/>
    </row>
    <row r="13" spans="1:3" s="96" customFormat="1" ht="12" customHeight="1">
      <c r="A13" s="347" t="s">
        <v>108</v>
      </c>
      <c r="B13" s="329" t="s">
        <v>207</v>
      </c>
      <c r="C13" s="420"/>
    </row>
    <row r="14" spans="1:3" s="95" customFormat="1" ht="12" customHeight="1" thickBot="1">
      <c r="A14" s="348" t="s">
        <v>86</v>
      </c>
      <c r="B14" s="330" t="s">
        <v>208</v>
      </c>
      <c r="C14" s="421"/>
    </row>
    <row r="15" spans="1:3" s="95" customFormat="1" ht="12" customHeight="1" thickBot="1">
      <c r="A15" s="31" t="s">
        <v>12</v>
      </c>
      <c r="B15" s="210" t="s">
        <v>209</v>
      </c>
      <c r="C15" s="215">
        <f>+C16+C17+C18+C19+C20</f>
        <v>960</v>
      </c>
    </row>
    <row r="16" spans="1:3" s="95" customFormat="1" ht="12" customHeight="1">
      <c r="A16" s="346" t="s">
        <v>88</v>
      </c>
      <c r="B16" s="328" t="s">
        <v>210</v>
      </c>
      <c r="C16" s="218"/>
    </row>
    <row r="17" spans="1:3" s="95" customFormat="1" ht="12" customHeight="1">
      <c r="A17" s="347" t="s">
        <v>89</v>
      </c>
      <c r="B17" s="329" t="s">
        <v>211</v>
      </c>
      <c r="C17" s="217"/>
    </row>
    <row r="18" spans="1:3" s="95" customFormat="1" ht="12" customHeight="1">
      <c r="A18" s="347" t="s">
        <v>90</v>
      </c>
      <c r="B18" s="329" t="s">
        <v>402</v>
      </c>
      <c r="C18" s="217"/>
    </row>
    <row r="19" spans="1:3" s="95" customFormat="1" ht="12" customHeight="1">
      <c r="A19" s="347" t="s">
        <v>91</v>
      </c>
      <c r="B19" s="329" t="s">
        <v>403</v>
      </c>
      <c r="C19" s="217"/>
    </row>
    <row r="20" spans="1:3" s="95" customFormat="1" ht="12" customHeight="1">
      <c r="A20" s="347" t="s">
        <v>92</v>
      </c>
      <c r="B20" s="329" t="s">
        <v>212</v>
      </c>
      <c r="C20" s="217">
        <v>960</v>
      </c>
    </row>
    <row r="21" spans="1:3" s="96" customFormat="1" ht="12" customHeight="1" thickBot="1">
      <c r="A21" s="348" t="s">
        <v>98</v>
      </c>
      <c r="B21" s="330" t="s">
        <v>213</v>
      </c>
      <c r="C21" s="219"/>
    </row>
    <row r="22" spans="1:3" s="96" customFormat="1" ht="12" customHeight="1" thickBot="1">
      <c r="A22" s="31" t="s">
        <v>13</v>
      </c>
      <c r="B22" s="20" t="s">
        <v>214</v>
      </c>
      <c r="C22" s="215">
        <f>+C23+C24+C25+C26+C27</f>
        <v>0</v>
      </c>
    </row>
    <row r="23" spans="1:3" s="96" customFormat="1" ht="12" customHeight="1">
      <c r="A23" s="346" t="s">
        <v>71</v>
      </c>
      <c r="B23" s="328" t="s">
        <v>215</v>
      </c>
      <c r="C23" s="218"/>
    </row>
    <row r="24" spans="1:3" s="95" customFormat="1" ht="12" customHeight="1">
      <c r="A24" s="347" t="s">
        <v>72</v>
      </c>
      <c r="B24" s="329" t="s">
        <v>216</v>
      </c>
      <c r="C24" s="217"/>
    </row>
    <row r="25" spans="1:3" s="96" customFormat="1" ht="12" customHeight="1">
      <c r="A25" s="347" t="s">
        <v>73</v>
      </c>
      <c r="B25" s="329" t="s">
        <v>404</v>
      </c>
      <c r="C25" s="217"/>
    </row>
    <row r="26" spans="1:3" s="96" customFormat="1" ht="12" customHeight="1">
      <c r="A26" s="347" t="s">
        <v>74</v>
      </c>
      <c r="B26" s="329" t="s">
        <v>405</v>
      </c>
      <c r="C26" s="217"/>
    </row>
    <row r="27" spans="1:3" s="96" customFormat="1" ht="12" customHeight="1">
      <c r="A27" s="347" t="s">
        <v>129</v>
      </c>
      <c r="B27" s="329" t="s">
        <v>217</v>
      </c>
      <c r="C27" s="217"/>
    </row>
    <row r="28" spans="1:3" s="96" customFormat="1" ht="12" customHeight="1" thickBot="1">
      <c r="A28" s="348" t="s">
        <v>130</v>
      </c>
      <c r="B28" s="330" t="s">
        <v>218</v>
      </c>
      <c r="C28" s="219"/>
    </row>
    <row r="29" spans="1:3" s="96" customFormat="1" ht="12" customHeight="1" thickBot="1">
      <c r="A29" s="31" t="s">
        <v>131</v>
      </c>
      <c r="B29" s="20" t="s">
        <v>219</v>
      </c>
      <c r="C29" s="221">
        <f>+C30+C33+C34+C35</f>
        <v>0</v>
      </c>
    </row>
    <row r="30" spans="1:3" s="96" customFormat="1" ht="12" customHeight="1">
      <c r="A30" s="346" t="s">
        <v>220</v>
      </c>
      <c r="B30" s="328" t="s">
        <v>226</v>
      </c>
      <c r="C30" s="323">
        <f>+C31+C32</f>
        <v>0</v>
      </c>
    </row>
    <row r="31" spans="1:3" s="96" customFormat="1" ht="12" customHeight="1">
      <c r="A31" s="347" t="s">
        <v>221</v>
      </c>
      <c r="B31" s="329" t="s">
        <v>227</v>
      </c>
      <c r="C31" s="217"/>
    </row>
    <row r="32" spans="1:3" s="96" customFormat="1" ht="12" customHeight="1">
      <c r="A32" s="347" t="s">
        <v>222</v>
      </c>
      <c r="B32" s="329" t="s">
        <v>228</v>
      </c>
      <c r="C32" s="217"/>
    </row>
    <row r="33" spans="1:3" s="96" customFormat="1" ht="12" customHeight="1">
      <c r="A33" s="347" t="s">
        <v>223</v>
      </c>
      <c r="B33" s="329" t="s">
        <v>229</v>
      </c>
      <c r="C33" s="217"/>
    </row>
    <row r="34" spans="1:3" s="96" customFormat="1" ht="12" customHeight="1">
      <c r="A34" s="347" t="s">
        <v>224</v>
      </c>
      <c r="B34" s="329" t="s">
        <v>230</v>
      </c>
      <c r="C34" s="217"/>
    </row>
    <row r="35" spans="1:3" s="96" customFormat="1" ht="12" customHeight="1" thickBot="1">
      <c r="A35" s="348" t="s">
        <v>225</v>
      </c>
      <c r="B35" s="330" t="s">
        <v>231</v>
      </c>
      <c r="C35" s="219"/>
    </row>
    <row r="36" spans="1:3" s="96" customFormat="1" ht="12" customHeight="1" thickBot="1">
      <c r="A36" s="31" t="s">
        <v>15</v>
      </c>
      <c r="B36" s="20" t="s">
        <v>232</v>
      </c>
      <c r="C36" s="215">
        <f>SUM(C37:C46)</f>
        <v>2168</v>
      </c>
    </row>
    <row r="37" spans="1:3" s="96" customFormat="1" ht="12" customHeight="1">
      <c r="A37" s="346" t="s">
        <v>75</v>
      </c>
      <c r="B37" s="328" t="s">
        <v>235</v>
      </c>
      <c r="C37" s="218">
        <v>160</v>
      </c>
    </row>
    <row r="38" spans="1:3" s="96" customFormat="1" ht="12" customHeight="1">
      <c r="A38" s="347" t="s">
        <v>76</v>
      </c>
      <c r="B38" s="329" t="s">
        <v>236</v>
      </c>
      <c r="C38" s="217">
        <v>30</v>
      </c>
    </row>
    <row r="39" spans="1:3" s="96" customFormat="1" ht="12" customHeight="1">
      <c r="A39" s="347" t="s">
        <v>77</v>
      </c>
      <c r="B39" s="329" t="s">
        <v>237</v>
      </c>
      <c r="C39" s="217"/>
    </row>
    <row r="40" spans="1:3" s="96" customFormat="1" ht="12" customHeight="1">
      <c r="A40" s="347" t="s">
        <v>133</v>
      </c>
      <c r="B40" s="329" t="s">
        <v>238</v>
      </c>
      <c r="C40" s="217"/>
    </row>
    <row r="41" spans="1:3" s="96" customFormat="1" ht="12" customHeight="1">
      <c r="A41" s="347" t="s">
        <v>134</v>
      </c>
      <c r="B41" s="329" t="s">
        <v>239</v>
      </c>
      <c r="C41" s="217"/>
    </row>
    <row r="42" spans="1:3" s="96" customFormat="1" ht="12" customHeight="1">
      <c r="A42" s="347" t="s">
        <v>135</v>
      </c>
      <c r="B42" s="329" t="s">
        <v>240</v>
      </c>
      <c r="C42" s="217">
        <v>238</v>
      </c>
    </row>
    <row r="43" spans="1:3" s="96" customFormat="1" ht="12" customHeight="1">
      <c r="A43" s="347" t="s">
        <v>136</v>
      </c>
      <c r="B43" s="329" t="s">
        <v>241</v>
      </c>
      <c r="C43" s="217"/>
    </row>
    <row r="44" spans="1:3" s="96" customFormat="1" ht="12" customHeight="1">
      <c r="A44" s="347" t="s">
        <v>137</v>
      </c>
      <c r="B44" s="329" t="s">
        <v>242</v>
      </c>
      <c r="C44" s="217"/>
    </row>
    <row r="45" spans="1:3" s="96" customFormat="1" ht="12" customHeight="1">
      <c r="A45" s="347" t="s">
        <v>233</v>
      </c>
      <c r="B45" s="329" t="s">
        <v>243</v>
      </c>
      <c r="C45" s="220"/>
    </row>
    <row r="46" spans="1:3" s="96" customFormat="1" ht="12" customHeight="1" thickBot="1">
      <c r="A46" s="348" t="s">
        <v>234</v>
      </c>
      <c r="B46" s="330" t="s">
        <v>244</v>
      </c>
      <c r="C46" s="315">
        <v>1740</v>
      </c>
    </row>
    <row r="47" spans="1:3" s="96" customFormat="1" ht="12" customHeight="1" thickBot="1">
      <c r="A47" s="31" t="s">
        <v>16</v>
      </c>
      <c r="B47" s="20" t="s">
        <v>245</v>
      </c>
      <c r="C47" s="215">
        <f>SUM(C48:C52)</f>
        <v>2540</v>
      </c>
    </row>
    <row r="48" spans="1:3" s="96" customFormat="1" ht="12" customHeight="1">
      <c r="A48" s="346" t="s">
        <v>78</v>
      </c>
      <c r="B48" s="328" t="s">
        <v>249</v>
      </c>
      <c r="C48" s="363">
        <v>2540</v>
      </c>
    </row>
    <row r="49" spans="1:3" s="96" customFormat="1" ht="12" customHeight="1">
      <c r="A49" s="347" t="s">
        <v>79</v>
      </c>
      <c r="B49" s="329" t="s">
        <v>250</v>
      </c>
      <c r="C49" s="220"/>
    </row>
    <row r="50" spans="1:3" s="96" customFormat="1" ht="12" customHeight="1">
      <c r="A50" s="347" t="s">
        <v>246</v>
      </c>
      <c r="B50" s="329" t="s">
        <v>251</v>
      </c>
      <c r="C50" s="220"/>
    </row>
    <row r="51" spans="1:3" s="96" customFormat="1" ht="12" customHeight="1">
      <c r="A51" s="347" t="s">
        <v>247</v>
      </c>
      <c r="B51" s="329" t="s">
        <v>252</v>
      </c>
      <c r="C51" s="220"/>
    </row>
    <row r="52" spans="1:3" s="96" customFormat="1" ht="12" customHeight="1" thickBot="1">
      <c r="A52" s="348" t="s">
        <v>248</v>
      </c>
      <c r="B52" s="330" t="s">
        <v>253</v>
      </c>
      <c r="C52" s="315"/>
    </row>
    <row r="53" spans="1:3" s="96" customFormat="1" ht="12" customHeight="1" thickBot="1">
      <c r="A53" s="31" t="s">
        <v>138</v>
      </c>
      <c r="B53" s="20" t="s">
        <v>254</v>
      </c>
      <c r="C53" s="215">
        <f>SUM(C54:C56)</f>
        <v>150</v>
      </c>
    </row>
    <row r="54" spans="1:3" s="96" customFormat="1" ht="12" customHeight="1">
      <c r="A54" s="346" t="s">
        <v>80</v>
      </c>
      <c r="B54" s="328" t="s">
        <v>255</v>
      </c>
      <c r="C54" s="218"/>
    </row>
    <row r="55" spans="1:3" s="96" customFormat="1" ht="12" customHeight="1">
      <c r="A55" s="347" t="s">
        <v>81</v>
      </c>
      <c r="B55" s="329" t="s">
        <v>406</v>
      </c>
      <c r="C55" s="217">
        <v>100</v>
      </c>
    </row>
    <row r="56" spans="1:3" s="96" customFormat="1" ht="12" customHeight="1">
      <c r="A56" s="347" t="s">
        <v>258</v>
      </c>
      <c r="B56" s="329" t="s">
        <v>256</v>
      </c>
      <c r="C56" s="217">
        <v>50</v>
      </c>
    </row>
    <row r="57" spans="1:3" s="96" customFormat="1" ht="12" customHeight="1" thickBot="1">
      <c r="A57" s="348" t="s">
        <v>259</v>
      </c>
      <c r="B57" s="330" t="s">
        <v>257</v>
      </c>
      <c r="C57" s="219"/>
    </row>
    <row r="58" spans="1:3" s="96" customFormat="1" ht="12" customHeight="1" thickBot="1">
      <c r="A58" s="31" t="s">
        <v>18</v>
      </c>
      <c r="B58" s="210" t="s">
        <v>260</v>
      </c>
      <c r="C58" s="215">
        <f>SUM(C59:C61)</f>
        <v>0</v>
      </c>
    </row>
    <row r="59" spans="1:3" s="96" customFormat="1" ht="12" customHeight="1">
      <c r="A59" s="346" t="s">
        <v>139</v>
      </c>
      <c r="B59" s="328" t="s">
        <v>262</v>
      </c>
      <c r="C59" s="220"/>
    </row>
    <row r="60" spans="1:3" s="96" customFormat="1" ht="12" customHeight="1">
      <c r="A60" s="347" t="s">
        <v>140</v>
      </c>
      <c r="B60" s="329" t="s">
        <v>407</v>
      </c>
      <c r="C60" s="220"/>
    </row>
    <row r="61" spans="1:3" s="96" customFormat="1" ht="12" customHeight="1">
      <c r="A61" s="347" t="s">
        <v>175</v>
      </c>
      <c r="B61" s="329" t="s">
        <v>263</v>
      </c>
      <c r="C61" s="220"/>
    </row>
    <row r="62" spans="1:3" s="96" customFormat="1" ht="12" customHeight="1" thickBot="1">
      <c r="A62" s="348" t="s">
        <v>261</v>
      </c>
      <c r="B62" s="330" t="s">
        <v>264</v>
      </c>
      <c r="C62" s="220"/>
    </row>
    <row r="63" spans="1:3" s="96" customFormat="1" ht="12" customHeight="1" thickBot="1">
      <c r="A63" s="31" t="s">
        <v>19</v>
      </c>
      <c r="B63" s="20" t="s">
        <v>265</v>
      </c>
      <c r="C63" s="221">
        <f>+C8+C15+C22+C29+C36+C47+C53+C58</f>
        <v>9818</v>
      </c>
    </row>
    <row r="64" spans="1:3" s="96" customFormat="1" ht="12" customHeight="1" thickBot="1">
      <c r="A64" s="349" t="s">
        <v>392</v>
      </c>
      <c r="B64" s="210" t="s">
        <v>267</v>
      </c>
      <c r="C64" s="215">
        <f>SUM(C65:C67)</f>
        <v>0</v>
      </c>
    </row>
    <row r="65" spans="1:3" s="96" customFormat="1" ht="12" customHeight="1">
      <c r="A65" s="346" t="s">
        <v>300</v>
      </c>
      <c r="B65" s="328" t="s">
        <v>268</v>
      </c>
      <c r="C65" s="220"/>
    </row>
    <row r="66" spans="1:3" s="96" customFormat="1" ht="12" customHeight="1">
      <c r="A66" s="347" t="s">
        <v>309</v>
      </c>
      <c r="B66" s="329" t="s">
        <v>269</v>
      </c>
      <c r="C66" s="220"/>
    </row>
    <row r="67" spans="1:3" s="96" customFormat="1" ht="12" customHeight="1" thickBot="1">
      <c r="A67" s="348" t="s">
        <v>310</v>
      </c>
      <c r="B67" s="332" t="s">
        <v>270</v>
      </c>
      <c r="C67" s="220"/>
    </row>
    <row r="68" spans="1:3" s="96" customFormat="1" ht="12" customHeight="1" thickBot="1">
      <c r="A68" s="349" t="s">
        <v>271</v>
      </c>
      <c r="B68" s="210" t="s">
        <v>272</v>
      </c>
      <c r="C68" s="215">
        <f>SUM(C69:C72)</f>
        <v>0</v>
      </c>
    </row>
    <row r="69" spans="1:3" s="96" customFormat="1" ht="12" customHeight="1">
      <c r="A69" s="346" t="s">
        <v>109</v>
      </c>
      <c r="B69" s="328" t="s">
        <v>273</v>
      </c>
      <c r="C69" s="220"/>
    </row>
    <row r="70" spans="1:3" s="96" customFormat="1" ht="12" customHeight="1">
      <c r="A70" s="347" t="s">
        <v>110</v>
      </c>
      <c r="B70" s="329" t="s">
        <v>274</v>
      </c>
      <c r="C70" s="220"/>
    </row>
    <row r="71" spans="1:3" s="96" customFormat="1" ht="12" customHeight="1">
      <c r="A71" s="347" t="s">
        <v>301</v>
      </c>
      <c r="B71" s="329" t="s">
        <v>275</v>
      </c>
      <c r="C71" s="220"/>
    </row>
    <row r="72" spans="1:3" s="96" customFormat="1" ht="12" customHeight="1" thickBot="1">
      <c r="A72" s="348" t="s">
        <v>302</v>
      </c>
      <c r="B72" s="330" t="s">
        <v>276</v>
      </c>
      <c r="C72" s="220"/>
    </row>
    <row r="73" spans="1:3" s="96" customFormat="1" ht="12" customHeight="1" thickBot="1">
      <c r="A73" s="349" t="s">
        <v>277</v>
      </c>
      <c r="B73" s="210" t="s">
        <v>278</v>
      </c>
      <c r="C73" s="215">
        <f>SUM(C74:C75)</f>
        <v>0</v>
      </c>
    </row>
    <row r="74" spans="1:3" s="96" customFormat="1" ht="12" customHeight="1">
      <c r="A74" s="346" t="s">
        <v>303</v>
      </c>
      <c r="B74" s="328" t="s">
        <v>279</v>
      </c>
      <c r="C74" s="220"/>
    </row>
    <row r="75" spans="1:3" s="96" customFormat="1" ht="12" customHeight="1" thickBot="1">
      <c r="A75" s="348" t="s">
        <v>304</v>
      </c>
      <c r="B75" s="330" t="s">
        <v>280</v>
      </c>
      <c r="C75" s="220"/>
    </row>
    <row r="76" spans="1:3" s="95" customFormat="1" ht="12" customHeight="1" thickBot="1">
      <c r="A76" s="349" t="s">
        <v>281</v>
      </c>
      <c r="B76" s="210" t="s">
        <v>282</v>
      </c>
      <c r="C76" s="215">
        <f>SUM(C77:C79)</f>
        <v>0</v>
      </c>
    </row>
    <row r="77" spans="1:3" s="96" customFormat="1" ht="12" customHeight="1">
      <c r="A77" s="346" t="s">
        <v>305</v>
      </c>
      <c r="B77" s="328" t="s">
        <v>283</v>
      </c>
      <c r="C77" s="220"/>
    </row>
    <row r="78" spans="1:3" s="96" customFormat="1" ht="12" customHeight="1">
      <c r="A78" s="347" t="s">
        <v>306</v>
      </c>
      <c r="B78" s="329" t="s">
        <v>284</v>
      </c>
      <c r="C78" s="220"/>
    </row>
    <row r="79" spans="1:3" s="96" customFormat="1" ht="12" customHeight="1" thickBot="1">
      <c r="A79" s="348" t="s">
        <v>307</v>
      </c>
      <c r="B79" s="330" t="s">
        <v>285</v>
      </c>
      <c r="C79" s="220"/>
    </row>
    <row r="80" spans="1:3" s="96" customFormat="1" ht="12" customHeight="1" thickBot="1">
      <c r="A80" s="349" t="s">
        <v>286</v>
      </c>
      <c r="B80" s="210" t="s">
        <v>308</v>
      </c>
      <c r="C80" s="215">
        <f>SUM(C81:C84)</f>
        <v>0</v>
      </c>
    </row>
    <row r="81" spans="1:3" s="96" customFormat="1" ht="12" customHeight="1">
      <c r="A81" s="350" t="s">
        <v>287</v>
      </c>
      <c r="B81" s="328" t="s">
        <v>288</v>
      </c>
      <c r="C81" s="220"/>
    </row>
    <row r="82" spans="1:3" s="96" customFormat="1" ht="12" customHeight="1">
      <c r="A82" s="351" t="s">
        <v>289</v>
      </c>
      <c r="B82" s="329" t="s">
        <v>290</v>
      </c>
      <c r="C82" s="220"/>
    </row>
    <row r="83" spans="1:3" s="96" customFormat="1" ht="12" customHeight="1">
      <c r="A83" s="351" t="s">
        <v>291</v>
      </c>
      <c r="B83" s="329" t="s">
        <v>292</v>
      </c>
      <c r="C83" s="220"/>
    </row>
    <row r="84" spans="1:3" s="95" customFormat="1" ht="12" customHeight="1" thickBot="1">
      <c r="A84" s="352" t="s">
        <v>293</v>
      </c>
      <c r="B84" s="330" t="s">
        <v>294</v>
      </c>
      <c r="C84" s="220"/>
    </row>
    <row r="85" spans="1:3" s="95" customFormat="1" ht="12" customHeight="1" thickBot="1">
      <c r="A85" s="349" t="s">
        <v>295</v>
      </c>
      <c r="B85" s="210" t="s">
        <v>296</v>
      </c>
      <c r="C85" s="364"/>
    </row>
    <row r="86" spans="1:3" s="95" customFormat="1" ht="12" customHeight="1" thickBot="1">
      <c r="A86" s="349" t="s">
        <v>297</v>
      </c>
      <c r="B86" s="336" t="s">
        <v>298</v>
      </c>
      <c r="C86" s="221">
        <f>+C64+C68+C73+C76+C80+C85</f>
        <v>0</v>
      </c>
    </row>
    <row r="87" spans="1:3" s="95" customFormat="1" ht="12" customHeight="1" thickBot="1">
      <c r="A87" s="353" t="s">
        <v>311</v>
      </c>
      <c r="B87" s="338" t="s">
        <v>401</v>
      </c>
      <c r="C87" s="221">
        <f>+C63+C86</f>
        <v>9818</v>
      </c>
    </row>
    <row r="88" spans="1:3" s="96" customFormat="1" ht="15" customHeight="1">
      <c r="A88" s="179"/>
      <c r="B88" s="180"/>
      <c r="C88" s="282"/>
    </row>
    <row r="89" spans="1:3" ht="13.5" thickBot="1">
      <c r="A89" s="354"/>
      <c r="B89" s="181"/>
      <c r="C89" s="283"/>
    </row>
    <row r="90" spans="1:3" s="64" customFormat="1" ht="16.5" customHeight="1" thickBot="1">
      <c r="A90" s="182"/>
      <c r="B90" s="183" t="s">
        <v>51</v>
      </c>
      <c r="C90" s="284"/>
    </row>
    <row r="91" spans="1:3" s="97" customFormat="1" ht="12" customHeight="1" thickBot="1">
      <c r="A91" s="320" t="s">
        <v>11</v>
      </c>
      <c r="B91" s="30" t="s">
        <v>314</v>
      </c>
      <c r="C91" s="214">
        <f>SUM(C92:C96)</f>
        <v>6692</v>
      </c>
    </row>
    <row r="92" spans="1:3" ht="12" customHeight="1">
      <c r="A92" s="355" t="s">
        <v>82</v>
      </c>
      <c r="B92" s="9" t="s">
        <v>41</v>
      </c>
      <c r="C92" s="216"/>
    </row>
    <row r="93" spans="1:3" ht="12" customHeight="1">
      <c r="A93" s="347" t="s">
        <v>83</v>
      </c>
      <c r="B93" s="7" t="s">
        <v>141</v>
      </c>
      <c r="C93" s="217"/>
    </row>
    <row r="94" spans="1:3" ht="12" customHeight="1">
      <c r="A94" s="347" t="s">
        <v>84</v>
      </c>
      <c r="B94" s="7" t="s">
        <v>106</v>
      </c>
      <c r="C94" s="219">
        <v>4641</v>
      </c>
    </row>
    <row r="95" spans="1:3" ht="12" customHeight="1">
      <c r="A95" s="347" t="s">
        <v>85</v>
      </c>
      <c r="B95" s="10" t="s">
        <v>142</v>
      </c>
      <c r="C95" s="219">
        <v>441</v>
      </c>
    </row>
    <row r="96" spans="1:3" ht="12" customHeight="1">
      <c r="A96" s="347" t="s">
        <v>93</v>
      </c>
      <c r="B96" s="18" t="s">
        <v>143</v>
      </c>
      <c r="C96" s="219">
        <v>1610</v>
      </c>
    </row>
    <row r="97" spans="1:3" ht="12" customHeight="1">
      <c r="A97" s="347" t="s">
        <v>86</v>
      </c>
      <c r="B97" s="7" t="s">
        <v>315</v>
      </c>
      <c r="C97" s="219"/>
    </row>
    <row r="98" spans="1:3" ht="12" customHeight="1">
      <c r="A98" s="347" t="s">
        <v>87</v>
      </c>
      <c r="B98" s="114" t="s">
        <v>316</v>
      </c>
      <c r="C98" s="219"/>
    </row>
    <row r="99" spans="1:3" ht="12" customHeight="1">
      <c r="A99" s="347" t="s">
        <v>94</v>
      </c>
      <c r="B99" s="115" t="s">
        <v>317</v>
      </c>
      <c r="C99" s="219"/>
    </row>
    <row r="100" spans="1:3" ht="12" customHeight="1">
      <c r="A100" s="347" t="s">
        <v>95</v>
      </c>
      <c r="B100" s="115" t="s">
        <v>318</v>
      </c>
      <c r="C100" s="219"/>
    </row>
    <row r="101" spans="1:3" ht="12" customHeight="1">
      <c r="A101" s="347" t="s">
        <v>96</v>
      </c>
      <c r="B101" s="114" t="s">
        <v>319</v>
      </c>
      <c r="C101" s="219">
        <v>1210</v>
      </c>
    </row>
    <row r="102" spans="1:3" ht="12" customHeight="1">
      <c r="A102" s="347" t="s">
        <v>97</v>
      </c>
      <c r="B102" s="114" t="s">
        <v>320</v>
      </c>
      <c r="C102" s="219"/>
    </row>
    <row r="103" spans="1:3" ht="12" customHeight="1">
      <c r="A103" s="347" t="s">
        <v>99</v>
      </c>
      <c r="B103" s="115" t="s">
        <v>321</v>
      </c>
      <c r="C103" s="219">
        <v>100</v>
      </c>
    </row>
    <row r="104" spans="1:3" ht="12" customHeight="1">
      <c r="A104" s="356" t="s">
        <v>144</v>
      </c>
      <c r="B104" s="116" t="s">
        <v>322</v>
      </c>
      <c r="C104" s="219"/>
    </row>
    <row r="105" spans="1:3" ht="12" customHeight="1">
      <c r="A105" s="347" t="s">
        <v>312</v>
      </c>
      <c r="B105" s="116" t="s">
        <v>323</v>
      </c>
      <c r="C105" s="219"/>
    </row>
    <row r="106" spans="1:3" ht="12" customHeight="1" thickBot="1">
      <c r="A106" s="357" t="s">
        <v>313</v>
      </c>
      <c r="B106" s="117" t="s">
        <v>324</v>
      </c>
      <c r="C106" s="223">
        <v>300</v>
      </c>
    </row>
    <row r="107" spans="1:3" ht="12" customHeight="1" thickBot="1">
      <c r="A107" s="31" t="s">
        <v>12</v>
      </c>
      <c r="B107" s="29" t="s">
        <v>325</v>
      </c>
      <c r="C107" s="215">
        <f>+C108+C110+C112</f>
        <v>3500</v>
      </c>
    </row>
    <row r="108" spans="1:3" ht="12" customHeight="1">
      <c r="A108" s="346" t="s">
        <v>88</v>
      </c>
      <c r="B108" s="7" t="s">
        <v>173</v>
      </c>
      <c r="C108" s="218">
        <v>2300</v>
      </c>
    </row>
    <row r="109" spans="1:3" ht="12" customHeight="1">
      <c r="A109" s="346" t="s">
        <v>89</v>
      </c>
      <c r="B109" s="11" t="s">
        <v>329</v>
      </c>
      <c r="C109" s="218"/>
    </row>
    <row r="110" spans="1:3" ht="12" customHeight="1">
      <c r="A110" s="346" t="s">
        <v>90</v>
      </c>
      <c r="B110" s="11" t="s">
        <v>145</v>
      </c>
      <c r="C110" s="217">
        <v>1200</v>
      </c>
    </row>
    <row r="111" spans="1:3" ht="12" customHeight="1">
      <c r="A111" s="346" t="s">
        <v>91</v>
      </c>
      <c r="B111" s="11" t="s">
        <v>330</v>
      </c>
      <c r="C111" s="188"/>
    </row>
    <row r="112" spans="1:3" ht="12" customHeight="1">
      <c r="A112" s="346" t="s">
        <v>92</v>
      </c>
      <c r="B112" s="212" t="s">
        <v>176</v>
      </c>
      <c r="C112" s="188"/>
    </row>
    <row r="113" spans="1:3" ht="12" customHeight="1">
      <c r="A113" s="346" t="s">
        <v>98</v>
      </c>
      <c r="B113" s="211" t="s">
        <v>408</v>
      </c>
      <c r="C113" s="188"/>
    </row>
    <row r="114" spans="1:3" ht="12" customHeight="1">
      <c r="A114" s="346" t="s">
        <v>100</v>
      </c>
      <c r="B114" s="324" t="s">
        <v>335</v>
      </c>
      <c r="C114" s="188"/>
    </row>
    <row r="115" spans="1:3" ht="12" customHeight="1">
      <c r="A115" s="346" t="s">
        <v>146</v>
      </c>
      <c r="B115" s="115" t="s">
        <v>318</v>
      </c>
      <c r="C115" s="188"/>
    </row>
    <row r="116" spans="1:3" ht="12" customHeight="1">
      <c r="A116" s="346" t="s">
        <v>147</v>
      </c>
      <c r="B116" s="115" t="s">
        <v>334</v>
      </c>
      <c r="C116" s="188"/>
    </row>
    <row r="117" spans="1:3" ht="12" customHeight="1">
      <c r="A117" s="346" t="s">
        <v>148</v>
      </c>
      <c r="B117" s="115" t="s">
        <v>333</v>
      </c>
      <c r="C117" s="188"/>
    </row>
    <row r="118" spans="1:3" ht="12" customHeight="1">
      <c r="A118" s="346" t="s">
        <v>326</v>
      </c>
      <c r="B118" s="115" t="s">
        <v>321</v>
      </c>
      <c r="C118" s="188"/>
    </row>
    <row r="119" spans="1:3" ht="12" customHeight="1">
      <c r="A119" s="346" t="s">
        <v>327</v>
      </c>
      <c r="B119" s="115" t="s">
        <v>332</v>
      </c>
      <c r="C119" s="188"/>
    </row>
    <row r="120" spans="1:3" ht="12" customHeight="1" thickBot="1">
      <c r="A120" s="356" t="s">
        <v>328</v>
      </c>
      <c r="B120" s="115" t="s">
        <v>331</v>
      </c>
      <c r="C120" s="190"/>
    </row>
    <row r="121" spans="1:3" ht="12" customHeight="1" thickBot="1">
      <c r="A121" s="31" t="s">
        <v>13</v>
      </c>
      <c r="B121" s="104" t="s">
        <v>336</v>
      </c>
      <c r="C121" s="215">
        <f>+C122+C123</f>
        <v>826</v>
      </c>
    </row>
    <row r="122" spans="1:3" ht="12" customHeight="1">
      <c r="A122" s="346" t="s">
        <v>71</v>
      </c>
      <c r="B122" s="8" t="s">
        <v>52</v>
      </c>
      <c r="C122" s="218">
        <v>826</v>
      </c>
    </row>
    <row r="123" spans="1:3" ht="12" customHeight="1" thickBot="1">
      <c r="A123" s="348" t="s">
        <v>72</v>
      </c>
      <c r="B123" s="11" t="s">
        <v>53</v>
      </c>
      <c r="C123" s="219"/>
    </row>
    <row r="124" spans="1:3" ht="12" customHeight="1" thickBot="1">
      <c r="A124" s="31" t="s">
        <v>14</v>
      </c>
      <c r="B124" s="104" t="s">
        <v>337</v>
      </c>
      <c r="C124" s="215">
        <f>+C91+C107+C121</f>
        <v>11018</v>
      </c>
    </row>
    <row r="125" spans="1:3" ht="12" customHeight="1" thickBot="1">
      <c r="A125" s="31" t="s">
        <v>15</v>
      </c>
      <c r="B125" s="104" t="s">
        <v>338</v>
      </c>
      <c r="C125" s="215">
        <f>+C126+C127+C128</f>
        <v>0</v>
      </c>
    </row>
    <row r="126" spans="1:3" s="97" customFormat="1" ht="12" customHeight="1">
      <c r="A126" s="346" t="s">
        <v>75</v>
      </c>
      <c r="B126" s="8" t="s">
        <v>339</v>
      </c>
      <c r="C126" s="188"/>
    </row>
    <row r="127" spans="1:3" ht="12" customHeight="1">
      <c r="A127" s="346" t="s">
        <v>76</v>
      </c>
      <c r="B127" s="8" t="s">
        <v>340</v>
      </c>
      <c r="C127" s="188"/>
    </row>
    <row r="128" spans="1:3" ht="12" customHeight="1" thickBot="1">
      <c r="A128" s="356" t="s">
        <v>77</v>
      </c>
      <c r="B128" s="6" t="s">
        <v>341</v>
      </c>
      <c r="C128" s="188"/>
    </row>
    <row r="129" spans="1:3" ht="12" customHeight="1" thickBot="1">
      <c r="A129" s="31" t="s">
        <v>16</v>
      </c>
      <c r="B129" s="104" t="s">
        <v>391</v>
      </c>
      <c r="C129" s="215">
        <f>+C130+C131+C132+C133</f>
        <v>0</v>
      </c>
    </row>
    <row r="130" spans="1:3" ht="12" customHeight="1">
      <c r="A130" s="346" t="s">
        <v>78</v>
      </c>
      <c r="B130" s="8" t="s">
        <v>342</v>
      </c>
      <c r="C130" s="188"/>
    </row>
    <row r="131" spans="1:3" ht="12" customHeight="1">
      <c r="A131" s="346" t="s">
        <v>79</v>
      </c>
      <c r="B131" s="8" t="s">
        <v>343</v>
      </c>
      <c r="C131" s="188"/>
    </row>
    <row r="132" spans="1:3" ht="12" customHeight="1">
      <c r="A132" s="346" t="s">
        <v>246</v>
      </c>
      <c r="B132" s="8" t="s">
        <v>344</v>
      </c>
      <c r="C132" s="188"/>
    </row>
    <row r="133" spans="1:3" s="97" customFormat="1" ht="12" customHeight="1" thickBot="1">
      <c r="A133" s="356" t="s">
        <v>247</v>
      </c>
      <c r="B133" s="6" t="s">
        <v>345</v>
      </c>
      <c r="C133" s="188"/>
    </row>
    <row r="134" spans="1:11" ht="12" customHeight="1" thickBot="1">
      <c r="A134" s="31" t="s">
        <v>17</v>
      </c>
      <c r="B134" s="104" t="s">
        <v>346</v>
      </c>
      <c r="C134" s="221">
        <f>+C135+C136+C137+C138</f>
        <v>0</v>
      </c>
      <c r="K134" s="186"/>
    </row>
    <row r="135" spans="1:3" ht="12.75">
      <c r="A135" s="346" t="s">
        <v>80</v>
      </c>
      <c r="B135" s="8" t="s">
        <v>347</v>
      </c>
      <c r="C135" s="188"/>
    </row>
    <row r="136" spans="1:3" ht="12" customHeight="1">
      <c r="A136" s="346" t="s">
        <v>81</v>
      </c>
      <c r="B136" s="8" t="s">
        <v>357</v>
      </c>
      <c r="C136" s="188"/>
    </row>
    <row r="137" spans="1:3" s="97" customFormat="1" ht="12" customHeight="1">
      <c r="A137" s="346" t="s">
        <v>258</v>
      </c>
      <c r="B137" s="8" t="s">
        <v>348</v>
      </c>
      <c r="C137" s="188"/>
    </row>
    <row r="138" spans="1:3" s="97" customFormat="1" ht="12" customHeight="1" thickBot="1">
      <c r="A138" s="356" t="s">
        <v>259</v>
      </c>
      <c r="B138" s="6" t="s">
        <v>349</v>
      </c>
      <c r="C138" s="188"/>
    </row>
    <row r="139" spans="1:3" s="97" customFormat="1" ht="12" customHeight="1" thickBot="1">
      <c r="A139" s="31" t="s">
        <v>18</v>
      </c>
      <c r="B139" s="104" t="s">
        <v>350</v>
      </c>
      <c r="C139" s="224">
        <f>+C140+C141+C142+C143</f>
        <v>0</v>
      </c>
    </row>
    <row r="140" spans="1:3" s="97" customFormat="1" ht="12" customHeight="1">
      <c r="A140" s="346" t="s">
        <v>139</v>
      </c>
      <c r="B140" s="8" t="s">
        <v>351</v>
      </c>
      <c r="C140" s="188"/>
    </row>
    <row r="141" spans="1:3" s="97" customFormat="1" ht="12" customHeight="1">
      <c r="A141" s="346" t="s">
        <v>140</v>
      </c>
      <c r="B141" s="8" t="s">
        <v>352</v>
      </c>
      <c r="C141" s="188"/>
    </row>
    <row r="142" spans="1:3" s="97" customFormat="1" ht="12" customHeight="1">
      <c r="A142" s="346" t="s">
        <v>175</v>
      </c>
      <c r="B142" s="8" t="s">
        <v>353</v>
      </c>
      <c r="C142" s="188"/>
    </row>
    <row r="143" spans="1:3" ht="12.75" customHeight="1" thickBot="1">
      <c r="A143" s="346" t="s">
        <v>261</v>
      </c>
      <c r="B143" s="8" t="s">
        <v>354</v>
      </c>
      <c r="C143" s="188"/>
    </row>
    <row r="144" spans="1:3" ht="12" customHeight="1" thickBot="1">
      <c r="A144" s="31" t="s">
        <v>19</v>
      </c>
      <c r="B144" s="104" t="s">
        <v>355</v>
      </c>
      <c r="C144" s="340">
        <f>+C125+C129+C134+C139</f>
        <v>0</v>
      </c>
    </row>
    <row r="145" spans="1:3" ht="15" customHeight="1" thickBot="1">
      <c r="A145" s="358" t="s">
        <v>20</v>
      </c>
      <c r="B145" s="291" t="s">
        <v>356</v>
      </c>
      <c r="C145" s="340">
        <f>+C124+C144</f>
        <v>11018</v>
      </c>
    </row>
    <row r="146" spans="1:3" ht="13.5" thickBot="1">
      <c r="A146" s="299"/>
      <c r="B146" s="300"/>
      <c r="C146" s="301"/>
    </row>
    <row r="147" spans="1:3" ht="15" customHeight="1" thickBot="1">
      <c r="A147" s="184" t="s">
        <v>164</v>
      </c>
      <c r="B147" s="185"/>
      <c r="C147" s="101">
        <v>0.75</v>
      </c>
    </row>
    <row r="148" spans="1:3" ht="14.25" customHeight="1" thickBot="1">
      <c r="A148" s="184" t="s">
        <v>165</v>
      </c>
      <c r="B148" s="185"/>
      <c r="C148" s="101">
        <v>2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D6" sqref="D6"/>
    </sheetView>
  </sheetViews>
  <sheetFormatPr defaultColWidth="9.00390625" defaultRowHeight="12.75"/>
  <cols>
    <col min="1" max="1" width="19.50390625" style="302" customWidth="1"/>
    <col min="2" max="2" width="72.00390625" style="303" customWidth="1"/>
    <col min="3" max="3" width="25.00390625" style="304" customWidth="1"/>
    <col min="4" max="16384" width="9.375" style="3" customWidth="1"/>
  </cols>
  <sheetData>
    <row r="1" spans="1:3" s="2" customFormat="1" ht="16.5" customHeight="1" thickBot="1">
      <c r="A1" s="172"/>
      <c r="B1" s="497" t="s">
        <v>455</v>
      </c>
      <c r="C1" s="497"/>
    </row>
    <row r="2" spans="1:3" s="93" customFormat="1" ht="21" customHeight="1">
      <c r="A2" s="318" t="s">
        <v>55</v>
      </c>
      <c r="B2" s="275" t="s">
        <v>425</v>
      </c>
      <c r="C2" s="277" t="s">
        <v>45</v>
      </c>
    </row>
    <row r="3" spans="1:3" s="93" customFormat="1" ht="16.5" thickBot="1">
      <c r="A3" s="173" t="s">
        <v>162</v>
      </c>
      <c r="B3" s="276" t="s">
        <v>411</v>
      </c>
      <c r="C3" s="278">
        <v>4</v>
      </c>
    </row>
    <row r="4" spans="1:3" s="94" customFormat="1" ht="15.75" customHeight="1" thickBot="1">
      <c r="A4" s="174"/>
      <c r="B4" s="174"/>
      <c r="C4" s="175" t="s">
        <v>46</v>
      </c>
    </row>
    <row r="5" spans="1:3" ht="13.5" thickBot="1">
      <c r="A5" s="319" t="s">
        <v>163</v>
      </c>
      <c r="B5" s="176" t="s">
        <v>47</v>
      </c>
      <c r="C5" s="279" t="s">
        <v>48</v>
      </c>
    </row>
    <row r="6" spans="1:3" s="64" customFormat="1" ht="12.75" customHeight="1" thickBot="1">
      <c r="A6" s="163">
        <v>1</v>
      </c>
      <c r="B6" s="164">
        <v>2</v>
      </c>
      <c r="C6" s="165">
        <v>3</v>
      </c>
    </row>
    <row r="7" spans="1:3" s="64" customFormat="1" ht="15.75" customHeight="1" thickBot="1">
      <c r="A7" s="177"/>
      <c r="B7" s="178" t="s">
        <v>49</v>
      </c>
      <c r="C7" s="280"/>
    </row>
    <row r="8" spans="1:3" s="64" customFormat="1" ht="12" customHeight="1" thickBot="1">
      <c r="A8" s="31" t="s">
        <v>11</v>
      </c>
      <c r="B8" s="20" t="s">
        <v>202</v>
      </c>
      <c r="C8" s="215">
        <f>+C9+C10+C11+C12+C13+C14</f>
        <v>0</v>
      </c>
    </row>
    <row r="9" spans="1:3" s="95" customFormat="1" ht="12" customHeight="1">
      <c r="A9" s="346" t="s">
        <v>82</v>
      </c>
      <c r="B9" s="328" t="s">
        <v>203</v>
      </c>
      <c r="C9" s="218"/>
    </row>
    <row r="10" spans="1:3" s="96" customFormat="1" ht="12" customHeight="1">
      <c r="A10" s="347" t="s">
        <v>83</v>
      </c>
      <c r="B10" s="329" t="s">
        <v>204</v>
      </c>
      <c r="C10" s="217"/>
    </row>
    <row r="11" spans="1:3" s="96" customFormat="1" ht="12" customHeight="1">
      <c r="A11" s="347" t="s">
        <v>84</v>
      </c>
      <c r="B11" s="329" t="s">
        <v>205</v>
      </c>
      <c r="C11" s="217"/>
    </row>
    <row r="12" spans="1:3" s="96" customFormat="1" ht="12" customHeight="1">
      <c r="A12" s="347" t="s">
        <v>85</v>
      </c>
      <c r="B12" s="329" t="s">
        <v>206</v>
      </c>
      <c r="C12" s="217"/>
    </row>
    <row r="13" spans="1:3" s="96" customFormat="1" ht="12" customHeight="1">
      <c r="A13" s="347" t="s">
        <v>108</v>
      </c>
      <c r="B13" s="329" t="s">
        <v>207</v>
      </c>
      <c r="C13" s="420"/>
    </row>
    <row r="14" spans="1:3" s="95" customFormat="1" ht="12" customHeight="1" thickBot="1">
      <c r="A14" s="348" t="s">
        <v>86</v>
      </c>
      <c r="B14" s="330" t="s">
        <v>208</v>
      </c>
      <c r="C14" s="421"/>
    </row>
    <row r="15" spans="1:3" s="95" customFormat="1" ht="12" customHeight="1" thickBot="1">
      <c r="A15" s="31" t="s">
        <v>12</v>
      </c>
      <c r="B15" s="210" t="s">
        <v>209</v>
      </c>
      <c r="C15" s="215">
        <f>+C16+C17+C18+C19+C20</f>
        <v>0</v>
      </c>
    </row>
    <row r="16" spans="1:3" s="95" customFormat="1" ht="12" customHeight="1">
      <c r="A16" s="346" t="s">
        <v>88</v>
      </c>
      <c r="B16" s="328" t="s">
        <v>210</v>
      </c>
      <c r="C16" s="218"/>
    </row>
    <row r="17" spans="1:3" s="95" customFormat="1" ht="12" customHeight="1">
      <c r="A17" s="347" t="s">
        <v>89</v>
      </c>
      <c r="B17" s="329" t="s">
        <v>211</v>
      </c>
      <c r="C17" s="217"/>
    </row>
    <row r="18" spans="1:3" s="95" customFormat="1" ht="12" customHeight="1">
      <c r="A18" s="347" t="s">
        <v>90</v>
      </c>
      <c r="B18" s="329" t="s">
        <v>402</v>
      </c>
      <c r="C18" s="217"/>
    </row>
    <row r="19" spans="1:3" s="95" customFormat="1" ht="12" customHeight="1">
      <c r="A19" s="347" t="s">
        <v>91</v>
      </c>
      <c r="B19" s="329" t="s">
        <v>403</v>
      </c>
      <c r="C19" s="217"/>
    </row>
    <row r="20" spans="1:3" s="95" customFormat="1" ht="12" customHeight="1">
      <c r="A20" s="347" t="s">
        <v>92</v>
      </c>
      <c r="B20" s="329" t="s">
        <v>212</v>
      </c>
      <c r="C20" s="217"/>
    </row>
    <row r="21" spans="1:3" s="96" customFormat="1" ht="12" customHeight="1" thickBot="1">
      <c r="A21" s="348" t="s">
        <v>98</v>
      </c>
      <c r="B21" s="330" t="s">
        <v>213</v>
      </c>
      <c r="C21" s="219"/>
    </row>
    <row r="22" spans="1:3" s="96" customFormat="1" ht="12" customHeight="1" thickBot="1">
      <c r="A22" s="31" t="s">
        <v>13</v>
      </c>
      <c r="B22" s="20" t="s">
        <v>214</v>
      </c>
      <c r="C22" s="215">
        <f>+C23+C24+C25+C26+C27</f>
        <v>0</v>
      </c>
    </row>
    <row r="23" spans="1:3" s="96" customFormat="1" ht="12" customHeight="1">
      <c r="A23" s="346" t="s">
        <v>71</v>
      </c>
      <c r="B23" s="328" t="s">
        <v>215</v>
      </c>
      <c r="C23" s="218"/>
    </row>
    <row r="24" spans="1:3" s="95" customFormat="1" ht="12" customHeight="1">
      <c r="A24" s="347" t="s">
        <v>72</v>
      </c>
      <c r="B24" s="329" t="s">
        <v>216</v>
      </c>
      <c r="C24" s="217"/>
    </row>
    <row r="25" spans="1:3" s="96" customFormat="1" ht="12" customHeight="1">
      <c r="A25" s="347" t="s">
        <v>73</v>
      </c>
      <c r="B25" s="329" t="s">
        <v>404</v>
      </c>
      <c r="C25" s="217"/>
    </row>
    <row r="26" spans="1:3" s="96" customFormat="1" ht="12" customHeight="1">
      <c r="A26" s="347" t="s">
        <v>74</v>
      </c>
      <c r="B26" s="329" t="s">
        <v>405</v>
      </c>
      <c r="C26" s="217"/>
    </row>
    <row r="27" spans="1:3" s="96" customFormat="1" ht="12" customHeight="1">
      <c r="A27" s="347" t="s">
        <v>129</v>
      </c>
      <c r="B27" s="329" t="s">
        <v>217</v>
      </c>
      <c r="C27" s="217"/>
    </row>
    <row r="28" spans="1:3" s="96" customFormat="1" ht="12" customHeight="1" thickBot="1">
      <c r="A28" s="348" t="s">
        <v>130</v>
      </c>
      <c r="B28" s="330" t="s">
        <v>218</v>
      </c>
      <c r="C28" s="219"/>
    </row>
    <row r="29" spans="1:3" s="96" customFormat="1" ht="12" customHeight="1" thickBot="1">
      <c r="A29" s="31" t="s">
        <v>131</v>
      </c>
      <c r="B29" s="20" t="s">
        <v>219</v>
      </c>
      <c r="C29" s="221">
        <f>+C30+C33+C34+C35</f>
        <v>1200</v>
      </c>
    </row>
    <row r="30" spans="1:3" s="96" customFormat="1" ht="12" customHeight="1">
      <c r="A30" s="346" t="s">
        <v>220</v>
      </c>
      <c r="B30" s="328" t="s">
        <v>226</v>
      </c>
      <c r="C30" s="323">
        <f>+C31+C32</f>
        <v>0</v>
      </c>
    </row>
    <row r="31" spans="1:3" s="96" customFormat="1" ht="12" customHeight="1">
      <c r="A31" s="347" t="s">
        <v>221</v>
      </c>
      <c r="B31" s="329" t="s">
        <v>227</v>
      </c>
      <c r="C31" s="217"/>
    </row>
    <row r="32" spans="1:3" s="96" customFormat="1" ht="12" customHeight="1">
      <c r="A32" s="347" t="s">
        <v>222</v>
      </c>
      <c r="B32" s="329" t="s">
        <v>228</v>
      </c>
      <c r="C32" s="217"/>
    </row>
    <row r="33" spans="1:3" s="96" customFormat="1" ht="12" customHeight="1">
      <c r="A33" s="347" t="s">
        <v>223</v>
      </c>
      <c r="B33" s="329" t="s">
        <v>229</v>
      </c>
      <c r="C33" s="217">
        <v>1200</v>
      </c>
    </row>
    <row r="34" spans="1:3" s="96" customFormat="1" ht="12" customHeight="1">
      <c r="A34" s="347" t="s">
        <v>224</v>
      </c>
      <c r="B34" s="329" t="s">
        <v>230</v>
      </c>
      <c r="C34" s="217"/>
    </row>
    <row r="35" spans="1:3" s="96" customFormat="1" ht="12" customHeight="1" thickBot="1">
      <c r="A35" s="348" t="s">
        <v>225</v>
      </c>
      <c r="B35" s="330" t="s">
        <v>231</v>
      </c>
      <c r="C35" s="219"/>
    </row>
    <row r="36" spans="1:3" s="96" customFormat="1" ht="12" customHeight="1" thickBot="1">
      <c r="A36" s="31" t="s">
        <v>15</v>
      </c>
      <c r="B36" s="20" t="s">
        <v>232</v>
      </c>
      <c r="C36" s="215">
        <f>SUM(C37:C46)</f>
        <v>0</v>
      </c>
    </row>
    <row r="37" spans="1:3" s="96" customFormat="1" ht="12" customHeight="1">
      <c r="A37" s="346" t="s">
        <v>75</v>
      </c>
      <c r="B37" s="328" t="s">
        <v>235</v>
      </c>
      <c r="C37" s="218"/>
    </row>
    <row r="38" spans="1:3" s="96" customFormat="1" ht="12" customHeight="1">
      <c r="A38" s="347" t="s">
        <v>76</v>
      </c>
      <c r="B38" s="329" t="s">
        <v>236</v>
      </c>
      <c r="C38" s="217"/>
    </row>
    <row r="39" spans="1:3" s="96" customFormat="1" ht="12" customHeight="1">
      <c r="A39" s="347" t="s">
        <v>77</v>
      </c>
      <c r="B39" s="329" t="s">
        <v>237</v>
      </c>
      <c r="C39" s="217"/>
    </row>
    <row r="40" spans="1:3" s="96" customFormat="1" ht="12" customHeight="1">
      <c r="A40" s="347" t="s">
        <v>133</v>
      </c>
      <c r="B40" s="329" t="s">
        <v>238</v>
      </c>
      <c r="C40" s="217"/>
    </row>
    <row r="41" spans="1:3" s="96" customFormat="1" ht="12" customHeight="1">
      <c r="A41" s="347" t="s">
        <v>134</v>
      </c>
      <c r="B41" s="329" t="s">
        <v>239</v>
      </c>
      <c r="C41" s="217"/>
    </row>
    <row r="42" spans="1:3" s="96" customFormat="1" ht="12" customHeight="1">
      <c r="A42" s="347" t="s">
        <v>135</v>
      </c>
      <c r="B42" s="329" t="s">
        <v>240</v>
      </c>
      <c r="C42" s="217"/>
    </row>
    <row r="43" spans="1:3" s="96" customFormat="1" ht="12" customHeight="1">
      <c r="A43" s="347" t="s">
        <v>136</v>
      </c>
      <c r="B43" s="329" t="s">
        <v>241</v>
      </c>
      <c r="C43" s="217"/>
    </row>
    <row r="44" spans="1:3" s="96" customFormat="1" ht="12" customHeight="1">
      <c r="A44" s="347" t="s">
        <v>137</v>
      </c>
      <c r="B44" s="329" t="s">
        <v>242</v>
      </c>
      <c r="C44" s="217"/>
    </row>
    <row r="45" spans="1:3" s="96" customFormat="1" ht="12" customHeight="1">
      <c r="A45" s="347" t="s">
        <v>233</v>
      </c>
      <c r="B45" s="329" t="s">
        <v>243</v>
      </c>
      <c r="C45" s="220"/>
    </row>
    <row r="46" spans="1:3" s="96" customFormat="1" ht="12" customHeight="1" thickBot="1">
      <c r="A46" s="348" t="s">
        <v>234</v>
      </c>
      <c r="B46" s="330" t="s">
        <v>244</v>
      </c>
      <c r="C46" s="315"/>
    </row>
    <row r="47" spans="1:3" s="96" customFormat="1" ht="12" customHeight="1" thickBot="1">
      <c r="A47" s="31" t="s">
        <v>16</v>
      </c>
      <c r="B47" s="20" t="s">
        <v>245</v>
      </c>
      <c r="C47" s="215">
        <f>SUM(C48:C52)</f>
        <v>0</v>
      </c>
    </row>
    <row r="48" spans="1:3" s="96" customFormat="1" ht="12" customHeight="1">
      <c r="A48" s="346" t="s">
        <v>78</v>
      </c>
      <c r="B48" s="328" t="s">
        <v>249</v>
      </c>
      <c r="C48" s="363"/>
    </row>
    <row r="49" spans="1:3" s="96" customFormat="1" ht="12" customHeight="1">
      <c r="A49" s="347" t="s">
        <v>79</v>
      </c>
      <c r="B49" s="329" t="s">
        <v>250</v>
      </c>
      <c r="C49" s="220"/>
    </row>
    <row r="50" spans="1:3" s="96" customFormat="1" ht="12" customHeight="1">
      <c r="A50" s="347" t="s">
        <v>246</v>
      </c>
      <c r="B50" s="329" t="s">
        <v>251</v>
      </c>
      <c r="C50" s="220"/>
    </row>
    <row r="51" spans="1:3" s="96" customFormat="1" ht="12" customHeight="1">
      <c r="A51" s="347" t="s">
        <v>247</v>
      </c>
      <c r="B51" s="329" t="s">
        <v>252</v>
      </c>
      <c r="C51" s="220"/>
    </row>
    <row r="52" spans="1:3" s="96" customFormat="1" ht="12" customHeight="1" thickBot="1">
      <c r="A52" s="348" t="s">
        <v>248</v>
      </c>
      <c r="B52" s="330" t="s">
        <v>253</v>
      </c>
      <c r="C52" s="315"/>
    </row>
    <row r="53" spans="1:3" s="96" customFormat="1" ht="12" customHeight="1" thickBot="1">
      <c r="A53" s="31" t="s">
        <v>138</v>
      </c>
      <c r="B53" s="20" t="s">
        <v>254</v>
      </c>
      <c r="C53" s="215">
        <f>SUM(C54:C56)</f>
        <v>0</v>
      </c>
    </row>
    <row r="54" spans="1:3" s="96" customFormat="1" ht="12" customHeight="1">
      <c r="A54" s="346" t="s">
        <v>80</v>
      </c>
      <c r="B54" s="328" t="s">
        <v>255</v>
      </c>
      <c r="C54" s="218"/>
    </row>
    <row r="55" spans="1:3" s="96" customFormat="1" ht="12" customHeight="1">
      <c r="A55" s="347" t="s">
        <v>81</v>
      </c>
      <c r="B55" s="329" t="s">
        <v>406</v>
      </c>
      <c r="C55" s="217"/>
    </row>
    <row r="56" spans="1:3" s="96" customFormat="1" ht="12" customHeight="1">
      <c r="A56" s="347" t="s">
        <v>258</v>
      </c>
      <c r="B56" s="329" t="s">
        <v>256</v>
      </c>
      <c r="C56" s="217"/>
    </row>
    <row r="57" spans="1:3" s="96" customFormat="1" ht="12" customHeight="1" thickBot="1">
      <c r="A57" s="348" t="s">
        <v>259</v>
      </c>
      <c r="B57" s="330" t="s">
        <v>257</v>
      </c>
      <c r="C57" s="219"/>
    </row>
    <row r="58" spans="1:3" s="96" customFormat="1" ht="12" customHeight="1" thickBot="1">
      <c r="A58" s="31" t="s">
        <v>18</v>
      </c>
      <c r="B58" s="210" t="s">
        <v>260</v>
      </c>
      <c r="C58" s="215">
        <f>SUM(C59:C61)</f>
        <v>0</v>
      </c>
    </row>
    <row r="59" spans="1:3" s="96" customFormat="1" ht="12" customHeight="1">
      <c r="A59" s="346" t="s">
        <v>139</v>
      </c>
      <c r="B59" s="328" t="s">
        <v>262</v>
      </c>
      <c r="C59" s="220"/>
    </row>
    <row r="60" spans="1:3" s="96" customFormat="1" ht="12" customHeight="1">
      <c r="A60" s="347" t="s">
        <v>140</v>
      </c>
      <c r="B60" s="329" t="s">
        <v>407</v>
      </c>
      <c r="C60" s="220"/>
    </row>
    <row r="61" spans="1:3" s="96" customFormat="1" ht="12" customHeight="1">
      <c r="A61" s="347" t="s">
        <v>175</v>
      </c>
      <c r="B61" s="329" t="s">
        <v>263</v>
      </c>
      <c r="C61" s="220"/>
    </row>
    <row r="62" spans="1:3" s="96" customFormat="1" ht="12" customHeight="1" thickBot="1">
      <c r="A62" s="348" t="s">
        <v>261</v>
      </c>
      <c r="B62" s="330" t="s">
        <v>264</v>
      </c>
      <c r="C62" s="220"/>
    </row>
    <row r="63" spans="1:3" s="96" customFormat="1" ht="12" customHeight="1" thickBot="1">
      <c r="A63" s="31" t="s">
        <v>19</v>
      </c>
      <c r="B63" s="20" t="s">
        <v>265</v>
      </c>
      <c r="C63" s="221">
        <f>+C8+C15+C22+C29+C36+C47+C53+C58</f>
        <v>1200</v>
      </c>
    </row>
    <row r="64" spans="1:3" s="96" customFormat="1" ht="12" customHeight="1" thickBot="1">
      <c r="A64" s="349" t="s">
        <v>392</v>
      </c>
      <c r="B64" s="210" t="s">
        <v>267</v>
      </c>
      <c r="C64" s="215">
        <f>SUM(C65:C67)</f>
        <v>0</v>
      </c>
    </row>
    <row r="65" spans="1:3" s="96" customFormat="1" ht="12" customHeight="1">
      <c r="A65" s="346" t="s">
        <v>300</v>
      </c>
      <c r="B65" s="328" t="s">
        <v>268</v>
      </c>
      <c r="C65" s="220"/>
    </row>
    <row r="66" spans="1:3" s="96" customFormat="1" ht="12" customHeight="1">
      <c r="A66" s="347" t="s">
        <v>309</v>
      </c>
      <c r="B66" s="329" t="s">
        <v>269</v>
      </c>
      <c r="C66" s="220"/>
    </row>
    <row r="67" spans="1:3" s="96" customFormat="1" ht="12" customHeight="1" thickBot="1">
      <c r="A67" s="348" t="s">
        <v>310</v>
      </c>
      <c r="B67" s="332" t="s">
        <v>270</v>
      </c>
      <c r="C67" s="220"/>
    </row>
    <row r="68" spans="1:3" s="96" customFormat="1" ht="12" customHeight="1" thickBot="1">
      <c r="A68" s="349" t="s">
        <v>271</v>
      </c>
      <c r="B68" s="210" t="s">
        <v>272</v>
      </c>
      <c r="C68" s="215">
        <f>SUM(C69:C72)</f>
        <v>0</v>
      </c>
    </row>
    <row r="69" spans="1:3" s="96" customFormat="1" ht="12" customHeight="1">
      <c r="A69" s="346" t="s">
        <v>109</v>
      </c>
      <c r="B69" s="328" t="s">
        <v>273</v>
      </c>
      <c r="C69" s="220"/>
    </row>
    <row r="70" spans="1:3" s="96" customFormat="1" ht="12" customHeight="1">
      <c r="A70" s="347" t="s">
        <v>110</v>
      </c>
      <c r="B70" s="329" t="s">
        <v>274</v>
      </c>
      <c r="C70" s="220"/>
    </row>
    <row r="71" spans="1:3" s="96" customFormat="1" ht="12" customHeight="1">
      <c r="A71" s="347" t="s">
        <v>301</v>
      </c>
      <c r="B71" s="329" t="s">
        <v>275</v>
      </c>
      <c r="C71" s="220"/>
    </row>
    <row r="72" spans="1:3" s="96" customFormat="1" ht="12" customHeight="1" thickBot="1">
      <c r="A72" s="348" t="s">
        <v>302</v>
      </c>
      <c r="B72" s="330" t="s">
        <v>276</v>
      </c>
      <c r="C72" s="220"/>
    </row>
    <row r="73" spans="1:3" s="96" customFormat="1" ht="12" customHeight="1" thickBot="1">
      <c r="A73" s="349" t="s">
        <v>277</v>
      </c>
      <c r="B73" s="210" t="s">
        <v>278</v>
      </c>
      <c r="C73" s="215">
        <f>SUM(C74:C75)</f>
        <v>0</v>
      </c>
    </row>
    <row r="74" spans="1:3" s="96" customFormat="1" ht="12" customHeight="1">
      <c r="A74" s="346" t="s">
        <v>303</v>
      </c>
      <c r="B74" s="328" t="s">
        <v>279</v>
      </c>
      <c r="C74" s="220"/>
    </row>
    <row r="75" spans="1:3" s="96" customFormat="1" ht="12" customHeight="1" thickBot="1">
      <c r="A75" s="348" t="s">
        <v>304</v>
      </c>
      <c r="B75" s="330" t="s">
        <v>280</v>
      </c>
      <c r="C75" s="220"/>
    </row>
    <row r="76" spans="1:3" s="95" customFormat="1" ht="12" customHeight="1" thickBot="1">
      <c r="A76" s="349" t="s">
        <v>281</v>
      </c>
      <c r="B76" s="210" t="s">
        <v>282</v>
      </c>
      <c r="C76" s="215">
        <f>SUM(C77:C79)</f>
        <v>0</v>
      </c>
    </row>
    <row r="77" spans="1:3" s="96" customFormat="1" ht="12" customHeight="1">
      <c r="A77" s="346" t="s">
        <v>305</v>
      </c>
      <c r="B77" s="328" t="s">
        <v>283</v>
      </c>
      <c r="C77" s="220"/>
    </row>
    <row r="78" spans="1:3" s="96" customFormat="1" ht="12" customHeight="1">
      <c r="A78" s="347" t="s">
        <v>306</v>
      </c>
      <c r="B78" s="329" t="s">
        <v>284</v>
      </c>
      <c r="C78" s="220"/>
    </row>
    <row r="79" spans="1:3" s="96" customFormat="1" ht="12" customHeight="1" thickBot="1">
      <c r="A79" s="348" t="s">
        <v>307</v>
      </c>
      <c r="B79" s="330" t="s">
        <v>285</v>
      </c>
      <c r="C79" s="220"/>
    </row>
    <row r="80" spans="1:3" s="96" customFormat="1" ht="12" customHeight="1" thickBot="1">
      <c r="A80" s="349" t="s">
        <v>286</v>
      </c>
      <c r="B80" s="210" t="s">
        <v>308</v>
      </c>
      <c r="C80" s="215">
        <f>SUM(C81:C84)</f>
        <v>0</v>
      </c>
    </row>
    <row r="81" spans="1:3" s="96" customFormat="1" ht="12" customHeight="1">
      <c r="A81" s="350" t="s">
        <v>287</v>
      </c>
      <c r="B81" s="328" t="s">
        <v>288</v>
      </c>
      <c r="C81" s="220"/>
    </row>
    <row r="82" spans="1:3" s="96" customFormat="1" ht="12" customHeight="1">
      <c r="A82" s="351" t="s">
        <v>289</v>
      </c>
      <c r="B82" s="329" t="s">
        <v>290</v>
      </c>
      <c r="C82" s="220"/>
    </row>
    <row r="83" spans="1:3" s="96" customFormat="1" ht="12" customHeight="1">
      <c r="A83" s="351" t="s">
        <v>291</v>
      </c>
      <c r="B83" s="329" t="s">
        <v>292</v>
      </c>
      <c r="C83" s="220"/>
    </row>
    <row r="84" spans="1:3" s="95" customFormat="1" ht="12" customHeight="1" thickBot="1">
      <c r="A84" s="352" t="s">
        <v>293</v>
      </c>
      <c r="B84" s="330" t="s">
        <v>294</v>
      </c>
      <c r="C84" s="220"/>
    </row>
    <row r="85" spans="1:3" s="95" customFormat="1" ht="12" customHeight="1" thickBot="1">
      <c r="A85" s="349" t="s">
        <v>295</v>
      </c>
      <c r="B85" s="210" t="s">
        <v>296</v>
      </c>
      <c r="C85" s="364"/>
    </row>
    <row r="86" spans="1:3" s="95" customFormat="1" ht="12" customHeight="1" thickBot="1">
      <c r="A86" s="349" t="s">
        <v>297</v>
      </c>
      <c r="B86" s="336" t="s">
        <v>298</v>
      </c>
      <c r="C86" s="221">
        <f>+C64+C68+C73+C76+C80+C85</f>
        <v>0</v>
      </c>
    </row>
    <row r="87" spans="1:3" s="95" customFormat="1" ht="12" customHeight="1" thickBot="1">
      <c r="A87" s="353" t="s">
        <v>311</v>
      </c>
      <c r="B87" s="338" t="s">
        <v>401</v>
      </c>
      <c r="C87" s="221">
        <f>+C63+C86</f>
        <v>1200</v>
      </c>
    </row>
    <row r="88" spans="1:3" s="96" customFormat="1" ht="15" customHeight="1">
      <c r="A88" s="179"/>
      <c r="B88" s="180"/>
      <c r="C88" s="282"/>
    </row>
    <row r="89" spans="1:3" ht="13.5" thickBot="1">
      <c r="A89" s="354"/>
      <c r="B89" s="181"/>
      <c r="C89" s="283"/>
    </row>
    <row r="90" spans="1:3" s="64" customFormat="1" ht="16.5" customHeight="1" thickBot="1">
      <c r="A90" s="182"/>
      <c r="B90" s="183" t="s">
        <v>51</v>
      </c>
      <c r="C90" s="284"/>
    </row>
    <row r="91" spans="1:3" s="97" customFormat="1" ht="12" customHeight="1" thickBot="1">
      <c r="A91" s="320" t="s">
        <v>11</v>
      </c>
      <c r="B91" s="30" t="s">
        <v>314</v>
      </c>
      <c r="C91" s="214">
        <f>SUM(C92:C96)</f>
        <v>0</v>
      </c>
    </row>
    <row r="92" spans="1:3" ht="12" customHeight="1">
      <c r="A92" s="355" t="s">
        <v>82</v>
      </c>
      <c r="B92" s="9" t="s">
        <v>41</v>
      </c>
      <c r="C92" s="216"/>
    </row>
    <row r="93" spans="1:3" ht="12" customHeight="1">
      <c r="A93" s="347" t="s">
        <v>83</v>
      </c>
      <c r="B93" s="7" t="s">
        <v>141</v>
      </c>
      <c r="C93" s="217"/>
    </row>
    <row r="94" spans="1:3" ht="12" customHeight="1">
      <c r="A94" s="347" t="s">
        <v>84</v>
      </c>
      <c r="B94" s="7" t="s">
        <v>106</v>
      </c>
      <c r="C94" s="219"/>
    </row>
    <row r="95" spans="1:3" ht="12" customHeight="1">
      <c r="A95" s="347" t="s">
        <v>85</v>
      </c>
      <c r="B95" s="10" t="s">
        <v>142</v>
      </c>
      <c r="C95" s="219"/>
    </row>
    <row r="96" spans="1:3" ht="12" customHeight="1">
      <c r="A96" s="347" t="s">
        <v>93</v>
      </c>
      <c r="B96" s="18" t="s">
        <v>143</v>
      </c>
      <c r="C96" s="219"/>
    </row>
    <row r="97" spans="1:3" ht="12" customHeight="1">
      <c r="A97" s="347" t="s">
        <v>86</v>
      </c>
      <c r="B97" s="7" t="s">
        <v>315</v>
      </c>
      <c r="C97" s="219"/>
    </row>
    <row r="98" spans="1:3" ht="12" customHeight="1">
      <c r="A98" s="347" t="s">
        <v>87</v>
      </c>
      <c r="B98" s="114" t="s">
        <v>316</v>
      </c>
      <c r="C98" s="219"/>
    </row>
    <row r="99" spans="1:3" ht="12" customHeight="1">
      <c r="A99" s="347" t="s">
        <v>94</v>
      </c>
      <c r="B99" s="115" t="s">
        <v>317</v>
      </c>
      <c r="C99" s="219"/>
    </row>
    <row r="100" spans="1:3" ht="12" customHeight="1">
      <c r="A100" s="347" t="s">
        <v>95</v>
      </c>
      <c r="B100" s="115" t="s">
        <v>318</v>
      </c>
      <c r="C100" s="219"/>
    </row>
    <row r="101" spans="1:3" ht="12" customHeight="1">
      <c r="A101" s="347" t="s">
        <v>96</v>
      </c>
      <c r="B101" s="114" t="s">
        <v>319</v>
      </c>
      <c r="C101" s="219"/>
    </row>
    <row r="102" spans="1:3" ht="12" customHeight="1">
      <c r="A102" s="347" t="s">
        <v>97</v>
      </c>
      <c r="B102" s="114" t="s">
        <v>320</v>
      </c>
      <c r="C102" s="219"/>
    </row>
    <row r="103" spans="1:3" ht="12" customHeight="1">
      <c r="A103" s="347" t="s">
        <v>99</v>
      </c>
      <c r="B103" s="115" t="s">
        <v>321</v>
      </c>
      <c r="C103" s="219"/>
    </row>
    <row r="104" spans="1:3" ht="12" customHeight="1">
      <c r="A104" s="356" t="s">
        <v>144</v>
      </c>
      <c r="B104" s="116" t="s">
        <v>322</v>
      </c>
      <c r="C104" s="219"/>
    </row>
    <row r="105" spans="1:3" ht="12" customHeight="1">
      <c r="A105" s="347" t="s">
        <v>312</v>
      </c>
      <c r="B105" s="116" t="s">
        <v>323</v>
      </c>
      <c r="C105" s="219"/>
    </row>
    <row r="106" spans="1:3" ht="12" customHeight="1" thickBot="1">
      <c r="A106" s="357" t="s">
        <v>313</v>
      </c>
      <c r="B106" s="117" t="s">
        <v>324</v>
      </c>
      <c r="C106" s="223"/>
    </row>
    <row r="107" spans="1:3" ht="12" customHeight="1" thickBot="1">
      <c r="A107" s="31" t="s">
        <v>12</v>
      </c>
      <c r="B107" s="29" t="s">
        <v>325</v>
      </c>
      <c r="C107" s="215">
        <f>+C108+C110+C112</f>
        <v>0</v>
      </c>
    </row>
    <row r="108" spans="1:3" ht="12" customHeight="1">
      <c r="A108" s="346" t="s">
        <v>88</v>
      </c>
      <c r="B108" s="7" t="s">
        <v>173</v>
      </c>
      <c r="C108" s="218"/>
    </row>
    <row r="109" spans="1:3" ht="12" customHeight="1">
      <c r="A109" s="346" t="s">
        <v>89</v>
      </c>
      <c r="B109" s="11" t="s">
        <v>329</v>
      </c>
      <c r="C109" s="218"/>
    </row>
    <row r="110" spans="1:3" ht="12" customHeight="1">
      <c r="A110" s="346" t="s">
        <v>90</v>
      </c>
      <c r="B110" s="11" t="s">
        <v>145</v>
      </c>
      <c r="C110" s="217"/>
    </row>
    <row r="111" spans="1:3" ht="12" customHeight="1">
      <c r="A111" s="346" t="s">
        <v>91</v>
      </c>
      <c r="B111" s="11" t="s">
        <v>330</v>
      </c>
      <c r="C111" s="188"/>
    </row>
    <row r="112" spans="1:3" ht="12" customHeight="1">
      <c r="A112" s="346" t="s">
        <v>92</v>
      </c>
      <c r="B112" s="212" t="s">
        <v>176</v>
      </c>
      <c r="C112" s="188"/>
    </row>
    <row r="113" spans="1:3" ht="12" customHeight="1">
      <c r="A113" s="346" t="s">
        <v>98</v>
      </c>
      <c r="B113" s="211" t="s">
        <v>408</v>
      </c>
      <c r="C113" s="188"/>
    </row>
    <row r="114" spans="1:3" ht="12" customHeight="1">
      <c r="A114" s="346" t="s">
        <v>100</v>
      </c>
      <c r="B114" s="324" t="s">
        <v>335</v>
      </c>
      <c r="C114" s="188"/>
    </row>
    <row r="115" spans="1:3" ht="12" customHeight="1">
      <c r="A115" s="346" t="s">
        <v>146</v>
      </c>
      <c r="B115" s="115" t="s">
        <v>318</v>
      </c>
      <c r="C115" s="188"/>
    </row>
    <row r="116" spans="1:3" ht="12" customHeight="1">
      <c r="A116" s="346" t="s">
        <v>147</v>
      </c>
      <c r="B116" s="115" t="s">
        <v>334</v>
      </c>
      <c r="C116" s="188"/>
    </row>
    <row r="117" spans="1:3" ht="12" customHeight="1">
      <c r="A117" s="346" t="s">
        <v>148</v>
      </c>
      <c r="B117" s="115" t="s">
        <v>333</v>
      </c>
      <c r="C117" s="188"/>
    </row>
    <row r="118" spans="1:3" ht="12" customHeight="1">
      <c r="A118" s="346" t="s">
        <v>326</v>
      </c>
      <c r="B118" s="115" t="s">
        <v>321</v>
      </c>
      <c r="C118" s="188"/>
    </row>
    <row r="119" spans="1:3" ht="12" customHeight="1">
      <c r="A119" s="346" t="s">
        <v>327</v>
      </c>
      <c r="B119" s="115" t="s">
        <v>332</v>
      </c>
      <c r="C119" s="188"/>
    </row>
    <row r="120" spans="1:3" ht="12" customHeight="1" thickBot="1">
      <c r="A120" s="356" t="s">
        <v>328</v>
      </c>
      <c r="B120" s="115" t="s">
        <v>331</v>
      </c>
      <c r="C120" s="190"/>
    </row>
    <row r="121" spans="1:3" ht="12" customHeight="1" thickBot="1">
      <c r="A121" s="31" t="s">
        <v>13</v>
      </c>
      <c r="B121" s="104" t="s">
        <v>336</v>
      </c>
      <c r="C121" s="215">
        <f>+C122+C123</f>
        <v>0</v>
      </c>
    </row>
    <row r="122" spans="1:3" ht="12" customHeight="1">
      <c r="A122" s="346" t="s">
        <v>71</v>
      </c>
      <c r="B122" s="8" t="s">
        <v>52</v>
      </c>
      <c r="C122" s="218"/>
    </row>
    <row r="123" spans="1:3" ht="12" customHeight="1" thickBot="1">
      <c r="A123" s="348" t="s">
        <v>72</v>
      </c>
      <c r="B123" s="11" t="s">
        <v>53</v>
      </c>
      <c r="C123" s="219"/>
    </row>
    <row r="124" spans="1:3" ht="12" customHeight="1" thickBot="1">
      <c r="A124" s="31" t="s">
        <v>14</v>
      </c>
      <c r="B124" s="104" t="s">
        <v>337</v>
      </c>
      <c r="C124" s="215">
        <f>+C91+C107+C121</f>
        <v>0</v>
      </c>
    </row>
    <row r="125" spans="1:3" ht="12" customHeight="1" thickBot="1">
      <c r="A125" s="31" t="s">
        <v>15</v>
      </c>
      <c r="B125" s="104" t="s">
        <v>338</v>
      </c>
      <c r="C125" s="215">
        <f>+C126+C127+C128</f>
        <v>0</v>
      </c>
    </row>
    <row r="126" spans="1:3" s="97" customFormat="1" ht="12" customHeight="1">
      <c r="A126" s="346" t="s">
        <v>75</v>
      </c>
      <c r="B126" s="8" t="s">
        <v>339</v>
      </c>
      <c r="C126" s="188"/>
    </row>
    <row r="127" spans="1:3" ht="12" customHeight="1">
      <c r="A127" s="346" t="s">
        <v>76</v>
      </c>
      <c r="B127" s="8" t="s">
        <v>340</v>
      </c>
      <c r="C127" s="188"/>
    </row>
    <row r="128" spans="1:3" ht="12" customHeight="1" thickBot="1">
      <c r="A128" s="356" t="s">
        <v>77</v>
      </c>
      <c r="B128" s="6" t="s">
        <v>341</v>
      </c>
      <c r="C128" s="188"/>
    </row>
    <row r="129" spans="1:3" ht="12" customHeight="1" thickBot="1">
      <c r="A129" s="31" t="s">
        <v>16</v>
      </c>
      <c r="B129" s="104" t="s">
        <v>391</v>
      </c>
      <c r="C129" s="215">
        <f>+C130+C131+C132+C133</f>
        <v>0</v>
      </c>
    </row>
    <row r="130" spans="1:3" ht="12" customHeight="1">
      <c r="A130" s="346" t="s">
        <v>78</v>
      </c>
      <c r="B130" s="8" t="s">
        <v>342</v>
      </c>
      <c r="C130" s="188"/>
    </row>
    <row r="131" spans="1:3" ht="12" customHeight="1">
      <c r="A131" s="346" t="s">
        <v>79</v>
      </c>
      <c r="B131" s="8" t="s">
        <v>343</v>
      </c>
      <c r="C131" s="188"/>
    </row>
    <row r="132" spans="1:3" ht="12" customHeight="1">
      <c r="A132" s="346" t="s">
        <v>246</v>
      </c>
      <c r="B132" s="8" t="s">
        <v>344</v>
      </c>
      <c r="C132" s="188"/>
    </row>
    <row r="133" spans="1:3" s="97" customFormat="1" ht="12" customHeight="1" thickBot="1">
      <c r="A133" s="356" t="s">
        <v>247</v>
      </c>
      <c r="B133" s="6" t="s">
        <v>345</v>
      </c>
      <c r="C133" s="188"/>
    </row>
    <row r="134" spans="1:11" ht="12" customHeight="1" thickBot="1">
      <c r="A134" s="31" t="s">
        <v>17</v>
      </c>
      <c r="B134" s="104" t="s">
        <v>346</v>
      </c>
      <c r="C134" s="221">
        <f>+C135+C136+C137+C138</f>
        <v>0</v>
      </c>
      <c r="K134" s="186"/>
    </row>
    <row r="135" spans="1:3" ht="12.75">
      <c r="A135" s="346" t="s">
        <v>80</v>
      </c>
      <c r="B135" s="8" t="s">
        <v>347</v>
      </c>
      <c r="C135" s="188"/>
    </row>
    <row r="136" spans="1:3" ht="12" customHeight="1">
      <c r="A136" s="346" t="s">
        <v>81</v>
      </c>
      <c r="B136" s="8" t="s">
        <v>357</v>
      </c>
      <c r="C136" s="188"/>
    </row>
    <row r="137" spans="1:3" s="97" customFormat="1" ht="12" customHeight="1">
      <c r="A137" s="346" t="s">
        <v>258</v>
      </c>
      <c r="B137" s="8" t="s">
        <v>348</v>
      </c>
      <c r="C137" s="188"/>
    </row>
    <row r="138" spans="1:3" s="97" customFormat="1" ht="12" customHeight="1" thickBot="1">
      <c r="A138" s="356" t="s">
        <v>259</v>
      </c>
      <c r="B138" s="6" t="s">
        <v>349</v>
      </c>
      <c r="C138" s="188"/>
    </row>
    <row r="139" spans="1:3" s="97" customFormat="1" ht="12" customHeight="1" thickBot="1">
      <c r="A139" s="31" t="s">
        <v>18</v>
      </c>
      <c r="B139" s="104" t="s">
        <v>350</v>
      </c>
      <c r="C139" s="224">
        <f>+C140+C141+C142+C143</f>
        <v>0</v>
      </c>
    </row>
    <row r="140" spans="1:3" s="97" customFormat="1" ht="12" customHeight="1">
      <c r="A140" s="346" t="s">
        <v>139</v>
      </c>
      <c r="B140" s="8" t="s">
        <v>351</v>
      </c>
      <c r="C140" s="188"/>
    </row>
    <row r="141" spans="1:3" s="97" customFormat="1" ht="12" customHeight="1">
      <c r="A141" s="346" t="s">
        <v>140</v>
      </c>
      <c r="B141" s="8" t="s">
        <v>352</v>
      </c>
      <c r="C141" s="188"/>
    </row>
    <row r="142" spans="1:3" s="97" customFormat="1" ht="12" customHeight="1">
      <c r="A142" s="346" t="s">
        <v>175</v>
      </c>
      <c r="B142" s="8" t="s">
        <v>353</v>
      </c>
      <c r="C142" s="188"/>
    </row>
    <row r="143" spans="1:3" ht="12.75" customHeight="1" thickBot="1">
      <c r="A143" s="346" t="s">
        <v>261</v>
      </c>
      <c r="B143" s="8" t="s">
        <v>354</v>
      </c>
      <c r="C143" s="188"/>
    </row>
    <row r="144" spans="1:3" ht="12" customHeight="1" thickBot="1">
      <c r="A144" s="31" t="s">
        <v>19</v>
      </c>
      <c r="B144" s="104" t="s">
        <v>355</v>
      </c>
      <c r="C144" s="340">
        <f>+C125+C129+C134+C139</f>
        <v>0</v>
      </c>
    </row>
    <row r="145" spans="1:3" ht="15" customHeight="1" thickBot="1">
      <c r="A145" s="358" t="s">
        <v>20</v>
      </c>
      <c r="B145" s="291" t="s">
        <v>356</v>
      </c>
      <c r="C145" s="340">
        <f>+C124+C144</f>
        <v>0</v>
      </c>
    </row>
    <row r="146" spans="1:3" ht="13.5" thickBot="1">
      <c r="A146" s="299"/>
      <c r="B146" s="300"/>
      <c r="C146" s="301"/>
    </row>
    <row r="147" spans="1:3" ht="15" customHeight="1" thickBot="1">
      <c r="A147" s="184" t="s">
        <v>164</v>
      </c>
      <c r="B147" s="185"/>
      <c r="C147" s="101"/>
    </row>
    <row r="148" spans="1:3" ht="14.25" customHeight="1" thickBot="1">
      <c r="A148" s="184" t="s">
        <v>165</v>
      </c>
      <c r="B148" s="185"/>
      <c r="C148" s="101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zoomScale="120" zoomScaleNormal="120" zoomScaleSheetLayoutView="130" workbookViewId="0" topLeftCell="A1">
      <selection activeCell="I27" sqref="I27"/>
    </sheetView>
  </sheetViews>
  <sheetFormatPr defaultColWidth="9.00390625" defaultRowHeight="12.75"/>
  <cols>
    <col min="1" max="1" width="9.00390625" style="294" customWidth="1"/>
    <col min="2" max="2" width="75.875" style="294" customWidth="1"/>
    <col min="3" max="3" width="15.50390625" style="295" customWidth="1"/>
    <col min="4" max="5" width="15.50390625" style="294" customWidth="1"/>
    <col min="6" max="6" width="9.00390625" style="36" customWidth="1"/>
    <col min="7" max="16384" width="9.375" style="36" customWidth="1"/>
  </cols>
  <sheetData>
    <row r="1" spans="1:5" ht="15.75" customHeight="1">
      <c r="A1" s="460" t="s">
        <v>8</v>
      </c>
      <c r="B1" s="460"/>
      <c r="C1" s="460"/>
      <c r="D1" s="460"/>
      <c r="E1" s="460"/>
    </row>
    <row r="2" spans="1:5" ht="15.75" customHeight="1" thickBot="1">
      <c r="A2" s="459" t="s">
        <v>111</v>
      </c>
      <c r="B2" s="459"/>
      <c r="D2" s="113"/>
      <c r="E2" s="225" t="s">
        <v>174</v>
      </c>
    </row>
    <row r="3" spans="1:5" ht="37.5" customHeight="1" thickBot="1">
      <c r="A3" s="22" t="s">
        <v>63</v>
      </c>
      <c r="B3" s="23" t="s">
        <v>10</v>
      </c>
      <c r="C3" s="23" t="s">
        <v>393</v>
      </c>
      <c r="D3" s="317" t="s">
        <v>394</v>
      </c>
      <c r="E3" s="133" t="s">
        <v>201</v>
      </c>
    </row>
    <row r="4" spans="1:5" s="38" customFormat="1" ht="12" customHeight="1" thickBot="1">
      <c r="A4" s="31">
        <v>1</v>
      </c>
      <c r="B4" s="32">
        <v>2</v>
      </c>
      <c r="C4" s="32">
        <v>3</v>
      </c>
      <c r="D4" s="32">
        <v>4</v>
      </c>
      <c r="E4" s="362">
        <v>5</v>
      </c>
    </row>
    <row r="5" spans="1:5" s="1" customFormat="1" ht="12" customHeight="1" thickBot="1">
      <c r="A5" s="19" t="s">
        <v>11</v>
      </c>
      <c r="B5" s="20" t="s">
        <v>202</v>
      </c>
      <c r="C5" s="309">
        <f>+C6+C7+C8+C9+C10+C11</f>
        <v>7237</v>
      </c>
      <c r="D5" s="309">
        <f>+D6+D7+D8+D9+D10+D11</f>
        <v>11735</v>
      </c>
      <c r="E5" s="187">
        <f>+E6+E7+E8+E9+E10+E11</f>
        <v>12098</v>
      </c>
    </row>
    <row r="6" spans="1:5" s="1" customFormat="1" ht="12" customHeight="1">
      <c r="A6" s="14" t="s">
        <v>82</v>
      </c>
      <c r="B6" s="328" t="s">
        <v>203</v>
      </c>
      <c r="C6" s="311">
        <v>6583</v>
      </c>
      <c r="D6" s="311">
        <v>9479</v>
      </c>
      <c r="E6" s="189">
        <v>11149</v>
      </c>
    </row>
    <row r="7" spans="1:5" s="1" customFormat="1" ht="12" customHeight="1">
      <c r="A7" s="13" t="s">
        <v>83</v>
      </c>
      <c r="B7" s="329" t="s">
        <v>204</v>
      </c>
      <c r="C7" s="310"/>
      <c r="D7" s="310"/>
      <c r="E7" s="188"/>
    </row>
    <row r="8" spans="1:5" s="1" customFormat="1" ht="12" customHeight="1">
      <c r="A8" s="13" t="s">
        <v>84</v>
      </c>
      <c r="B8" s="329" t="s">
        <v>205</v>
      </c>
      <c r="C8" s="310"/>
      <c r="D8" s="310">
        <v>443</v>
      </c>
      <c r="E8" s="188">
        <v>600</v>
      </c>
    </row>
    <row r="9" spans="1:5" s="1" customFormat="1" ht="12" customHeight="1">
      <c r="A9" s="13" t="s">
        <v>85</v>
      </c>
      <c r="B9" s="329" t="s">
        <v>206</v>
      </c>
      <c r="C9" s="310"/>
      <c r="D9" s="310">
        <v>356</v>
      </c>
      <c r="E9" s="188">
        <v>349</v>
      </c>
    </row>
    <row r="10" spans="1:5" s="1" customFormat="1" ht="12" customHeight="1">
      <c r="A10" s="13" t="s">
        <v>108</v>
      </c>
      <c r="B10" s="329" t="s">
        <v>207</v>
      </c>
      <c r="C10" s="384">
        <v>654</v>
      </c>
      <c r="D10" s="384">
        <v>1457</v>
      </c>
      <c r="E10" s="188"/>
    </row>
    <row r="11" spans="1:5" s="1" customFormat="1" ht="12" customHeight="1" thickBot="1">
      <c r="A11" s="15" t="s">
        <v>86</v>
      </c>
      <c r="B11" s="212" t="s">
        <v>208</v>
      </c>
      <c r="C11" s="385"/>
      <c r="D11" s="385"/>
      <c r="E11" s="188"/>
    </row>
    <row r="12" spans="1:5" s="1" customFormat="1" ht="12" customHeight="1" thickBot="1">
      <c r="A12" s="19" t="s">
        <v>12</v>
      </c>
      <c r="B12" s="210" t="s">
        <v>209</v>
      </c>
      <c r="C12" s="309">
        <f>+C13+C14+C15+C16+C17</f>
        <v>2863</v>
      </c>
      <c r="D12" s="309">
        <f>+D13+D14+D15+D16+D17</f>
        <v>4897</v>
      </c>
      <c r="E12" s="187">
        <f>+E13+E14+E15+E16+E17</f>
        <v>7034</v>
      </c>
    </row>
    <row r="13" spans="1:5" s="1" customFormat="1" ht="12" customHeight="1">
      <c r="A13" s="14" t="s">
        <v>88</v>
      </c>
      <c r="B13" s="328" t="s">
        <v>210</v>
      </c>
      <c r="C13" s="311"/>
      <c r="D13" s="311"/>
      <c r="E13" s="189"/>
    </row>
    <row r="14" spans="1:5" s="1" customFormat="1" ht="12" customHeight="1">
      <c r="A14" s="13" t="s">
        <v>89</v>
      </c>
      <c r="B14" s="329" t="s">
        <v>211</v>
      </c>
      <c r="C14" s="310"/>
      <c r="D14" s="310"/>
      <c r="E14" s="188"/>
    </row>
    <row r="15" spans="1:5" s="1" customFormat="1" ht="12" customHeight="1">
      <c r="A15" s="13" t="s">
        <v>90</v>
      </c>
      <c r="B15" s="329" t="s">
        <v>402</v>
      </c>
      <c r="C15" s="310"/>
      <c r="D15" s="310"/>
      <c r="E15" s="188"/>
    </row>
    <row r="16" spans="1:5" s="1" customFormat="1" ht="12" customHeight="1">
      <c r="A16" s="13" t="s">
        <v>91</v>
      </c>
      <c r="B16" s="329" t="s">
        <v>403</v>
      </c>
      <c r="C16" s="310"/>
      <c r="D16" s="310"/>
      <c r="E16" s="188"/>
    </row>
    <row r="17" spans="1:5" s="1" customFormat="1" ht="12" customHeight="1">
      <c r="A17" s="13" t="s">
        <v>92</v>
      </c>
      <c r="B17" s="329" t="s">
        <v>212</v>
      </c>
      <c r="C17" s="310">
        <v>2863</v>
      </c>
      <c r="D17" s="310">
        <v>4897</v>
      </c>
      <c r="E17" s="188">
        <v>7034</v>
      </c>
    </row>
    <row r="18" spans="1:5" s="1" customFormat="1" ht="12" customHeight="1" thickBot="1">
      <c r="A18" s="15" t="s">
        <v>98</v>
      </c>
      <c r="B18" s="212" t="s">
        <v>213</v>
      </c>
      <c r="C18" s="312"/>
      <c r="D18" s="312"/>
      <c r="E18" s="190"/>
    </row>
    <row r="19" spans="1:5" s="1" customFormat="1" ht="12" customHeight="1" thickBot="1">
      <c r="A19" s="19" t="s">
        <v>13</v>
      </c>
      <c r="B19" s="20" t="s">
        <v>214</v>
      </c>
      <c r="C19" s="309">
        <f>+C20+C21+C22+C23+C24</f>
        <v>4614</v>
      </c>
      <c r="D19" s="309">
        <f>+D20+D21+D22+D23+D24</f>
        <v>1838</v>
      </c>
      <c r="E19" s="187">
        <f>+E20+E21+E22+E23+E24</f>
        <v>0</v>
      </c>
    </row>
    <row r="20" spans="1:5" s="1" customFormat="1" ht="12" customHeight="1">
      <c r="A20" s="14" t="s">
        <v>71</v>
      </c>
      <c r="B20" s="328" t="s">
        <v>215</v>
      </c>
      <c r="C20" s="311"/>
      <c r="D20" s="311"/>
      <c r="E20" s="189"/>
    </row>
    <row r="21" spans="1:5" s="1" customFormat="1" ht="12" customHeight="1">
      <c r="A21" s="13" t="s">
        <v>72</v>
      </c>
      <c r="B21" s="329" t="s">
        <v>216</v>
      </c>
      <c r="C21" s="310"/>
      <c r="D21" s="310"/>
      <c r="E21" s="188"/>
    </row>
    <row r="22" spans="1:5" s="1" customFormat="1" ht="12" customHeight="1">
      <c r="A22" s="13" t="s">
        <v>73</v>
      </c>
      <c r="B22" s="329" t="s">
        <v>404</v>
      </c>
      <c r="C22" s="310"/>
      <c r="D22" s="310"/>
      <c r="E22" s="188"/>
    </row>
    <row r="23" spans="1:5" s="1" customFormat="1" ht="12" customHeight="1">
      <c r="A23" s="13" t="s">
        <v>74</v>
      </c>
      <c r="B23" s="329" t="s">
        <v>405</v>
      </c>
      <c r="C23" s="310"/>
      <c r="D23" s="310"/>
      <c r="E23" s="188"/>
    </row>
    <row r="24" spans="1:5" s="1" customFormat="1" ht="12" customHeight="1">
      <c r="A24" s="13" t="s">
        <v>129</v>
      </c>
      <c r="B24" s="329" t="s">
        <v>217</v>
      </c>
      <c r="C24" s="310">
        <v>4614</v>
      </c>
      <c r="D24" s="310">
        <v>1838</v>
      </c>
      <c r="E24" s="188"/>
    </row>
    <row r="25" spans="1:5" s="1" customFormat="1" ht="12" customHeight="1" thickBot="1">
      <c r="A25" s="15" t="s">
        <v>130</v>
      </c>
      <c r="B25" s="212" t="s">
        <v>218</v>
      </c>
      <c r="C25" s="312"/>
      <c r="D25" s="312"/>
      <c r="E25" s="190"/>
    </row>
    <row r="26" spans="1:5" s="1" customFormat="1" ht="12" customHeight="1" thickBot="1">
      <c r="A26" s="19" t="s">
        <v>131</v>
      </c>
      <c r="B26" s="20" t="s">
        <v>219</v>
      </c>
      <c r="C26" s="316">
        <f>+C27+C30+C31+C32</f>
        <v>23533</v>
      </c>
      <c r="D26" s="316">
        <f>+D27+D30+D31+D32</f>
        <v>14075</v>
      </c>
      <c r="E26" s="359">
        <f>+E27+E30+E31+E32</f>
        <v>13130</v>
      </c>
    </row>
    <row r="27" spans="1:5" s="1" customFormat="1" ht="12" customHeight="1">
      <c r="A27" s="14" t="s">
        <v>220</v>
      </c>
      <c r="B27" s="328" t="s">
        <v>226</v>
      </c>
      <c r="C27" s="361">
        <f>+C28+C29</f>
        <v>11620</v>
      </c>
      <c r="D27" s="361">
        <f>+D28+D29</f>
        <v>12946</v>
      </c>
      <c r="E27" s="360">
        <f>+E28+E29</f>
        <v>11930</v>
      </c>
    </row>
    <row r="28" spans="1:5" s="1" customFormat="1" ht="12" customHeight="1">
      <c r="A28" s="13" t="s">
        <v>221</v>
      </c>
      <c r="B28" s="329" t="s">
        <v>227</v>
      </c>
      <c r="C28" s="310">
        <v>11620</v>
      </c>
      <c r="D28" s="310">
        <v>12946</v>
      </c>
      <c r="E28" s="188">
        <v>11930</v>
      </c>
    </row>
    <row r="29" spans="1:5" s="1" customFormat="1" ht="12" customHeight="1">
      <c r="A29" s="13" t="s">
        <v>222</v>
      </c>
      <c r="B29" s="329" t="s">
        <v>228</v>
      </c>
      <c r="C29" s="310"/>
      <c r="D29" s="310"/>
      <c r="E29" s="188"/>
    </row>
    <row r="30" spans="1:5" s="1" customFormat="1" ht="12" customHeight="1">
      <c r="A30" s="13" t="s">
        <v>223</v>
      </c>
      <c r="B30" s="329" t="s">
        <v>229</v>
      </c>
      <c r="C30" s="310">
        <v>2789</v>
      </c>
      <c r="D30" s="310">
        <v>1066</v>
      </c>
      <c r="E30" s="188">
        <v>1200</v>
      </c>
    </row>
    <row r="31" spans="1:5" s="1" customFormat="1" ht="12" customHeight="1">
      <c r="A31" s="13" t="s">
        <v>224</v>
      </c>
      <c r="B31" s="329" t="s">
        <v>230</v>
      </c>
      <c r="C31" s="310"/>
      <c r="D31" s="310"/>
      <c r="E31" s="188"/>
    </row>
    <row r="32" spans="1:5" s="1" customFormat="1" ht="12" customHeight="1" thickBot="1">
      <c r="A32" s="15" t="s">
        <v>225</v>
      </c>
      <c r="B32" s="212" t="s">
        <v>231</v>
      </c>
      <c r="C32" s="312">
        <v>9124</v>
      </c>
      <c r="D32" s="312">
        <v>63</v>
      </c>
      <c r="E32" s="190"/>
    </row>
    <row r="33" spans="1:5" s="1" customFormat="1" ht="12" customHeight="1" thickBot="1">
      <c r="A33" s="19" t="s">
        <v>15</v>
      </c>
      <c r="B33" s="20" t="s">
        <v>232</v>
      </c>
      <c r="C33" s="309">
        <f>SUM(C34:C43)</f>
        <v>3981</v>
      </c>
      <c r="D33" s="309">
        <f>SUM(D34:D43)</f>
        <v>2409</v>
      </c>
      <c r="E33" s="187">
        <f>SUM(E34:E43)</f>
        <v>2168</v>
      </c>
    </row>
    <row r="34" spans="1:5" s="1" customFormat="1" ht="12" customHeight="1">
      <c r="A34" s="14" t="s">
        <v>75</v>
      </c>
      <c r="B34" s="328" t="s">
        <v>235</v>
      </c>
      <c r="C34" s="311">
        <v>145</v>
      </c>
      <c r="D34" s="311">
        <v>160</v>
      </c>
      <c r="E34" s="189">
        <v>160</v>
      </c>
    </row>
    <row r="35" spans="1:5" s="1" customFormat="1" ht="12" customHeight="1">
      <c r="A35" s="13" t="s">
        <v>76</v>
      </c>
      <c r="B35" s="329" t="s">
        <v>236</v>
      </c>
      <c r="C35" s="310">
        <v>24</v>
      </c>
      <c r="D35" s="310">
        <v>28</v>
      </c>
      <c r="E35" s="188">
        <v>30</v>
      </c>
    </row>
    <row r="36" spans="1:5" s="1" customFormat="1" ht="12" customHeight="1">
      <c r="A36" s="13" t="s">
        <v>77</v>
      </c>
      <c r="B36" s="329" t="s">
        <v>237</v>
      </c>
      <c r="C36" s="310"/>
      <c r="D36" s="310"/>
      <c r="E36" s="188"/>
    </row>
    <row r="37" spans="1:5" s="1" customFormat="1" ht="12" customHeight="1">
      <c r="A37" s="13" t="s">
        <v>133</v>
      </c>
      <c r="B37" s="329" t="s">
        <v>238</v>
      </c>
      <c r="C37" s="310"/>
      <c r="D37" s="310"/>
      <c r="E37" s="188"/>
    </row>
    <row r="38" spans="1:5" s="1" customFormat="1" ht="12" customHeight="1">
      <c r="A38" s="13" t="s">
        <v>134</v>
      </c>
      <c r="B38" s="329" t="s">
        <v>239</v>
      </c>
      <c r="C38" s="310"/>
      <c r="D38" s="310"/>
      <c r="E38" s="188"/>
    </row>
    <row r="39" spans="1:5" s="1" customFormat="1" ht="12" customHeight="1">
      <c r="A39" s="13" t="s">
        <v>135</v>
      </c>
      <c r="B39" s="329" t="s">
        <v>240</v>
      </c>
      <c r="C39" s="310">
        <v>259</v>
      </c>
      <c r="D39" s="310">
        <v>243</v>
      </c>
      <c r="E39" s="188">
        <v>238</v>
      </c>
    </row>
    <row r="40" spans="1:5" s="1" customFormat="1" ht="12" customHeight="1">
      <c r="A40" s="13" t="s">
        <v>136</v>
      </c>
      <c r="B40" s="329" t="s">
        <v>241</v>
      </c>
      <c r="C40" s="310"/>
      <c r="D40" s="310"/>
      <c r="E40" s="188"/>
    </row>
    <row r="41" spans="1:5" s="1" customFormat="1" ht="12" customHeight="1">
      <c r="A41" s="13" t="s">
        <v>137</v>
      </c>
      <c r="B41" s="329" t="s">
        <v>242</v>
      </c>
      <c r="C41" s="310">
        <v>5</v>
      </c>
      <c r="D41" s="310">
        <v>6</v>
      </c>
      <c r="E41" s="188"/>
    </row>
    <row r="42" spans="1:5" s="1" customFormat="1" ht="12" customHeight="1">
      <c r="A42" s="13" t="s">
        <v>233</v>
      </c>
      <c r="B42" s="329" t="s">
        <v>243</v>
      </c>
      <c r="C42" s="313">
        <v>1817</v>
      </c>
      <c r="D42" s="313">
        <v>55</v>
      </c>
      <c r="E42" s="191"/>
    </row>
    <row r="43" spans="1:5" s="1" customFormat="1" ht="12" customHeight="1" thickBot="1">
      <c r="A43" s="15" t="s">
        <v>234</v>
      </c>
      <c r="B43" s="212" t="s">
        <v>244</v>
      </c>
      <c r="C43" s="314">
        <v>1731</v>
      </c>
      <c r="D43" s="314">
        <v>1917</v>
      </c>
      <c r="E43" s="192">
        <v>1740</v>
      </c>
    </row>
    <row r="44" spans="1:5" s="1" customFormat="1" ht="12" customHeight="1" thickBot="1">
      <c r="A44" s="19" t="s">
        <v>16</v>
      </c>
      <c r="B44" s="20" t="s">
        <v>245</v>
      </c>
      <c r="C44" s="309">
        <f>SUM(C45:C49)</f>
        <v>0</v>
      </c>
      <c r="D44" s="309">
        <f>SUM(D45:D49)</f>
        <v>0</v>
      </c>
      <c r="E44" s="187">
        <f>SUM(E45:E49)</f>
        <v>2540</v>
      </c>
    </row>
    <row r="45" spans="1:5" s="1" customFormat="1" ht="12" customHeight="1">
      <c r="A45" s="14" t="s">
        <v>78</v>
      </c>
      <c r="B45" s="328" t="s">
        <v>249</v>
      </c>
      <c r="C45" s="365"/>
      <c r="D45" s="365"/>
      <c r="E45" s="209">
        <v>2540</v>
      </c>
    </row>
    <row r="46" spans="1:5" s="1" customFormat="1" ht="12" customHeight="1">
      <c r="A46" s="13" t="s">
        <v>79</v>
      </c>
      <c r="B46" s="329" t="s">
        <v>250</v>
      </c>
      <c r="C46" s="313"/>
      <c r="D46" s="313"/>
      <c r="E46" s="191"/>
    </row>
    <row r="47" spans="1:5" s="1" customFormat="1" ht="12" customHeight="1">
      <c r="A47" s="13" t="s">
        <v>246</v>
      </c>
      <c r="B47" s="329" t="s">
        <v>251</v>
      </c>
      <c r="C47" s="313"/>
      <c r="D47" s="313"/>
      <c r="E47" s="191"/>
    </row>
    <row r="48" spans="1:5" s="1" customFormat="1" ht="12" customHeight="1">
      <c r="A48" s="13" t="s">
        <v>247</v>
      </c>
      <c r="B48" s="329" t="s">
        <v>252</v>
      </c>
      <c r="C48" s="313"/>
      <c r="D48" s="313"/>
      <c r="E48" s="191"/>
    </row>
    <row r="49" spans="1:5" s="1" customFormat="1" ht="12" customHeight="1" thickBot="1">
      <c r="A49" s="15" t="s">
        <v>248</v>
      </c>
      <c r="B49" s="212" t="s">
        <v>253</v>
      </c>
      <c r="C49" s="314"/>
      <c r="D49" s="314"/>
      <c r="E49" s="192"/>
    </row>
    <row r="50" spans="1:5" s="1" customFormat="1" ht="12" customHeight="1" thickBot="1">
      <c r="A50" s="19" t="s">
        <v>138</v>
      </c>
      <c r="B50" s="20" t="s">
        <v>254</v>
      </c>
      <c r="C50" s="309">
        <f>SUM(C51:C53)</f>
        <v>347</v>
      </c>
      <c r="D50" s="309">
        <f>SUM(D51:D53)</f>
        <v>163</v>
      </c>
      <c r="E50" s="187">
        <f>SUM(E51:E53)</f>
        <v>150</v>
      </c>
    </row>
    <row r="51" spans="1:5" s="1" customFormat="1" ht="12" customHeight="1">
      <c r="A51" s="14" t="s">
        <v>80</v>
      </c>
      <c r="B51" s="328" t="s">
        <v>255</v>
      </c>
      <c r="C51" s="311"/>
      <c r="D51" s="311"/>
      <c r="E51" s="189"/>
    </row>
    <row r="52" spans="1:5" s="1" customFormat="1" ht="12" customHeight="1">
      <c r="A52" s="13" t="s">
        <v>81</v>
      </c>
      <c r="B52" s="329" t="s">
        <v>406</v>
      </c>
      <c r="C52" s="310">
        <v>90</v>
      </c>
      <c r="D52" s="310">
        <v>148</v>
      </c>
      <c r="E52" s="188">
        <v>100</v>
      </c>
    </row>
    <row r="53" spans="1:5" s="1" customFormat="1" ht="12" customHeight="1">
      <c r="A53" s="13" t="s">
        <v>258</v>
      </c>
      <c r="B53" s="329" t="s">
        <v>256</v>
      </c>
      <c r="C53" s="310">
        <v>257</v>
      </c>
      <c r="D53" s="310">
        <v>15</v>
      </c>
      <c r="E53" s="188">
        <v>50</v>
      </c>
    </row>
    <row r="54" spans="1:5" s="1" customFormat="1" ht="12" customHeight="1" thickBot="1">
      <c r="A54" s="15" t="s">
        <v>259</v>
      </c>
      <c r="B54" s="212" t="s">
        <v>257</v>
      </c>
      <c r="C54" s="312"/>
      <c r="D54" s="312"/>
      <c r="E54" s="190"/>
    </row>
    <row r="55" spans="1:5" s="1" customFormat="1" ht="12" customHeight="1" thickBot="1">
      <c r="A55" s="19" t="s">
        <v>18</v>
      </c>
      <c r="B55" s="210" t="s">
        <v>260</v>
      </c>
      <c r="C55" s="309">
        <f>SUM(C56:C58)</f>
        <v>699</v>
      </c>
      <c r="D55" s="309">
        <f>SUM(D56:D58)</f>
        <v>454</v>
      </c>
      <c r="E55" s="187">
        <f>SUM(E56:E58)</f>
        <v>0</v>
      </c>
    </row>
    <row r="56" spans="1:5" s="1" customFormat="1" ht="12" customHeight="1">
      <c r="A56" s="13" t="s">
        <v>139</v>
      </c>
      <c r="B56" s="328" t="s">
        <v>262</v>
      </c>
      <c r="C56" s="313"/>
      <c r="D56" s="313"/>
      <c r="E56" s="191"/>
    </row>
    <row r="57" spans="1:5" s="1" customFormat="1" ht="12" customHeight="1">
      <c r="A57" s="13" t="s">
        <v>140</v>
      </c>
      <c r="B57" s="329" t="s">
        <v>407</v>
      </c>
      <c r="C57" s="313"/>
      <c r="D57" s="313"/>
      <c r="E57" s="191"/>
    </row>
    <row r="58" spans="1:5" s="1" customFormat="1" ht="12" customHeight="1">
      <c r="A58" s="13" t="s">
        <v>175</v>
      </c>
      <c r="B58" s="329" t="s">
        <v>263</v>
      </c>
      <c r="C58" s="313">
        <v>699</v>
      </c>
      <c r="D58" s="313">
        <v>454</v>
      </c>
      <c r="E58" s="191"/>
    </row>
    <row r="59" spans="1:5" s="1" customFormat="1" ht="12" customHeight="1" thickBot="1">
      <c r="A59" s="13" t="s">
        <v>261</v>
      </c>
      <c r="B59" s="212" t="s">
        <v>264</v>
      </c>
      <c r="C59" s="313"/>
      <c r="D59" s="313"/>
      <c r="E59" s="191"/>
    </row>
    <row r="60" spans="1:5" s="1" customFormat="1" ht="12" customHeight="1" thickBot="1">
      <c r="A60" s="19" t="s">
        <v>19</v>
      </c>
      <c r="B60" s="20" t="s">
        <v>265</v>
      </c>
      <c r="C60" s="316">
        <f>+C5+C12+C19+C26+C33+C44+C50+C55</f>
        <v>43274</v>
      </c>
      <c r="D60" s="316">
        <f>+D5+D12+D19+D26+D33+D44+D50+D55</f>
        <v>35571</v>
      </c>
      <c r="E60" s="359">
        <f>+E5+E12+E19+E26+E33+E44+E50+E55</f>
        <v>37120</v>
      </c>
    </row>
    <row r="61" spans="1:5" s="1" customFormat="1" ht="12" customHeight="1" thickBot="1">
      <c r="A61" s="366" t="s">
        <v>266</v>
      </c>
      <c r="B61" s="210" t="s">
        <v>267</v>
      </c>
      <c r="C61" s="309">
        <f>SUM(C62:C64)</f>
        <v>0</v>
      </c>
      <c r="D61" s="309">
        <f>SUM(D62:D64)</f>
        <v>0</v>
      </c>
      <c r="E61" s="187">
        <f>SUM(E62:E64)</f>
        <v>0</v>
      </c>
    </row>
    <row r="62" spans="1:5" s="1" customFormat="1" ht="12" customHeight="1">
      <c r="A62" s="13" t="s">
        <v>300</v>
      </c>
      <c r="B62" s="328" t="s">
        <v>268</v>
      </c>
      <c r="C62" s="313"/>
      <c r="D62" s="313"/>
      <c r="E62" s="191"/>
    </row>
    <row r="63" spans="1:5" s="1" customFormat="1" ht="12" customHeight="1">
      <c r="A63" s="13" t="s">
        <v>309</v>
      </c>
      <c r="B63" s="329" t="s">
        <v>269</v>
      </c>
      <c r="C63" s="313"/>
      <c r="D63" s="313"/>
      <c r="E63" s="191"/>
    </row>
    <row r="64" spans="1:5" s="1" customFormat="1" ht="12" customHeight="1" thickBot="1">
      <c r="A64" s="13" t="s">
        <v>310</v>
      </c>
      <c r="B64" s="398" t="s">
        <v>414</v>
      </c>
      <c r="C64" s="313"/>
      <c r="D64" s="313"/>
      <c r="E64" s="191"/>
    </row>
    <row r="65" spans="1:5" s="1" customFormat="1" ht="12" customHeight="1" thickBot="1">
      <c r="A65" s="366" t="s">
        <v>271</v>
      </c>
      <c r="B65" s="210" t="s">
        <v>272</v>
      </c>
      <c r="C65" s="309">
        <f>SUM(C66:C69)</f>
        <v>0</v>
      </c>
      <c r="D65" s="309">
        <f>SUM(D66:D69)</f>
        <v>0</v>
      </c>
      <c r="E65" s="187">
        <f>SUM(E66:E69)</f>
        <v>0</v>
      </c>
    </row>
    <row r="66" spans="1:5" s="1" customFormat="1" ht="12" customHeight="1">
      <c r="A66" s="13" t="s">
        <v>109</v>
      </c>
      <c r="B66" s="328" t="s">
        <v>273</v>
      </c>
      <c r="C66" s="313"/>
      <c r="D66" s="313"/>
      <c r="E66" s="191"/>
    </row>
    <row r="67" spans="1:5" s="1" customFormat="1" ht="12" customHeight="1">
      <c r="A67" s="13" t="s">
        <v>110</v>
      </c>
      <c r="B67" s="329" t="s">
        <v>274</v>
      </c>
      <c r="C67" s="313"/>
      <c r="D67" s="313"/>
      <c r="E67" s="191"/>
    </row>
    <row r="68" spans="1:5" s="1" customFormat="1" ht="12" customHeight="1">
      <c r="A68" s="13" t="s">
        <v>301</v>
      </c>
      <c r="B68" s="329" t="s">
        <v>275</v>
      </c>
      <c r="C68" s="313"/>
      <c r="D68" s="313"/>
      <c r="E68" s="191"/>
    </row>
    <row r="69" spans="1:7" s="1" customFormat="1" ht="17.25" customHeight="1" thickBot="1">
      <c r="A69" s="13" t="s">
        <v>302</v>
      </c>
      <c r="B69" s="212" t="s">
        <v>276</v>
      </c>
      <c r="C69" s="313"/>
      <c r="D69" s="313"/>
      <c r="E69" s="191"/>
      <c r="G69" s="39"/>
    </row>
    <row r="70" spans="1:5" s="1" customFormat="1" ht="12" customHeight="1" thickBot="1">
      <c r="A70" s="366" t="s">
        <v>277</v>
      </c>
      <c r="B70" s="210" t="s">
        <v>278</v>
      </c>
      <c r="C70" s="309">
        <f>SUM(C71:C72)</f>
        <v>2679</v>
      </c>
      <c r="D70" s="309">
        <f>SUM(D71:D72)</f>
        <v>9475</v>
      </c>
      <c r="E70" s="187">
        <f>SUM(E71:E72)</f>
        <v>0</v>
      </c>
    </row>
    <row r="71" spans="1:5" s="1" customFormat="1" ht="12" customHeight="1">
      <c r="A71" s="13" t="s">
        <v>303</v>
      </c>
      <c r="B71" s="328" t="s">
        <v>279</v>
      </c>
      <c r="C71" s="313">
        <v>2679</v>
      </c>
      <c r="D71" s="313">
        <v>9475</v>
      </c>
      <c r="E71" s="191"/>
    </row>
    <row r="72" spans="1:5" s="1" customFormat="1" ht="12" customHeight="1" thickBot="1">
      <c r="A72" s="13" t="s">
        <v>304</v>
      </c>
      <c r="B72" s="212" t="s">
        <v>280</v>
      </c>
      <c r="C72" s="313"/>
      <c r="D72" s="313"/>
      <c r="E72" s="191"/>
    </row>
    <row r="73" spans="1:5" s="1" customFormat="1" ht="12" customHeight="1" thickBot="1">
      <c r="A73" s="366" t="s">
        <v>281</v>
      </c>
      <c r="B73" s="210" t="s">
        <v>282</v>
      </c>
      <c r="C73" s="309">
        <f>SUM(C74:C76)</f>
        <v>0</v>
      </c>
      <c r="D73" s="309">
        <f>SUM(D74:D76)</f>
        <v>0</v>
      </c>
      <c r="E73" s="187">
        <f>SUM(E74:E76)</f>
        <v>0</v>
      </c>
    </row>
    <row r="74" spans="1:5" s="1" customFormat="1" ht="12" customHeight="1">
      <c r="A74" s="13" t="s">
        <v>305</v>
      </c>
      <c r="B74" s="328" t="s">
        <v>283</v>
      </c>
      <c r="C74" s="313"/>
      <c r="D74" s="313"/>
      <c r="E74" s="191"/>
    </row>
    <row r="75" spans="1:5" s="1" customFormat="1" ht="12" customHeight="1">
      <c r="A75" s="13" t="s">
        <v>306</v>
      </c>
      <c r="B75" s="329" t="s">
        <v>284</v>
      </c>
      <c r="C75" s="313"/>
      <c r="D75" s="313"/>
      <c r="E75" s="191"/>
    </row>
    <row r="76" spans="1:5" s="1" customFormat="1" ht="12" customHeight="1" thickBot="1">
      <c r="A76" s="13" t="s">
        <v>307</v>
      </c>
      <c r="B76" s="212" t="s">
        <v>285</v>
      </c>
      <c r="C76" s="313"/>
      <c r="D76" s="313"/>
      <c r="E76" s="191"/>
    </row>
    <row r="77" spans="1:5" s="1" customFormat="1" ht="12" customHeight="1" thickBot="1">
      <c r="A77" s="366" t="s">
        <v>286</v>
      </c>
      <c r="B77" s="210" t="s">
        <v>308</v>
      </c>
      <c r="C77" s="309">
        <f>SUM(C78:C81)</f>
        <v>0</v>
      </c>
      <c r="D77" s="309">
        <f>SUM(D78:D81)</f>
        <v>0</v>
      </c>
      <c r="E77" s="187">
        <f>SUM(E78:E81)</f>
        <v>0</v>
      </c>
    </row>
    <row r="78" spans="1:5" s="1" customFormat="1" ht="12" customHeight="1">
      <c r="A78" s="367" t="s">
        <v>287</v>
      </c>
      <c r="B78" s="328" t="s">
        <v>288</v>
      </c>
      <c r="C78" s="313"/>
      <c r="D78" s="313"/>
      <c r="E78" s="191"/>
    </row>
    <row r="79" spans="1:5" s="1" customFormat="1" ht="12" customHeight="1">
      <c r="A79" s="368" t="s">
        <v>289</v>
      </c>
      <c r="B79" s="329" t="s">
        <v>290</v>
      </c>
      <c r="C79" s="313"/>
      <c r="D79" s="313"/>
      <c r="E79" s="191"/>
    </row>
    <row r="80" spans="1:5" s="1" customFormat="1" ht="12" customHeight="1">
      <c r="A80" s="368" t="s">
        <v>291</v>
      </c>
      <c r="B80" s="329" t="s">
        <v>292</v>
      </c>
      <c r="C80" s="313"/>
      <c r="D80" s="313"/>
      <c r="E80" s="191"/>
    </row>
    <row r="81" spans="1:5" s="1" customFormat="1" ht="12" customHeight="1" thickBot="1">
      <c r="A81" s="369" t="s">
        <v>293</v>
      </c>
      <c r="B81" s="212" t="s">
        <v>294</v>
      </c>
      <c r="C81" s="313"/>
      <c r="D81" s="313"/>
      <c r="E81" s="191"/>
    </row>
    <row r="82" spans="1:5" s="1" customFormat="1" ht="12" customHeight="1" thickBot="1">
      <c r="A82" s="366" t="s">
        <v>295</v>
      </c>
      <c r="B82" s="210" t="s">
        <v>296</v>
      </c>
      <c r="C82" s="371"/>
      <c r="D82" s="371"/>
      <c r="E82" s="372"/>
    </row>
    <row r="83" spans="1:5" s="1" customFormat="1" ht="12" customHeight="1" thickBot="1">
      <c r="A83" s="366" t="s">
        <v>297</v>
      </c>
      <c r="B83" s="396" t="s">
        <v>298</v>
      </c>
      <c r="C83" s="316">
        <f>+C61+C65+C70+C73+C77+C82</f>
        <v>2679</v>
      </c>
      <c r="D83" s="316">
        <f>+D61+D65+D70+D73+D77+D82</f>
        <v>9475</v>
      </c>
      <c r="E83" s="359">
        <f>+E61+E65+E70+E73+E77+E82</f>
        <v>0</v>
      </c>
    </row>
    <row r="84" spans="1:5" s="1" customFormat="1" ht="12" customHeight="1" thickBot="1">
      <c r="A84" s="370" t="s">
        <v>311</v>
      </c>
      <c r="B84" s="397" t="s">
        <v>299</v>
      </c>
      <c r="C84" s="316">
        <f>+C60+C83</f>
        <v>45953</v>
      </c>
      <c r="D84" s="316">
        <f>+D60+D83</f>
        <v>45046</v>
      </c>
      <c r="E84" s="359">
        <f>+E60+E83</f>
        <v>37120</v>
      </c>
    </row>
    <row r="85" spans="1:5" s="1" customFormat="1" ht="12" customHeight="1">
      <c r="A85" s="285"/>
      <c r="B85" s="286"/>
      <c r="C85" s="287"/>
      <c r="D85" s="288"/>
      <c r="E85" s="289"/>
    </row>
    <row r="86" spans="1:5" s="1" customFormat="1" ht="12" customHeight="1">
      <c r="A86" s="460" t="s">
        <v>39</v>
      </c>
      <c r="B86" s="460"/>
      <c r="C86" s="460"/>
      <c r="D86" s="460"/>
      <c r="E86" s="460"/>
    </row>
    <row r="87" spans="1:5" s="1" customFormat="1" ht="12" customHeight="1" thickBot="1">
      <c r="A87" s="461" t="s">
        <v>112</v>
      </c>
      <c r="B87" s="461"/>
      <c r="C87" s="295"/>
      <c r="D87" s="113"/>
      <c r="E87" s="225" t="s">
        <v>174</v>
      </c>
    </row>
    <row r="88" spans="1:6" s="1" customFormat="1" ht="24" customHeight="1" thickBot="1">
      <c r="A88" s="22" t="s">
        <v>9</v>
      </c>
      <c r="B88" s="23" t="s">
        <v>40</v>
      </c>
      <c r="C88" s="23" t="s">
        <v>393</v>
      </c>
      <c r="D88" s="317" t="s">
        <v>394</v>
      </c>
      <c r="E88" s="133" t="s">
        <v>201</v>
      </c>
      <c r="F88" s="118"/>
    </row>
    <row r="89" spans="1:6" s="1" customFormat="1" ht="12" customHeight="1" thickBot="1">
      <c r="A89" s="31">
        <v>1</v>
      </c>
      <c r="B89" s="32">
        <v>2</v>
      </c>
      <c r="C89" s="32">
        <v>3</v>
      </c>
      <c r="D89" s="32">
        <v>4</v>
      </c>
      <c r="E89" s="33">
        <v>5</v>
      </c>
      <c r="F89" s="118"/>
    </row>
    <row r="90" spans="1:6" s="1" customFormat="1" ht="15" customHeight="1" thickBot="1">
      <c r="A90" s="21" t="s">
        <v>11</v>
      </c>
      <c r="B90" s="30" t="s">
        <v>314</v>
      </c>
      <c r="C90" s="399">
        <f>SUM(C91:C95)</f>
        <v>34585</v>
      </c>
      <c r="D90" s="308">
        <f>+D91+D92+D93+D94+D95</f>
        <v>31777</v>
      </c>
      <c r="E90" s="411">
        <f>+E91+E92+E93+E94+E95</f>
        <v>32038</v>
      </c>
      <c r="F90" s="118"/>
    </row>
    <row r="91" spans="1:5" s="1" customFormat="1" ht="12.75" customHeight="1">
      <c r="A91" s="16" t="s">
        <v>82</v>
      </c>
      <c r="B91" s="9" t="s">
        <v>41</v>
      </c>
      <c r="C91" s="400">
        <v>7592</v>
      </c>
      <c r="D91" s="416">
        <v>8672</v>
      </c>
      <c r="E91" s="412">
        <v>11066</v>
      </c>
    </row>
    <row r="92" spans="1:5" ht="16.5" customHeight="1">
      <c r="A92" s="13" t="s">
        <v>83</v>
      </c>
      <c r="B92" s="7" t="s">
        <v>141</v>
      </c>
      <c r="C92" s="401">
        <v>2027</v>
      </c>
      <c r="D92" s="310">
        <v>2115</v>
      </c>
      <c r="E92" s="188">
        <v>2344</v>
      </c>
    </row>
    <row r="93" spans="1:5" ht="15.75">
      <c r="A93" s="13" t="s">
        <v>84</v>
      </c>
      <c r="B93" s="7" t="s">
        <v>106</v>
      </c>
      <c r="C93" s="402">
        <v>15274</v>
      </c>
      <c r="D93" s="312">
        <v>10835</v>
      </c>
      <c r="E93" s="190">
        <v>12737</v>
      </c>
    </row>
    <row r="94" spans="1:5" s="38" customFormat="1" ht="12" customHeight="1">
      <c r="A94" s="13" t="s">
        <v>85</v>
      </c>
      <c r="B94" s="10" t="s">
        <v>142</v>
      </c>
      <c r="C94" s="402">
        <v>2533</v>
      </c>
      <c r="D94" s="312">
        <v>2694</v>
      </c>
      <c r="E94" s="190">
        <v>2721</v>
      </c>
    </row>
    <row r="95" spans="1:5" ht="12" customHeight="1">
      <c r="A95" s="13" t="s">
        <v>93</v>
      </c>
      <c r="B95" s="18" t="s">
        <v>143</v>
      </c>
      <c r="C95" s="402">
        <v>7159</v>
      </c>
      <c r="D95" s="312">
        <v>7461</v>
      </c>
      <c r="E95" s="190">
        <v>3170</v>
      </c>
    </row>
    <row r="96" spans="1:5" ht="12" customHeight="1">
      <c r="A96" s="13" t="s">
        <v>86</v>
      </c>
      <c r="B96" s="7" t="s">
        <v>315</v>
      </c>
      <c r="C96" s="402"/>
      <c r="D96" s="312"/>
      <c r="E96" s="190"/>
    </row>
    <row r="97" spans="1:5" ht="12" customHeight="1">
      <c r="A97" s="13" t="s">
        <v>87</v>
      </c>
      <c r="B97" s="114" t="s">
        <v>316</v>
      </c>
      <c r="C97" s="402"/>
      <c r="D97" s="312"/>
      <c r="E97" s="190"/>
    </row>
    <row r="98" spans="1:5" ht="12" customHeight="1">
      <c r="A98" s="13" t="s">
        <v>94</v>
      </c>
      <c r="B98" s="115" t="s">
        <v>317</v>
      </c>
      <c r="C98" s="402"/>
      <c r="D98" s="312"/>
      <c r="E98" s="190"/>
    </row>
    <row r="99" spans="1:5" ht="12" customHeight="1">
      <c r="A99" s="13" t="s">
        <v>95</v>
      </c>
      <c r="B99" s="115" t="s">
        <v>318</v>
      </c>
      <c r="C99" s="402"/>
      <c r="D99" s="312"/>
      <c r="E99" s="190"/>
    </row>
    <row r="100" spans="1:5" ht="12" customHeight="1">
      <c r="A100" s="13" t="s">
        <v>96</v>
      </c>
      <c r="B100" s="114" t="s">
        <v>319</v>
      </c>
      <c r="C100" s="402">
        <v>6841</v>
      </c>
      <c r="D100" s="312">
        <v>6670</v>
      </c>
      <c r="E100" s="190">
        <v>2340</v>
      </c>
    </row>
    <row r="101" spans="1:5" ht="12" customHeight="1">
      <c r="A101" s="13" t="s">
        <v>97</v>
      </c>
      <c r="B101" s="114" t="s">
        <v>320</v>
      </c>
      <c r="C101" s="402"/>
      <c r="D101" s="312"/>
      <c r="E101" s="190"/>
    </row>
    <row r="102" spans="1:5" ht="12" customHeight="1">
      <c r="A102" s="13" t="s">
        <v>99</v>
      </c>
      <c r="B102" s="115" t="s">
        <v>321</v>
      </c>
      <c r="C102" s="402">
        <v>120</v>
      </c>
      <c r="D102" s="312">
        <v>100</v>
      </c>
      <c r="E102" s="190">
        <v>100</v>
      </c>
    </row>
    <row r="103" spans="1:5" ht="12" customHeight="1">
      <c r="A103" s="12" t="s">
        <v>144</v>
      </c>
      <c r="B103" s="116" t="s">
        <v>322</v>
      </c>
      <c r="C103" s="402"/>
      <c r="D103" s="312"/>
      <c r="E103" s="190"/>
    </row>
    <row r="104" spans="1:5" ht="12" customHeight="1">
      <c r="A104" s="13" t="s">
        <v>312</v>
      </c>
      <c r="B104" s="116" t="s">
        <v>323</v>
      </c>
      <c r="C104" s="402"/>
      <c r="D104" s="312"/>
      <c r="E104" s="190"/>
    </row>
    <row r="105" spans="1:5" ht="12" customHeight="1" thickBot="1">
      <c r="A105" s="17" t="s">
        <v>313</v>
      </c>
      <c r="B105" s="117" t="s">
        <v>324</v>
      </c>
      <c r="C105" s="403">
        <v>198</v>
      </c>
      <c r="D105" s="417">
        <v>691</v>
      </c>
      <c r="E105" s="413">
        <v>730</v>
      </c>
    </row>
    <row r="106" spans="1:5" ht="12" customHeight="1" thickBot="1">
      <c r="A106" s="19" t="s">
        <v>12</v>
      </c>
      <c r="B106" s="29" t="s">
        <v>325</v>
      </c>
      <c r="C106" s="404">
        <f>+C107+C109+C111</f>
        <v>1275</v>
      </c>
      <c r="D106" s="309">
        <f>+D107+D109+D111</f>
        <v>9766</v>
      </c>
      <c r="E106" s="187">
        <f>+E107+E109+E111</f>
        <v>4256</v>
      </c>
    </row>
    <row r="107" spans="1:5" ht="12" customHeight="1">
      <c r="A107" s="14" t="s">
        <v>88</v>
      </c>
      <c r="B107" s="7" t="s">
        <v>173</v>
      </c>
      <c r="C107" s="405">
        <v>230</v>
      </c>
      <c r="D107" s="311">
        <v>8821</v>
      </c>
      <c r="E107" s="189">
        <v>2300</v>
      </c>
    </row>
    <row r="108" spans="1:5" ht="12" customHeight="1">
      <c r="A108" s="14" t="s">
        <v>89</v>
      </c>
      <c r="B108" s="11" t="s">
        <v>329</v>
      </c>
      <c r="C108" s="405"/>
      <c r="D108" s="311"/>
      <c r="E108" s="189"/>
    </row>
    <row r="109" spans="1:5" ht="12" customHeight="1">
      <c r="A109" s="14" t="s">
        <v>90</v>
      </c>
      <c r="B109" s="11" t="s">
        <v>145</v>
      </c>
      <c r="C109" s="401"/>
      <c r="D109" s="310"/>
      <c r="E109" s="188">
        <v>1200</v>
      </c>
    </row>
    <row r="110" spans="1:5" ht="12" customHeight="1">
      <c r="A110" s="14" t="s">
        <v>91</v>
      </c>
      <c r="B110" s="11" t="s">
        <v>330</v>
      </c>
      <c r="C110" s="406"/>
      <c r="D110" s="310"/>
      <c r="E110" s="188"/>
    </row>
    <row r="111" spans="1:5" ht="12" customHeight="1">
      <c r="A111" s="14" t="s">
        <v>92</v>
      </c>
      <c r="B111" s="212" t="s">
        <v>176</v>
      </c>
      <c r="C111" s="406">
        <v>1045</v>
      </c>
      <c r="D111" s="310">
        <v>945</v>
      </c>
      <c r="E111" s="188">
        <v>756</v>
      </c>
    </row>
    <row r="112" spans="1:5" ht="12" customHeight="1">
      <c r="A112" s="14" t="s">
        <v>98</v>
      </c>
      <c r="B112" s="211" t="s">
        <v>408</v>
      </c>
      <c r="C112" s="406"/>
      <c r="D112" s="310"/>
      <c r="E112" s="188"/>
    </row>
    <row r="113" spans="1:5" ht="15.75">
      <c r="A113" s="14" t="s">
        <v>100</v>
      </c>
      <c r="B113" s="324" t="s">
        <v>335</v>
      </c>
      <c r="C113" s="406"/>
      <c r="D113" s="310"/>
      <c r="E113" s="188"/>
    </row>
    <row r="114" spans="1:5" ht="12" customHeight="1">
      <c r="A114" s="14" t="s">
        <v>146</v>
      </c>
      <c r="B114" s="115" t="s">
        <v>318</v>
      </c>
      <c r="C114" s="406"/>
      <c r="D114" s="310"/>
      <c r="E114" s="188"/>
    </row>
    <row r="115" spans="1:5" ht="12" customHeight="1">
      <c r="A115" s="14" t="s">
        <v>147</v>
      </c>
      <c r="B115" s="115" t="s">
        <v>334</v>
      </c>
      <c r="C115" s="406"/>
      <c r="D115" s="310"/>
      <c r="E115" s="188"/>
    </row>
    <row r="116" spans="1:5" ht="12" customHeight="1">
      <c r="A116" s="14" t="s">
        <v>148</v>
      </c>
      <c r="B116" s="115" t="s">
        <v>333</v>
      </c>
      <c r="C116" s="406"/>
      <c r="D116" s="310"/>
      <c r="E116" s="188"/>
    </row>
    <row r="117" spans="1:5" ht="12" customHeight="1">
      <c r="A117" s="14" t="s">
        <v>326</v>
      </c>
      <c r="B117" s="115" t="s">
        <v>321</v>
      </c>
      <c r="C117" s="406"/>
      <c r="D117" s="310"/>
      <c r="E117" s="188"/>
    </row>
    <row r="118" spans="1:5" ht="12" customHeight="1">
      <c r="A118" s="14" t="s">
        <v>327</v>
      </c>
      <c r="B118" s="115" t="s">
        <v>332</v>
      </c>
      <c r="C118" s="406"/>
      <c r="D118" s="310"/>
      <c r="E118" s="188"/>
    </row>
    <row r="119" spans="1:5" ht="12" customHeight="1" thickBot="1">
      <c r="A119" s="12" t="s">
        <v>328</v>
      </c>
      <c r="B119" s="115" t="s">
        <v>331</v>
      </c>
      <c r="C119" s="407">
        <v>1045</v>
      </c>
      <c r="D119" s="312">
        <v>945</v>
      </c>
      <c r="E119" s="190">
        <v>756</v>
      </c>
    </row>
    <row r="120" spans="1:5" ht="12" customHeight="1" thickBot="1">
      <c r="A120" s="19" t="s">
        <v>13</v>
      </c>
      <c r="B120" s="104" t="s">
        <v>336</v>
      </c>
      <c r="C120" s="404">
        <f>+C121+C122</f>
        <v>0</v>
      </c>
      <c r="D120" s="309">
        <f>+D121+D122</f>
        <v>0</v>
      </c>
      <c r="E120" s="187">
        <f>+E121+E122</f>
        <v>826</v>
      </c>
    </row>
    <row r="121" spans="1:5" ht="12" customHeight="1">
      <c r="A121" s="14" t="s">
        <v>71</v>
      </c>
      <c r="B121" s="8" t="s">
        <v>52</v>
      </c>
      <c r="C121" s="405"/>
      <c r="D121" s="311"/>
      <c r="E121" s="189">
        <v>826</v>
      </c>
    </row>
    <row r="122" spans="1:5" ht="12" customHeight="1" thickBot="1">
      <c r="A122" s="15" t="s">
        <v>72</v>
      </c>
      <c r="B122" s="11" t="s">
        <v>53</v>
      </c>
      <c r="C122" s="402"/>
      <c r="D122" s="312"/>
      <c r="E122" s="190"/>
    </row>
    <row r="123" spans="1:5" ht="12" customHeight="1" thickBot="1">
      <c r="A123" s="19" t="s">
        <v>14</v>
      </c>
      <c r="B123" s="104" t="s">
        <v>337</v>
      </c>
      <c r="C123" s="404">
        <f>+C90+C106+C120</f>
        <v>35860</v>
      </c>
      <c r="D123" s="309">
        <f>+D90+D106+D120</f>
        <v>41543</v>
      </c>
      <c r="E123" s="187">
        <f>+E90+E106+E120</f>
        <v>37120</v>
      </c>
    </row>
    <row r="124" spans="1:5" ht="12" customHeight="1" thickBot="1">
      <c r="A124" s="19" t="s">
        <v>15</v>
      </c>
      <c r="B124" s="104" t="s">
        <v>338</v>
      </c>
      <c r="C124" s="404">
        <f>+C125+C126+C127</f>
        <v>1288</v>
      </c>
      <c r="D124" s="309">
        <f>+D125+D126+D127</f>
        <v>0</v>
      </c>
      <c r="E124" s="187">
        <f>+E125+E126+E127</f>
        <v>0</v>
      </c>
    </row>
    <row r="125" spans="1:5" ht="12" customHeight="1">
      <c r="A125" s="14" t="s">
        <v>75</v>
      </c>
      <c r="B125" s="8" t="s">
        <v>339</v>
      </c>
      <c r="C125" s="406"/>
      <c r="D125" s="310"/>
      <c r="E125" s="188"/>
    </row>
    <row r="126" spans="1:5" ht="12" customHeight="1">
      <c r="A126" s="14" t="s">
        <v>76</v>
      </c>
      <c r="B126" s="8" t="s">
        <v>340</v>
      </c>
      <c r="C126" s="406"/>
      <c r="D126" s="310"/>
      <c r="E126" s="188"/>
    </row>
    <row r="127" spans="1:5" ht="12" customHeight="1" thickBot="1">
      <c r="A127" s="12" t="s">
        <v>77</v>
      </c>
      <c r="B127" s="6" t="s">
        <v>341</v>
      </c>
      <c r="C127" s="406">
        <v>1288</v>
      </c>
      <c r="D127" s="310"/>
      <c r="E127" s="188"/>
    </row>
    <row r="128" spans="1:5" ht="12" customHeight="1" thickBot="1">
      <c r="A128" s="19" t="s">
        <v>16</v>
      </c>
      <c r="B128" s="104" t="s">
        <v>391</v>
      </c>
      <c r="C128" s="404">
        <f>+C129+C130+C131+C132</f>
        <v>0</v>
      </c>
      <c r="D128" s="309">
        <f>+D129+D130+D131+D132</f>
        <v>0</v>
      </c>
      <c r="E128" s="187">
        <f>+E129+E130+E131+E132</f>
        <v>0</v>
      </c>
    </row>
    <row r="129" spans="1:5" ht="12" customHeight="1">
      <c r="A129" s="14" t="s">
        <v>78</v>
      </c>
      <c r="B129" s="8" t="s">
        <v>342</v>
      </c>
      <c r="C129" s="406"/>
      <c r="D129" s="310"/>
      <c r="E129" s="188"/>
    </row>
    <row r="130" spans="1:5" ht="12" customHeight="1">
      <c r="A130" s="14" t="s">
        <v>79</v>
      </c>
      <c r="B130" s="8" t="s">
        <v>343</v>
      </c>
      <c r="C130" s="406"/>
      <c r="D130" s="310"/>
      <c r="E130" s="188"/>
    </row>
    <row r="131" spans="1:5" ht="12" customHeight="1">
      <c r="A131" s="14" t="s">
        <v>246</v>
      </c>
      <c r="B131" s="8" t="s">
        <v>344</v>
      </c>
      <c r="C131" s="406"/>
      <c r="D131" s="310"/>
      <c r="E131" s="188"/>
    </row>
    <row r="132" spans="1:5" ht="12" customHeight="1" thickBot="1">
      <c r="A132" s="12" t="s">
        <v>247</v>
      </c>
      <c r="B132" s="6" t="s">
        <v>345</v>
      </c>
      <c r="C132" s="406"/>
      <c r="D132" s="310"/>
      <c r="E132" s="188"/>
    </row>
    <row r="133" spans="1:5" ht="12" customHeight="1" thickBot="1">
      <c r="A133" s="19" t="s">
        <v>17</v>
      </c>
      <c r="B133" s="104" t="s">
        <v>346</v>
      </c>
      <c r="C133" s="408">
        <f>+C134+C135+C136+C137</f>
        <v>0</v>
      </c>
      <c r="D133" s="316">
        <f>+D134+D135+D136+D137</f>
        <v>0</v>
      </c>
      <c r="E133" s="359">
        <f>+E134+E135+E136+E137</f>
        <v>0</v>
      </c>
    </row>
    <row r="134" spans="1:5" ht="12" customHeight="1">
      <c r="A134" s="14" t="s">
        <v>80</v>
      </c>
      <c r="B134" s="8" t="s">
        <v>347</v>
      </c>
      <c r="C134" s="406"/>
      <c r="D134" s="310"/>
      <c r="E134" s="188"/>
    </row>
    <row r="135" spans="1:5" ht="12" customHeight="1">
      <c r="A135" s="14" t="s">
        <v>81</v>
      </c>
      <c r="B135" s="8" t="s">
        <v>357</v>
      </c>
      <c r="C135" s="406"/>
      <c r="D135" s="310"/>
      <c r="E135" s="188"/>
    </row>
    <row r="136" spans="1:5" ht="12" customHeight="1">
      <c r="A136" s="14" t="s">
        <v>258</v>
      </c>
      <c r="B136" s="8" t="s">
        <v>348</v>
      </c>
      <c r="C136" s="406"/>
      <c r="D136" s="310"/>
      <c r="E136" s="188"/>
    </row>
    <row r="137" spans="1:5" ht="12" customHeight="1" thickBot="1">
      <c r="A137" s="12" t="s">
        <v>259</v>
      </c>
      <c r="B137" s="6" t="s">
        <v>349</v>
      </c>
      <c r="C137" s="406"/>
      <c r="D137" s="310"/>
      <c r="E137" s="188"/>
    </row>
    <row r="138" spans="1:5" ht="12" customHeight="1" thickBot="1">
      <c r="A138" s="19" t="s">
        <v>18</v>
      </c>
      <c r="B138" s="104" t="s">
        <v>350</v>
      </c>
      <c r="C138" s="409">
        <f>+C139+C140+C141+C142</f>
        <v>0</v>
      </c>
      <c r="D138" s="418">
        <f>+D139+D140+D141+D142</f>
        <v>0</v>
      </c>
      <c r="E138" s="414">
        <f>+E139+E140+E141+E142</f>
        <v>0</v>
      </c>
    </row>
    <row r="139" spans="1:5" ht="12" customHeight="1">
      <c r="A139" s="14" t="s">
        <v>139</v>
      </c>
      <c r="B139" s="8" t="s">
        <v>351</v>
      </c>
      <c r="C139" s="406"/>
      <c r="D139" s="310"/>
      <c r="E139" s="188"/>
    </row>
    <row r="140" spans="1:5" ht="12" customHeight="1">
      <c r="A140" s="14" t="s">
        <v>140</v>
      </c>
      <c r="B140" s="8" t="s">
        <v>352</v>
      </c>
      <c r="C140" s="406"/>
      <c r="D140" s="310"/>
      <c r="E140" s="188"/>
    </row>
    <row r="141" spans="1:5" ht="12" customHeight="1">
      <c r="A141" s="14" t="s">
        <v>175</v>
      </c>
      <c r="B141" s="8" t="s">
        <v>353</v>
      </c>
      <c r="C141" s="406"/>
      <c r="D141" s="310"/>
      <c r="E141" s="188"/>
    </row>
    <row r="142" spans="1:5" ht="12" customHeight="1" thickBot="1">
      <c r="A142" s="14" t="s">
        <v>261</v>
      </c>
      <c r="B142" s="8" t="s">
        <v>354</v>
      </c>
      <c r="C142" s="406"/>
      <c r="D142" s="310"/>
      <c r="E142" s="188"/>
    </row>
    <row r="143" spans="1:5" ht="12" customHeight="1" thickBot="1">
      <c r="A143" s="19" t="s">
        <v>19</v>
      </c>
      <c r="B143" s="104" t="s">
        <v>355</v>
      </c>
      <c r="C143" s="410">
        <f>+C124+C128+C133+C138</f>
        <v>1288</v>
      </c>
      <c r="D143" s="419">
        <f>+D124+D128+D133+D138</f>
        <v>0</v>
      </c>
      <c r="E143" s="415">
        <f>+E124+E128+E133+E138</f>
        <v>0</v>
      </c>
    </row>
    <row r="144" spans="1:5" ht="12" customHeight="1" thickBot="1">
      <c r="A144" s="213" t="s">
        <v>20</v>
      </c>
      <c r="B144" s="291" t="s">
        <v>356</v>
      </c>
      <c r="C144" s="410">
        <f>+C123+C143</f>
        <v>37148</v>
      </c>
      <c r="D144" s="419">
        <f>+D123+D143</f>
        <v>41543</v>
      </c>
      <c r="E144" s="415">
        <f>+E123+E143</f>
        <v>37120</v>
      </c>
    </row>
    <row r="145" ht="12" customHeight="1">
      <c r="C145" s="294"/>
    </row>
    <row r="146" ht="12" customHeight="1">
      <c r="C146" s="294"/>
    </row>
    <row r="147" ht="12" customHeight="1">
      <c r="C147" s="294"/>
    </row>
    <row r="148" ht="12" customHeight="1">
      <c r="C148" s="294"/>
    </row>
    <row r="149" ht="12" customHeight="1">
      <c r="C149" s="294"/>
    </row>
    <row r="150" spans="3:6" ht="15" customHeight="1">
      <c r="C150" s="105"/>
      <c r="D150" s="105"/>
      <c r="E150" s="105"/>
      <c r="F150" s="105"/>
    </row>
    <row r="151" s="1" customFormat="1" ht="12.75" customHeight="1"/>
    <row r="152" ht="15.75">
      <c r="C152" s="294"/>
    </row>
    <row r="153" ht="15.75">
      <c r="C153" s="294"/>
    </row>
    <row r="154" ht="15.75">
      <c r="C154" s="294"/>
    </row>
    <row r="155" ht="16.5" customHeight="1">
      <c r="C155" s="294"/>
    </row>
    <row r="156" ht="15.75">
      <c r="C156" s="294"/>
    </row>
    <row r="157" ht="15.75">
      <c r="C157" s="294"/>
    </row>
    <row r="158" ht="15.75">
      <c r="C158" s="294"/>
    </row>
    <row r="159" ht="15.75">
      <c r="C159" s="294"/>
    </row>
    <row r="160" ht="15.75">
      <c r="C160" s="294"/>
    </row>
    <row r="161" ht="15.75">
      <c r="C161" s="294"/>
    </row>
    <row r="162" ht="15.75">
      <c r="C162" s="294"/>
    </row>
    <row r="163" ht="15.75">
      <c r="C163" s="294"/>
    </row>
    <row r="164" ht="15.75">
      <c r="C164" s="294"/>
    </row>
  </sheetData>
  <sheetProtection sheet="1"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 xml:space="preserve">&amp;C&amp;"Times New Roman CE,Félkövér"&amp;12&amp;UTájékoztató kimutatások, mérlegek&amp;U
Hegymagas Önkormányzat
2014. ÉVI KÖLTSÉGVETÉSÉNEK MÉRLEGE&amp;R&amp;"Times New Roman CE,Félkövér dőlt"&amp;11 9.  melléklet az 1/2014. (II.19.) önkormányzati rendlethez </oddHeader>
  </headerFooter>
  <rowBreaks count="1" manualBreakCount="1">
    <brk id="85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E24" sqref="E24"/>
    </sheetView>
  </sheetViews>
  <sheetFormatPr defaultColWidth="9.00390625" defaultRowHeight="12.75"/>
  <cols>
    <col min="1" max="1" width="6.875" style="156" customWidth="1"/>
    <col min="2" max="2" width="49.625" style="50" customWidth="1"/>
    <col min="3" max="8" width="12.875" style="50" customWidth="1"/>
    <col min="9" max="9" width="13.875" style="50" customWidth="1"/>
    <col min="10" max="16384" width="9.375" style="50" customWidth="1"/>
  </cols>
  <sheetData>
    <row r="1" spans="1:9" ht="27.75" customHeight="1">
      <c r="A1" s="482" t="s">
        <v>2</v>
      </c>
      <c r="B1" s="482"/>
      <c r="C1" s="482"/>
      <c r="D1" s="482"/>
      <c r="E1" s="482"/>
      <c r="F1" s="482"/>
      <c r="G1" s="482"/>
      <c r="H1" s="482"/>
      <c r="I1" s="482"/>
    </row>
    <row r="2" ht="20.25" customHeight="1" thickBot="1">
      <c r="I2" s="391" t="s">
        <v>54</v>
      </c>
    </row>
    <row r="3" spans="1:9" s="392" customFormat="1" ht="26.25" customHeight="1">
      <c r="A3" s="490" t="s">
        <v>63</v>
      </c>
      <c r="B3" s="485" t="s">
        <v>68</v>
      </c>
      <c r="C3" s="490" t="s">
        <v>69</v>
      </c>
      <c r="D3" s="490" t="s">
        <v>412</v>
      </c>
      <c r="E3" s="487" t="s">
        <v>62</v>
      </c>
      <c r="F3" s="488"/>
      <c r="G3" s="488"/>
      <c r="H3" s="489"/>
      <c r="I3" s="485" t="s">
        <v>43</v>
      </c>
    </row>
    <row r="4" spans="1:9" s="393" customFormat="1" ht="32.25" customHeight="1" thickBot="1">
      <c r="A4" s="428"/>
      <c r="B4" s="486"/>
      <c r="C4" s="486"/>
      <c r="D4" s="428"/>
      <c r="E4" s="193" t="s">
        <v>157</v>
      </c>
      <c r="F4" s="193" t="s">
        <v>194</v>
      </c>
      <c r="G4" s="193" t="s">
        <v>195</v>
      </c>
      <c r="H4" s="194" t="s">
        <v>399</v>
      </c>
      <c r="I4" s="486"/>
    </row>
    <row r="5" spans="1:9" s="394" customFormat="1" ht="12.75" customHeight="1" thickBot="1">
      <c r="A5" s="195">
        <v>1</v>
      </c>
      <c r="B5" s="196">
        <v>2</v>
      </c>
      <c r="C5" s="197">
        <v>3</v>
      </c>
      <c r="D5" s="196">
        <v>4</v>
      </c>
      <c r="E5" s="195">
        <v>5</v>
      </c>
      <c r="F5" s="197">
        <v>6</v>
      </c>
      <c r="G5" s="197">
        <v>7</v>
      </c>
      <c r="H5" s="198">
        <v>8</v>
      </c>
      <c r="I5" s="199" t="s">
        <v>70</v>
      </c>
    </row>
    <row r="6" spans="1:9" ht="24.75" customHeight="1" thickBot="1">
      <c r="A6" s="200" t="s">
        <v>11</v>
      </c>
      <c r="B6" s="201" t="s">
        <v>3</v>
      </c>
      <c r="C6" s="386"/>
      <c r="D6" s="65">
        <f>+D7+D8</f>
        <v>0</v>
      </c>
      <c r="E6" s="66">
        <f>+E7+E8</f>
        <v>0</v>
      </c>
      <c r="F6" s="67">
        <f>+F7+F8</f>
        <v>0</v>
      </c>
      <c r="G6" s="67">
        <f>+G7+G8</f>
        <v>0</v>
      </c>
      <c r="H6" s="68">
        <f>+H7+H8</f>
        <v>0</v>
      </c>
      <c r="I6" s="65">
        <f aca="true" t="shared" si="0" ref="I6:I17">SUM(D6:H6)</f>
        <v>0</v>
      </c>
    </row>
    <row r="7" spans="1:9" ht="19.5" customHeight="1">
      <c r="A7" s="202" t="s">
        <v>12</v>
      </c>
      <c r="B7" s="69" t="s">
        <v>64</v>
      </c>
      <c r="C7" s="387"/>
      <c r="D7" s="70"/>
      <c r="E7" s="71"/>
      <c r="F7" s="27"/>
      <c r="G7" s="27"/>
      <c r="H7" s="24"/>
      <c r="I7" s="203">
        <f t="shared" si="0"/>
        <v>0</v>
      </c>
    </row>
    <row r="8" spans="1:9" ht="19.5" customHeight="1" thickBot="1">
      <c r="A8" s="202" t="s">
        <v>13</v>
      </c>
      <c r="B8" s="69" t="s">
        <v>64</v>
      </c>
      <c r="C8" s="387"/>
      <c r="D8" s="70"/>
      <c r="E8" s="71"/>
      <c r="F8" s="27"/>
      <c r="G8" s="27"/>
      <c r="H8" s="24"/>
      <c r="I8" s="203">
        <f t="shared" si="0"/>
        <v>0</v>
      </c>
    </row>
    <row r="9" spans="1:9" ht="37.5" customHeight="1" thickBot="1">
      <c r="A9" s="200" t="s">
        <v>14</v>
      </c>
      <c r="B9" s="201" t="s">
        <v>426</v>
      </c>
      <c r="C9" s="388"/>
      <c r="D9" s="65">
        <f>+D10+D11</f>
        <v>0</v>
      </c>
      <c r="E9" s="66">
        <v>652</v>
      </c>
      <c r="F9" s="422">
        <v>630</v>
      </c>
      <c r="G9" s="422">
        <v>609</v>
      </c>
      <c r="H9" s="422">
        <v>588</v>
      </c>
      <c r="I9" s="65">
        <f t="shared" si="0"/>
        <v>2479</v>
      </c>
    </row>
    <row r="10" spans="1:9" ht="19.5" customHeight="1">
      <c r="A10" s="202" t="s">
        <v>15</v>
      </c>
      <c r="B10" s="69" t="s">
        <v>64</v>
      </c>
      <c r="C10" s="387"/>
      <c r="D10" s="70"/>
      <c r="E10" s="71"/>
      <c r="F10" s="27"/>
      <c r="G10" s="27"/>
      <c r="H10" s="24"/>
      <c r="I10" s="203">
        <f t="shared" si="0"/>
        <v>0</v>
      </c>
    </row>
    <row r="11" spans="1:9" ht="19.5" customHeight="1" thickBot="1">
      <c r="A11" s="202" t="s">
        <v>16</v>
      </c>
      <c r="B11" s="69" t="s">
        <v>64</v>
      </c>
      <c r="C11" s="387"/>
      <c r="D11" s="70"/>
      <c r="E11" s="71"/>
      <c r="F11" s="27"/>
      <c r="G11" s="27"/>
      <c r="H11" s="24"/>
      <c r="I11" s="203">
        <f t="shared" si="0"/>
        <v>0</v>
      </c>
    </row>
    <row r="12" spans="1:9" ht="19.5" customHeight="1" thickBot="1">
      <c r="A12" s="200" t="s">
        <v>17</v>
      </c>
      <c r="B12" s="201" t="s">
        <v>166</v>
      </c>
      <c r="C12" s="388"/>
      <c r="D12" s="65">
        <f>+D13</f>
        <v>0</v>
      </c>
      <c r="E12" s="66">
        <f>+E13</f>
        <v>0</v>
      </c>
      <c r="F12" s="67">
        <f>+F13</f>
        <v>0</v>
      </c>
      <c r="G12" s="67">
        <f>+G13</f>
        <v>0</v>
      </c>
      <c r="H12" s="68">
        <f>+H13</f>
        <v>0</v>
      </c>
      <c r="I12" s="65">
        <f t="shared" si="0"/>
        <v>0</v>
      </c>
    </row>
    <row r="13" spans="1:9" ht="19.5" customHeight="1" thickBot="1">
      <c r="A13" s="202" t="s">
        <v>18</v>
      </c>
      <c r="B13" s="69" t="s">
        <v>64</v>
      </c>
      <c r="C13" s="387"/>
      <c r="D13" s="70"/>
      <c r="E13" s="71"/>
      <c r="F13" s="27"/>
      <c r="G13" s="27"/>
      <c r="H13" s="24"/>
      <c r="I13" s="203">
        <f t="shared" si="0"/>
        <v>0</v>
      </c>
    </row>
    <row r="14" spans="1:9" ht="19.5" customHeight="1" thickBot="1">
      <c r="A14" s="200" t="s">
        <v>19</v>
      </c>
      <c r="B14" s="201" t="s">
        <v>167</v>
      </c>
      <c r="C14" s="388"/>
      <c r="D14" s="65">
        <f>+D15</f>
        <v>0</v>
      </c>
      <c r="E14" s="66">
        <f>+E15</f>
        <v>0</v>
      </c>
      <c r="F14" s="67">
        <f>+F15</f>
        <v>0</v>
      </c>
      <c r="G14" s="67">
        <f>+G15</f>
        <v>0</v>
      </c>
      <c r="H14" s="68">
        <f>+H15</f>
        <v>0</v>
      </c>
      <c r="I14" s="65">
        <f t="shared" si="0"/>
        <v>0</v>
      </c>
    </row>
    <row r="15" spans="1:9" ht="19.5" customHeight="1" thickBot="1">
      <c r="A15" s="204" t="s">
        <v>20</v>
      </c>
      <c r="B15" s="72" t="s">
        <v>64</v>
      </c>
      <c r="C15" s="389"/>
      <c r="D15" s="73"/>
      <c r="E15" s="74"/>
      <c r="F15" s="28"/>
      <c r="G15" s="28"/>
      <c r="H15" s="26"/>
      <c r="I15" s="205">
        <f t="shared" si="0"/>
        <v>0</v>
      </c>
    </row>
    <row r="16" spans="1:9" ht="19.5" customHeight="1" thickBot="1">
      <c r="A16" s="200" t="s">
        <v>21</v>
      </c>
      <c r="B16" s="206" t="s">
        <v>168</v>
      </c>
      <c r="C16" s="388"/>
      <c r="D16" s="65">
        <f>+D17</f>
        <v>0</v>
      </c>
      <c r="E16" s="66">
        <f>+E17</f>
        <v>0</v>
      </c>
      <c r="F16" s="67">
        <f>+F17</f>
        <v>0</v>
      </c>
      <c r="G16" s="67">
        <f>+G17</f>
        <v>0</v>
      </c>
      <c r="H16" s="68">
        <f>+H17</f>
        <v>0</v>
      </c>
      <c r="I16" s="65">
        <f t="shared" si="0"/>
        <v>0</v>
      </c>
    </row>
    <row r="17" spans="1:9" ht="19.5" customHeight="1" thickBot="1">
      <c r="A17" s="207" t="s">
        <v>22</v>
      </c>
      <c r="B17" s="75" t="s">
        <v>64</v>
      </c>
      <c r="C17" s="390"/>
      <c r="D17" s="76"/>
      <c r="E17" s="77"/>
      <c r="F17" s="78"/>
      <c r="G17" s="78"/>
      <c r="H17" s="25"/>
      <c r="I17" s="208">
        <f t="shared" si="0"/>
        <v>0</v>
      </c>
    </row>
    <row r="18" spans="1:9" ht="19.5" customHeight="1" thickBot="1">
      <c r="A18" s="483" t="s">
        <v>107</v>
      </c>
      <c r="B18" s="484"/>
      <c r="C18" s="100"/>
      <c r="D18" s="65">
        <f aca="true" t="shared" si="1" ref="D18:I18">+D6+D9+D12+D14+D16</f>
        <v>0</v>
      </c>
      <c r="E18" s="66">
        <f t="shared" si="1"/>
        <v>652</v>
      </c>
      <c r="F18" s="67">
        <f t="shared" si="1"/>
        <v>630</v>
      </c>
      <c r="G18" s="67">
        <f t="shared" si="1"/>
        <v>609</v>
      </c>
      <c r="H18" s="68">
        <f t="shared" si="1"/>
        <v>588</v>
      </c>
      <c r="I18" s="65">
        <f t="shared" si="1"/>
        <v>2479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dőlt"10. melléklet az 1/2014.(II.19.)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G24" sqref="G24"/>
    </sheetView>
  </sheetViews>
  <sheetFormatPr defaultColWidth="9.00390625" defaultRowHeight="12.75"/>
  <cols>
    <col min="1" max="1" width="5.875" style="92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491" t="s">
        <v>4</v>
      </c>
      <c r="C1" s="491"/>
      <c r="D1" s="491"/>
    </row>
    <row r="2" spans="1:4" s="80" customFormat="1" ht="16.5" thickBot="1">
      <c r="A2" s="79"/>
      <c r="B2" s="290"/>
      <c r="D2" s="42" t="s">
        <v>54</v>
      </c>
    </row>
    <row r="3" spans="1:4" s="82" customFormat="1" ht="48" customHeight="1" thickBot="1">
      <c r="A3" s="81" t="s">
        <v>9</v>
      </c>
      <c r="B3" s="161" t="s">
        <v>10</v>
      </c>
      <c r="C3" s="161" t="s">
        <v>65</v>
      </c>
      <c r="D3" s="162" t="s">
        <v>66</v>
      </c>
    </row>
    <row r="4" spans="1:4" s="82" customFormat="1" ht="13.5" customHeight="1" thickBot="1">
      <c r="A4" s="34">
        <v>1</v>
      </c>
      <c r="B4" s="164">
        <v>2</v>
      </c>
      <c r="C4" s="164">
        <v>3</v>
      </c>
      <c r="D4" s="165">
        <v>4</v>
      </c>
    </row>
    <row r="5" spans="1:4" ht="18" customHeight="1">
      <c r="A5" s="110" t="s">
        <v>11</v>
      </c>
      <c r="B5" s="166" t="s">
        <v>125</v>
      </c>
      <c r="C5" s="108"/>
      <c r="D5" s="83"/>
    </row>
    <row r="6" spans="1:4" ht="18" customHeight="1">
      <c r="A6" s="84" t="s">
        <v>12</v>
      </c>
      <c r="B6" s="167" t="s">
        <v>126</v>
      </c>
      <c r="C6" s="109"/>
      <c r="D6" s="86"/>
    </row>
    <row r="7" spans="1:4" ht="18" customHeight="1">
      <c r="A7" s="84" t="s">
        <v>13</v>
      </c>
      <c r="B7" s="167" t="s">
        <v>101</v>
      </c>
      <c r="C7" s="109"/>
      <c r="D7" s="86"/>
    </row>
    <row r="8" spans="1:4" ht="18" customHeight="1">
      <c r="A8" s="84" t="s">
        <v>14</v>
      </c>
      <c r="B8" s="167" t="s">
        <v>102</v>
      </c>
      <c r="C8" s="109"/>
      <c r="D8" s="86"/>
    </row>
    <row r="9" spans="1:4" ht="18" customHeight="1">
      <c r="A9" s="84" t="s">
        <v>15</v>
      </c>
      <c r="B9" s="167" t="s">
        <v>118</v>
      </c>
      <c r="C9" s="109"/>
      <c r="D9" s="86"/>
    </row>
    <row r="10" spans="1:4" ht="18" customHeight="1">
      <c r="A10" s="84" t="s">
        <v>16</v>
      </c>
      <c r="B10" s="167" t="s">
        <v>119</v>
      </c>
      <c r="C10" s="109"/>
      <c r="D10" s="86"/>
    </row>
    <row r="11" spans="1:4" ht="18" customHeight="1">
      <c r="A11" s="84" t="s">
        <v>17</v>
      </c>
      <c r="B11" s="168" t="s">
        <v>120</v>
      </c>
      <c r="C11" s="109"/>
      <c r="D11" s="86"/>
    </row>
    <row r="12" spans="1:4" ht="18" customHeight="1">
      <c r="A12" s="84" t="s">
        <v>19</v>
      </c>
      <c r="B12" s="168" t="s">
        <v>121</v>
      </c>
      <c r="C12" s="109"/>
      <c r="D12" s="86"/>
    </row>
    <row r="13" spans="1:4" ht="18" customHeight="1">
      <c r="A13" s="84" t="s">
        <v>20</v>
      </c>
      <c r="B13" s="168" t="s">
        <v>122</v>
      </c>
      <c r="C13" s="109"/>
      <c r="D13" s="86"/>
    </row>
    <row r="14" spans="1:4" ht="18" customHeight="1">
      <c r="A14" s="84" t="s">
        <v>21</v>
      </c>
      <c r="B14" s="168" t="s">
        <v>123</v>
      </c>
      <c r="C14" s="109"/>
      <c r="D14" s="86"/>
    </row>
    <row r="15" spans="1:4" ht="22.5" customHeight="1">
      <c r="A15" s="84" t="s">
        <v>22</v>
      </c>
      <c r="B15" s="168" t="s">
        <v>124</v>
      </c>
      <c r="C15" s="109"/>
      <c r="D15" s="86"/>
    </row>
    <row r="16" spans="1:4" ht="18" customHeight="1">
      <c r="A16" s="84" t="s">
        <v>23</v>
      </c>
      <c r="B16" s="167" t="s">
        <v>103</v>
      </c>
      <c r="C16" s="109"/>
      <c r="D16" s="86">
        <v>6</v>
      </c>
    </row>
    <row r="17" spans="1:4" ht="18" customHeight="1">
      <c r="A17" s="84" t="s">
        <v>24</v>
      </c>
      <c r="B17" s="167" t="s">
        <v>6</v>
      </c>
      <c r="C17" s="109"/>
      <c r="D17" s="86"/>
    </row>
    <row r="18" spans="1:4" ht="18" customHeight="1">
      <c r="A18" s="84" t="s">
        <v>25</v>
      </c>
      <c r="B18" s="167" t="s">
        <v>5</v>
      </c>
      <c r="C18" s="109"/>
      <c r="D18" s="86"/>
    </row>
    <row r="19" spans="1:4" ht="18" customHeight="1">
      <c r="A19" s="84" t="s">
        <v>26</v>
      </c>
      <c r="B19" s="167" t="s">
        <v>104</v>
      </c>
      <c r="C19" s="109"/>
      <c r="D19" s="86"/>
    </row>
    <row r="20" spans="1:4" ht="18" customHeight="1">
      <c r="A20" s="84" t="s">
        <v>27</v>
      </c>
      <c r="B20" s="167" t="s">
        <v>105</v>
      </c>
      <c r="C20" s="109"/>
      <c r="D20" s="86"/>
    </row>
    <row r="21" spans="1:4" ht="18" customHeight="1">
      <c r="A21" s="84" t="s">
        <v>28</v>
      </c>
      <c r="B21" s="103"/>
      <c r="C21" s="85"/>
      <c r="D21" s="86"/>
    </row>
    <row r="22" spans="1:4" ht="18" customHeight="1">
      <c r="A22" s="84" t="s">
        <v>29</v>
      </c>
      <c r="B22" s="87"/>
      <c r="C22" s="85"/>
      <c r="D22" s="86"/>
    </row>
    <row r="23" spans="1:4" ht="18" customHeight="1">
      <c r="A23" s="84" t="s">
        <v>30</v>
      </c>
      <c r="B23" s="87"/>
      <c r="C23" s="85"/>
      <c r="D23" s="86"/>
    </row>
    <row r="24" spans="1:4" ht="18" customHeight="1">
      <c r="A24" s="84" t="s">
        <v>31</v>
      </c>
      <c r="B24" s="87"/>
      <c r="C24" s="85"/>
      <c r="D24" s="86"/>
    </row>
    <row r="25" spans="1:4" ht="18" customHeight="1">
      <c r="A25" s="84" t="s">
        <v>32</v>
      </c>
      <c r="B25" s="87"/>
      <c r="C25" s="85"/>
      <c r="D25" s="86"/>
    </row>
    <row r="26" spans="1:4" ht="18" customHeight="1">
      <c r="A26" s="84" t="s">
        <v>33</v>
      </c>
      <c r="B26" s="87"/>
      <c r="C26" s="85"/>
      <c r="D26" s="86"/>
    </row>
    <row r="27" spans="1:4" ht="18" customHeight="1">
      <c r="A27" s="84" t="s">
        <v>34</v>
      </c>
      <c r="B27" s="87"/>
      <c r="C27" s="85"/>
      <c r="D27" s="86"/>
    </row>
    <row r="28" spans="1:4" ht="18" customHeight="1">
      <c r="A28" s="84" t="s">
        <v>35</v>
      </c>
      <c r="B28" s="87"/>
      <c r="C28" s="85"/>
      <c r="D28" s="86"/>
    </row>
    <row r="29" spans="1:4" ht="18" customHeight="1" thickBot="1">
      <c r="A29" s="111" t="s">
        <v>36</v>
      </c>
      <c r="B29" s="88"/>
      <c r="C29" s="89"/>
      <c r="D29" s="90"/>
    </row>
    <row r="30" spans="1:4" ht="18" customHeight="1" thickBot="1">
      <c r="A30" s="35" t="s">
        <v>37</v>
      </c>
      <c r="B30" s="169" t="s">
        <v>44</v>
      </c>
      <c r="C30" s="170">
        <f>+C5+C6+C7+C8+C9+C16+C17+C18+C19+C20+C21+C22+C23+C24+C25+C26+C27+C28+C29</f>
        <v>0</v>
      </c>
      <c r="D30" s="171">
        <f>+D5+D6+D7+D8+D9+D16+D17+D18+D19+D20+D21+D22+D23+D24+D25+D26+D27+D28+D29</f>
        <v>6</v>
      </c>
    </row>
    <row r="31" spans="1:4" ht="8.25" customHeight="1">
      <c r="A31" s="91"/>
      <c r="B31" s="429"/>
      <c r="C31" s="429"/>
      <c r="D31" s="429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11&amp;"Times New Roman CE,Félkövér dőlt". melléklet az 1/2014. (II.19.)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selection activeCell="L34" sqref="L34"/>
    </sheetView>
  </sheetViews>
  <sheetFormatPr defaultColWidth="9.00390625" defaultRowHeight="12.75"/>
  <cols>
    <col min="1" max="1" width="4.875" style="424" customWidth="1"/>
    <col min="2" max="2" width="31.125" style="423" customWidth="1"/>
    <col min="3" max="4" width="9.00390625" style="423" customWidth="1"/>
    <col min="5" max="5" width="9.50390625" style="423" customWidth="1"/>
    <col min="6" max="6" width="8.875" style="423" customWidth="1"/>
    <col min="7" max="7" width="8.625" style="423" customWidth="1"/>
    <col min="8" max="8" width="8.875" style="423" customWidth="1"/>
    <col min="9" max="9" width="8.125" style="423" customWidth="1"/>
    <col min="10" max="14" width="9.50390625" style="423" customWidth="1"/>
    <col min="15" max="15" width="12.625" style="424" customWidth="1"/>
    <col min="16" max="16384" width="9.375" style="423" customWidth="1"/>
  </cols>
  <sheetData>
    <row r="1" spans="1:15" ht="31.5" customHeight="1">
      <c r="A1" s="492" t="s">
        <v>427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</row>
    <row r="2" ht="16.5" thickBot="1">
      <c r="O2" s="425" t="s">
        <v>46</v>
      </c>
    </row>
    <row r="3" spans="1:15" s="424" customFormat="1" ht="25.5" customHeight="1" thickBot="1">
      <c r="A3" s="426" t="s">
        <v>9</v>
      </c>
      <c r="B3" s="427" t="s">
        <v>55</v>
      </c>
      <c r="C3" s="427" t="s">
        <v>428</v>
      </c>
      <c r="D3" s="427" t="s">
        <v>429</v>
      </c>
      <c r="E3" s="427" t="s">
        <v>430</v>
      </c>
      <c r="F3" s="427" t="s">
        <v>431</v>
      </c>
      <c r="G3" s="427" t="s">
        <v>432</v>
      </c>
      <c r="H3" s="427" t="s">
        <v>433</v>
      </c>
      <c r="I3" s="427" t="s">
        <v>434</v>
      </c>
      <c r="J3" s="427" t="s">
        <v>435</v>
      </c>
      <c r="K3" s="427" t="s">
        <v>436</v>
      </c>
      <c r="L3" s="427" t="s">
        <v>437</v>
      </c>
      <c r="M3" s="427" t="s">
        <v>438</v>
      </c>
      <c r="N3" s="427" t="s">
        <v>439</v>
      </c>
      <c r="O3" s="430" t="s">
        <v>44</v>
      </c>
    </row>
    <row r="4" spans="1:15" s="432" customFormat="1" ht="15" customHeight="1" thickBot="1">
      <c r="A4" s="431" t="s">
        <v>11</v>
      </c>
      <c r="B4" s="494" t="s">
        <v>49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6"/>
    </row>
    <row r="5" spans="1:15" s="432" customFormat="1" ht="22.5">
      <c r="A5" s="433" t="s">
        <v>12</v>
      </c>
      <c r="B5" s="434" t="s">
        <v>361</v>
      </c>
      <c r="C5" s="435">
        <v>1008</v>
      </c>
      <c r="D5" s="435">
        <v>1008</v>
      </c>
      <c r="E5" s="435">
        <v>1008</v>
      </c>
      <c r="F5" s="435">
        <v>1008</v>
      </c>
      <c r="G5" s="435">
        <v>1008</v>
      </c>
      <c r="H5" s="435">
        <v>1008</v>
      </c>
      <c r="I5" s="435">
        <v>1008</v>
      </c>
      <c r="J5" s="435">
        <v>1008</v>
      </c>
      <c r="K5" s="435">
        <v>1008</v>
      </c>
      <c r="L5" s="435">
        <v>1008</v>
      </c>
      <c r="M5" s="435">
        <v>1008</v>
      </c>
      <c r="N5" s="435">
        <v>1010</v>
      </c>
      <c r="O5" s="436">
        <f aca="true" t="shared" si="0" ref="O5:O23">SUM(C5:N5)</f>
        <v>12098</v>
      </c>
    </row>
    <row r="6" spans="1:15" s="441" customFormat="1" ht="22.5">
      <c r="A6" s="437" t="s">
        <v>13</v>
      </c>
      <c r="B6" s="438" t="s">
        <v>440</v>
      </c>
      <c r="C6" s="439">
        <v>521</v>
      </c>
      <c r="D6" s="439">
        <v>1303</v>
      </c>
      <c r="E6" s="439">
        <v>521</v>
      </c>
      <c r="F6" s="439">
        <v>521</v>
      </c>
      <c r="G6" s="439">
        <v>521</v>
      </c>
      <c r="H6" s="439">
        <v>521</v>
      </c>
      <c r="I6" s="439">
        <v>521</v>
      </c>
      <c r="J6" s="439">
        <v>521</v>
      </c>
      <c r="K6" s="439">
        <v>521</v>
      </c>
      <c r="L6" s="439">
        <v>521</v>
      </c>
      <c r="M6" s="439">
        <v>521</v>
      </c>
      <c r="N6" s="439">
        <v>521</v>
      </c>
      <c r="O6" s="440">
        <f t="shared" si="0"/>
        <v>7034</v>
      </c>
    </row>
    <row r="7" spans="1:15" s="441" customFormat="1" ht="22.5">
      <c r="A7" s="437" t="s">
        <v>14</v>
      </c>
      <c r="B7" s="442" t="s">
        <v>441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4">
        <f t="shared" si="0"/>
        <v>0</v>
      </c>
    </row>
    <row r="8" spans="1:15" s="441" customFormat="1" ht="13.5" customHeight="1">
      <c r="A8" s="437" t="s">
        <v>15</v>
      </c>
      <c r="B8" s="445" t="s">
        <v>132</v>
      </c>
      <c r="C8" s="439">
        <v>250</v>
      </c>
      <c r="D8" s="439">
        <v>250</v>
      </c>
      <c r="E8" s="439">
        <v>1898</v>
      </c>
      <c r="F8" s="439">
        <v>2400</v>
      </c>
      <c r="G8" s="439">
        <v>2800</v>
      </c>
      <c r="H8" s="439">
        <v>1050</v>
      </c>
      <c r="I8" s="439">
        <v>680</v>
      </c>
      <c r="J8" s="439">
        <v>1100</v>
      </c>
      <c r="K8" s="439">
        <v>1322</v>
      </c>
      <c r="L8" s="439">
        <v>680</v>
      </c>
      <c r="M8" s="439">
        <v>350</v>
      </c>
      <c r="N8" s="439">
        <v>350</v>
      </c>
      <c r="O8" s="440">
        <f>SUM(C8:N8)</f>
        <v>13130</v>
      </c>
    </row>
    <row r="9" spans="1:15" s="441" customFormat="1" ht="13.5" customHeight="1">
      <c r="A9" s="437" t="s">
        <v>16</v>
      </c>
      <c r="B9" s="445" t="s">
        <v>442</v>
      </c>
      <c r="C9" s="439">
        <v>3</v>
      </c>
      <c r="D9" s="439">
        <v>5</v>
      </c>
      <c r="E9" s="439">
        <v>15</v>
      </c>
      <c r="F9" s="439">
        <v>100</v>
      </c>
      <c r="G9" s="439">
        <v>400</v>
      </c>
      <c r="H9" s="439">
        <v>600</v>
      </c>
      <c r="I9" s="439">
        <v>500</v>
      </c>
      <c r="J9" s="439">
        <v>331</v>
      </c>
      <c r="K9" s="439">
        <v>200</v>
      </c>
      <c r="L9" s="439">
        <v>5</v>
      </c>
      <c r="M9" s="439">
        <v>4</v>
      </c>
      <c r="N9" s="439">
        <v>5</v>
      </c>
      <c r="O9" s="440">
        <f t="shared" si="0"/>
        <v>2168</v>
      </c>
    </row>
    <row r="10" spans="1:15" s="441" customFormat="1" ht="13.5" customHeight="1">
      <c r="A10" s="437" t="s">
        <v>17</v>
      </c>
      <c r="B10" s="445" t="s">
        <v>7</v>
      </c>
      <c r="C10" s="439">
        <v>1270</v>
      </c>
      <c r="D10" s="439"/>
      <c r="E10" s="439"/>
      <c r="F10" s="439"/>
      <c r="G10" s="439"/>
      <c r="H10" s="439"/>
      <c r="I10" s="439"/>
      <c r="J10" s="439"/>
      <c r="K10" s="439">
        <v>635</v>
      </c>
      <c r="L10" s="439"/>
      <c r="M10" s="439">
        <v>635</v>
      </c>
      <c r="N10" s="439"/>
      <c r="O10" s="440">
        <f t="shared" si="0"/>
        <v>2540</v>
      </c>
    </row>
    <row r="11" spans="1:15" s="441" customFormat="1" ht="13.5" customHeight="1">
      <c r="A11" s="437" t="s">
        <v>18</v>
      </c>
      <c r="B11" s="445" t="s">
        <v>363</v>
      </c>
      <c r="C11" s="439">
        <v>15</v>
      </c>
      <c r="D11" s="439">
        <v>15</v>
      </c>
      <c r="E11" s="439">
        <v>15</v>
      </c>
      <c r="F11" s="439">
        <v>15</v>
      </c>
      <c r="G11" s="439">
        <v>15</v>
      </c>
      <c r="H11" s="439">
        <v>15</v>
      </c>
      <c r="I11" s="439">
        <v>10</v>
      </c>
      <c r="J11" s="439">
        <v>10</v>
      </c>
      <c r="K11" s="439">
        <v>10</v>
      </c>
      <c r="L11" s="439">
        <v>10</v>
      </c>
      <c r="M11" s="439">
        <v>10</v>
      </c>
      <c r="N11" s="439">
        <v>10</v>
      </c>
      <c r="O11" s="440">
        <f t="shared" si="0"/>
        <v>150</v>
      </c>
    </row>
    <row r="12" spans="1:15" s="441" customFormat="1" ht="22.5">
      <c r="A12" s="437" t="s">
        <v>19</v>
      </c>
      <c r="B12" s="438" t="s">
        <v>443</v>
      </c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40">
        <f t="shared" si="0"/>
        <v>0</v>
      </c>
    </row>
    <row r="13" spans="1:15" s="441" customFormat="1" ht="13.5" customHeight="1" thickBot="1">
      <c r="A13" s="437" t="s">
        <v>20</v>
      </c>
      <c r="B13" s="445" t="s">
        <v>444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40">
        <f t="shared" si="0"/>
        <v>0</v>
      </c>
    </row>
    <row r="14" spans="1:15" s="432" customFormat="1" ht="15.75" customHeight="1" thickBot="1">
      <c r="A14" s="431" t="s">
        <v>21</v>
      </c>
      <c r="B14" s="446" t="s">
        <v>445</v>
      </c>
      <c r="C14" s="447">
        <f aca="true" t="shared" si="1" ref="C14:N14">SUM(C5:C13)</f>
        <v>3067</v>
      </c>
      <c r="D14" s="447">
        <f t="shared" si="1"/>
        <v>2581</v>
      </c>
      <c r="E14" s="447">
        <f t="shared" si="1"/>
        <v>3457</v>
      </c>
      <c r="F14" s="447">
        <f t="shared" si="1"/>
        <v>4044</v>
      </c>
      <c r="G14" s="447">
        <f t="shared" si="1"/>
        <v>4744</v>
      </c>
      <c r="H14" s="447">
        <f t="shared" si="1"/>
        <v>3194</v>
      </c>
      <c r="I14" s="447">
        <f t="shared" si="1"/>
        <v>2719</v>
      </c>
      <c r="J14" s="447">
        <f t="shared" si="1"/>
        <v>2970</v>
      </c>
      <c r="K14" s="447">
        <f t="shared" si="1"/>
        <v>3696</v>
      </c>
      <c r="L14" s="447">
        <f t="shared" si="1"/>
        <v>2224</v>
      </c>
      <c r="M14" s="447">
        <f t="shared" si="1"/>
        <v>2528</v>
      </c>
      <c r="N14" s="447">
        <f t="shared" si="1"/>
        <v>1896</v>
      </c>
      <c r="O14" s="448">
        <f>SUM(C14:N14)</f>
        <v>37120</v>
      </c>
    </row>
    <row r="15" spans="1:15" s="432" customFormat="1" ht="15" customHeight="1" thickBot="1">
      <c r="A15" s="431" t="s">
        <v>22</v>
      </c>
      <c r="B15" s="494" t="s">
        <v>51</v>
      </c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6"/>
    </row>
    <row r="16" spans="1:15" s="441" customFormat="1" ht="13.5" customHeight="1">
      <c r="A16" s="449" t="s">
        <v>23</v>
      </c>
      <c r="B16" s="450" t="s">
        <v>56</v>
      </c>
      <c r="C16" s="443">
        <v>1453</v>
      </c>
      <c r="D16" s="443">
        <v>1453</v>
      </c>
      <c r="E16" s="443">
        <v>1453</v>
      </c>
      <c r="F16" s="443">
        <v>1453</v>
      </c>
      <c r="G16" s="443">
        <v>664</v>
      </c>
      <c r="H16" s="443">
        <v>664</v>
      </c>
      <c r="I16" s="443">
        <v>664</v>
      </c>
      <c r="J16" s="443">
        <v>664</v>
      </c>
      <c r="K16" s="443">
        <v>664</v>
      </c>
      <c r="L16" s="443">
        <v>664</v>
      </c>
      <c r="M16" s="443">
        <v>664</v>
      </c>
      <c r="N16" s="443">
        <v>606</v>
      </c>
      <c r="O16" s="444">
        <f>SUM(C16:N16)</f>
        <v>11066</v>
      </c>
    </row>
    <row r="17" spans="1:15" s="441" customFormat="1" ht="27" customHeight="1">
      <c r="A17" s="437" t="s">
        <v>24</v>
      </c>
      <c r="B17" s="438" t="s">
        <v>141</v>
      </c>
      <c r="C17" s="439">
        <v>269</v>
      </c>
      <c r="D17" s="439">
        <v>269</v>
      </c>
      <c r="E17" s="439">
        <v>269</v>
      </c>
      <c r="F17" s="439">
        <v>269</v>
      </c>
      <c r="G17" s="439">
        <v>159</v>
      </c>
      <c r="H17" s="439">
        <v>159</v>
      </c>
      <c r="I17" s="439">
        <v>159</v>
      </c>
      <c r="J17" s="439">
        <v>159</v>
      </c>
      <c r="K17" s="439">
        <v>158</v>
      </c>
      <c r="L17" s="439">
        <v>158</v>
      </c>
      <c r="M17" s="439">
        <v>158</v>
      </c>
      <c r="N17" s="439">
        <v>158</v>
      </c>
      <c r="O17" s="440">
        <f>SUM(C17:N17)</f>
        <v>2344</v>
      </c>
    </row>
    <row r="18" spans="1:15" s="441" customFormat="1" ht="13.5" customHeight="1">
      <c r="A18" s="437" t="s">
        <v>25</v>
      </c>
      <c r="B18" s="445" t="s">
        <v>106</v>
      </c>
      <c r="C18" s="439">
        <v>934</v>
      </c>
      <c r="D18" s="439">
        <v>448</v>
      </c>
      <c r="E18" s="439">
        <v>1135</v>
      </c>
      <c r="F18" s="439">
        <v>1220</v>
      </c>
      <c r="G18" s="439">
        <v>771</v>
      </c>
      <c r="H18" s="439">
        <v>1094</v>
      </c>
      <c r="I18" s="439">
        <v>1273</v>
      </c>
      <c r="J18" s="439">
        <v>1677</v>
      </c>
      <c r="K18" s="439">
        <v>1546</v>
      </c>
      <c r="L18" s="439">
        <v>872</v>
      </c>
      <c r="M18" s="439">
        <v>1218</v>
      </c>
      <c r="N18" s="439">
        <v>549</v>
      </c>
      <c r="O18" s="440">
        <f>SUM(C18:N18)</f>
        <v>12737</v>
      </c>
    </row>
    <row r="19" spans="1:15" s="441" customFormat="1" ht="13.5" customHeight="1">
      <c r="A19" s="437" t="s">
        <v>26</v>
      </c>
      <c r="B19" s="445" t="s">
        <v>142</v>
      </c>
      <c r="C19" s="439">
        <v>187</v>
      </c>
      <c r="D19" s="439">
        <v>187</v>
      </c>
      <c r="E19" s="439">
        <v>187</v>
      </c>
      <c r="F19" s="439">
        <v>187</v>
      </c>
      <c r="G19" s="439">
        <v>286</v>
      </c>
      <c r="H19" s="439">
        <v>224</v>
      </c>
      <c r="I19" s="439">
        <v>267</v>
      </c>
      <c r="J19" s="439">
        <v>205</v>
      </c>
      <c r="K19" s="439">
        <v>285</v>
      </c>
      <c r="L19" s="439">
        <v>266</v>
      </c>
      <c r="M19" s="439">
        <v>184</v>
      </c>
      <c r="N19" s="439">
        <v>256</v>
      </c>
      <c r="O19" s="440">
        <f>SUM(C19:N19)</f>
        <v>2721</v>
      </c>
    </row>
    <row r="20" spans="1:15" s="441" customFormat="1" ht="13.5" customHeight="1">
      <c r="A20" s="437" t="s">
        <v>27</v>
      </c>
      <c r="B20" s="445" t="s">
        <v>446</v>
      </c>
      <c r="C20" s="439">
        <v>224</v>
      </c>
      <c r="D20" s="439">
        <v>224</v>
      </c>
      <c r="E20" s="439">
        <v>224</v>
      </c>
      <c r="F20" s="439">
        <v>347</v>
      </c>
      <c r="G20" s="439">
        <v>264</v>
      </c>
      <c r="H20" s="439">
        <v>264</v>
      </c>
      <c r="I20" s="439">
        <v>222</v>
      </c>
      <c r="J20" s="439">
        <v>265</v>
      </c>
      <c r="K20" s="439">
        <v>430</v>
      </c>
      <c r="L20" s="439">
        <v>264</v>
      </c>
      <c r="M20" s="439">
        <v>304</v>
      </c>
      <c r="N20" s="439">
        <v>138</v>
      </c>
      <c r="O20" s="440">
        <f>SUM(C20:N20)</f>
        <v>3170</v>
      </c>
    </row>
    <row r="21" spans="1:15" s="441" customFormat="1" ht="13.5" customHeight="1">
      <c r="A21" s="437" t="s">
        <v>28</v>
      </c>
      <c r="B21" s="445" t="s">
        <v>173</v>
      </c>
      <c r="C21" s="439"/>
      <c r="D21" s="439"/>
      <c r="E21" s="439"/>
      <c r="F21" s="439">
        <v>300</v>
      </c>
      <c r="G21" s="439">
        <v>2000</v>
      </c>
      <c r="H21" s="439"/>
      <c r="I21" s="439"/>
      <c r="J21" s="439"/>
      <c r="K21" s="439"/>
      <c r="L21" s="439"/>
      <c r="M21" s="439"/>
      <c r="N21" s="439"/>
      <c r="O21" s="440">
        <f t="shared" si="0"/>
        <v>2300</v>
      </c>
    </row>
    <row r="22" spans="1:15" s="441" customFormat="1" ht="15.75">
      <c r="A22" s="437" t="s">
        <v>29</v>
      </c>
      <c r="B22" s="438" t="s">
        <v>145</v>
      </c>
      <c r="C22" s="439"/>
      <c r="D22" s="439"/>
      <c r="E22" s="439"/>
      <c r="F22" s="439"/>
      <c r="G22" s="439">
        <v>600</v>
      </c>
      <c r="H22" s="439">
        <v>600</v>
      </c>
      <c r="I22" s="439"/>
      <c r="J22" s="439"/>
      <c r="K22" s="439"/>
      <c r="L22" s="439"/>
      <c r="M22" s="439"/>
      <c r="N22" s="439"/>
      <c r="O22" s="440">
        <f t="shared" si="0"/>
        <v>1200</v>
      </c>
    </row>
    <row r="23" spans="1:15" s="441" customFormat="1" ht="13.5" customHeight="1">
      <c r="A23" s="437" t="s">
        <v>30</v>
      </c>
      <c r="B23" s="445" t="s">
        <v>176</v>
      </c>
      <c r="C23" s="439"/>
      <c r="D23" s="439"/>
      <c r="E23" s="439">
        <v>189</v>
      </c>
      <c r="F23" s="439"/>
      <c r="G23" s="439"/>
      <c r="H23" s="439">
        <v>189</v>
      </c>
      <c r="I23" s="439"/>
      <c r="J23" s="439"/>
      <c r="K23" s="439">
        <v>189</v>
      </c>
      <c r="L23" s="439"/>
      <c r="M23" s="439"/>
      <c r="N23" s="439">
        <v>189</v>
      </c>
      <c r="O23" s="440">
        <f t="shared" si="0"/>
        <v>756</v>
      </c>
    </row>
    <row r="24" spans="1:15" s="441" customFormat="1" ht="13.5" customHeight="1" thickBot="1">
      <c r="A24" s="437" t="s">
        <v>31</v>
      </c>
      <c r="B24" s="445" t="s">
        <v>447</v>
      </c>
      <c r="C24" s="439"/>
      <c r="D24" s="439"/>
      <c r="E24" s="439"/>
      <c r="F24" s="439">
        <v>268</v>
      </c>
      <c r="G24" s="439"/>
      <c r="H24" s="439"/>
      <c r="I24" s="439">
        <v>134</v>
      </c>
      <c r="J24" s="439"/>
      <c r="K24" s="439">
        <v>424</v>
      </c>
      <c r="L24" s="439"/>
      <c r="M24" s="439"/>
      <c r="N24" s="439"/>
      <c r="O24" s="440">
        <f>SUM(F24:N24)</f>
        <v>826</v>
      </c>
    </row>
    <row r="25" spans="1:15" s="432" customFormat="1" ht="15.75" customHeight="1" thickBot="1">
      <c r="A25" s="451" t="s">
        <v>32</v>
      </c>
      <c r="B25" s="446" t="s">
        <v>448</v>
      </c>
      <c r="C25" s="447">
        <f aca="true" t="shared" si="2" ref="C25:N25">SUM(C16:C24)</f>
        <v>3067</v>
      </c>
      <c r="D25" s="447">
        <f t="shared" si="2"/>
        <v>2581</v>
      </c>
      <c r="E25" s="447">
        <f t="shared" si="2"/>
        <v>3457</v>
      </c>
      <c r="F25" s="447">
        <f t="shared" si="2"/>
        <v>4044</v>
      </c>
      <c r="G25" s="447">
        <f t="shared" si="2"/>
        <v>4744</v>
      </c>
      <c r="H25" s="447">
        <f t="shared" si="2"/>
        <v>3194</v>
      </c>
      <c r="I25" s="447">
        <f t="shared" si="2"/>
        <v>2719</v>
      </c>
      <c r="J25" s="447">
        <f t="shared" si="2"/>
        <v>2970</v>
      </c>
      <c r="K25" s="447">
        <f t="shared" si="2"/>
        <v>3696</v>
      </c>
      <c r="L25" s="447">
        <f t="shared" si="2"/>
        <v>2224</v>
      </c>
      <c r="M25" s="447">
        <f t="shared" si="2"/>
        <v>2528</v>
      </c>
      <c r="N25" s="447">
        <f t="shared" si="2"/>
        <v>1896</v>
      </c>
      <c r="O25" s="448">
        <f>SUM(O16:O24)</f>
        <v>37120</v>
      </c>
    </row>
    <row r="26" spans="1:16" ht="16.5" thickBot="1">
      <c r="A26" s="451" t="s">
        <v>33</v>
      </c>
      <c r="B26" s="452" t="s">
        <v>449</v>
      </c>
      <c r="C26" s="453">
        <f aca="true" t="shared" si="3" ref="C26:O26">C14-C25</f>
        <v>0</v>
      </c>
      <c r="D26" s="453">
        <f t="shared" si="3"/>
        <v>0</v>
      </c>
      <c r="E26" s="453">
        <f t="shared" si="3"/>
        <v>0</v>
      </c>
      <c r="F26" s="453">
        <f t="shared" si="3"/>
        <v>0</v>
      </c>
      <c r="G26" s="453">
        <f t="shared" si="3"/>
        <v>0</v>
      </c>
      <c r="H26" s="453">
        <f t="shared" si="3"/>
        <v>0</v>
      </c>
      <c r="I26" s="453">
        <f t="shared" si="3"/>
        <v>0</v>
      </c>
      <c r="J26" s="453">
        <f t="shared" si="3"/>
        <v>0</v>
      </c>
      <c r="K26" s="453">
        <f t="shared" si="3"/>
        <v>0</v>
      </c>
      <c r="L26" s="453">
        <f t="shared" si="3"/>
        <v>0</v>
      </c>
      <c r="M26" s="453">
        <f t="shared" si="3"/>
        <v>0</v>
      </c>
      <c r="N26" s="453">
        <f t="shared" si="3"/>
        <v>0</v>
      </c>
      <c r="O26" s="454">
        <f t="shared" si="3"/>
        <v>0</v>
      </c>
      <c r="P26" s="455"/>
    </row>
    <row r="27" ht="15.75">
      <c r="A27" s="456"/>
    </row>
    <row r="28" spans="2:15" ht="15.75">
      <c r="B28" s="457"/>
      <c r="C28" s="458"/>
      <c r="D28" s="458"/>
      <c r="O28" s="423"/>
    </row>
    <row r="29" ht="15.75">
      <c r="O29" s="423"/>
    </row>
    <row r="30" ht="15.75">
      <c r="O30" s="423"/>
    </row>
    <row r="31" ht="15.75">
      <c r="O31" s="423"/>
    </row>
    <row r="32" ht="15.75">
      <c r="O32" s="423"/>
    </row>
    <row r="33" ht="15.75">
      <c r="O33" s="423"/>
    </row>
    <row r="34" ht="15.75">
      <c r="O34" s="423"/>
    </row>
    <row r="35" ht="15.75">
      <c r="O35" s="423"/>
    </row>
    <row r="36" ht="15.75">
      <c r="O36" s="423"/>
    </row>
    <row r="37" ht="15.75">
      <c r="O37" s="423"/>
    </row>
    <row r="38" ht="15.75">
      <c r="O38" s="423"/>
    </row>
    <row r="39" ht="15.75">
      <c r="O39" s="423"/>
    </row>
    <row r="40" ht="15.75">
      <c r="O40" s="423"/>
    </row>
    <row r="41" ht="15.75">
      <c r="O41" s="423"/>
    </row>
    <row r="42" ht="15.75">
      <c r="O42" s="423"/>
    </row>
    <row r="43" ht="15.75">
      <c r="O43" s="423"/>
    </row>
    <row r="44" ht="15.75">
      <c r="O44" s="423"/>
    </row>
    <row r="45" ht="15.75">
      <c r="O45" s="423"/>
    </row>
    <row r="46" ht="15.75">
      <c r="O46" s="423"/>
    </row>
    <row r="47" ht="15.75">
      <c r="O47" s="423"/>
    </row>
    <row r="48" ht="15.75">
      <c r="O48" s="423"/>
    </row>
    <row r="49" ht="15.75">
      <c r="O49" s="423"/>
    </row>
    <row r="50" ht="15.75">
      <c r="O50" s="423"/>
    </row>
    <row r="51" ht="15.75">
      <c r="O51" s="423"/>
    </row>
    <row r="52" ht="15.75">
      <c r="O52" s="423"/>
    </row>
    <row r="53" ht="15.75">
      <c r="O53" s="423"/>
    </row>
    <row r="54" ht="15.75">
      <c r="O54" s="423"/>
    </row>
    <row r="55" ht="15.75">
      <c r="O55" s="423"/>
    </row>
    <row r="56" ht="15.75">
      <c r="O56" s="423"/>
    </row>
    <row r="57" ht="15.75">
      <c r="O57" s="423"/>
    </row>
    <row r="58" ht="15.75">
      <c r="O58" s="423"/>
    </row>
    <row r="59" ht="15.75">
      <c r="O59" s="423"/>
    </row>
    <row r="60" ht="15.75">
      <c r="O60" s="423"/>
    </row>
    <row r="61" ht="15.75">
      <c r="O61" s="423"/>
    </row>
    <row r="62" ht="15.75">
      <c r="O62" s="423"/>
    </row>
    <row r="63" ht="15.75">
      <c r="O63" s="423"/>
    </row>
    <row r="64" ht="15.75">
      <c r="O64" s="423"/>
    </row>
    <row r="65" ht="15.75">
      <c r="O65" s="423"/>
    </row>
    <row r="66" ht="15.75">
      <c r="O66" s="423"/>
    </row>
    <row r="67" ht="15.75">
      <c r="O67" s="423"/>
    </row>
    <row r="68" ht="15.75">
      <c r="O68" s="423"/>
    </row>
    <row r="69" ht="15.75">
      <c r="O69" s="423"/>
    </row>
    <row r="70" ht="15.75">
      <c r="O70" s="423"/>
    </row>
    <row r="71" ht="15.75">
      <c r="O71" s="423"/>
    </row>
    <row r="72" ht="15.75">
      <c r="O72" s="423"/>
    </row>
    <row r="73" ht="15.75">
      <c r="O73" s="423"/>
    </row>
    <row r="74" ht="15.75">
      <c r="O74" s="423"/>
    </row>
    <row r="75" ht="15.75">
      <c r="O75" s="423"/>
    </row>
    <row r="76" ht="15.75">
      <c r="O76" s="423"/>
    </row>
    <row r="77" ht="15.75">
      <c r="O77" s="423"/>
    </row>
    <row r="78" ht="15.75">
      <c r="O78" s="423"/>
    </row>
    <row r="79" ht="15.75">
      <c r="O79" s="423"/>
    </row>
    <row r="80" ht="15.75">
      <c r="O80" s="423"/>
    </row>
    <row r="81" ht="15.75">
      <c r="O81" s="423"/>
    </row>
  </sheetData>
  <sheetProtection/>
  <mergeCells count="3">
    <mergeCell ref="A1:O1"/>
    <mergeCell ref="B4:O4"/>
    <mergeCell ref="B15:O15"/>
  </mergeCells>
  <printOptions/>
  <pageMargins left="0.7" right="0.7" top="0.75" bottom="0.75" header="0.3" footer="0.3"/>
  <pageSetup horizontalDpi="600" verticalDpi="600" orientation="landscape" paperSize="9" scale="90" r:id="rId1"/>
  <headerFooter alignWithMargins="0">
    <oddHeader>&amp;R&amp;"Times New Roman,Normál"12. melléklet az 1/2014. (II.19.)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B32" sqref="B32"/>
    </sheetView>
  </sheetViews>
  <sheetFormatPr defaultColWidth="9.00390625" defaultRowHeight="12.75"/>
  <cols>
    <col min="1" max="1" width="6.875" style="50" customWidth="1"/>
    <col min="2" max="2" width="55.125" style="156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9.75" customHeight="1">
      <c r="B1" s="237" t="s">
        <v>116</v>
      </c>
      <c r="C1" s="238"/>
      <c r="D1" s="238"/>
      <c r="E1" s="238"/>
      <c r="F1" s="465" t="s">
        <v>450</v>
      </c>
    </row>
    <row r="2" spans="5:6" ht="14.25" thickBot="1">
      <c r="E2" s="239" t="s">
        <v>54</v>
      </c>
      <c r="F2" s="465"/>
    </row>
    <row r="3" spans="1:6" ht="18" customHeight="1" thickBot="1">
      <c r="A3" s="463" t="s">
        <v>63</v>
      </c>
      <c r="B3" s="240" t="s">
        <v>49</v>
      </c>
      <c r="C3" s="241"/>
      <c r="D3" s="240" t="s">
        <v>51</v>
      </c>
      <c r="E3" s="242"/>
      <c r="F3" s="465"/>
    </row>
    <row r="4" spans="1:6" s="243" customFormat="1" ht="35.25" customHeight="1" thickBot="1">
      <c r="A4" s="464"/>
      <c r="B4" s="157" t="s">
        <v>55</v>
      </c>
      <c r="C4" s="158" t="s">
        <v>201</v>
      </c>
      <c r="D4" s="157" t="s">
        <v>55</v>
      </c>
      <c r="E4" s="46" t="s">
        <v>201</v>
      </c>
      <c r="F4" s="465"/>
    </row>
    <row r="5" spans="1:6" s="248" customFormat="1" ht="12" customHeight="1" thickBot="1">
      <c r="A5" s="244">
        <v>1</v>
      </c>
      <c r="B5" s="245">
        <v>2</v>
      </c>
      <c r="C5" s="246" t="s">
        <v>13</v>
      </c>
      <c r="D5" s="245" t="s">
        <v>14</v>
      </c>
      <c r="E5" s="247" t="s">
        <v>15</v>
      </c>
      <c r="F5" s="465"/>
    </row>
    <row r="6" spans="1:6" ht="12.75" customHeight="1">
      <c r="A6" s="249" t="s">
        <v>11</v>
      </c>
      <c r="B6" s="250" t="s">
        <v>361</v>
      </c>
      <c r="C6" s="226">
        <v>12098</v>
      </c>
      <c r="D6" s="250" t="s">
        <v>56</v>
      </c>
      <c r="E6" s="232">
        <v>11066</v>
      </c>
      <c r="F6" s="465"/>
    </row>
    <row r="7" spans="1:6" ht="12.75" customHeight="1">
      <c r="A7" s="251" t="s">
        <v>12</v>
      </c>
      <c r="B7" s="252" t="s">
        <v>362</v>
      </c>
      <c r="C7" s="227">
        <v>7034</v>
      </c>
      <c r="D7" s="252" t="s">
        <v>141</v>
      </c>
      <c r="E7" s="233">
        <v>2344</v>
      </c>
      <c r="F7" s="465"/>
    </row>
    <row r="8" spans="1:6" ht="12.75" customHeight="1">
      <c r="A8" s="251" t="s">
        <v>13</v>
      </c>
      <c r="B8" s="252" t="s">
        <v>395</v>
      </c>
      <c r="C8" s="227"/>
      <c r="D8" s="252" t="s">
        <v>179</v>
      </c>
      <c r="E8" s="233">
        <v>12737</v>
      </c>
      <c r="F8" s="465"/>
    </row>
    <row r="9" spans="1:6" ht="12.75" customHeight="1">
      <c r="A9" s="251" t="s">
        <v>14</v>
      </c>
      <c r="B9" s="252" t="s">
        <v>132</v>
      </c>
      <c r="C9" s="227">
        <v>11414</v>
      </c>
      <c r="D9" s="252" t="s">
        <v>142</v>
      </c>
      <c r="E9" s="233">
        <v>2721</v>
      </c>
      <c r="F9" s="465"/>
    </row>
    <row r="10" spans="1:6" ht="12.75" customHeight="1">
      <c r="A10" s="251" t="s">
        <v>15</v>
      </c>
      <c r="B10" s="253" t="s">
        <v>363</v>
      </c>
      <c r="C10" s="227">
        <v>150</v>
      </c>
      <c r="D10" s="252" t="s">
        <v>143</v>
      </c>
      <c r="E10" s="233">
        <v>3170</v>
      </c>
      <c r="F10" s="465"/>
    </row>
    <row r="11" spans="1:6" ht="12.75" customHeight="1">
      <c r="A11" s="251" t="s">
        <v>16</v>
      </c>
      <c r="B11" s="252" t="s">
        <v>364</v>
      </c>
      <c r="C11" s="228"/>
      <c r="D11" s="252" t="s">
        <v>42</v>
      </c>
      <c r="E11" s="233">
        <v>826</v>
      </c>
      <c r="F11" s="465"/>
    </row>
    <row r="12" spans="1:6" ht="12.75" customHeight="1">
      <c r="A12" s="251" t="s">
        <v>17</v>
      </c>
      <c r="B12" s="252" t="s">
        <v>244</v>
      </c>
      <c r="C12" s="227">
        <v>2168</v>
      </c>
      <c r="D12" s="44"/>
      <c r="E12" s="233"/>
      <c r="F12" s="465"/>
    </row>
    <row r="13" spans="1:6" ht="12.75" customHeight="1">
      <c r="A13" s="251" t="s">
        <v>18</v>
      </c>
      <c r="B13" s="44"/>
      <c r="C13" s="227"/>
      <c r="D13" s="44"/>
      <c r="E13" s="233"/>
      <c r="F13" s="465"/>
    </row>
    <row r="14" spans="1:6" ht="12.75" customHeight="1">
      <c r="A14" s="251" t="s">
        <v>19</v>
      </c>
      <c r="B14" s="344"/>
      <c r="C14" s="228"/>
      <c r="D14" s="44"/>
      <c r="E14" s="233"/>
      <c r="F14" s="465"/>
    </row>
    <row r="15" spans="1:6" ht="12.75" customHeight="1">
      <c r="A15" s="251" t="s">
        <v>20</v>
      </c>
      <c r="B15" s="44"/>
      <c r="C15" s="227"/>
      <c r="D15" s="44"/>
      <c r="E15" s="233"/>
      <c r="F15" s="465"/>
    </row>
    <row r="16" spans="1:6" ht="12.75" customHeight="1">
      <c r="A16" s="251" t="s">
        <v>21</v>
      </c>
      <c r="B16" s="44"/>
      <c r="C16" s="227"/>
      <c r="D16" s="44"/>
      <c r="E16" s="233"/>
      <c r="F16" s="465"/>
    </row>
    <row r="17" spans="1:6" ht="12.75" customHeight="1" thickBot="1">
      <c r="A17" s="251" t="s">
        <v>22</v>
      </c>
      <c r="B17" s="52"/>
      <c r="C17" s="229"/>
      <c r="D17" s="44"/>
      <c r="E17" s="234"/>
      <c r="F17" s="465"/>
    </row>
    <row r="18" spans="1:6" ht="15.75" customHeight="1" thickBot="1">
      <c r="A18" s="254" t="s">
        <v>23</v>
      </c>
      <c r="B18" s="106" t="s">
        <v>396</v>
      </c>
      <c r="C18" s="230">
        <f>+C6+C7+C9+C10+C12+C13+C14+C15+C16+C17</f>
        <v>32864</v>
      </c>
      <c r="D18" s="106" t="s">
        <v>372</v>
      </c>
      <c r="E18" s="235">
        <f>SUM(E6:E17)</f>
        <v>32864</v>
      </c>
      <c r="F18" s="465"/>
    </row>
    <row r="19" spans="1:6" ht="12.75" customHeight="1">
      <c r="A19" s="255" t="s">
        <v>24</v>
      </c>
      <c r="B19" s="256" t="s">
        <v>367</v>
      </c>
      <c r="C19" s="395">
        <f>+C20+C21+C22+C23</f>
        <v>0</v>
      </c>
      <c r="D19" s="257" t="s">
        <v>149</v>
      </c>
      <c r="E19" s="236"/>
      <c r="F19" s="465"/>
    </row>
    <row r="20" spans="1:6" ht="12.75" customHeight="1">
      <c r="A20" s="258" t="s">
        <v>25</v>
      </c>
      <c r="B20" s="257" t="s">
        <v>171</v>
      </c>
      <c r="C20" s="85"/>
      <c r="D20" s="257" t="s">
        <v>371</v>
      </c>
      <c r="E20" s="86"/>
      <c r="F20" s="465"/>
    </row>
    <row r="21" spans="1:6" ht="12.75" customHeight="1">
      <c r="A21" s="258" t="s">
        <v>26</v>
      </c>
      <c r="B21" s="257" t="s">
        <v>172</v>
      </c>
      <c r="C21" s="85"/>
      <c r="D21" s="257" t="s">
        <v>114</v>
      </c>
      <c r="E21" s="86"/>
      <c r="F21" s="465"/>
    </row>
    <row r="22" spans="1:6" ht="12.75" customHeight="1">
      <c r="A22" s="258" t="s">
        <v>27</v>
      </c>
      <c r="B22" s="257" t="s">
        <v>177</v>
      </c>
      <c r="C22" s="85"/>
      <c r="D22" s="257" t="s">
        <v>115</v>
      </c>
      <c r="E22" s="86"/>
      <c r="F22" s="465"/>
    </row>
    <row r="23" spans="1:6" ht="12.75" customHeight="1">
      <c r="A23" s="258" t="s">
        <v>28</v>
      </c>
      <c r="B23" s="257" t="s">
        <v>178</v>
      </c>
      <c r="C23" s="85"/>
      <c r="D23" s="256" t="s">
        <v>180</v>
      </c>
      <c r="E23" s="86"/>
      <c r="F23" s="465"/>
    </row>
    <row r="24" spans="1:6" ht="12.75" customHeight="1">
      <c r="A24" s="258" t="s">
        <v>29</v>
      </c>
      <c r="B24" s="257" t="s">
        <v>368</v>
      </c>
      <c r="C24" s="259">
        <f>+C25+C26</f>
        <v>0</v>
      </c>
      <c r="D24" s="257" t="s">
        <v>150</v>
      </c>
      <c r="E24" s="86"/>
      <c r="F24" s="465"/>
    </row>
    <row r="25" spans="1:6" ht="12.75" customHeight="1">
      <c r="A25" s="255" t="s">
        <v>30</v>
      </c>
      <c r="B25" s="256" t="s">
        <v>365</v>
      </c>
      <c r="C25" s="231"/>
      <c r="D25" s="250" t="s">
        <v>151</v>
      </c>
      <c r="E25" s="236"/>
      <c r="F25" s="465"/>
    </row>
    <row r="26" spans="1:6" ht="12.75" customHeight="1" thickBot="1">
      <c r="A26" s="258" t="s">
        <v>31</v>
      </c>
      <c r="B26" s="257" t="s">
        <v>366</v>
      </c>
      <c r="C26" s="85"/>
      <c r="D26" s="44"/>
      <c r="E26" s="86"/>
      <c r="F26" s="465"/>
    </row>
    <row r="27" spans="1:6" ht="15.75" customHeight="1" thickBot="1">
      <c r="A27" s="254" t="s">
        <v>32</v>
      </c>
      <c r="B27" s="106" t="s">
        <v>369</v>
      </c>
      <c r="C27" s="230">
        <f>+C19+C24</f>
        <v>0</v>
      </c>
      <c r="D27" s="106" t="s">
        <v>373</v>
      </c>
      <c r="E27" s="235">
        <f>SUM(E19:E26)</f>
        <v>0</v>
      </c>
      <c r="F27" s="465"/>
    </row>
    <row r="28" spans="1:6" ht="13.5" thickBot="1">
      <c r="A28" s="254" t="s">
        <v>33</v>
      </c>
      <c r="B28" s="260" t="s">
        <v>370</v>
      </c>
      <c r="C28" s="261">
        <f>+C18+C27</f>
        <v>32864</v>
      </c>
      <c r="D28" s="260" t="s">
        <v>374</v>
      </c>
      <c r="E28" s="261">
        <f>+E18+E27</f>
        <v>32864</v>
      </c>
      <c r="F28" s="465"/>
    </row>
    <row r="29" spans="1:6" ht="13.5" thickBot="1">
      <c r="A29" s="254" t="s">
        <v>34</v>
      </c>
      <c r="B29" s="260" t="s">
        <v>127</v>
      </c>
      <c r="C29" s="261" t="str">
        <f>IF(C18-E18&lt;0,E18-C18,"-")</f>
        <v>-</v>
      </c>
      <c r="D29" s="260" t="s">
        <v>128</v>
      </c>
      <c r="E29" s="261" t="str">
        <f>IF(C18-E18&gt;0,C18-E18,"-")</f>
        <v>-</v>
      </c>
      <c r="F29" s="465"/>
    </row>
    <row r="30" spans="1:6" ht="13.5" thickBot="1">
      <c r="A30" s="254" t="s">
        <v>35</v>
      </c>
      <c r="B30" s="260" t="s">
        <v>181</v>
      </c>
      <c r="C30" s="261" t="str">
        <f>IF(C18+C19-E28&lt;0,E28-(C18+C19),"-")</f>
        <v>-</v>
      </c>
      <c r="D30" s="260" t="s">
        <v>182</v>
      </c>
      <c r="E30" s="261" t="str">
        <f>IF(C18+C19-E28&gt;0,C18+C19-E28,"-")</f>
        <v>-</v>
      </c>
      <c r="F30" s="465"/>
    </row>
    <row r="31" spans="2:4" ht="18.75">
      <c r="B31" s="466"/>
      <c r="C31" s="466"/>
      <c r="D31" s="466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B40" sqref="B40"/>
    </sheetView>
  </sheetViews>
  <sheetFormatPr defaultColWidth="9.00390625" defaultRowHeight="12.75"/>
  <cols>
    <col min="1" max="1" width="6.875" style="50" customWidth="1"/>
    <col min="2" max="2" width="55.125" style="156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1.5">
      <c r="B1" s="237" t="s">
        <v>117</v>
      </c>
      <c r="C1" s="238"/>
      <c r="D1" s="238"/>
      <c r="E1" s="238"/>
      <c r="F1" s="465" t="s">
        <v>451</v>
      </c>
    </row>
    <row r="2" spans="5:6" ht="14.25" thickBot="1">
      <c r="E2" s="239" t="s">
        <v>54</v>
      </c>
      <c r="F2" s="465"/>
    </row>
    <row r="3" spans="1:6" ht="13.5" thickBot="1">
      <c r="A3" s="467" t="s">
        <v>63</v>
      </c>
      <c r="B3" s="240" t="s">
        <v>49</v>
      </c>
      <c r="C3" s="241"/>
      <c r="D3" s="240" t="s">
        <v>51</v>
      </c>
      <c r="E3" s="242"/>
      <c r="F3" s="465"/>
    </row>
    <row r="4" spans="1:6" s="243" customFormat="1" ht="24.75" thickBot="1">
      <c r="A4" s="468"/>
      <c r="B4" s="157" t="s">
        <v>55</v>
      </c>
      <c r="C4" s="158" t="s">
        <v>201</v>
      </c>
      <c r="D4" s="157" t="s">
        <v>55</v>
      </c>
      <c r="E4" s="158" t="s">
        <v>201</v>
      </c>
      <c r="F4" s="465"/>
    </row>
    <row r="5" spans="1:6" s="243" customFormat="1" ht="13.5" thickBot="1">
      <c r="A5" s="244">
        <v>1</v>
      </c>
      <c r="B5" s="245">
        <v>2</v>
      </c>
      <c r="C5" s="246">
        <v>3</v>
      </c>
      <c r="D5" s="245">
        <v>4</v>
      </c>
      <c r="E5" s="247">
        <v>5</v>
      </c>
      <c r="F5" s="465"/>
    </row>
    <row r="6" spans="1:6" ht="12.75" customHeight="1">
      <c r="A6" s="249" t="s">
        <v>11</v>
      </c>
      <c r="B6" s="250" t="s">
        <v>375</v>
      </c>
      <c r="C6" s="226"/>
      <c r="D6" s="250" t="s">
        <v>173</v>
      </c>
      <c r="E6" s="232">
        <v>2300</v>
      </c>
      <c r="F6" s="465"/>
    </row>
    <row r="7" spans="1:6" ht="12.75">
      <c r="A7" s="251" t="s">
        <v>12</v>
      </c>
      <c r="B7" s="252" t="s">
        <v>376</v>
      </c>
      <c r="C7" s="227"/>
      <c r="D7" s="252" t="s">
        <v>381</v>
      </c>
      <c r="E7" s="233"/>
      <c r="F7" s="465"/>
    </row>
    <row r="8" spans="1:6" ht="12.75" customHeight="1">
      <c r="A8" s="251" t="s">
        <v>13</v>
      </c>
      <c r="B8" s="252" t="s">
        <v>7</v>
      </c>
      <c r="C8" s="227">
        <v>2540</v>
      </c>
      <c r="D8" s="252" t="s">
        <v>145</v>
      </c>
      <c r="E8" s="233">
        <v>1200</v>
      </c>
      <c r="F8" s="465"/>
    </row>
    <row r="9" spans="1:6" ht="12.75" customHeight="1">
      <c r="A9" s="251" t="s">
        <v>14</v>
      </c>
      <c r="B9" s="252" t="s">
        <v>377</v>
      </c>
      <c r="C9" s="227"/>
      <c r="D9" s="252" t="s">
        <v>382</v>
      </c>
      <c r="E9" s="233"/>
      <c r="F9" s="465"/>
    </row>
    <row r="10" spans="1:6" ht="12.75" customHeight="1">
      <c r="A10" s="251" t="s">
        <v>15</v>
      </c>
      <c r="B10" s="252" t="s">
        <v>378</v>
      </c>
      <c r="C10" s="227"/>
      <c r="D10" s="252" t="s">
        <v>176</v>
      </c>
      <c r="E10" s="233">
        <v>756</v>
      </c>
      <c r="F10" s="465"/>
    </row>
    <row r="11" spans="1:6" ht="12.75" customHeight="1">
      <c r="A11" s="251" t="s">
        <v>16</v>
      </c>
      <c r="B11" s="252" t="s">
        <v>379</v>
      </c>
      <c r="C11" s="228"/>
      <c r="D11" s="44"/>
      <c r="E11" s="233"/>
      <c r="F11" s="465"/>
    </row>
    <row r="12" spans="1:6" ht="12.75" customHeight="1">
      <c r="A12" s="251" t="s">
        <v>17</v>
      </c>
      <c r="B12" s="44"/>
      <c r="C12" s="227"/>
      <c r="D12" s="44"/>
      <c r="E12" s="233"/>
      <c r="F12" s="465"/>
    </row>
    <row r="13" spans="1:6" ht="12.75" customHeight="1">
      <c r="A13" s="251" t="s">
        <v>18</v>
      </c>
      <c r="B13" s="44"/>
      <c r="C13" s="227"/>
      <c r="D13" s="44"/>
      <c r="E13" s="233"/>
      <c r="F13" s="465"/>
    </row>
    <row r="14" spans="1:6" ht="12.75" customHeight="1">
      <c r="A14" s="251" t="s">
        <v>19</v>
      </c>
      <c r="B14" s="44"/>
      <c r="C14" s="228"/>
      <c r="D14" s="44"/>
      <c r="E14" s="233"/>
      <c r="F14" s="465"/>
    </row>
    <row r="15" spans="1:6" ht="12.75">
      <c r="A15" s="251" t="s">
        <v>20</v>
      </c>
      <c r="B15" s="44"/>
      <c r="C15" s="228"/>
      <c r="D15" s="44"/>
      <c r="E15" s="233"/>
      <c r="F15" s="465"/>
    </row>
    <row r="16" spans="1:6" ht="12.75" customHeight="1" thickBot="1">
      <c r="A16" s="305" t="s">
        <v>21</v>
      </c>
      <c r="B16" s="345"/>
      <c r="C16" s="307"/>
      <c r="D16" s="306" t="s">
        <v>42</v>
      </c>
      <c r="E16" s="281"/>
      <c r="F16" s="465"/>
    </row>
    <row r="17" spans="1:6" ht="15.75" customHeight="1" thickBot="1">
      <c r="A17" s="254" t="s">
        <v>22</v>
      </c>
      <c r="B17" s="106" t="s">
        <v>397</v>
      </c>
      <c r="C17" s="230">
        <f>+C6+C8+C9+C11+C12+C13+C14+C15+C16</f>
        <v>2540</v>
      </c>
      <c r="D17" s="106" t="s">
        <v>398</v>
      </c>
      <c r="E17" s="235">
        <f>+E6+E8+E10+E11+E12+E13+E14+E15+E16</f>
        <v>4256</v>
      </c>
      <c r="F17" s="465"/>
    </row>
    <row r="18" spans="1:6" ht="12.75" customHeight="1">
      <c r="A18" s="249" t="s">
        <v>23</v>
      </c>
      <c r="B18" s="263" t="s">
        <v>193</v>
      </c>
      <c r="C18" s="270">
        <f>+C19+C20+C21+C22+C23</f>
        <v>1716</v>
      </c>
      <c r="D18" s="257" t="s">
        <v>149</v>
      </c>
      <c r="E18" s="83"/>
      <c r="F18" s="465"/>
    </row>
    <row r="19" spans="1:6" ht="12.75" customHeight="1">
      <c r="A19" s="251" t="s">
        <v>24</v>
      </c>
      <c r="B19" s="264" t="s">
        <v>183</v>
      </c>
      <c r="C19" s="85"/>
      <c r="D19" s="257" t="s">
        <v>152</v>
      </c>
      <c r="E19" s="86"/>
      <c r="F19" s="465"/>
    </row>
    <row r="20" spans="1:6" ht="12.75" customHeight="1">
      <c r="A20" s="249" t="s">
        <v>25</v>
      </c>
      <c r="B20" s="264" t="s">
        <v>184</v>
      </c>
      <c r="C20" s="85"/>
      <c r="D20" s="257" t="s">
        <v>114</v>
      </c>
      <c r="E20" s="86"/>
      <c r="F20" s="465"/>
    </row>
    <row r="21" spans="1:6" ht="12.75" customHeight="1">
      <c r="A21" s="251" t="s">
        <v>26</v>
      </c>
      <c r="B21" s="264" t="s">
        <v>185</v>
      </c>
      <c r="C21" s="85"/>
      <c r="D21" s="257" t="s">
        <v>115</v>
      </c>
      <c r="E21" s="86"/>
      <c r="F21" s="465"/>
    </row>
    <row r="22" spans="1:6" ht="12.75" customHeight="1">
      <c r="A22" s="249" t="s">
        <v>27</v>
      </c>
      <c r="B22" s="264" t="s">
        <v>186</v>
      </c>
      <c r="C22" s="85"/>
      <c r="D22" s="256" t="s">
        <v>180</v>
      </c>
      <c r="E22" s="86"/>
      <c r="F22" s="465"/>
    </row>
    <row r="23" spans="1:6" ht="12.75" customHeight="1">
      <c r="A23" s="251" t="s">
        <v>28</v>
      </c>
      <c r="B23" s="265" t="s">
        <v>419</v>
      </c>
      <c r="C23" s="85">
        <v>1716</v>
      </c>
      <c r="D23" s="257" t="s">
        <v>153</v>
      </c>
      <c r="E23" s="86"/>
      <c r="F23" s="465"/>
    </row>
    <row r="24" spans="1:6" ht="12.75" customHeight="1">
      <c r="A24" s="249" t="s">
        <v>29</v>
      </c>
      <c r="B24" s="266" t="s">
        <v>187</v>
      </c>
      <c r="C24" s="259">
        <f>+C25+C26+C27+C28+C29</f>
        <v>0</v>
      </c>
      <c r="D24" s="267" t="s">
        <v>151</v>
      </c>
      <c r="E24" s="86"/>
      <c r="F24" s="465"/>
    </row>
    <row r="25" spans="1:6" ht="12.75" customHeight="1">
      <c r="A25" s="251" t="s">
        <v>30</v>
      </c>
      <c r="B25" s="265" t="s">
        <v>188</v>
      </c>
      <c r="C25" s="85"/>
      <c r="D25" s="267" t="s">
        <v>383</v>
      </c>
      <c r="E25" s="86"/>
      <c r="F25" s="465"/>
    </row>
    <row r="26" spans="1:6" ht="12.75" customHeight="1">
      <c r="A26" s="249" t="s">
        <v>31</v>
      </c>
      <c r="B26" s="265" t="s">
        <v>189</v>
      </c>
      <c r="C26" s="85"/>
      <c r="D26" s="262"/>
      <c r="E26" s="86"/>
      <c r="F26" s="465"/>
    </row>
    <row r="27" spans="1:6" ht="12.75" customHeight="1">
      <c r="A27" s="251" t="s">
        <v>32</v>
      </c>
      <c r="B27" s="264" t="s">
        <v>190</v>
      </c>
      <c r="C27" s="85"/>
      <c r="D27" s="102"/>
      <c r="E27" s="86"/>
      <c r="F27" s="465"/>
    </row>
    <row r="28" spans="1:6" ht="12.75" customHeight="1">
      <c r="A28" s="249" t="s">
        <v>33</v>
      </c>
      <c r="B28" s="268" t="s">
        <v>191</v>
      </c>
      <c r="C28" s="85"/>
      <c r="D28" s="44"/>
      <c r="E28" s="86"/>
      <c r="F28" s="465"/>
    </row>
    <row r="29" spans="1:6" ht="12.75" customHeight="1" thickBot="1">
      <c r="A29" s="251" t="s">
        <v>34</v>
      </c>
      <c r="B29" s="269" t="s">
        <v>192</v>
      </c>
      <c r="C29" s="85"/>
      <c r="D29" s="102"/>
      <c r="E29" s="86"/>
      <c r="F29" s="465"/>
    </row>
    <row r="30" spans="1:6" ht="21.75" customHeight="1" thickBot="1">
      <c r="A30" s="254" t="s">
        <v>35</v>
      </c>
      <c r="B30" s="106" t="s">
        <v>380</v>
      </c>
      <c r="C30" s="230">
        <f>+C18+C24</f>
        <v>1716</v>
      </c>
      <c r="D30" s="106" t="s">
        <v>384</v>
      </c>
      <c r="E30" s="235">
        <f>SUM(E18:E29)</f>
        <v>0</v>
      </c>
      <c r="F30" s="465"/>
    </row>
    <row r="31" spans="1:6" ht="13.5" thickBot="1">
      <c r="A31" s="254" t="s">
        <v>36</v>
      </c>
      <c r="B31" s="260" t="s">
        <v>385</v>
      </c>
      <c r="C31" s="261">
        <f>+C17+C30</f>
        <v>4256</v>
      </c>
      <c r="D31" s="260" t="s">
        <v>386</v>
      </c>
      <c r="E31" s="261">
        <f>+E17+E30</f>
        <v>4256</v>
      </c>
      <c r="F31" s="465"/>
    </row>
    <row r="32" spans="1:6" ht="13.5" thickBot="1">
      <c r="A32" s="254" t="s">
        <v>37</v>
      </c>
      <c r="B32" s="260" t="s">
        <v>127</v>
      </c>
      <c r="C32" s="261"/>
      <c r="D32" s="260" t="s">
        <v>128</v>
      </c>
      <c r="E32" s="261" t="str">
        <f>IF(C17-E17&gt;0,C17-E17,"-")</f>
        <v>-</v>
      </c>
      <c r="F32" s="465"/>
    </row>
    <row r="33" spans="1:6" ht="13.5" thickBot="1">
      <c r="A33" s="254" t="s">
        <v>38</v>
      </c>
      <c r="B33" s="260" t="s">
        <v>181</v>
      </c>
      <c r="C33" s="261"/>
      <c r="D33" s="260" t="s">
        <v>182</v>
      </c>
      <c r="E33" s="261" t="str">
        <f>IF(C17+C18-E31&gt;0,C17+C18-E31,"-")</f>
        <v>-</v>
      </c>
      <c r="F33" s="46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G5" sqref="G5"/>
    </sheetView>
  </sheetViews>
  <sheetFormatPr defaultColWidth="9.00390625" defaultRowHeight="12.75"/>
  <cols>
    <col min="1" max="1" width="5.625" style="119" customWidth="1"/>
    <col min="2" max="2" width="35.625" style="119" customWidth="1"/>
    <col min="3" max="6" width="14.00390625" style="119" customWidth="1"/>
    <col min="7" max="16384" width="9.375" style="119" customWidth="1"/>
  </cols>
  <sheetData>
    <row r="1" spans="1:6" ht="33" customHeight="1">
      <c r="A1" s="469" t="s">
        <v>424</v>
      </c>
      <c r="B1" s="469"/>
      <c r="C1" s="469"/>
      <c r="D1" s="469"/>
      <c r="E1" s="469"/>
      <c r="F1" s="469"/>
    </row>
    <row r="2" spans="1:7" ht="15.75" customHeight="1" thickBot="1">
      <c r="A2" s="120"/>
      <c r="B2" s="120"/>
      <c r="C2" s="470"/>
      <c r="D2" s="470"/>
      <c r="E2" s="477" t="s">
        <v>46</v>
      </c>
      <c r="F2" s="477"/>
      <c r="G2" s="127"/>
    </row>
    <row r="3" spans="1:6" ht="63" customHeight="1">
      <c r="A3" s="473" t="s">
        <v>9</v>
      </c>
      <c r="B3" s="475" t="s">
        <v>156</v>
      </c>
      <c r="C3" s="475" t="s">
        <v>200</v>
      </c>
      <c r="D3" s="475"/>
      <c r="E3" s="475"/>
      <c r="F3" s="471" t="s">
        <v>196</v>
      </c>
    </row>
    <row r="4" spans="1:6" ht="15.75" thickBot="1">
      <c r="A4" s="474"/>
      <c r="B4" s="476"/>
      <c r="C4" s="122" t="s">
        <v>194</v>
      </c>
      <c r="D4" s="122" t="s">
        <v>195</v>
      </c>
      <c r="E4" s="122" t="s">
        <v>387</v>
      </c>
      <c r="F4" s="472"/>
    </row>
    <row r="5" spans="1:6" ht="15.75" thickBot="1">
      <c r="A5" s="124">
        <v>1</v>
      </c>
      <c r="B5" s="125">
        <v>2</v>
      </c>
      <c r="C5" s="125">
        <v>3</v>
      </c>
      <c r="D5" s="125">
        <v>4</v>
      </c>
      <c r="E5" s="125">
        <v>5</v>
      </c>
      <c r="F5" s="126">
        <v>6</v>
      </c>
    </row>
    <row r="6" spans="1:6" ht="15">
      <c r="A6" s="123" t="s">
        <v>11</v>
      </c>
      <c r="B6" s="134" t="s">
        <v>420</v>
      </c>
      <c r="C6" s="135">
        <v>630</v>
      </c>
      <c r="D6" s="135">
        <v>609</v>
      </c>
      <c r="E6" s="135">
        <v>588</v>
      </c>
      <c r="F6" s="130">
        <f>SUM(C6:E6)</f>
        <v>1827</v>
      </c>
    </row>
    <row r="7" spans="1:6" ht="15">
      <c r="A7" s="121" t="s">
        <v>12</v>
      </c>
      <c r="B7" s="136"/>
      <c r="C7" s="137"/>
      <c r="D7" s="137"/>
      <c r="E7" s="137"/>
      <c r="F7" s="131">
        <f>SUM(C7:E7)</f>
        <v>0</v>
      </c>
    </row>
    <row r="8" spans="1:6" ht="15">
      <c r="A8" s="121" t="s">
        <v>13</v>
      </c>
      <c r="B8" s="136"/>
      <c r="C8" s="137"/>
      <c r="D8" s="137"/>
      <c r="E8" s="137"/>
      <c r="F8" s="131">
        <f>SUM(C8:E8)</f>
        <v>0</v>
      </c>
    </row>
    <row r="9" spans="1:6" ht="15">
      <c r="A9" s="121" t="s">
        <v>14</v>
      </c>
      <c r="B9" s="136"/>
      <c r="C9" s="137"/>
      <c r="D9" s="137"/>
      <c r="E9" s="137"/>
      <c r="F9" s="131">
        <f>SUM(C9:E9)</f>
        <v>0</v>
      </c>
    </row>
    <row r="10" spans="1:6" ht="15.75" thickBot="1">
      <c r="A10" s="128" t="s">
        <v>15</v>
      </c>
      <c r="B10" s="138"/>
      <c r="C10" s="139"/>
      <c r="D10" s="139"/>
      <c r="E10" s="139"/>
      <c r="F10" s="131">
        <f>SUM(C10:E10)</f>
        <v>0</v>
      </c>
    </row>
    <row r="11" spans="1:6" s="376" customFormat="1" ht="15" thickBot="1">
      <c r="A11" s="373" t="s">
        <v>16</v>
      </c>
      <c r="B11" s="129" t="s">
        <v>158</v>
      </c>
      <c r="C11" s="374">
        <f>SUM(C6:C10)</f>
        <v>630</v>
      </c>
      <c r="D11" s="374">
        <f>SUM(D6:D10)</f>
        <v>609</v>
      </c>
      <c r="E11" s="374">
        <f>SUM(E6:E10)</f>
        <v>588</v>
      </c>
      <c r="F11" s="375">
        <f>SUM(F6:F10)</f>
        <v>1827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1/2014. (II. 19.)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E10" sqref="E10"/>
    </sheetView>
  </sheetViews>
  <sheetFormatPr defaultColWidth="9.00390625" defaultRowHeight="12.75"/>
  <cols>
    <col min="1" max="1" width="5.625" style="119" customWidth="1"/>
    <col min="2" max="2" width="68.625" style="119" customWidth="1"/>
    <col min="3" max="3" width="19.50390625" style="119" customWidth="1"/>
    <col min="4" max="16384" width="9.375" style="119" customWidth="1"/>
  </cols>
  <sheetData>
    <row r="1" spans="1:3" ht="33" customHeight="1">
      <c r="A1" s="469" t="s">
        <v>421</v>
      </c>
      <c r="B1" s="469"/>
      <c r="C1" s="469"/>
    </row>
    <row r="2" spans="1:4" ht="15.75" customHeight="1" thickBot="1">
      <c r="A2" s="120"/>
      <c r="B2" s="120"/>
      <c r="C2" s="132" t="s">
        <v>46</v>
      </c>
      <c r="D2" s="127"/>
    </row>
    <row r="3" spans="1:3" ht="26.25" customHeight="1" thickBot="1">
      <c r="A3" s="140" t="s">
        <v>9</v>
      </c>
      <c r="B3" s="141" t="s">
        <v>154</v>
      </c>
      <c r="C3" s="142" t="s">
        <v>201</v>
      </c>
    </row>
    <row r="4" spans="1:3" ht="15.75" thickBot="1">
      <c r="A4" s="143">
        <v>1</v>
      </c>
      <c r="B4" s="144">
        <v>2</v>
      </c>
      <c r="C4" s="145">
        <v>3</v>
      </c>
    </row>
    <row r="5" spans="1:3" ht="15">
      <c r="A5" s="146" t="s">
        <v>11</v>
      </c>
      <c r="B5" s="274" t="s">
        <v>50</v>
      </c>
      <c r="C5" s="271">
        <v>11730</v>
      </c>
    </row>
    <row r="6" spans="1:3" ht="24.75">
      <c r="A6" s="147" t="s">
        <v>12</v>
      </c>
      <c r="B6" s="296" t="s">
        <v>197</v>
      </c>
      <c r="C6" s="272">
        <v>1050</v>
      </c>
    </row>
    <row r="7" spans="1:3" ht="15">
      <c r="A7" s="147" t="s">
        <v>13</v>
      </c>
      <c r="B7" s="297" t="s">
        <v>413</v>
      </c>
      <c r="C7" s="272"/>
    </row>
    <row r="8" spans="1:3" ht="24.75">
      <c r="A8" s="147" t="s">
        <v>14</v>
      </c>
      <c r="B8" s="297" t="s">
        <v>199</v>
      </c>
      <c r="C8" s="272">
        <v>2540</v>
      </c>
    </row>
    <row r="9" spans="1:3" ht="15">
      <c r="A9" s="148" t="s">
        <v>15</v>
      </c>
      <c r="B9" s="297" t="s">
        <v>198</v>
      </c>
      <c r="C9" s="273">
        <v>200</v>
      </c>
    </row>
    <row r="10" spans="1:3" ht="15.75" thickBot="1">
      <c r="A10" s="147" t="s">
        <v>16</v>
      </c>
      <c r="B10" s="298" t="s">
        <v>155</v>
      </c>
      <c r="C10" s="272"/>
    </row>
    <row r="11" spans="1:3" ht="15.75" thickBot="1">
      <c r="A11" s="478" t="s">
        <v>159</v>
      </c>
      <c r="B11" s="479"/>
      <c r="C11" s="149">
        <f>SUM(C5:C10)</f>
        <v>15520</v>
      </c>
    </row>
    <row r="12" spans="1:3" ht="23.25" customHeight="1">
      <c r="A12" s="480" t="s">
        <v>170</v>
      </c>
      <c r="B12" s="480"/>
      <c r="C12" s="48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1/2014. (II. 19.)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2" sqref="B2"/>
    </sheetView>
  </sheetViews>
  <sheetFormatPr defaultColWidth="9.00390625" defaultRowHeight="12.75"/>
  <cols>
    <col min="1" max="1" width="5.625" style="119" customWidth="1"/>
    <col min="2" max="2" width="66.875" style="119" customWidth="1"/>
    <col min="3" max="3" width="27.00390625" style="119" customWidth="1"/>
    <col min="4" max="16384" width="9.375" style="119" customWidth="1"/>
  </cols>
  <sheetData>
    <row r="1" spans="1:3" ht="33" customHeight="1">
      <c r="A1" s="469" t="s">
        <v>423</v>
      </c>
      <c r="B1" s="469"/>
      <c r="C1" s="469"/>
    </row>
    <row r="2" spans="1:4" ht="15.75" customHeight="1" thickBot="1">
      <c r="A2" s="120"/>
      <c r="B2" s="120"/>
      <c r="C2" s="132" t="s">
        <v>46</v>
      </c>
      <c r="D2" s="127"/>
    </row>
    <row r="3" spans="1:3" ht="26.25" customHeight="1" thickBot="1">
      <c r="A3" s="140" t="s">
        <v>9</v>
      </c>
      <c r="B3" s="141" t="s">
        <v>160</v>
      </c>
      <c r="C3" s="142" t="s">
        <v>169</v>
      </c>
    </row>
    <row r="4" spans="1:3" ht="15.75" thickBot="1">
      <c r="A4" s="143">
        <v>1</v>
      </c>
      <c r="B4" s="144">
        <v>2</v>
      </c>
      <c r="C4" s="145">
        <v>3</v>
      </c>
    </row>
    <row r="5" spans="1:3" ht="15">
      <c r="A5" s="146" t="s">
        <v>11</v>
      </c>
      <c r="B5" s="153" t="s">
        <v>422</v>
      </c>
      <c r="C5" s="150">
        <v>2479</v>
      </c>
    </row>
    <row r="6" spans="1:3" ht="15">
      <c r="A6" s="147" t="s">
        <v>12</v>
      </c>
      <c r="B6" s="154"/>
      <c r="C6" s="151"/>
    </row>
    <row r="7" spans="1:3" ht="15.75" thickBot="1">
      <c r="A7" s="148" t="s">
        <v>13</v>
      </c>
      <c r="B7" s="155"/>
      <c r="C7" s="152"/>
    </row>
    <row r="8" spans="1:3" s="376" customFormat="1" ht="17.25" customHeight="1" thickBot="1">
      <c r="A8" s="377" t="s">
        <v>14</v>
      </c>
      <c r="B8" s="107" t="s">
        <v>161</v>
      </c>
      <c r="C8" s="149">
        <f>SUM(C5:C7)</f>
        <v>2479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1/2014. (II. 19.)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G24" sqref="G24"/>
    </sheetView>
  </sheetViews>
  <sheetFormatPr defaultColWidth="9.00390625" defaultRowHeight="12.75"/>
  <cols>
    <col min="1" max="1" width="47.1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5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5.5" customHeight="1">
      <c r="A1" s="481" t="s">
        <v>0</v>
      </c>
      <c r="B1" s="481"/>
      <c r="C1" s="481"/>
      <c r="D1" s="481"/>
      <c r="E1" s="481"/>
      <c r="F1" s="481"/>
    </row>
    <row r="2" spans="1:6" ht="22.5" customHeight="1" thickBot="1">
      <c r="A2" s="156"/>
      <c r="B2" s="50"/>
      <c r="C2" s="50"/>
      <c r="D2" s="50"/>
      <c r="E2" s="50"/>
      <c r="F2" s="45" t="s">
        <v>54</v>
      </c>
    </row>
    <row r="3" spans="1:6" s="43" customFormat="1" ht="44.25" customHeight="1" thickBot="1">
      <c r="A3" s="157" t="s">
        <v>58</v>
      </c>
      <c r="B3" s="158" t="s">
        <v>59</v>
      </c>
      <c r="C3" s="158" t="s">
        <v>60</v>
      </c>
      <c r="D3" s="158" t="s">
        <v>388</v>
      </c>
      <c r="E3" s="158" t="s">
        <v>201</v>
      </c>
      <c r="F3" s="46" t="s">
        <v>389</v>
      </c>
    </row>
    <row r="4" spans="1:6" s="50" customFormat="1" ht="12" customHeight="1" thickBot="1">
      <c r="A4" s="47">
        <v>1</v>
      </c>
      <c r="B4" s="48">
        <v>2</v>
      </c>
      <c r="C4" s="48">
        <v>3</v>
      </c>
      <c r="D4" s="48">
        <v>4</v>
      </c>
      <c r="E4" s="48">
        <v>5</v>
      </c>
      <c r="F4" s="49" t="s">
        <v>67</v>
      </c>
    </row>
    <row r="5" spans="1:6" ht="15.75" customHeight="1">
      <c r="A5" s="378" t="s">
        <v>415</v>
      </c>
      <c r="B5" s="27">
        <v>300</v>
      </c>
      <c r="C5" s="380"/>
      <c r="D5" s="27"/>
      <c r="E5" s="27">
        <v>300</v>
      </c>
      <c r="F5" s="51">
        <f aca="true" t="shared" si="0" ref="F5:F23">B5-D5-E5</f>
        <v>0</v>
      </c>
    </row>
    <row r="6" spans="1:6" ht="15.75" customHeight="1">
      <c r="A6" s="378" t="s">
        <v>416</v>
      </c>
      <c r="B6" s="27">
        <v>2000</v>
      </c>
      <c r="C6" s="380"/>
      <c r="D6" s="27"/>
      <c r="E6" s="27">
        <v>2000</v>
      </c>
      <c r="F6" s="51">
        <f t="shared" si="0"/>
        <v>0</v>
      </c>
    </row>
    <row r="7" spans="1:6" ht="15.75" customHeight="1">
      <c r="A7" s="378"/>
      <c r="B7" s="27"/>
      <c r="C7" s="380"/>
      <c r="D7" s="27"/>
      <c r="E7" s="27"/>
      <c r="F7" s="51">
        <f t="shared" si="0"/>
        <v>0</v>
      </c>
    </row>
    <row r="8" spans="1:6" ht="15.75" customHeight="1">
      <c r="A8" s="379"/>
      <c r="B8" s="27"/>
      <c r="C8" s="380"/>
      <c r="D8" s="27"/>
      <c r="E8" s="27"/>
      <c r="F8" s="51">
        <f t="shared" si="0"/>
        <v>0</v>
      </c>
    </row>
    <row r="9" spans="1:6" ht="15.75" customHeight="1">
      <c r="A9" s="378"/>
      <c r="B9" s="27"/>
      <c r="C9" s="380"/>
      <c r="D9" s="27"/>
      <c r="E9" s="27"/>
      <c r="F9" s="51">
        <f t="shared" si="0"/>
        <v>0</v>
      </c>
    </row>
    <row r="10" spans="1:6" ht="15.75" customHeight="1">
      <c r="A10" s="379"/>
      <c r="B10" s="27"/>
      <c r="C10" s="380"/>
      <c r="D10" s="27"/>
      <c r="E10" s="27"/>
      <c r="F10" s="51">
        <f t="shared" si="0"/>
        <v>0</v>
      </c>
    </row>
    <row r="11" spans="1:6" ht="15.75" customHeight="1">
      <c r="A11" s="378"/>
      <c r="B11" s="27"/>
      <c r="C11" s="380"/>
      <c r="D11" s="27"/>
      <c r="E11" s="27"/>
      <c r="F11" s="51">
        <f t="shared" si="0"/>
        <v>0</v>
      </c>
    </row>
    <row r="12" spans="1:6" ht="15.75" customHeight="1">
      <c r="A12" s="378"/>
      <c r="B12" s="27"/>
      <c r="C12" s="380"/>
      <c r="D12" s="27"/>
      <c r="E12" s="27"/>
      <c r="F12" s="51">
        <f t="shared" si="0"/>
        <v>0</v>
      </c>
    </row>
    <row r="13" spans="1:6" ht="15.75" customHeight="1">
      <c r="A13" s="378"/>
      <c r="B13" s="27"/>
      <c r="C13" s="380"/>
      <c r="D13" s="27"/>
      <c r="E13" s="27"/>
      <c r="F13" s="51">
        <f t="shared" si="0"/>
        <v>0</v>
      </c>
    </row>
    <row r="14" spans="1:6" ht="15.75" customHeight="1">
      <c r="A14" s="378"/>
      <c r="B14" s="27"/>
      <c r="C14" s="380"/>
      <c r="D14" s="27"/>
      <c r="E14" s="27"/>
      <c r="F14" s="51">
        <f t="shared" si="0"/>
        <v>0</v>
      </c>
    </row>
    <row r="15" spans="1:6" ht="15.75" customHeight="1">
      <c r="A15" s="378"/>
      <c r="B15" s="27"/>
      <c r="C15" s="380"/>
      <c r="D15" s="27"/>
      <c r="E15" s="27"/>
      <c r="F15" s="51">
        <f t="shared" si="0"/>
        <v>0</v>
      </c>
    </row>
    <row r="16" spans="1:6" ht="15.75" customHeight="1">
      <c r="A16" s="378"/>
      <c r="B16" s="27"/>
      <c r="C16" s="380"/>
      <c r="D16" s="27"/>
      <c r="E16" s="27"/>
      <c r="F16" s="51">
        <f t="shared" si="0"/>
        <v>0</v>
      </c>
    </row>
    <row r="17" spans="1:6" ht="15.75" customHeight="1">
      <c r="A17" s="378"/>
      <c r="B17" s="27"/>
      <c r="C17" s="380"/>
      <c r="D17" s="27"/>
      <c r="E17" s="27"/>
      <c r="F17" s="51">
        <f t="shared" si="0"/>
        <v>0</v>
      </c>
    </row>
    <row r="18" spans="1:6" ht="15.75" customHeight="1">
      <c r="A18" s="378"/>
      <c r="B18" s="27"/>
      <c r="C18" s="380"/>
      <c r="D18" s="27"/>
      <c r="E18" s="27"/>
      <c r="F18" s="51">
        <f t="shared" si="0"/>
        <v>0</v>
      </c>
    </row>
    <row r="19" spans="1:6" ht="15.75" customHeight="1">
      <c r="A19" s="378"/>
      <c r="B19" s="27"/>
      <c r="C19" s="380"/>
      <c r="D19" s="27"/>
      <c r="E19" s="27"/>
      <c r="F19" s="51">
        <f t="shared" si="0"/>
        <v>0</v>
      </c>
    </row>
    <row r="20" spans="1:6" ht="15.75" customHeight="1">
      <c r="A20" s="378"/>
      <c r="B20" s="27"/>
      <c r="C20" s="380"/>
      <c r="D20" s="27"/>
      <c r="E20" s="27"/>
      <c r="F20" s="51">
        <f t="shared" si="0"/>
        <v>0</v>
      </c>
    </row>
    <row r="21" spans="1:6" ht="15.75" customHeight="1">
      <c r="A21" s="378"/>
      <c r="B21" s="27"/>
      <c r="C21" s="380"/>
      <c r="D21" s="27"/>
      <c r="E21" s="27"/>
      <c r="F21" s="51">
        <f t="shared" si="0"/>
        <v>0</v>
      </c>
    </row>
    <row r="22" spans="1:6" ht="15.75" customHeight="1">
      <c r="A22" s="378"/>
      <c r="B22" s="27"/>
      <c r="C22" s="380"/>
      <c r="D22" s="27"/>
      <c r="E22" s="27"/>
      <c r="F22" s="51">
        <f t="shared" si="0"/>
        <v>0</v>
      </c>
    </row>
    <row r="23" spans="1:6" ht="15.75" customHeight="1" thickBot="1">
      <c r="A23" s="52"/>
      <c r="B23" s="28"/>
      <c r="C23" s="381"/>
      <c r="D23" s="28"/>
      <c r="E23" s="28"/>
      <c r="F23" s="53">
        <f t="shared" si="0"/>
        <v>0</v>
      </c>
    </row>
    <row r="24" spans="1:6" s="56" customFormat="1" ht="18" customHeight="1" thickBot="1">
      <c r="A24" s="159" t="s">
        <v>57</v>
      </c>
      <c r="B24" s="54">
        <f>SUM(B5:B23)</f>
        <v>2300</v>
      </c>
      <c r="C24" s="98"/>
      <c r="D24" s="54">
        <f>SUM(D5:D23)</f>
        <v>0</v>
      </c>
      <c r="E24" s="54">
        <f>SUM(E5:E23)</f>
        <v>2300</v>
      </c>
      <c r="F24" s="55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1/2014. (II. 19.)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C16" sqref="C16"/>
    </sheetView>
  </sheetViews>
  <sheetFormatPr defaultColWidth="9.00390625" defaultRowHeight="12.75"/>
  <cols>
    <col min="1" max="1" width="60.6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4.75" customHeight="1">
      <c r="A1" s="481" t="s">
        <v>1</v>
      </c>
      <c r="B1" s="481"/>
      <c r="C1" s="481"/>
      <c r="D1" s="481"/>
      <c r="E1" s="481"/>
      <c r="F1" s="481"/>
    </row>
    <row r="2" spans="1:6" ht="23.25" customHeight="1" thickBot="1">
      <c r="A2" s="156"/>
      <c r="B2" s="50"/>
      <c r="C2" s="50"/>
      <c r="D2" s="50"/>
      <c r="E2" s="50"/>
      <c r="F2" s="45" t="s">
        <v>54</v>
      </c>
    </row>
    <row r="3" spans="1:6" s="43" customFormat="1" ht="48.75" customHeight="1" thickBot="1">
      <c r="A3" s="157" t="s">
        <v>61</v>
      </c>
      <c r="B3" s="158" t="s">
        <v>59</v>
      </c>
      <c r="C3" s="158" t="s">
        <v>60</v>
      </c>
      <c r="D3" s="158" t="s">
        <v>388</v>
      </c>
      <c r="E3" s="158" t="s">
        <v>201</v>
      </c>
      <c r="F3" s="46" t="s">
        <v>390</v>
      </c>
    </row>
    <row r="4" spans="1:6" s="50" customFormat="1" ht="15" customHeight="1" thickBot="1">
      <c r="A4" s="47">
        <v>1</v>
      </c>
      <c r="B4" s="48">
        <v>2</v>
      </c>
      <c r="C4" s="48">
        <v>3</v>
      </c>
      <c r="D4" s="48">
        <v>4</v>
      </c>
      <c r="E4" s="48">
        <v>5</v>
      </c>
      <c r="F4" s="49">
        <v>6</v>
      </c>
    </row>
    <row r="5" spans="1:6" ht="15.75" customHeight="1">
      <c r="A5" s="57" t="s">
        <v>417</v>
      </c>
      <c r="B5" s="58">
        <v>600</v>
      </c>
      <c r="C5" s="382"/>
      <c r="D5" s="58"/>
      <c r="E5" s="58">
        <v>600</v>
      </c>
      <c r="F5" s="59">
        <f aca="true" t="shared" si="0" ref="F5:F23">B5-D5-E5</f>
        <v>0</v>
      </c>
    </row>
    <row r="6" spans="1:6" ht="15.75" customHeight="1">
      <c r="A6" s="57" t="s">
        <v>418</v>
      </c>
      <c r="B6" s="58">
        <v>600</v>
      </c>
      <c r="C6" s="382"/>
      <c r="D6" s="58"/>
      <c r="E6" s="58">
        <v>600</v>
      </c>
      <c r="F6" s="59">
        <f t="shared" si="0"/>
        <v>0</v>
      </c>
    </row>
    <row r="7" spans="1:6" ht="15.75" customHeight="1">
      <c r="A7" s="57"/>
      <c r="B7" s="58"/>
      <c r="C7" s="382"/>
      <c r="D7" s="58"/>
      <c r="E7" s="58"/>
      <c r="F7" s="59">
        <f t="shared" si="0"/>
        <v>0</v>
      </c>
    </row>
    <row r="8" spans="1:6" ht="15.75" customHeight="1">
      <c r="A8" s="57"/>
      <c r="B8" s="58"/>
      <c r="C8" s="382"/>
      <c r="D8" s="58"/>
      <c r="E8" s="58"/>
      <c r="F8" s="59">
        <f t="shared" si="0"/>
        <v>0</v>
      </c>
    </row>
    <row r="9" spans="1:6" ht="15.75" customHeight="1">
      <c r="A9" s="57"/>
      <c r="B9" s="58"/>
      <c r="C9" s="382"/>
      <c r="D9" s="58"/>
      <c r="E9" s="58"/>
      <c r="F9" s="59">
        <f t="shared" si="0"/>
        <v>0</v>
      </c>
    </row>
    <row r="10" spans="1:6" ht="15.75" customHeight="1">
      <c r="A10" s="57"/>
      <c r="B10" s="58"/>
      <c r="C10" s="382"/>
      <c r="D10" s="58"/>
      <c r="E10" s="58"/>
      <c r="F10" s="59">
        <f t="shared" si="0"/>
        <v>0</v>
      </c>
    </row>
    <row r="11" spans="1:6" ht="15.75" customHeight="1">
      <c r="A11" s="57"/>
      <c r="B11" s="58"/>
      <c r="C11" s="382"/>
      <c r="D11" s="58"/>
      <c r="E11" s="58"/>
      <c r="F11" s="59">
        <f t="shared" si="0"/>
        <v>0</v>
      </c>
    </row>
    <row r="12" spans="1:6" ht="15.75" customHeight="1">
      <c r="A12" s="57"/>
      <c r="B12" s="58"/>
      <c r="C12" s="382"/>
      <c r="D12" s="58"/>
      <c r="E12" s="58"/>
      <c r="F12" s="59">
        <f t="shared" si="0"/>
        <v>0</v>
      </c>
    </row>
    <row r="13" spans="1:6" ht="15.75" customHeight="1">
      <c r="A13" s="57"/>
      <c r="B13" s="58"/>
      <c r="C13" s="382"/>
      <c r="D13" s="58"/>
      <c r="E13" s="58"/>
      <c r="F13" s="59">
        <f t="shared" si="0"/>
        <v>0</v>
      </c>
    </row>
    <row r="14" spans="1:6" ht="15.75" customHeight="1">
      <c r="A14" s="57"/>
      <c r="B14" s="58"/>
      <c r="C14" s="382"/>
      <c r="D14" s="58"/>
      <c r="E14" s="58"/>
      <c r="F14" s="59">
        <f t="shared" si="0"/>
        <v>0</v>
      </c>
    </row>
    <row r="15" spans="1:6" ht="15.75" customHeight="1">
      <c r="A15" s="57"/>
      <c r="B15" s="58"/>
      <c r="C15" s="382"/>
      <c r="D15" s="58"/>
      <c r="E15" s="58"/>
      <c r="F15" s="59">
        <f t="shared" si="0"/>
        <v>0</v>
      </c>
    </row>
    <row r="16" spans="1:6" ht="15.75" customHeight="1">
      <c r="A16" s="57"/>
      <c r="B16" s="58"/>
      <c r="C16" s="382"/>
      <c r="D16" s="58"/>
      <c r="E16" s="58"/>
      <c r="F16" s="59">
        <f t="shared" si="0"/>
        <v>0</v>
      </c>
    </row>
    <row r="17" spans="1:6" ht="15.75" customHeight="1">
      <c r="A17" s="57"/>
      <c r="B17" s="58"/>
      <c r="C17" s="382"/>
      <c r="D17" s="58"/>
      <c r="E17" s="58"/>
      <c r="F17" s="59">
        <f t="shared" si="0"/>
        <v>0</v>
      </c>
    </row>
    <row r="18" spans="1:6" ht="15.75" customHeight="1">
      <c r="A18" s="57"/>
      <c r="B18" s="58"/>
      <c r="C18" s="382"/>
      <c r="D18" s="58"/>
      <c r="E18" s="58"/>
      <c r="F18" s="59">
        <f t="shared" si="0"/>
        <v>0</v>
      </c>
    </row>
    <row r="19" spans="1:6" ht="15.75" customHeight="1">
      <c r="A19" s="57"/>
      <c r="B19" s="58"/>
      <c r="C19" s="382"/>
      <c r="D19" s="58"/>
      <c r="E19" s="58"/>
      <c r="F19" s="59">
        <f t="shared" si="0"/>
        <v>0</v>
      </c>
    </row>
    <row r="20" spans="1:6" ht="15.75" customHeight="1">
      <c r="A20" s="57"/>
      <c r="B20" s="58"/>
      <c r="C20" s="382"/>
      <c r="D20" s="58"/>
      <c r="E20" s="58"/>
      <c r="F20" s="59">
        <f t="shared" si="0"/>
        <v>0</v>
      </c>
    </row>
    <row r="21" spans="1:6" ht="15.75" customHeight="1">
      <c r="A21" s="57"/>
      <c r="B21" s="58"/>
      <c r="C21" s="382"/>
      <c r="D21" s="58"/>
      <c r="E21" s="58"/>
      <c r="F21" s="59">
        <f t="shared" si="0"/>
        <v>0</v>
      </c>
    </row>
    <row r="22" spans="1:6" ht="15.75" customHeight="1">
      <c r="A22" s="57"/>
      <c r="B22" s="58"/>
      <c r="C22" s="382"/>
      <c r="D22" s="58"/>
      <c r="E22" s="58"/>
      <c r="F22" s="59">
        <f t="shared" si="0"/>
        <v>0</v>
      </c>
    </row>
    <row r="23" spans="1:6" ht="15.75" customHeight="1" thickBot="1">
      <c r="A23" s="60"/>
      <c r="B23" s="61"/>
      <c r="C23" s="383"/>
      <c r="D23" s="61"/>
      <c r="E23" s="61"/>
      <c r="F23" s="62">
        <f t="shared" si="0"/>
        <v>0</v>
      </c>
    </row>
    <row r="24" spans="1:6" s="56" customFormat="1" ht="18" customHeight="1" thickBot="1">
      <c r="A24" s="159" t="s">
        <v>57</v>
      </c>
      <c r="B24" s="160">
        <f>SUM(B5:B23)</f>
        <v>1200</v>
      </c>
      <c r="C24" s="99"/>
      <c r="D24" s="160">
        <f>SUM(D5:D23)</f>
        <v>0</v>
      </c>
      <c r="E24" s="160">
        <f>SUM(E5:E23)</f>
        <v>1200</v>
      </c>
      <c r="F24" s="63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1/2014. (II. 19.)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F5" sqref="F5"/>
    </sheetView>
  </sheetViews>
  <sheetFormatPr defaultColWidth="9.00390625" defaultRowHeight="12.75"/>
  <cols>
    <col min="1" max="1" width="19.50390625" style="302" customWidth="1"/>
    <col min="2" max="2" width="72.00390625" style="303" customWidth="1"/>
    <col min="3" max="3" width="25.00390625" style="304" customWidth="1"/>
    <col min="4" max="16384" width="9.375" style="3" customWidth="1"/>
  </cols>
  <sheetData>
    <row r="1" spans="1:3" s="2" customFormat="1" ht="16.5" customHeight="1" thickBot="1">
      <c r="A1" s="172"/>
      <c r="B1" s="497" t="s">
        <v>452</v>
      </c>
      <c r="C1" s="497"/>
    </row>
    <row r="2" spans="1:3" s="93" customFormat="1" ht="21" customHeight="1">
      <c r="A2" s="318" t="s">
        <v>55</v>
      </c>
      <c r="B2" s="275" t="s">
        <v>425</v>
      </c>
      <c r="C2" s="277" t="s">
        <v>45</v>
      </c>
    </row>
    <row r="3" spans="1:3" s="93" customFormat="1" ht="16.5" thickBot="1">
      <c r="A3" s="173" t="s">
        <v>162</v>
      </c>
      <c r="B3" s="276" t="s">
        <v>400</v>
      </c>
      <c r="C3" s="278">
        <v>1</v>
      </c>
    </row>
    <row r="4" spans="1:3" s="94" customFormat="1" ht="15.75" customHeight="1" thickBot="1">
      <c r="A4" s="174"/>
      <c r="B4" s="174"/>
      <c r="C4" s="175" t="s">
        <v>46</v>
      </c>
    </row>
    <row r="5" spans="1:3" ht="13.5" thickBot="1">
      <c r="A5" s="319" t="s">
        <v>163</v>
      </c>
      <c r="B5" s="176" t="s">
        <v>47</v>
      </c>
      <c r="C5" s="279" t="s">
        <v>48</v>
      </c>
    </row>
    <row r="6" spans="1:3" s="64" customFormat="1" ht="12.75" customHeight="1" thickBot="1">
      <c r="A6" s="163">
        <v>1</v>
      </c>
      <c r="B6" s="164">
        <v>2</v>
      </c>
      <c r="C6" s="165">
        <v>3</v>
      </c>
    </row>
    <row r="7" spans="1:3" s="64" customFormat="1" ht="15.75" customHeight="1" thickBot="1">
      <c r="A7" s="177"/>
      <c r="B7" s="178" t="s">
        <v>49</v>
      </c>
      <c r="C7" s="280"/>
    </row>
    <row r="8" spans="1:3" s="64" customFormat="1" ht="12" customHeight="1" thickBot="1">
      <c r="A8" s="31" t="s">
        <v>11</v>
      </c>
      <c r="B8" s="20" t="s">
        <v>202</v>
      </c>
      <c r="C8" s="215">
        <f>+C9+C10+C11+C12+C13+C14</f>
        <v>12098</v>
      </c>
    </row>
    <row r="9" spans="1:3" s="95" customFormat="1" ht="12" customHeight="1">
      <c r="A9" s="346" t="s">
        <v>82</v>
      </c>
      <c r="B9" s="328" t="s">
        <v>203</v>
      </c>
      <c r="C9" s="218">
        <v>9954</v>
      </c>
    </row>
    <row r="10" spans="1:3" s="96" customFormat="1" ht="12" customHeight="1">
      <c r="A10" s="347" t="s">
        <v>83</v>
      </c>
      <c r="B10" s="329" t="s">
        <v>204</v>
      </c>
      <c r="C10" s="217"/>
    </row>
    <row r="11" spans="1:3" s="96" customFormat="1" ht="12" customHeight="1">
      <c r="A11" s="347" t="s">
        <v>84</v>
      </c>
      <c r="B11" s="329" t="s">
        <v>205</v>
      </c>
      <c r="C11" s="217">
        <v>600</v>
      </c>
    </row>
    <row r="12" spans="1:3" s="96" customFormat="1" ht="12" customHeight="1">
      <c r="A12" s="347" t="s">
        <v>85</v>
      </c>
      <c r="B12" s="329" t="s">
        <v>206</v>
      </c>
      <c r="C12" s="217">
        <v>349</v>
      </c>
    </row>
    <row r="13" spans="1:3" s="96" customFormat="1" ht="12" customHeight="1">
      <c r="A13" s="347" t="s">
        <v>108</v>
      </c>
      <c r="B13" s="329" t="s">
        <v>207</v>
      </c>
      <c r="C13" s="420">
        <v>1195</v>
      </c>
    </row>
    <row r="14" spans="1:3" s="95" customFormat="1" ht="12" customHeight="1" thickBot="1">
      <c r="A14" s="348" t="s">
        <v>86</v>
      </c>
      <c r="B14" s="330" t="s">
        <v>208</v>
      </c>
      <c r="C14" s="421"/>
    </row>
    <row r="15" spans="1:3" s="95" customFormat="1" ht="12" customHeight="1" thickBot="1">
      <c r="A15" s="31" t="s">
        <v>12</v>
      </c>
      <c r="B15" s="210" t="s">
        <v>209</v>
      </c>
      <c r="C15" s="215">
        <f>+C16+C17+C18+C19+C20</f>
        <v>7034</v>
      </c>
    </row>
    <row r="16" spans="1:3" s="95" customFormat="1" ht="12" customHeight="1">
      <c r="A16" s="346" t="s">
        <v>88</v>
      </c>
      <c r="B16" s="328" t="s">
        <v>210</v>
      </c>
      <c r="C16" s="218"/>
    </row>
    <row r="17" spans="1:3" s="95" customFormat="1" ht="12" customHeight="1">
      <c r="A17" s="347" t="s">
        <v>89</v>
      </c>
      <c r="B17" s="329" t="s">
        <v>211</v>
      </c>
      <c r="C17" s="217"/>
    </row>
    <row r="18" spans="1:3" s="95" customFormat="1" ht="12" customHeight="1">
      <c r="A18" s="347" t="s">
        <v>90</v>
      </c>
      <c r="B18" s="329" t="s">
        <v>402</v>
      </c>
      <c r="C18" s="217"/>
    </row>
    <row r="19" spans="1:3" s="95" customFormat="1" ht="12" customHeight="1">
      <c r="A19" s="347" t="s">
        <v>91</v>
      </c>
      <c r="B19" s="329" t="s">
        <v>403</v>
      </c>
      <c r="C19" s="217"/>
    </row>
    <row r="20" spans="1:3" s="95" customFormat="1" ht="12" customHeight="1">
      <c r="A20" s="347" t="s">
        <v>92</v>
      </c>
      <c r="B20" s="329" t="s">
        <v>212</v>
      </c>
      <c r="C20" s="217">
        <v>7034</v>
      </c>
    </row>
    <row r="21" spans="1:3" s="96" customFormat="1" ht="12" customHeight="1" thickBot="1">
      <c r="A21" s="348" t="s">
        <v>98</v>
      </c>
      <c r="B21" s="330" t="s">
        <v>213</v>
      </c>
      <c r="C21" s="219"/>
    </row>
    <row r="22" spans="1:3" s="96" customFormat="1" ht="12" customHeight="1" thickBot="1">
      <c r="A22" s="31" t="s">
        <v>13</v>
      </c>
      <c r="B22" s="20" t="s">
        <v>214</v>
      </c>
      <c r="C22" s="215">
        <f>+C23+C24+C25+C26+C27</f>
        <v>0</v>
      </c>
    </row>
    <row r="23" spans="1:3" s="96" customFormat="1" ht="12" customHeight="1">
      <c r="A23" s="346" t="s">
        <v>71</v>
      </c>
      <c r="B23" s="328" t="s">
        <v>215</v>
      </c>
      <c r="C23" s="218"/>
    </row>
    <row r="24" spans="1:3" s="95" customFormat="1" ht="12" customHeight="1">
      <c r="A24" s="347" t="s">
        <v>72</v>
      </c>
      <c r="B24" s="329" t="s">
        <v>216</v>
      </c>
      <c r="C24" s="217"/>
    </row>
    <row r="25" spans="1:3" s="96" customFormat="1" ht="12" customHeight="1">
      <c r="A25" s="347" t="s">
        <v>73</v>
      </c>
      <c r="B25" s="329" t="s">
        <v>404</v>
      </c>
      <c r="C25" s="217"/>
    </row>
    <row r="26" spans="1:3" s="96" customFormat="1" ht="12" customHeight="1">
      <c r="A26" s="347" t="s">
        <v>74</v>
      </c>
      <c r="B26" s="329" t="s">
        <v>405</v>
      </c>
      <c r="C26" s="217"/>
    </row>
    <row r="27" spans="1:3" s="96" customFormat="1" ht="12" customHeight="1">
      <c r="A27" s="347" t="s">
        <v>129</v>
      </c>
      <c r="B27" s="329" t="s">
        <v>217</v>
      </c>
      <c r="C27" s="217"/>
    </row>
    <row r="28" spans="1:3" s="96" customFormat="1" ht="12" customHeight="1" thickBot="1">
      <c r="A28" s="348" t="s">
        <v>130</v>
      </c>
      <c r="B28" s="330" t="s">
        <v>218</v>
      </c>
      <c r="C28" s="219"/>
    </row>
    <row r="29" spans="1:3" s="96" customFormat="1" ht="12" customHeight="1" thickBot="1">
      <c r="A29" s="31" t="s">
        <v>131</v>
      </c>
      <c r="B29" s="20" t="s">
        <v>219</v>
      </c>
      <c r="C29" s="221">
        <f>+C30+C33+C34+C35</f>
        <v>13130</v>
      </c>
    </row>
    <row r="30" spans="1:3" s="96" customFormat="1" ht="12" customHeight="1">
      <c r="A30" s="346" t="s">
        <v>220</v>
      </c>
      <c r="B30" s="328" t="s">
        <v>226</v>
      </c>
      <c r="C30" s="323">
        <f>+C31+C32</f>
        <v>11930</v>
      </c>
    </row>
    <row r="31" spans="1:3" s="96" customFormat="1" ht="12" customHeight="1">
      <c r="A31" s="347" t="s">
        <v>221</v>
      </c>
      <c r="B31" s="329" t="s">
        <v>227</v>
      </c>
      <c r="C31" s="217">
        <v>11930</v>
      </c>
    </row>
    <row r="32" spans="1:3" s="96" customFormat="1" ht="12" customHeight="1">
      <c r="A32" s="347" t="s">
        <v>222</v>
      </c>
      <c r="B32" s="329" t="s">
        <v>228</v>
      </c>
      <c r="C32" s="217"/>
    </row>
    <row r="33" spans="1:3" s="96" customFormat="1" ht="12" customHeight="1">
      <c r="A33" s="347" t="s">
        <v>223</v>
      </c>
      <c r="B33" s="329" t="s">
        <v>229</v>
      </c>
      <c r="C33" s="217">
        <v>1200</v>
      </c>
    </row>
    <row r="34" spans="1:3" s="96" customFormat="1" ht="12" customHeight="1">
      <c r="A34" s="347" t="s">
        <v>224</v>
      </c>
      <c r="B34" s="329" t="s">
        <v>230</v>
      </c>
      <c r="C34" s="217"/>
    </row>
    <row r="35" spans="1:3" s="96" customFormat="1" ht="12" customHeight="1" thickBot="1">
      <c r="A35" s="348" t="s">
        <v>225</v>
      </c>
      <c r="B35" s="330" t="s">
        <v>231</v>
      </c>
      <c r="C35" s="219"/>
    </row>
    <row r="36" spans="1:3" s="96" customFormat="1" ht="12" customHeight="1" thickBot="1">
      <c r="A36" s="31" t="s">
        <v>15</v>
      </c>
      <c r="B36" s="20" t="s">
        <v>232</v>
      </c>
      <c r="C36" s="215">
        <f>SUM(C37:C46)</f>
        <v>2168</v>
      </c>
    </row>
    <row r="37" spans="1:3" s="96" customFormat="1" ht="12" customHeight="1">
      <c r="A37" s="346" t="s">
        <v>75</v>
      </c>
      <c r="B37" s="328" t="s">
        <v>235</v>
      </c>
      <c r="C37" s="218">
        <v>160</v>
      </c>
    </row>
    <row r="38" spans="1:3" s="96" customFormat="1" ht="12" customHeight="1">
      <c r="A38" s="347" t="s">
        <v>76</v>
      </c>
      <c r="B38" s="329" t="s">
        <v>236</v>
      </c>
      <c r="C38" s="217">
        <v>30</v>
      </c>
    </row>
    <row r="39" spans="1:3" s="96" customFormat="1" ht="12" customHeight="1">
      <c r="A39" s="347" t="s">
        <v>77</v>
      </c>
      <c r="B39" s="329" t="s">
        <v>237</v>
      </c>
      <c r="C39" s="217"/>
    </row>
    <row r="40" spans="1:3" s="96" customFormat="1" ht="12" customHeight="1">
      <c r="A40" s="347" t="s">
        <v>133</v>
      </c>
      <c r="B40" s="329" t="s">
        <v>238</v>
      </c>
      <c r="C40" s="217"/>
    </row>
    <row r="41" spans="1:3" s="96" customFormat="1" ht="12" customHeight="1">
      <c r="A41" s="347" t="s">
        <v>134</v>
      </c>
      <c r="B41" s="329" t="s">
        <v>239</v>
      </c>
      <c r="C41" s="217"/>
    </row>
    <row r="42" spans="1:3" s="96" customFormat="1" ht="12" customHeight="1">
      <c r="A42" s="347" t="s">
        <v>135</v>
      </c>
      <c r="B42" s="329" t="s">
        <v>240</v>
      </c>
      <c r="C42" s="217">
        <v>238</v>
      </c>
    </row>
    <row r="43" spans="1:3" s="96" customFormat="1" ht="12" customHeight="1">
      <c r="A43" s="347" t="s">
        <v>136</v>
      </c>
      <c r="B43" s="329" t="s">
        <v>241</v>
      </c>
      <c r="C43" s="217"/>
    </row>
    <row r="44" spans="1:3" s="96" customFormat="1" ht="12" customHeight="1">
      <c r="A44" s="347" t="s">
        <v>137</v>
      </c>
      <c r="B44" s="329" t="s">
        <v>242</v>
      </c>
      <c r="C44" s="217"/>
    </row>
    <row r="45" spans="1:3" s="96" customFormat="1" ht="12" customHeight="1">
      <c r="A45" s="347" t="s">
        <v>233</v>
      </c>
      <c r="B45" s="329" t="s">
        <v>243</v>
      </c>
      <c r="C45" s="220"/>
    </row>
    <row r="46" spans="1:3" s="96" customFormat="1" ht="12" customHeight="1" thickBot="1">
      <c r="A46" s="348" t="s">
        <v>234</v>
      </c>
      <c r="B46" s="330" t="s">
        <v>244</v>
      </c>
      <c r="C46" s="315">
        <v>1740</v>
      </c>
    </row>
    <row r="47" spans="1:3" s="96" customFormat="1" ht="12" customHeight="1" thickBot="1">
      <c r="A47" s="31" t="s">
        <v>16</v>
      </c>
      <c r="B47" s="20" t="s">
        <v>245</v>
      </c>
      <c r="C47" s="215">
        <f>SUM(C48:C52)</f>
        <v>2540</v>
      </c>
    </row>
    <row r="48" spans="1:3" s="96" customFormat="1" ht="12" customHeight="1">
      <c r="A48" s="346" t="s">
        <v>78</v>
      </c>
      <c r="B48" s="328" t="s">
        <v>249</v>
      </c>
      <c r="C48" s="363">
        <v>2540</v>
      </c>
    </row>
    <row r="49" spans="1:3" s="96" customFormat="1" ht="12" customHeight="1">
      <c r="A49" s="347" t="s">
        <v>79</v>
      </c>
      <c r="B49" s="329" t="s">
        <v>250</v>
      </c>
      <c r="C49" s="220"/>
    </row>
    <row r="50" spans="1:3" s="96" customFormat="1" ht="12" customHeight="1">
      <c r="A50" s="347" t="s">
        <v>246</v>
      </c>
      <c r="B50" s="329" t="s">
        <v>251</v>
      </c>
      <c r="C50" s="220"/>
    </row>
    <row r="51" spans="1:3" s="96" customFormat="1" ht="12" customHeight="1">
      <c r="A51" s="347" t="s">
        <v>247</v>
      </c>
      <c r="B51" s="329" t="s">
        <v>252</v>
      </c>
      <c r="C51" s="220"/>
    </row>
    <row r="52" spans="1:3" s="96" customFormat="1" ht="12" customHeight="1" thickBot="1">
      <c r="A52" s="348" t="s">
        <v>248</v>
      </c>
      <c r="B52" s="330" t="s">
        <v>253</v>
      </c>
      <c r="C52" s="315"/>
    </row>
    <row r="53" spans="1:3" s="96" customFormat="1" ht="12" customHeight="1" thickBot="1">
      <c r="A53" s="31" t="s">
        <v>138</v>
      </c>
      <c r="B53" s="20" t="s">
        <v>254</v>
      </c>
      <c r="C53" s="215">
        <f>SUM(C54:C56)</f>
        <v>150</v>
      </c>
    </row>
    <row r="54" spans="1:3" s="96" customFormat="1" ht="12" customHeight="1">
      <c r="A54" s="346" t="s">
        <v>80</v>
      </c>
      <c r="B54" s="328" t="s">
        <v>255</v>
      </c>
      <c r="C54" s="218"/>
    </row>
    <row r="55" spans="1:3" s="96" customFormat="1" ht="12" customHeight="1">
      <c r="A55" s="347" t="s">
        <v>81</v>
      </c>
      <c r="B55" s="329" t="s">
        <v>406</v>
      </c>
      <c r="C55" s="217">
        <v>100</v>
      </c>
    </row>
    <row r="56" spans="1:3" s="96" customFormat="1" ht="12" customHeight="1">
      <c r="A56" s="347" t="s">
        <v>258</v>
      </c>
      <c r="B56" s="329" t="s">
        <v>256</v>
      </c>
      <c r="C56" s="217">
        <v>50</v>
      </c>
    </row>
    <row r="57" spans="1:3" s="96" customFormat="1" ht="12" customHeight="1" thickBot="1">
      <c r="A57" s="348" t="s">
        <v>259</v>
      </c>
      <c r="B57" s="330" t="s">
        <v>257</v>
      </c>
      <c r="C57" s="219"/>
    </row>
    <row r="58" spans="1:3" s="96" customFormat="1" ht="12" customHeight="1" thickBot="1">
      <c r="A58" s="31" t="s">
        <v>18</v>
      </c>
      <c r="B58" s="210" t="s">
        <v>260</v>
      </c>
      <c r="C58" s="215">
        <f>SUM(C59:C61)</f>
        <v>0</v>
      </c>
    </row>
    <row r="59" spans="1:3" s="96" customFormat="1" ht="12" customHeight="1">
      <c r="A59" s="346" t="s">
        <v>139</v>
      </c>
      <c r="B59" s="328" t="s">
        <v>262</v>
      </c>
      <c r="C59" s="220"/>
    </row>
    <row r="60" spans="1:3" s="96" customFormat="1" ht="12" customHeight="1">
      <c r="A60" s="347" t="s">
        <v>140</v>
      </c>
      <c r="B60" s="329" t="s">
        <v>407</v>
      </c>
      <c r="C60" s="220"/>
    </row>
    <row r="61" spans="1:3" s="96" customFormat="1" ht="12" customHeight="1">
      <c r="A61" s="347" t="s">
        <v>175</v>
      </c>
      <c r="B61" s="329" t="s">
        <v>263</v>
      </c>
      <c r="C61" s="220"/>
    </row>
    <row r="62" spans="1:3" s="96" customFormat="1" ht="12" customHeight="1" thickBot="1">
      <c r="A62" s="348" t="s">
        <v>261</v>
      </c>
      <c r="B62" s="330" t="s">
        <v>264</v>
      </c>
      <c r="C62" s="220"/>
    </row>
    <row r="63" spans="1:3" s="96" customFormat="1" ht="12" customHeight="1" thickBot="1">
      <c r="A63" s="31" t="s">
        <v>19</v>
      </c>
      <c r="B63" s="20" t="s">
        <v>265</v>
      </c>
      <c r="C63" s="221">
        <f>+C8+C15+C22+C29+C36+C47+C53+C58</f>
        <v>37120</v>
      </c>
    </row>
    <row r="64" spans="1:3" s="96" customFormat="1" ht="12" customHeight="1" thickBot="1">
      <c r="A64" s="349" t="s">
        <v>392</v>
      </c>
      <c r="B64" s="210" t="s">
        <v>267</v>
      </c>
      <c r="C64" s="215">
        <f>SUM(C65:C67)</f>
        <v>0</v>
      </c>
    </row>
    <row r="65" spans="1:3" s="96" customFormat="1" ht="12" customHeight="1">
      <c r="A65" s="346" t="s">
        <v>300</v>
      </c>
      <c r="B65" s="328" t="s">
        <v>268</v>
      </c>
      <c r="C65" s="220"/>
    </row>
    <row r="66" spans="1:3" s="96" customFormat="1" ht="12" customHeight="1">
      <c r="A66" s="347" t="s">
        <v>309</v>
      </c>
      <c r="B66" s="329" t="s">
        <v>269</v>
      </c>
      <c r="C66" s="220"/>
    </row>
    <row r="67" spans="1:3" s="96" customFormat="1" ht="12" customHeight="1" thickBot="1">
      <c r="A67" s="348" t="s">
        <v>310</v>
      </c>
      <c r="B67" s="332" t="s">
        <v>270</v>
      </c>
      <c r="C67" s="220"/>
    </row>
    <row r="68" spans="1:3" s="96" customFormat="1" ht="12" customHeight="1" thickBot="1">
      <c r="A68" s="349" t="s">
        <v>271</v>
      </c>
      <c r="B68" s="210" t="s">
        <v>272</v>
      </c>
      <c r="C68" s="215">
        <f>SUM(C69:C72)</f>
        <v>0</v>
      </c>
    </row>
    <row r="69" spans="1:3" s="96" customFormat="1" ht="12" customHeight="1">
      <c r="A69" s="346" t="s">
        <v>109</v>
      </c>
      <c r="B69" s="328" t="s">
        <v>273</v>
      </c>
      <c r="C69" s="220"/>
    </row>
    <row r="70" spans="1:3" s="96" customFormat="1" ht="12" customHeight="1">
      <c r="A70" s="347" t="s">
        <v>110</v>
      </c>
      <c r="B70" s="329" t="s">
        <v>274</v>
      </c>
      <c r="C70" s="220"/>
    </row>
    <row r="71" spans="1:3" s="96" customFormat="1" ht="12" customHeight="1">
      <c r="A71" s="347" t="s">
        <v>301</v>
      </c>
      <c r="B71" s="329" t="s">
        <v>275</v>
      </c>
      <c r="C71" s="220"/>
    </row>
    <row r="72" spans="1:3" s="96" customFormat="1" ht="12" customHeight="1" thickBot="1">
      <c r="A72" s="348" t="s">
        <v>302</v>
      </c>
      <c r="B72" s="330" t="s">
        <v>276</v>
      </c>
      <c r="C72" s="220"/>
    </row>
    <row r="73" spans="1:3" s="96" customFormat="1" ht="12" customHeight="1" thickBot="1">
      <c r="A73" s="349" t="s">
        <v>277</v>
      </c>
      <c r="B73" s="210" t="s">
        <v>278</v>
      </c>
      <c r="C73" s="215">
        <f>SUM(C74:C75)</f>
        <v>0</v>
      </c>
    </row>
    <row r="74" spans="1:3" s="96" customFormat="1" ht="12" customHeight="1">
      <c r="A74" s="346" t="s">
        <v>303</v>
      </c>
      <c r="B74" s="328" t="s">
        <v>279</v>
      </c>
      <c r="C74" s="220"/>
    </row>
    <row r="75" spans="1:3" s="96" customFormat="1" ht="12" customHeight="1" thickBot="1">
      <c r="A75" s="348" t="s">
        <v>304</v>
      </c>
      <c r="B75" s="330" t="s">
        <v>280</v>
      </c>
      <c r="C75" s="220"/>
    </row>
    <row r="76" spans="1:3" s="95" customFormat="1" ht="12" customHeight="1" thickBot="1">
      <c r="A76" s="349" t="s">
        <v>281</v>
      </c>
      <c r="B76" s="210" t="s">
        <v>282</v>
      </c>
      <c r="C76" s="215">
        <f>SUM(C77:C79)</f>
        <v>0</v>
      </c>
    </row>
    <row r="77" spans="1:3" s="96" customFormat="1" ht="12" customHeight="1">
      <c r="A77" s="346" t="s">
        <v>305</v>
      </c>
      <c r="B77" s="328" t="s">
        <v>283</v>
      </c>
      <c r="C77" s="220"/>
    </row>
    <row r="78" spans="1:3" s="96" customFormat="1" ht="12" customHeight="1">
      <c r="A78" s="347" t="s">
        <v>306</v>
      </c>
      <c r="B78" s="329" t="s">
        <v>284</v>
      </c>
      <c r="C78" s="220"/>
    </row>
    <row r="79" spans="1:3" s="96" customFormat="1" ht="12" customHeight="1" thickBot="1">
      <c r="A79" s="348" t="s">
        <v>307</v>
      </c>
      <c r="B79" s="330" t="s">
        <v>285</v>
      </c>
      <c r="C79" s="220"/>
    </row>
    <row r="80" spans="1:3" s="96" customFormat="1" ht="12" customHeight="1" thickBot="1">
      <c r="A80" s="349" t="s">
        <v>286</v>
      </c>
      <c r="B80" s="210" t="s">
        <v>308</v>
      </c>
      <c r="C80" s="215">
        <f>SUM(C81:C84)</f>
        <v>0</v>
      </c>
    </row>
    <row r="81" spans="1:3" s="96" customFormat="1" ht="12" customHeight="1">
      <c r="A81" s="350" t="s">
        <v>287</v>
      </c>
      <c r="B81" s="328" t="s">
        <v>288</v>
      </c>
      <c r="C81" s="220"/>
    </row>
    <row r="82" spans="1:3" s="96" customFormat="1" ht="12" customHeight="1">
      <c r="A82" s="351" t="s">
        <v>289</v>
      </c>
      <c r="B82" s="329" t="s">
        <v>290</v>
      </c>
      <c r="C82" s="220"/>
    </row>
    <row r="83" spans="1:3" s="96" customFormat="1" ht="12" customHeight="1">
      <c r="A83" s="351" t="s">
        <v>291</v>
      </c>
      <c r="B83" s="329" t="s">
        <v>292</v>
      </c>
      <c r="C83" s="220"/>
    </row>
    <row r="84" spans="1:3" s="95" customFormat="1" ht="12" customHeight="1" thickBot="1">
      <c r="A84" s="352" t="s">
        <v>293</v>
      </c>
      <c r="B84" s="330" t="s">
        <v>294</v>
      </c>
      <c r="C84" s="220"/>
    </row>
    <row r="85" spans="1:3" s="95" customFormat="1" ht="12" customHeight="1" thickBot="1">
      <c r="A85" s="349" t="s">
        <v>295</v>
      </c>
      <c r="B85" s="210" t="s">
        <v>296</v>
      </c>
      <c r="C85" s="364"/>
    </row>
    <row r="86" spans="1:3" s="95" customFormat="1" ht="12" customHeight="1" thickBot="1">
      <c r="A86" s="349" t="s">
        <v>297</v>
      </c>
      <c r="B86" s="336" t="s">
        <v>298</v>
      </c>
      <c r="C86" s="221">
        <f>+C64+C68+C73+C76+C80+C85</f>
        <v>0</v>
      </c>
    </row>
    <row r="87" spans="1:3" s="95" customFormat="1" ht="12" customHeight="1" thickBot="1">
      <c r="A87" s="353" t="s">
        <v>311</v>
      </c>
      <c r="B87" s="338" t="s">
        <v>401</v>
      </c>
      <c r="C87" s="221">
        <f>+C63+C86</f>
        <v>37120</v>
      </c>
    </row>
    <row r="88" spans="1:3" s="96" customFormat="1" ht="15" customHeight="1">
      <c r="A88" s="179"/>
      <c r="B88" s="180"/>
      <c r="C88" s="282"/>
    </row>
    <row r="89" spans="1:3" ht="13.5" thickBot="1">
      <c r="A89" s="354"/>
      <c r="B89" s="181"/>
      <c r="C89" s="283"/>
    </row>
    <row r="90" spans="1:3" s="64" customFormat="1" ht="16.5" customHeight="1" thickBot="1">
      <c r="A90" s="182"/>
      <c r="B90" s="183" t="s">
        <v>51</v>
      </c>
      <c r="C90" s="284"/>
    </row>
    <row r="91" spans="1:3" s="97" customFormat="1" ht="12" customHeight="1" thickBot="1">
      <c r="A91" s="320" t="s">
        <v>11</v>
      </c>
      <c r="B91" s="30" t="s">
        <v>314</v>
      </c>
      <c r="C91" s="214">
        <f>SUM(C92:C96)</f>
        <v>32038</v>
      </c>
    </row>
    <row r="92" spans="1:3" ht="12" customHeight="1">
      <c r="A92" s="355" t="s">
        <v>82</v>
      </c>
      <c r="B92" s="9" t="s">
        <v>41</v>
      </c>
      <c r="C92" s="216">
        <v>11066</v>
      </c>
    </row>
    <row r="93" spans="1:3" ht="12" customHeight="1">
      <c r="A93" s="347" t="s">
        <v>83</v>
      </c>
      <c r="B93" s="7" t="s">
        <v>141</v>
      </c>
      <c r="C93" s="217">
        <v>2344</v>
      </c>
    </row>
    <row r="94" spans="1:3" ht="12" customHeight="1">
      <c r="A94" s="347" t="s">
        <v>84</v>
      </c>
      <c r="B94" s="7" t="s">
        <v>106</v>
      </c>
      <c r="C94" s="219">
        <v>12737</v>
      </c>
    </row>
    <row r="95" spans="1:3" ht="12" customHeight="1">
      <c r="A95" s="347" t="s">
        <v>85</v>
      </c>
      <c r="B95" s="10" t="s">
        <v>142</v>
      </c>
      <c r="C95" s="219">
        <v>2721</v>
      </c>
    </row>
    <row r="96" spans="1:3" ht="12" customHeight="1">
      <c r="A96" s="347" t="s">
        <v>93</v>
      </c>
      <c r="B96" s="18" t="s">
        <v>143</v>
      </c>
      <c r="C96" s="219">
        <v>3170</v>
      </c>
    </row>
    <row r="97" spans="1:3" ht="12" customHeight="1">
      <c r="A97" s="347" t="s">
        <v>86</v>
      </c>
      <c r="B97" s="7" t="s">
        <v>315</v>
      </c>
      <c r="C97" s="219"/>
    </row>
    <row r="98" spans="1:3" ht="12" customHeight="1">
      <c r="A98" s="347" t="s">
        <v>87</v>
      </c>
      <c r="B98" s="114" t="s">
        <v>316</v>
      </c>
      <c r="C98" s="219"/>
    </row>
    <row r="99" spans="1:3" ht="12" customHeight="1">
      <c r="A99" s="347" t="s">
        <v>94</v>
      </c>
      <c r="B99" s="115" t="s">
        <v>317</v>
      </c>
      <c r="C99" s="219"/>
    </row>
    <row r="100" spans="1:3" ht="12" customHeight="1">
      <c r="A100" s="347" t="s">
        <v>95</v>
      </c>
      <c r="B100" s="115" t="s">
        <v>318</v>
      </c>
      <c r="C100" s="219"/>
    </row>
    <row r="101" spans="1:3" ht="12" customHeight="1">
      <c r="A101" s="347" t="s">
        <v>96</v>
      </c>
      <c r="B101" s="114" t="s">
        <v>319</v>
      </c>
      <c r="C101" s="219">
        <v>2340</v>
      </c>
    </row>
    <row r="102" spans="1:3" ht="12" customHeight="1">
      <c r="A102" s="347" t="s">
        <v>97</v>
      </c>
      <c r="B102" s="114" t="s">
        <v>320</v>
      </c>
      <c r="C102" s="219"/>
    </row>
    <row r="103" spans="1:3" ht="12" customHeight="1">
      <c r="A103" s="347" t="s">
        <v>99</v>
      </c>
      <c r="B103" s="115" t="s">
        <v>321</v>
      </c>
      <c r="C103" s="219">
        <v>100</v>
      </c>
    </row>
    <row r="104" spans="1:3" ht="12" customHeight="1">
      <c r="A104" s="356" t="s">
        <v>144</v>
      </c>
      <c r="B104" s="116" t="s">
        <v>322</v>
      </c>
      <c r="C104" s="219"/>
    </row>
    <row r="105" spans="1:3" ht="12" customHeight="1">
      <c r="A105" s="347" t="s">
        <v>312</v>
      </c>
      <c r="B105" s="116" t="s">
        <v>323</v>
      </c>
      <c r="C105" s="219"/>
    </row>
    <row r="106" spans="1:3" ht="12" customHeight="1" thickBot="1">
      <c r="A106" s="357" t="s">
        <v>313</v>
      </c>
      <c r="B106" s="117" t="s">
        <v>324</v>
      </c>
      <c r="C106" s="223">
        <v>730</v>
      </c>
    </row>
    <row r="107" spans="1:3" ht="12" customHeight="1" thickBot="1">
      <c r="A107" s="31" t="s">
        <v>12</v>
      </c>
      <c r="B107" s="29" t="s">
        <v>325</v>
      </c>
      <c r="C107" s="215">
        <f>+C108+C110+C112</f>
        <v>4256</v>
      </c>
    </row>
    <row r="108" spans="1:3" ht="12" customHeight="1">
      <c r="A108" s="346" t="s">
        <v>88</v>
      </c>
      <c r="B108" s="7" t="s">
        <v>173</v>
      </c>
      <c r="C108" s="218">
        <v>2300</v>
      </c>
    </row>
    <row r="109" spans="1:3" ht="12" customHeight="1">
      <c r="A109" s="346" t="s">
        <v>89</v>
      </c>
      <c r="B109" s="11" t="s">
        <v>329</v>
      </c>
      <c r="C109" s="218"/>
    </row>
    <row r="110" spans="1:3" ht="12" customHeight="1">
      <c r="A110" s="346" t="s">
        <v>90</v>
      </c>
      <c r="B110" s="11" t="s">
        <v>145</v>
      </c>
      <c r="C110" s="217">
        <v>1200</v>
      </c>
    </row>
    <row r="111" spans="1:3" ht="12" customHeight="1">
      <c r="A111" s="346" t="s">
        <v>91</v>
      </c>
      <c r="B111" s="11" t="s">
        <v>330</v>
      </c>
      <c r="C111" s="188"/>
    </row>
    <row r="112" spans="1:3" ht="12" customHeight="1">
      <c r="A112" s="346" t="s">
        <v>92</v>
      </c>
      <c r="B112" s="212" t="s">
        <v>176</v>
      </c>
      <c r="C112" s="188">
        <v>756</v>
      </c>
    </row>
    <row r="113" spans="1:3" ht="12" customHeight="1">
      <c r="A113" s="346" t="s">
        <v>98</v>
      </c>
      <c r="B113" s="211" t="s">
        <v>408</v>
      </c>
      <c r="C113" s="188"/>
    </row>
    <row r="114" spans="1:3" ht="12" customHeight="1">
      <c r="A114" s="346" t="s">
        <v>100</v>
      </c>
      <c r="B114" s="324" t="s">
        <v>335</v>
      </c>
      <c r="C114" s="188"/>
    </row>
    <row r="115" spans="1:3" ht="12" customHeight="1">
      <c r="A115" s="346" t="s">
        <v>146</v>
      </c>
      <c r="B115" s="115" t="s">
        <v>318</v>
      </c>
      <c r="C115" s="188"/>
    </row>
    <row r="116" spans="1:3" ht="12" customHeight="1">
      <c r="A116" s="346" t="s">
        <v>147</v>
      </c>
      <c r="B116" s="115" t="s">
        <v>334</v>
      </c>
      <c r="C116" s="188"/>
    </row>
    <row r="117" spans="1:3" ht="12" customHeight="1">
      <c r="A117" s="346" t="s">
        <v>148</v>
      </c>
      <c r="B117" s="115" t="s">
        <v>333</v>
      </c>
      <c r="C117" s="188"/>
    </row>
    <row r="118" spans="1:3" ht="12" customHeight="1">
      <c r="A118" s="346" t="s">
        <v>326</v>
      </c>
      <c r="B118" s="115" t="s">
        <v>321</v>
      </c>
      <c r="C118" s="188"/>
    </row>
    <row r="119" spans="1:3" ht="12" customHeight="1">
      <c r="A119" s="346" t="s">
        <v>327</v>
      </c>
      <c r="B119" s="115" t="s">
        <v>332</v>
      </c>
      <c r="C119" s="188"/>
    </row>
    <row r="120" spans="1:3" ht="12" customHeight="1" thickBot="1">
      <c r="A120" s="356" t="s">
        <v>328</v>
      </c>
      <c r="B120" s="115" t="s">
        <v>331</v>
      </c>
      <c r="C120" s="190">
        <v>756</v>
      </c>
    </row>
    <row r="121" spans="1:3" ht="12" customHeight="1" thickBot="1">
      <c r="A121" s="31" t="s">
        <v>13</v>
      </c>
      <c r="B121" s="104" t="s">
        <v>336</v>
      </c>
      <c r="C121" s="215">
        <f>+C122+C123</f>
        <v>826</v>
      </c>
    </row>
    <row r="122" spans="1:3" ht="12" customHeight="1">
      <c r="A122" s="346" t="s">
        <v>71</v>
      </c>
      <c r="B122" s="8" t="s">
        <v>52</v>
      </c>
      <c r="C122" s="218">
        <v>826</v>
      </c>
    </row>
    <row r="123" spans="1:3" ht="12" customHeight="1" thickBot="1">
      <c r="A123" s="348" t="s">
        <v>72</v>
      </c>
      <c r="B123" s="11" t="s">
        <v>53</v>
      </c>
      <c r="C123" s="219"/>
    </row>
    <row r="124" spans="1:3" ht="12" customHeight="1" thickBot="1">
      <c r="A124" s="31" t="s">
        <v>14</v>
      </c>
      <c r="B124" s="104" t="s">
        <v>337</v>
      </c>
      <c r="C124" s="215">
        <f>+C91+C107+C121</f>
        <v>37120</v>
      </c>
    </row>
    <row r="125" spans="1:3" ht="12" customHeight="1" thickBot="1">
      <c r="A125" s="31" t="s">
        <v>15</v>
      </c>
      <c r="B125" s="104" t="s">
        <v>338</v>
      </c>
      <c r="C125" s="215">
        <f>+C126+C127+C128</f>
        <v>0</v>
      </c>
    </row>
    <row r="126" spans="1:3" s="97" customFormat="1" ht="12" customHeight="1">
      <c r="A126" s="346" t="s">
        <v>75</v>
      </c>
      <c r="B126" s="8" t="s">
        <v>339</v>
      </c>
      <c r="C126" s="188"/>
    </row>
    <row r="127" spans="1:3" ht="12" customHeight="1">
      <c r="A127" s="346" t="s">
        <v>76</v>
      </c>
      <c r="B127" s="8" t="s">
        <v>340</v>
      </c>
      <c r="C127" s="188"/>
    </row>
    <row r="128" spans="1:3" ht="12" customHeight="1" thickBot="1">
      <c r="A128" s="356" t="s">
        <v>77</v>
      </c>
      <c r="B128" s="6" t="s">
        <v>341</v>
      </c>
      <c r="C128" s="188"/>
    </row>
    <row r="129" spans="1:3" ht="12" customHeight="1" thickBot="1">
      <c r="A129" s="31" t="s">
        <v>16</v>
      </c>
      <c r="B129" s="104" t="s">
        <v>391</v>
      </c>
      <c r="C129" s="215">
        <f>+C130+C131+C132+C133</f>
        <v>0</v>
      </c>
    </row>
    <row r="130" spans="1:3" ht="12" customHeight="1">
      <c r="A130" s="346" t="s">
        <v>78</v>
      </c>
      <c r="B130" s="8" t="s">
        <v>342</v>
      </c>
      <c r="C130" s="188"/>
    </row>
    <row r="131" spans="1:3" ht="12" customHeight="1">
      <c r="A131" s="346" t="s">
        <v>79</v>
      </c>
      <c r="B131" s="8" t="s">
        <v>343</v>
      </c>
      <c r="C131" s="188"/>
    </row>
    <row r="132" spans="1:3" ht="12" customHeight="1">
      <c r="A132" s="346" t="s">
        <v>246</v>
      </c>
      <c r="B132" s="8" t="s">
        <v>344</v>
      </c>
      <c r="C132" s="188"/>
    </row>
    <row r="133" spans="1:3" s="97" customFormat="1" ht="12" customHeight="1" thickBot="1">
      <c r="A133" s="356" t="s">
        <v>247</v>
      </c>
      <c r="B133" s="6" t="s">
        <v>345</v>
      </c>
      <c r="C133" s="188"/>
    </row>
    <row r="134" spans="1:11" ht="12" customHeight="1" thickBot="1">
      <c r="A134" s="31" t="s">
        <v>17</v>
      </c>
      <c r="B134" s="104" t="s">
        <v>346</v>
      </c>
      <c r="C134" s="221">
        <f>+C135+C136+C137+C138</f>
        <v>0</v>
      </c>
      <c r="K134" s="186"/>
    </row>
    <row r="135" spans="1:3" ht="12.75">
      <c r="A135" s="346" t="s">
        <v>80</v>
      </c>
      <c r="B135" s="8" t="s">
        <v>347</v>
      </c>
      <c r="C135" s="188"/>
    </row>
    <row r="136" spans="1:3" ht="12" customHeight="1">
      <c r="A136" s="346" t="s">
        <v>81</v>
      </c>
      <c r="B136" s="8" t="s">
        <v>357</v>
      </c>
      <c r="C136" s="188"/>
    </row>
    <row r="137" spans="1:3" s="97" customFormat="1" ht="12" customHeight="1">
      <c r="A137" s="346" t="s">
        <v>258</v>
      </c>
      <c r="B137" s="8" t="s">
        <v>348</v>
      </c>
      <c r="C137" s="188"/>
    </row>
    <row r="138" spans="1:3" s="97" customFormat="1" ht="12" customHeight="1" thickBot="1">
      <c r="A138" s="356" t="s">
        <v>259</v>
      </c>
      <c r="B138" s="6" t="s">
        <v>349</v>
      </c>
      <c r="C138" s="188"/>
    </row>
    <row r="139" spans="1:3" s="97" customFormat="1" ht="12" customHeight="1" thickBot="1">
      <c r="A139" s="31" t="s">
        <v>18</v>
      </c>
      <c r="B139" s="104" t="s">
        <v>350</v>
      </c>
      <c r="C139" s="224">
        <f>+C140+C141+C142+C143</f>
        <v>0</v>
      </c>
    </row>
    <row r="140" spans="1:3" s="97" customFormat="1" ht="12" customHeight="1">
      <c r="A140" s="346" t="s">
        <v>139</v>
      </c>
      <c r="B140" s="8" t="s">
        <v>351</v>
      </c>
      <c r="C140" s="188"/>
    </row>
    <row r="141" spans="1:3" s="97" customFormat="1" ht="12" customHeight="1">
      <c r="A141" s="346" t="s">
        <v>140</v>
      </c>
      <c r="B141" s="8" t="s">
        <v>352</v>
      </c>
      <c r="C141" s="188"/>
    </row>
    <row r="142" spans="1:3" s="97" customFormat="1" ht="12" customHeight="1">
      <c r="A142" s="346" t="s">
        <v>175</v>
      </c>
      <c r="B142" s="8" t="s">
        <v>353</v>
      </c>
      <c r="C142" s="188"/>
    </row>
    <row r="143" spans="1:3" ht="12.75" customHeight="1" thickBot="1">
      <c r="A143" s="346" t="s">
        <v>261</v>
      </c>
      <c r="B143" s="8" t="s">
        <v>354</v>
      </c>
      <c r="C143" s="188"/>
    </row>
    <row r="144" spans="1:3" ht="12" customHeight="1" thickBot="1">
      <c r="A144" s="31" t="s">
        <v>19</v>
      </c>
      <c r="B144" s="104" t="s">
        <v>355</v>
      </c>
      <c r="C144" s="340">
        <f>+C125+C129+C134+C139</f>
        <v>0</v>
      </c>
    </row>
    <row r="145" spans="1:3" ht="15" customHeight="1" thickBot="1">
      <c r="A145" s="358" t="s">
        <v>20</v>
      </c>
      <c r="B145" s="291" t="s">
        <v>356</v>
      </c>
      <c r="C145" s="340">
        <f>+C124+C144</f>
        <v>37120</v>
      </c>
    </row>
    <row r="146" spans="1:3" ht="13.5" thickBot="1">
      <c r="A146" s="299"/>
      <c r="B146" s="300"/>
      <c r="C146" s="301"/>
    </row>
    <row r="147" spans="1:3" ht="15" customHeight="1" thickBot="1">
      <c r="A147" s="184" t="s">
        <v>164</v>
      </c>
      <c r="B147" s="185"/>
      <c r="C147" s="101">
        <v>4</v>
      </c>
    </row>
    <row r="148" spans="1:3" ht="14.25" customHeight="1" thickBot="1">
      <c r="A148" s="184" t="s">
        <v>165</v>
      </c>
      <c r="B148" s="185"/>
      <c r="C148" s="101">
        <v>5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Lutár Mária</cp:lastModifiedBy>
  <cp:lastPrinted>2014-02-20T12:13:17Z</cp:lastPrinted>
  <dcterms:created xsi:type="dcterms:W3CDTF">1999-10-30T10:30:45Z</dcterms:created>
  <dcterms:modified xsi:type="dcterms:W3CDTF">2014-02-20T12:15:16Z</dcterms:modified>
  <cp:category/>
  <cp:version/>
  <cp:contentType/>
  <cp:contentStatus/>
</cp:coreProperties>
</file>