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<sst xmlns="http://schemas.openxmlformats.org/spreadsheetml/2006/main" count="113" uniqueCount="102">
  <si>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</si>
  <si>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</si>
  <si>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</si>
  <si>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</si>
  <si>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</si>
  <si>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</si>
  <si>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</si>
  <si>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</si>
  <si>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</si>
  <si>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</si>
  <si>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</si>
  <si>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</si>
  <si>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</si>
  <si>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</si>
  <si>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</si>
  <si>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</si>
  <si>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</si>
  <si>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</si>
  <si>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</si>
  <si>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12.</t>
  </si>
  <si>
    <t>Magánszemélyek kommunális adója</t>
  </si>
  <si>
    <t>14.</t>
  </si>
  <si>
    <t>Helyi adók összesen:</t>
  </si>
  <si>
    <t>15.</t>
  </si>
  <si>
    <t>17.</t>
  </si>
  <si>
    <t>Gépjárműadó</t>
  </si>
  <si>
    <t>19.</t>
  </si>
  <si>
    <t>21.</t>
  </si>
  <si>
    <t>22.</t>
  </si>
  <si>
    <t>23.</t>
  </si>
  <si>
    <t>II. TÁMOGATÁSOK</t>
  </si>
  <si>
    <t>25.</t>
  </si>
  <si>
    <t>26.</t>
  </si>
  <si>
    <t>27.</t>
  </si>
  <si>
    <t>29.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</si>
  <si>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</si>
  <si>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</si>
  <si>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</si>
  <si>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</si>
  <si>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</si>
  <si>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</si>
  <si>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</si>
  <si>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</si>
  <si>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34.</t>
  </si>
  <si>
    <t>Működési célú pénzeszköz átvételek:</t>
  </si>
  <si>
    <t>V. TÁMOGATÁSI KÖLCSÖN VISSZATÉRÜLÉSE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</si>
  <si>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</si>
  <si>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</si>
  <si>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</si>
  <si>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</si>
  <si>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</si>
  <si>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</si>
  <si>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</si>
  <si>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</si>
  <si>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</si>
  <si>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</si>
  <si>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</si>
  <si>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Helyszíni-és szabálysértési bírság</t>
  </si>
  <si>
    <t>Központosított működési célú előirányzat</t>
  </si>
  <si>
    <t>Egyéb működési célú központi támogatás</t>
  </si>
  <si>
    <t>20.</t>
  </si>
  <si>
    <t>Áru-és készletértékesítés</t>
  </si>
  <si>
    <t>VI. FINANSZÍROZÁSI BEVÉTELEK</t>
  </si>
  <si>
    <t>Telekadó</t>
  </si>
  <si>
    <t>2014.évi terv</t>
  </si>
  <si>
    <t>2014.évi  terv</t>
  </si>
  <si>
    <t>2015.évi  terv</t>
  </si>
  <si>
    <t>2015.évi terv</t>
  </si>
  <si>
    <t>1-12.hó tény</t>
  </si>
  <si>
    <t>1-12.hó  tény</t>
  </si>
  <si>
    <t>Felhalmozási célú kamatbevételek Áh-kívülről</t>
  </si>
  <si>
    <t>Intézményi működési bevételek összesen: (6+9)</t>
  </si>
  <si>
    <t>Pótlékok bevétele</t>
  </si>
  <si>
    <t>Sajátos működési bevételek</t>
  </si>
  <si>
    <t>Közhatalmi bevételek összesen:(15+18+21)</t>
  </si>
  <si>
    <t>A zöldterület-gazdálkodással kapcs.feladatok támog.</t>
  </si>
  <si>
    <t>Közvilágítás fenntartásának támogatása</t>
  </si>
  <si>
    <t>Köztemető fenntartással kapcs.felad.támog.</t>
  </si>
  <si>
    <t>Közutak fenntartásának támogatása</t>
  </si>
  <si>
    <t>Egyéb önkormányzati feladatok támogatása</t>
  </si>
  <si>
    <t>Egyes szociális és gyeremekjóléti felad.támog.</t>
  </si>
  <si>
    <t>Szerzeketátalakítási tartalékból támogatás</t>
  </si>
  <si>
    <t>Hitel felvétel</t>
  </si>
  <si>
    <t>III. Támogatásértékű bevételek</t>
  </si>
  <si>
    <t>Központi költségvetési szervtől</t>
  </si>
  <si>
    <t>Elkülönített állami pénzalaptól</t>
  </si>
  <si>
    <t>13.</t>
  </si>
  <si>
    <t>16.</t>
  </si>
  <si>
    <t>18.</t>
  </si>
  <si>
    <t>24.</t>
  </si>
  <si>
    <t>28.</t>
  </si>
  <si>
    <t>%</t>
  </si>
  <si>
    <t>Települési önkormányzatok működésének támog.</t>
  </si>
  <si>
    <t>Települési önk.szoc., gyj.és gyétk.felad.támog.</t>
  </si>
  <si>
    <t>A települési önkorm. szociális felad. egyéb támog.</t>
  </si>
  <si>
    <t>Könyvtári, közművelődési felad. támogatása</t>
  </si>
  <si>
    <t>Működőkép. megőrzését szolgáló kieg.tám.</t>
  </si>
  <si>
    <t>Támogatási kölcsön visszatér. Áh-n kívülről</t>
  </si>
  <si>
    <t>Előző évek pénzm. működési célú igénybev.</t>
  </si>
  <si>
    <t>Munkaadót terhelő járulékok és szoc.hj.adó</t>
  </si>
  <si>
    <t>Társadalom-,szociálpol.juttatások, támog.</t>
  </si>
  <si>
    <t>Önkormányzat műk.célú költségvetési támog.: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</si>
</sst>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3" fontId="20" fillId="0" borderId="10" xfId="6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6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7" xfId="6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3" fontId="20" fillId="0" borderId="11" xfId="60" applyNumberFormat="1" applyFont="1" applyBorder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3" fontId="20" fillId="24" borderId="11" xfId="0" applyNumberFormat="1" applyFont="1" applyFill="1" applyBorder="1" applyAlignment="1">
      <alignment horizontal="center" vertical="center" wrapText="1"/>
    </xf>
    <xf numFmtId="164" fontId="20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60" applyNumberFormat="1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view="pageLayout" zoomScaleNormal="110" workbookViewId="0" topLeftCell="A1">
      <selection activeCell="B5" sqref="B5"/>
    </sheetView>
  </sheetViews>
  <sheetFormatPr defaultColWidth="9.140625" defaultRowHeight="12.75"/>
  <cols>
    <col min="1" max="1" width="6.140625" style="1" customWidth="1"/>
    <col min="2" max="2" width="45.140625" style="1" customWidth="1"/>
    <col min="3" max="16384" width="9.140625" style="1" customWidth="1"/>
  </cols>
  <sheetData>
    <row r="2" spans="1:6" ht="25.5">
      <c r="A2" s="4" t="s">
        <v>0</v>
      </c>
      <c r="B2" s="5" t="s">
        <v>1</v>
      </c>
      <c r="C2" s="5" t="s">
        <v>64</v>
      </c>
      <c r="D2" s="5" t="s">
        <v>68</v>
      </c>
      <c r="E2" s="5" t="s">
        <v>91</v>
      </c>
      <c r="F2" s="5" t="s">
        <v>67</v>
      </c>
    </row>
    <row r="3" spans="1:6" ht="14.25">
      <c r="A3" s="6"/>
      <c r="B3" s="7" t="s">
        <v>55</v>
      </c>
      <c r="C3" s="8"/>
      <c r="D3" s="9"/>
      <c r="E3" s="10"/>
      <c r="F3" s="8"/>
    </row>
    <row r="4" spans="1:6" ht="14.25">
      <c r="A4" s="11" t="s">
        <v>2</v>
      </c>
      <c r="B4" s="3" t="s">
        <v>61</v>
      </c>
      <c r="C4" s="12">
        <v>75</v>
      </c>
      <c r="D4" s="11">
        <v>145</v>
      </c>
      <c r="E4" s="13">
        <f>D4/C4</f>
        <v>1.9333333333333333</v>
      </c>
      <c r="F4" s="12">
        <v>175</v>
      </c>
    </row>
    <row r="5" spans="1:6" s="2" customFormat="1" ht="12.75">
      <c r="A5" s="11" t="s">
        <v>3</v>
      </c>
      <c r="B5" s="3" t="s">
        <v>4</v>
      </c>
      <c r="C5" s="12">
        <f>225+510+25</f>
        <v>760</v>
      </c>
      <c r="D5" s="11">
        <v>292</v>
      </c>
      <c r="E5" s="13">
        <f>D5/C5</f>
        <v>0.38421052631578945</v>
      </c>
      <c r="F5" s="12">
        <v>575</v>
      </c>
    </row>
    <row r="6" spans="1:6" ht="14.25">
      <c r="A6" s="11" t="s">
        <v>5</v>
      </c>
      <c r="B6" s="3" t="s">
        <v>6</v>
      </c>
      <c r="C6" s="12">
        <f>5+375+5+36+10</f>
        <v>431</v>
      </c>
      <c r="D6" s="11">
        <v>0</v>
      </c>
      <c r="E6" s="13"/>
      <c r="F6" s="12">
        <v>370</v>
      </c>
    </row>
    <row r="7" spans="1:6" ht="14.25">
      <c r="A7" s="11" t="s">
        <v>7</v>
      </c>
      <c r="B7" s="3" t="s">
        <v>8</v>
      </c>
      <c r="C7" s="12">
        <v>0</v>
      </c>
      <c r="D7" s="11">
        <v>0</v>
      </c>
      <c r="E7" s="13"/>
      <c r="F7" s="12">
        <v>0</v>
      </c>
    </row>
    <row r="8" spans="1:6" ht="14.25">
      <c r="A8" s="11" t="s">
        <v>9</v>
      </c>
      <c r="B8" s="3" t="s">
        <v>10</v>
      </c>
      <c r="C8" s="12">
        <v>0</v>
      </c>
      <c r="D8" s="11">
        <v>0</v>
      </c>
      <c r="E8" s="13"/>
      <c r="F8" s="12">
        <v>0</v>
      </c>
    </row>
    <row r="9" spans="1:6" ht="14.25">
      <c r="A9" s="14" t="s">
        <v>11</v>
      </c>
      <c r="B9" s="15" t="s">
        <v>12</v>
      </c>
      <c r="C9" s="16">
        <f>SUM(C4:C8)</f>
        <v>1266</v>
      </c>
      <c r="D9" s="16">
        <f>SUM(D4:D8)</f>
        <v>437</v>
      </c>
      <c r="E9" s="17">
        <f>D9/C9</f>
        <v>0.3451816745655608</v>
      </c>
      <c r="F9" s="16">
        <f>SUM(F4:F8)</f>
        <v>1120</v>
      </c>
    </row>
    <row r="10" spans="1:6" ht="14.25">
      <c r="A10" s="11" t="s">
        <v>13</v>
      </c>
      <c r="B10" s="3" t="s">
        <v>14</v>
      </c>
      <c r="C10" s="12">
        <v>5</v>
      </c>
      <c r="D10" s="11">
        <v>3</v>
      </c>
      <c r="E10" s="13">
        <f>D10/C10</f>
        <v>0.6</v>
      </c>
      <c r="F10" s="12">
        <v>5</v>
      </c>
    </row>
    <row r="11" spans="1:6" ht="14.25">
      <c r="A11" s="11" t="s">
        <v>15</v>
      </c>
      <c r="B11" s="3" t="s">
        <v>70</v>
      </c>
      <c r="C11" s="12">
        <v>0</v>
      </c>
      <c r="D11" s="11">
        <v>0</v>
      </c>
      <c r="E11" s="13"/>
      <c r="F11" s="12">
        <v>0</v>
      </c>
    </row>
    <row r="12" spans="1:6" ht="14.25">
      <c r="A12" s="14" t="s">
        <v>17</v>
      </c>
      <c r="B12" s="15" t="s">
        <v>16</v>
      </c>
      <c r="C12" s="16">
        <f>SUM(C10:C11)</f>
        <v>5</v>
      </c>
      <c r="D12" s="14">
        <f>SUM(D10:D11)</f>
        <v>3</v>
      </c>
      <c r="E12" s="13">
        <f aca="true" t="shared" si="0" ref="E12:E17">D12/C12</f>
        <v>0.6</v>
      </c>
      <c r="F12" s="16">
        <v>5</v>
      </c>
    </row>
    <row r="13" spans="1:6" ht="14.25">
      <c r="A13" s="55" t="s">
        <v>71</v>
      </c>
      <c r="B13" s="56"/>
      <c r="C13" s="14">
        <f>SUM(C12,C9)</f>
        <v>1271</v>
      </c>
      <c r="D13" s="18">
        <f>D9+D12</f>
        <v>440</v>
      </c>
      <c r="E13" s="17">
        <f t="shared" si="0"/>
        <v>0.34618410700236035</v>
      </c>
      <c r="F13" s="18">
        <f>F9+F12</f>
        <v>1125</v>
      </c>
    </row>
    <row r="14" spans="1:6" ht="14.25">
      <c r="A14" s="11" t="s">
        <v>18</v>
      </c>
      <c r="B14" s="3" t="s">
        <v>63</v>
      </c>
      <c r="C14" s="11">
        <v>700</v>
      </c>
      <c r="D14" s="11">
        <v>836</v>
      </c>
      <c r="E14" s="13">
        <f t="shared" si="0"/>
        <v>1.1942857142857144</v>
      </c>
      <c r="F14" s="11">
        <v>700</v>
      </c>
    </row>
    <row r="15" spans="1:6" ht="14.25">
      <c r="A15" s="11" t="s">
        <v>19</v>
      </c>
      <c r="B15" s="3" t="s">
        <v>20</v>
      </c>
      <c r="C15" s="11">
        <v>190</v>
      </c>
      <c r="D15" s="11">
        <v>239</v>
      </c>
      <c r="E15" s="13">
        <f t="shared" si="0"/>
        <v>1.2578947368421052</v>
      </c>
      <c r="F15" s="11">
        <v>190</v>
      </c>
    </row>
    <row r="16" spans="1:6" ht="14.25">
      <c r="A16" s="14" t="s">
        <v>86</v>
      </c>
      <c r="B16" s="15" t="s">
        <v>22</v>
      </c>
      <c r="C16" s="14">
        <f>SUM(C14:C15)</f>
        <v>890</v>
      </c>
      <c r="D16" s="14">
        <f>SUM(D14:D15)</f>
        <v>1075</v>
      </c>
      <c r="E16" s="17">
        <f t="shared" si="0"/>
        <v>1.2078651685393258</v>
      </c>
      <c r="F16" s="14">
        <v>890</v>
      </c>
    </row>
    <row r="17" spans="1:6" ht="14.25">
      <c r="A17" s="11" t="s">
        <v>21</v>
      </c>
      <c r="B17" s="3" t="s">
        <v>72</v>
      </c>
      <c r="C17" s="11">
        <v>15</v>
      </c>
      <c r="D17" s="11">
        <v>28</v>
      </c>
      <c r="E17" s="13">
        <f t="shared" si="0"/>
        <v>1.8666666666666667</v>
      </c>
      <c r="F17" s="11">
        <v>15</v>
      </c>
    </row>
    <row r="18" spans="1:6" ht="14.25">
      <c r="A18" s="11" t="s">
        <v>23</v>
      </c>
      <c r="B18" s="3" t="s">
        <v>57</v>
      </c>
      <c r="C18" s="11">
        <v>10</v>
      </c>
      <c r="D18" s="11">
        <v>0</v>
      </c>
      <c r="E18" s="13"/>
      <c r="F18" s="11">
        <v>10</v>
      </c>
    </row>
    <row r="19" spans="1:6" ht="14.25">
      <c r="A19" s="11" t="s">
        <v>87</v>
      </c>
      <c r="B19" s="3" t="s">
        <v>25</v>
      </c>
      <c r="C19" s="11">
        <v>120</v>
      </c>
      <c r="D19" s="11">
        <v>79</v>
      </c>
      <c r="E19" s="13">
        <f>D19/C19</f>
        <v>0.6583333333333333</v>
      </c>
      <c r="F19" s="11">
        <v>120</v>
      </c>
    </row>
    <row r="20" spans="1:6" ht="14.25">
      <c r="A20" s="14" t="s">
        <v>24</v>
      </c>
      <c r="B20" s="15" t="s">
        <v>73</v>
      </c>
      <c r="C20" s="14">
        <f>SUM(C17:C19)</f>
        <v>145</v>
      </c>
      <c r="D20" s="14">
        <f>SUM(D17:D19)</f>
        <v>107</v>
      </c>
      <c r="E20" s="17">
        <f>D20/C20</f>
        <v>0.7379310344827587</v>
      </c>
      <c r="F20" s="14">
        <f>SUM(F17:F19)</f>
        <v>145</v>
      </c>
    </row>
    <row r="21" spans="1:6" ht="14.25">
      <c r="A21" s="55" t="s">
        <v>74</v>
      </c>
      <c r="B21" s="56"/>
      <c r="C21" s="14">
        <f>SUM(C20,C16)</f>
        <v>1035</v>
      </c>
      <c r="D21" s="14">
        <f>SUM(D20,D16)</f>
        <v>1182</v>
      </c>
      <c r="E21" s="17">
        <f>D21/C21</f>
        <v>1.1420289855072463</v>
      </c>
      <c r="F21" s="14">
        <f>F16+F20</f>
        <v>1035</v>
      </c>
    </row>
    <row r="22" spans="1:6" ht="14.25">
      <c r="A22" s="55" t="s">
        <v>30</v>
      </c>
      <c r="B22" s="56"/>
      <c r="C22" s="12"/>
      <c r="D22" s="12"/>
      <c r="E22" s="13"/>
      <c r="F22" s="12"/>
    </row>
    <row r="23" spans="1:6" ht="14.25">
      <c r="A23" s="11" t="s">
        <v>88</v>
      </c>
      <c r="B23" s="3" t="s">
        <v>92</v>
      </c>
      <c r="C23" s="12">
        <f>SUM(C24:C28)</f>
        <v>5283</v>
      </c>
      <c r="D23" s="11">
        <v>5541</v>
      </c>
      <c r="E23" s="13">
        <f>D23/C23</f>
        <v>1.0488358886996025</v>
      </c>
      <c r="F23" s="12">
        <f>SUM(F24:F28)</f>
        <v>5344</v>
      </c>
    </row>
    <row r="24" spans="1:6" ht="14.25">
      <c r="A24" s="19"/>
      <c r="B24" s="20" t="s">
        <v>75</v>
      </c>
      <c r="C24" s="21">
        <v>683</v>
      </c>
      <c r="D24" s="22"/>
      <c r="E24" s="23"/>
      <c r="F24" s="21">
        <v>683</v>
      </c>
    </row>
    <row r="25" spans="1:6" ht="14.25">
      <c r="A25" s="19"/>
      <c r="B25" s="20" t="s">
        <v>76</v>
      </c>
      <c r="C25" s="21">
        <v>368</v>
      </c>
      <c r="D25" s="22"/>
      <c r="E25" s="23"/>
      <c r="F25" s="21">
        <v>416</v>
      </c>
    </row>
    <row r="26" spans="1:6" ht="14.25">
      <c r="A26" s="19"/>
      <c r="B26" s="20" t="s">
        <v>77</v>
      </c>
      <c r="C26" s="21">
        <v>129</v>
      </c>
      <c r="D26" s="22"/>
      <c r="E26" s="23"/>
      <c r="F26" s="21">
        <v>129</v>
      </c>
    </row>
    <row r="27" spans="1:6" ht="14.25">
      <c r="A27" s="19"/>
      <c r="B27" s="20" t="s">
        <v>78</v>
      </c>
      <c r="C27" s="21">
        <v>103</v>
      </c>
      <c r="D27" s="22"/>
      <c r="E27" s="23"/>
      <c r="F27" s="21">
        <v>102</v>
      </c>
    </row>
    <row r="28" spans="1:6" ht="14.25">
      <c r="A28" s="19"/>
      <c r="B28" s="20" t="s">
        <v>79</v>
      </c>
      <c r="C28" s="21">
        <v>4000</v>
      </c>
      <c r="D28" s="22"/>
      <c r="E28" s="23"/>
      <c r="F28" s="21">
        <v>4014</v>
      </c>
    </row>
    <row r="29" spans="1:6" ht="14.25">
      <c r="A29" s="11" t="s">
        <v>26</v>
      </c>
      <c r="B29" s="24" t="s">
        <v>93</v>
      </c>
      <c r="C29" s="25">
        <f>SUM(C30:C31)</f>
        <v>3144</v>
      </c>
      <c r="D29" s="11">
        <v>3465</v>
      </c>
      <c r="E29" s="13">
        <f>D29/C29</f>
        <v>1.1020992366412214</v>
      </c>
      <c r="F29" s="12">
        <f>F30+F31</f>
        <v>2737</v>
      </c>
    </row>
    <row r="30" spans="1:6" ht="14.25">
      <c r="A30" s="19"/>
      <c r="B30" s="26" t="s">
        <v>94</v>
      </c>
      <c r="C30" s="21">
        <v>44</v>
      </c>
      <c r="D30" s="27"/>
      <c r="E30" s="23"/>
      <c r="F30" s="21">
        <v>237</v>
      </c>
    </row>
    <row r="31" spans="1:6" ht="14.25">
      <c r="A31" s="19"/>
      <c r="B31" s="28" t="s">
        <v>80</v>
      </c>
      <c r="C31" s="21">
        <v>3100</v>
      </c>
      <c r="D31" s="27"/>
      <c r="E31" s="23"/>
      <c r="F31" s="21">
        <v>2500</v>
      </c>
    </row>
    <row r="32" spans="1:6" ht="14.25">
      <c r="A32" s="11" t="s">
        <v>60</v>
      </c>
      <c r="B32" s="29" t="s">
        <v>95</v>
      </c>
      <c r="C32" s="12">
        <v>56</v>
      </c>
      <c r="D32" s="30">
        <v>99</v>
      </c>
      <c r="E32" s="13">
        <f>D32/C32</f>
        <v>1.7678571428571428</v>
      </c>
      <c r="F32" s="12">
        <v>1200</v>
      </c>
    </row>
    <row r="33" spans="1:6" ht="14.25">
      <c r="A33" s="11" t="s">
        <v>27</v>
      </c>
      <c r="B33" s="29" t="s">
        <v>58</v>
      </c>
      <c r="C33" s="12">
        <v>31</v>
      </c>
      <c r="D33" s="30">
        <v>47</v>
      </c>
      <c r="E33" s="13">
        <f>D33/C33</f>
        <v>1.5161290322580645</v>
      </c>
      <c r="F33" s="12">
        <v>0</v>
      </c>
    </row>
    <row r="34" spans="1:6" ht="14.25">
      <c r="A34" s="11" t="s">
        <v>28</v>
      </c>
      <c r="B34" s="29" t="s">
        <v>96</v>
      </c>
      <c r="C34" s="12">
        <v>1652</v>
      </c>
      <c r="D34" s="30">
        <v>364</v>
      </c>
      <c r="E34" s="13">
        <f>D34/C34</f>
        <v>0.22033898305084745</v>
      </c>
      <c r="F34" s="12">
        <v>486</v>
      </c>
    </row>
    <row r="35" spans="1:6" ht="14.25">
      <c r="A35" s="11" t="s">
        <v>29</v>
      </c>
      <c r="B35" s="29" t="s">
        <v>81</v>
      </c>
      <c r="C35" s="12">
        <v>0</v>
      </c>
      <c r="D35" s="30">
        <v>0</v>
      </c>
      <c r="E35" s="13"/>
      <c r="F35" s="12">
        <v>0</v>
      </c>
    </row>
    <row r="36" spans="1:6" ht="14.25">
      <c r="A36" s="11" t="s">
        <v>89</v>
      </c>
      <c r="B36" s="29" t="s">
        <v>59</v>
      </c>
      <c r="C36" s="12">
        <v>0</v>
      </c>
      <c r="D36" s="30">
        <v>0</v>
      </c>
      <c r="E36" s="13"/>
      <c r="F36" s="12">
        <v>0</v>
      </c>
    </row>
    <row r="37" spans="1:6" ht="14.25">
      <c r="A37" s="14" t="s">
        <v>31</v>
      </c>
      <c r="B37" s="15" t="s">
        <v>101</v>
      </c>
      <c r="C37" s="16">
        <f>C23+C29+C32+C33+C34+C35+C36</f>
        <v>10166</v>
      </c>
      <c r="D37" s="16">
        <f>D23+D29+D32+D33+D34+D35+D36</f>
        <v>9516</v>
      </c>
      <c r="E37" s="17">
        <f>D37/C37</f>
        <v>0.9360613810741688</v>
      </c>
      <c r="F37" s="16">
        <f>F23+F29+F32+F33+F34+F35+F36</f>
        <v>9767</v>
      </c>
    </row>
    <row r="38" spans="1:6" ht="14.25">
      <c r="A38" s="57" t="s">
        <v>83</v>
      </c>
      <c r="B38" s="57"/>
      <c r="C38" s="16"/>
      <c r="D38" s="16"/>
      <c r="E38" s="13"/>
      <c r="F38" s="16"/>
    </row>
    <row r="39" spans="1:6" ht="14.25">
      <c r="A39" s="14" t="s">
        <v>32</v>
      </c>
      <c r="B39" s="3" t="s">
        <v>84</v>
      </c>
      <c r="C39" s="31">
        <v>616</v>
      </c>
      <c r="D39" s="31">
        <v>0</v>
      </c>
      <c r="E39" s="13"/>
      <c r="F39" s="31">
        <v>126</v>
      </c>
    </row>
    <row r="40" spans="1:6" ht="14.25">
      <c r="A40" s="14" t="s">
        <v>33</v>
      </c>
      <c r="B40" s="3" t="s">
        <v>85</v>
      </c>
      <c r="C40" s="31">
        <v>4089</v>
      </c>
      <c r="D40" s="31">
        <v>4474</v>
      </c>
      <c r="E40" s="13">
        <f>D40/C40</f>
        <v>1.0941550501345072</v>
      </c>
      <c r="F40" s="31">
        <v>5680</v>
      </c>
    </row>
    <row r="41" spans="1:6" ht="14.25">
      <c r="A41" s="32" t="s">
        <v>90</v>
      </c>
      <c r="B41" s="33" t="s">
        <v>36</v>
      </c>
      <c r="C41" s="31">
        <v>0</v>
      </c>
      <c r="D41" s="32">
        <v>0</v>
      </c>
      <c r="E41" s="13"/>
      <c r="F41" s="31">
        <v>0</v>
      </c>
    </row>
    <row r="42" spans="1:6" ht="14.25">
      <c r="A42" s="34" t="s">
        <v>34</v>
      </c>
      <c r="B42" s="35" t="s">
        <v>38</v>
      </c>
      <c r="C42" s="36">
        <f>SUM(C39:C41)</f>
        <v>4705</v>
      </c>
      <c r="D42" s="36">
        <f>SUM(D39:D41)</f>
        <v>4474</v>
      </c>
      <c r="E42" s="17">
        <f>D42/C42</f>
        <v>0.9509032943676939</v>
      </c>
      <c r="F42" s="36">
        <f>SUM(F39:F41)</f>
        <v>5806</v>
      </c>
    </row>
    <row r="43" spans="1:6" ht="14.25">
      <c r="A43" s="54" t="s">
        <v>39</v>
      </c>
      <c r="B43" s="54"/>
      <c r="C43" s="37"/>
      <c r="D43" s="34"/>
      <c r="E43" s="13"/>
      <c r="F43" s="37"/>
    </row>
    <row r="44" spans="1:6" ht="14.25">
      <c r="A44" s="9" t="s">
        <v>35</v>
      </c>
      <c r="B44" s="38" t="s">
        <v>41</v>
      </c>
      <c r="C44" s="37">
        <v>0</v>
      </c>
      <c r="D44" s="9">
        <v>0</v>
      </c>
      <c r="E44" s="13"/>
      <c r="F44" s="37">
        <v>0</v>
      </c>
    </row>
    <row r="45" spans="1:6" ht="14.25">
      <c r="A45" s="34" t="s">
        <v>37</v>
      </c>
      <c r="B45" s="35" t="s">
        <v>44</v>
      </c>
      <c r="C45" s="36">
        <f>SUM(C44)</f>
        <v>0</v>
      </c>
      <c r="D45" s="36">
        <f>SUM(D44)</f>
        <v>0</v>
      </c>
      <c r="E45" s="13"/>
      <c r="F45" s="36">
        <f>SUM(F44)</f>
        <v>0</v>
      </c>
    </row>
    <row r="46" spans="1:6" s="2" customFormat="1" ht="12.75">
      <c r="A46" s="54" t="s">
        <v>45</v>
      </c>
      <c r="B46" s="54"/>
      <c r="C46" s="37"/>
      <c r="D46" s="34"/>
      <c r="E46" s="13"/>
      <c r="F46" s="37"/>
    </row>
    <row r="47" spans="1:6" ht="14.25">
      <c r="A47" s="9" t="s">
        <v>40</v>
      </c>
      <c r="B47" s="39" t="s">
        <v>97</v>
      </c>
      <c r="C47" s="37">
        <v>100</v>
      </c>
      <c r="D47" s="9">
        <v>0</v>
      </c>
      <c r="E47" s="13"/>
      <c r="F47" s="37">
        <v>100</v>
      </c>
    </row>
    <row r="48" spans="1:6" ht="14.25">
      <c r="A48" s="54" t="s">
        <v>62</v>
      </c>
      <c r="B48" s="54"/>
      <c r="C48" s="37"/>
      <c r="D48" s="34"/>
      <c r="E48" s="13"/>
      <c r="F48" s="37"/>
    </row>
    <row r="49" spans="1:6" ht="14.25">
      <c r="A49" s="9" t="s">
        <v>42</v>
      </c>
      <c r="B49" s="38" t="s">
        <v>98</v>
      </c>
      <c r="C49" s="37">
        <v>0</v>
      </c>
      <c r="D49" s="9">
        <v>0</v>
      </c>
      <c r="E49" s="13"/>
      <c r="F49" s="37">
        <v>0</v>
      </c>
    </row>
    <row r="50" spans="1:6" ht="14.25">
      <c r="A50" s="54" t="s">
        <v>46</v>
      </c>
      <c r="B50" s="54"/>
      <c r="C50" s="37"/>
      <c r="D50" s="34"/>
      <c r="E50" s="13"/>
      <c r="F50" s="37"/>
    </row>
    <row r="51" spans="1:6" ht="14.25">
      <c r="A51" s="9" t="s">
        <v>43</v>
      </c>
      <c r="B51" s="38" t="s">
        <v>82</v>
      </c>
      <c r="C51" s="37">
        <v>0</v>
      </c>
      <c r="D51" s="8">
        <v>10000</v>
      </c>
      <c r="E51" s="13"/>
      <c r="F51" s="37">
        <v>0</v>
      </c>
    </row>
    <row r="52" spans="1:6" ht="14.25">
      <c r="A52" s="52" t="s">
        <v>56</v>
      </c>
      <c r="B52" s="52"/>
      <c r="C52" s="40">
        <f>SUM(C13+C21+C37+C42+C45+C47+C49+C51)</f>
        <v>17277</v>
      </c>
      <c r="D52" s="40">
        <f>SUM(D13+D21+D37+D42+D45+D47+D49+D51)</f>
        <v>25612</v>
      </c>
      <c r="E52" s="41">
        <f>D52/C52</f>
        <v>1.48243329281704</v>
      </c>
      <c r="F52" s="40">
        <f>SUM(F13+F21+F37+F42+F45+F47+F49+F51)</f>
        <v>17833</v>
      </c>
    </row>
    <row r="53" spans="1:6" ht="14.25">
      <c r="A53" s="42"/>
      <c r="B53" s="43"/>
      <c r="C53" s="44"/>
      <c r="D53" s="45"/>
      <c r="E53" s="45"/>
      <c r="F53" s="44"/>
    </row>
    <row r="54" spans="1:6" ht="14.25">
      <c r="A54" s="42"/>
      <c r="B54" s="43"/>
      <c r="C54" s="44"/>
      <c r="D54" s="45"/>
      <c r="E54" s="45"/>
      <c r="F54" s="44"/>
    </row>
    <row r="55" spans="1:6" ht="25.5">
      <c r="A55" s="5" t="s">
        <v>0</v>
      </c>
      <c r="B55" s="5" t="s">
        <v>1</v>
      </c>
      <c r="C55" s="40" t="s">
        <v>65</v>
      </c>
      <c r="D55" s="5" t="s">
        <v>69</v>
      </c>
      <c r="E55" s="5" t="s">
        <v>91</v>
      </c>
      <c r="F55" s="40" t="s">
        <v>66</v>
      </c>
    </row>
    <row r="56" spans="1:6" ht="14.25">
      <c r="A56" s="46"/>
      <c r="B56" s="7" t="s">
        <v>47</v>
      </c>
      <c r="C56" s="47"/>
      <c r="D56" s="48"/>
      <c r="E56" s="49"/>
      <c r="F56" s="47"/>
    </row>
    <row r="57" spans="1:6" ht="14.25">
      <c r="A57" s="50" t="s">
        <v>2</v>
      </c>
      <c r="B57" s="38" t="s">
        <v>48</v>
      </c>
      <c r="C57" s="37">
        <f>3433+1695+1391+1546</f>
        <v>8065</v>
      </c>
      <c r="D57" s="8">
        <v>9032</v>
      </c>
      <c r="E57" s="49">
        <f aca="true" t="shared" si="1" ref="E57:E62">D57/C57</f>
        <v>1.1199008059516429</v>
      </c>
      <c r="F57" s="37">
        <v>9274</v>
      </c>
    </row>
    <row r="58" spans="1:6" ht="14.25">
      <c r="A58" s="50" t="s">
        <v>3</v>
      </c>
      <c r="B58" s="38" t="s">
        <v>99</v>
      </c>
      <c r="C58" s="37">
        <f>992+460+188+209</f>
        <v>1849</v>
      </c>
      <c r="D58" s="8">
        <v>1905</v>
      </c>
      <c r="E58" s="49">
        <f t="shared" si="1"/>
        <v>1.030286641427799</v>
      </c>
      <c r="F58" s="37">
        <v>2643</v>
      </c>
    </row>
    <row r="59" spans="1:6" ht="14.25">
      <c r="A59" s="50" t="s">
        <v>5</v>
      </c>
      <c r="B59" s="38" t="s">
        <v>49</v>
      </c>
      <c r="C59" s="37">
        <f>293+569+750+1130+253+475+20+758+350+405+44+658</f>
        <v>5705</v>
      </c>
      <c r="D59" s="8">
        <v>2459</v>
      </c>
      <c r="E59" s="49">
        <f t="shared" si="1"/>
        <v>0.43102541630148994</v>
      </c>
      <c r="F59" s="37">
        <v>4903</v>
      </c>
    </row>
    <row r="60" spans="1:6" ht="14.25">
      <c r="A60" s="50" t="s">
        <v>7</v>
      </c>
      <c r="B60" s="38" t="s">
        <v>50</v>
      </c>
      <c r="C60" s="37">
        <f>2+250+12+96+3</f>
        <v>363</v>
      </c>
      <c r="D60" s="8">
        <v>154</v>
      </c>
      <c r="E60" s="49">
        <f t="shared" si="1"/>
        <v>0.42424242424242425</v>
      </c>
      <c r="F60" s="51">
        <v>268</v>
      </c>
    </row>
    <row r="61" spans="1:6" ht="14.25">
      <c r="A61" s="50" t="s">
        <v>9</v>
      </c>
      <c r="B61" s="38" t="s">
        <v>51</v>
      </c>
      <c r="C61" s="37">
        <v>5</v>
      </c>
      <c r="D61" s="8">
        <v>3</v>
      </c>
      <c r="E61" s="49">
        <f t="shared" si="1"/>
        <v>0.6</v>
      </c>
      <c r="F61" s="37">
        <v>5</v>
      </c>
    </row>
    <row r="62" spans="1:6" ht="14.25">
      <c r="A62" s="50" t="s">
        <v>11</v>
      </c>
      <c r="B62" s="38" t="s">
        <v>100</v>
      </c>
      <c r="C62" s="37">
        <f>500+240+90+50+50+50+110</f>
        <v>1090</v>
      </c>
      <c r="D62" s="8">
        <v>310</v>
      </c>
      <c r="E62" s="49">
        <f t="shared" si="1"/>
        <v>0.28440366972477066</v>
      </c>
      <c r="F62" s="37">
        <v>540</v>
      </c>
    </row>
    <row r="63" spans="1:6" ht="14.25">
      <c r="A63" s="50" t="s">
        <v>13</v>
      </c>
      <c r="B63" s="38" t="s">
        <v>52</v>
      </c>
      <c r="C63" s="37">
        <v>100</v>
      </c>
      <c r="D63" s="8">
        <v>0</v>
      </c>
      <c r="E63" s="49"/>
      <c r="F63" s="37">
        <v>100</v>
      </c>
    </row>
    <row r="64" spans="1:6" ht="14.25">
      <c r="A64" s="50" t="s">
        <v>15</v>
      </c>
      <c r="B64" s="38" t="s">
        <v>53</v>
      </c>
      <c r="C64" s="37">
        <v>100</v>
      </c>
      <c r="D64" s="8">
        <v>0</v>
      </c>
      <c r="E64" s="49"/>
      <c r="F64" s="37">
        <v>100</v>
      </c>
    </row>
    <row r="65" spans="1:6" ht="14.25">
      <c r="A65" s="53" t="s">
        <v>54</v>
      </c>
      <c r="B65" s="53"/>
      <c r="C65" s="40">
        <f>SUM(C57:C64)</f>
        <v>17277</v>
      </c>
      <c r="D65" s="40">
        <f>SUM(D57:D64)</f>
        <v>13863</v>
      </c>
      <c r="E65" s="41">
        <f>D65/C65</f>
        <v>0.8023962493488452</v>
      </c>
      <c r="F65" s="40">
        <f>SUM(F57:F64)</f>
        <v>17833</v>
      </c>
    </row>
    <row r="66" ht="17.25" customHeight="1"/>
    <row r="67" ht="16.5" customHeight="1"/>
    <row r="68" ht="16.5" customHeight="1"/>
    <row r="69" ht="15" customHeight="1"/>
    <row r="70" ht="16.5" customHeight="1"/>
    <row r="71" ht="15" customHeight="1"/>
    <row r="72" ht="16.5" customHeight="1"/>
  </sheetData>
  <sheetProtection/>
  <mergeCells count="10">
    <mergeCell ref="A13:B13"/>
    <mergeCell ref="A22:B22"/>
    <mergeCell ref="A21:B21"/>
    <mergeCell ref="A38:B38"/>
    <mergeCell ref="A52:B52"/>
    <mergeCell ref="A65:B65"/>
    <mergeCell ref="A43:B43"/>
    <mergeCell ref="A46:B46"/>
    <mergeCell ref="A48:B48"/>
    <mergeCell ref="A50:B50"/>
  </mergeCells>
  <printOptions/>
  <pageMargins left="0.39375" right="0.39375" top="0.9979166666666668" bottom="0.5902777777777778" header="0.5118055555555556" footer="0.5118055555555556"/>
  <pageSetup horizontalDpi="600" verticalDpi="600" orientation="portrait" paperSize="9" r:id="rId1"/>
  <headerFooter alignWithMargins="0">
    <oddHeader>&amp;C&amp;11 3. melléklet
az 1/2015. (II.12.) önkormányzati rendelethez
az önkormányzat 2015.évi működési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2015-02-27T13:34:03Z</cp:lastPrinted>
  <dcterms:modified xsi:type="dcterms:W3CDTF">2015-02-27T13:34:05Z</dcterms:modified>
  <cp:category/>
  <cp:version/>
  <cp:contentType/>
  <cp:contentStatus/>
</cp:coreProperties>
</file>