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ZÁRSZÁMADÁSOK MELLÉKLETEI\"/>
    </mc:Choice>
  </mc:AlternateContent>
  <xr:revisionPtr revIDLastSave="0" documentId="8_{5EE0FC72-B9A5-4BEC-A9C8-64BE7EDBED34}" xr6:coauthVersionLast="33" xr6:coauthVersionMax="33" xr10:uidLastSave="{00000000-0000-0000-0000-000000000000}"/>
  <bookViews>
    <workbookView xWindow="0" yWindow="0" windowWidth="28800" windowHeight="12225"/>
  </bookViews>
  <sheets>
    <sheet name="Önkormányzati_szinten" sheetId="1" r:id="rId1"/>
    <sheet name="Eperjeskei_Kastélykert_Óvoda" sheetId="2" r:id="rId2"/>
    <sheet name="KÖH_kiadás" sheetId="3" r:id="rId3"/>
    <sheet name="KÖH_bevétel" sheetId="4" r:id="rId4"/>
    <sheet name="Önkormányzat_kiadások" sheetId="5" r:id="rId5"/>
    <sheet name="Önkormányzat_bevételek" sheetId="6" r:id="rId6"/>
    <sheet name="Munka6" sheetId="7" r:id="rId7"/>
  </sheets>
  <calcPr calcId="162913"/>
</workbook>
</file>

<file path=xl/calcChain.xml><?xml version="1.0" encoding="utf-8"?>
<calcChain xmlns="http://schemas.openxmlformats.org/spreadsheetml/2006/main">
  <c r="I99" i="6" l="1"/>
  <c r="I97" i="6" s="1"/>
  <c r="J97" i="6"/>
  <c r="G97" i="6"/>
  <c r="J91" i="6"/>
  <c r="G91" i="6"/>
  <c r="I90" i="6"/>
  <c r="I91" i="6" s="1"/>
  <c r="J80" i="6"/>
  <c r="G80" i="6"/>
  <c r="I77" i="6"/>
  <c r="I80" i="6" s="1"/>
  <c r="J63" i="6"/>
  <c r="I62" i="6"/>
  <c r="I59" i="6"/>
  <c r="J58" i="6"/>
  <c r="G58" i="6"/>
  <c r="G63" i="6" s="1"/>
  <c r="I55" i="6"/>
  <c r="I54" i="6"/>
  <c r="I50" i="6"/>
  <c r="I48" i="6"/>
  <c r="I47" i="6"/>
  <c r="I45" i="6"/>
  <c r="J38" i="6"/>
  <c r="I38" i="6"/>
  <c r="H30" i="6"/>
  <c r="H96" i="6" s="1"/>
  <c r="H100" i="6" s="1"/>
  <c r="G30" i="6"/>
  <c r="G96" i="6" s="1"/>
  <c r="G100" i="6" s="1"/>
  <c r="I27" i="6"/>
  <c r="I26" i="6"/>
  <c r="I25" i="6"/>
  <c r="I24" i="6" s="1"/>
  <c r="J24" i="6"/>
  <c r="H24" i="6"/>
  <c r="G24" i="6"/>
  <c r="J19" i="6"/>
  <c r="J30" i="6" s="1"/>
  <c r="J96" i="6" s="1"/>
  <c r="J100" i="6" s="1"/>
  <c r="H19" i="6"/>
  <c r="G19" i="6"/>
  <c r="I18" i="6"/>
  <c r="I15" i="6"/>
  <c r="I14" i="6"/>
  <c r="I13" i="6"/>
  <c r="I19" i="6" s="1"/>
  <c r="I30" i="6" s="1"/>
  <c r="M148" i="5"/>
  <c r="M146" i="5" s="1"/>
  <c r="M147" i="5"/>
  <c r="N146" i="5"/>
  <c r="I146" i="5"/>
  <c r="N135" i="5"/>
  <c r="K135" i="5"/>
  <c r="I135" i="5"/>
  <c r="M134" i="5"/>
  <c r="M131" i="5"/>
  <c r="M135" i="5" s="1"/>
  <c r="N130" i="5"/>
  <c r="M129" i="5"/>
  <c r="M126" i="5"/>
  <c r="N122" i="5"/>
  <c r="K122" i="5"/>
  <c r="I122" i="5"/>
  <c r="M120" i="5"/>
  <c r="M117" i="5"/>
  <c r="M115" i="5"/>
  <c r="M122" i="5" s="1"/>
  <c r="N109" i="5"/>
  <c r="K109" i="5"/>
  <c r="I109" i="5"/>
  <c r="M108" i="5"/>
  <c r="M107" i="5"/>
  <c r="M102" i="5"/>
  <c r="M109" i="5" s="1"/>
  <c r="N99" i="5"/>
  <c r="K99" i="5"/>
  <c r="K100" i="5" s="1"/>
  <c r="K145" i="5" s="1"/>
  <c r="K149" i="5" s="1"/>
  <c r="I99" i="5"/>
  <c r="M98" i="5"/>
  <c r="M93" i="5"/>
  <c r="M89" i="5"/>
  <c r="M99" i="5" s="1"/>
  <c r="N88" i="5"/>
  <c r="M88" i="5"/>
  <c r="I88" i="5"/>
  <c r="M86" i="5"/>
  <c r="M84" i="5"/>
  <c r="M83" i="5"/>
  <c r="M80" i="5"/>
  <c r="M78" i="5" s="1"/>
  <c r="M79" i="5"/>
  <c r="N78" i="5"/>
  <c r="I78" i="5"/>
  <c r="M76" i="5"/>
  <c r="M72" i="5"/>
  <c r="M70" i="5"/>
  <c r="M66" i="5"/>
  <c r="M65" i="5"/>
  <c r="M64" i="5"/>
  <c r="N63" i="5"/>
  <c r="N85" i="5" s="1"/>
  <c r="M63" i="5"/>
  <c r="M85" i="5" s="1"/>
  <c r="I63" i="5"/>
  <c r="I85" i="5" s="1"/>
  <c r="I62" i="5"/>
  <c r="M60" i="5"/>
  <c r="N55" i="5"/>
  <c r="N62" i="5" s="1"/>
  <c r="M55" i="5"/>
  <c r="M62" i="5" s="1"/>
  <c r="K55" i="5"/>
  <c r="I55" i="5"/>
  <c r="I54" i="5"/>
  <c r="I100" i="5" s="1"/>
  <c r="M50" i="5"/>
  <c r="M49" i="5"/>
  <c r="M48" i="5"/>
  <c r="M47" i="5"/>
  <c r="M45" i="5" s="1"/>
  <c r="N45" i="5"/>
  <c r="N54" i="5" s="1"/>
  <c r="I45" i="5"/>
  <c r="M38" i="5"/>
  <c r="M54" i="5" s="1"/>
  <c r="M100" i="5" s="1"/>
  <c r="M37" i="5"/>
  <c r="M35" i="5"/>
  <c r="M34" i="5"/>
  <c r="M33" i="5" s="1"/>
  <c r="N33" i="5"/>
  <c r="I33" i="5"/>
  <c r="N32" i="5"/>
  <c r="M32" i="5"/>
  <c r="N31" i="5"/>
  <c r="M31" i="5"/>
  <c r="I31" i="5"/>
  <c r="M28" i="5"/>
  <c r="N27" i="5"/>
  <c r="M27" i="5"/>
  <c r="K27" i="5"/>
  <c r="I27" i="5"/>
  <c r="I32" i="5" s="1"/>
  <c r="I145" i="5" s="1"/>
  <c r="I149" i="5" s="1"/>
  <c r="M26" i="5"/>
  <c r="M96" i="4"/>
  <c r="N95" i="4"/>
  <c r="M95" i="4"/>
  <c r="M98" i="4" s="1"/>
  <c r="I95" i="4"/>
  <c r="I98" i="4" s="1"/>
  <c r="M94" i="4"/>
  <c r="N79" i="4"/>
  <c r="N94" i="4" s="1"/>
  <c r="N98" i="4" s="1"/>
  <c r="M79" i="4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M145" i="5" l="1"/>
  <c r="M149" i="5" s="1"/>
  <c r="N100" i="5"/>
  <c r="N145" i="5" s="1"/>
  <c r="N149" i="5" s="1"/>
  <c r="I58" i="6"/>
  <c r="I63" i="6" s="1"/>
  <c r="I96" i="6" s="1"/>
  <c r="I100" i="6" s="1"/>
</calcChain>
</file>

<file path=xl/sharedStrings.xml><?xml version="1.0" encoding="utf-8"?>
<sst xmlns="http://schemas.openxmlformats.org/spreadsheetml/2006/main" count="1627" uniqueCount="448">
  <si>
    <t>1.1. melléklet</t>
  </si>
  <si>
    <t>KÖLTSÉGVETÉS MÓDOSÍTÁS</t>
  </si>
  <si>
    <t>Önkormányzati szinten</t>
  </si>
  <si>
    <t xml:space="preserve">2017. december 31.    </t>
  </si>
  <si>
    <t>KIADÁSOK</t>
  </si>
  <si>
    <t>Sorszám</t>
  </si>
  <si>
    <t>Rovat megnevezése</t>
  </si>
  <si>
    <t>Rovat</t>
  </si>
  <si>
    <t>Eredeti előirányzat</t>
  </si>
  <si>
    <t>Módosítás I. sz.</t>
  </si>
  <si>
    <t>Módosítás II. sz.</t>
  </si>
  <si>
    <t>Módosított EI</t>
  </si>
  <si>
    <t>1.</t>
  </si>
  <si>
    <t>2.</t>
  </si>
  <si>
    <t>3.</t>
  </si>
  <si>
    <t>4.</t>
  </si>
  <si>
    <t>5.</t>
  </si>
  <si>
    <t>6.</t>
  </si>
  <si>
    <t>7.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</si>
  <si>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</si>
  <si>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</si>
  <si>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</si>
  <si>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</si>
  <si>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</si>
  <si>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</si>
  <si>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</si>
  <si>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</si>
  <si>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</si>
  <si>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</si>
  <si>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</si>
  <si>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</si>
  <si>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</si>
  <si>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</si>
  <si>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</si>
  <si>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</si>
  <si>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</si>
  <si>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</si>
  <si>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</si>
  <si>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</si>
  <si>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</si>
  <si>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</si>
  <si>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</si>
  <si>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</si>
  <si>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</si>
  <si>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</si>
  <si>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</si>
  <si>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</si>
  <si>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</si>
  <si>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</si>
  <si>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</si>
  <si>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</si>
  <si>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</si>
  <si>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</si>
  <si>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(=15+16+17)</t>
  </si>
  <si>
    <t>K12</t>
  </si>
  <si>
    <t>Személyi juttatások (=14+18)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</si>
  <si>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</si>
  <si>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</si>
  <si>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</si>
  <si>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Szociális hozzájárulás adó</t>
  </si>
  <si>
    <t>EHO</t>
  </si>
  <si>
    <t>Táppénz hozzájárulás</t>
  </si>
  <si>
    <t>Kifizetői SZJA</t>
  </si>
  <si>
    <t>Szakmai anyagok beszerzése</t>
  </si>
  <si>
    <t>K311</t>
  </si>
  <si>
    <t>gyógyszer</t>
  </si>
  <si>
    <t>vegyszer</t>
  </si>
  <si>
    <t>könyv</t>
  </si>
  <si>
    <t>folyóirat</t>
  </si>
  <si>
    <t xml:space="preserve">egyéb információhordozó </t>
  </si>
  <si>
    <t>szakmai feladatokhoz tartozó kis értékű tárgyi eszközök</t>
  </si>
  <si>
    <t>Üzemeltetési anyagok beszerzése</t>
  </si>
  <si>
    <t>K312</t>
  </si>
  <si>
    <t>élelmiszer</t>
  </si>
  <si>
    <t>irodaszer, nyomtatvány</t>
  </si>
  <si>
    <t>hajtó- és kenőanyag</t>
  </si>
  <si>
    <t xml:space="preserve">munka- és védőruha </t>
  </si>
  <si>
    <t xml:space="preserve">nem szakmai feladatokhoz tartozó kis értékű tárgyi eszköz </t>
  </si>
  <si>
    <t>Árubeszerzés</t>
  </si>
  <si>
    <t>K313</t>
  </si>
  <si>
    <t>karbantartási anyag</t>
  </si>
  <si>
    <t>tisztítószer</t>
  </si>
  <si>
    <t>Készletbeszerzés (=21+22+23)</t>
  </si>
  <si>
    <t>K31</t>
  </si>
  <si>
    <t>Informatikai szolgáltatások igénybevétele</t>
  </si>
  <si>
    <t>K321</t>
  </si>
  <si>
    <t>számítógépes rendszer üzemeltetése</t>
  </si>
  <si>
    <t>web-es szolgáltatások</t>
  </si>
  <si>
    <t xml:space="preserve">internet </t>
  </si>
  <si>
    <t>számítógépes oktatás</t>
  </si>
  <si>
    <t>Egyéb kommunikációs szolgáltatások</t>
  </si>
  <si>
    <t>K322</t>
  </si>
  <si>
    <t>telefondíj</t>
  </si>
  <si>
    <t>Kommunikációs szolgáltatások (=25+26)</t>
  </si>
  <si>
    <t>K32</t>
  </si>
  <si>
    <t>Közüzemi díjak</t>
  </si>
  <si>
    <t>K331</t>
  </si>
  <si>
    <t xml:space="preserve">gáz </t>
  </si>
  <si>
    <t>villamos energia</t>
  </si>
  <si>
    <t>víz és csatornadíj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</si>
  <si>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</si>
  <si>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</si>
  <si>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</si>
  <si>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</si>
  <si>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</si>
  <si>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</si>
  <si>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</si>
  <si>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</si>
  <si>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</si>
  <si>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</si>
  <si>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foglalkozás eü. vizsgálat</t>
  </si>
  <si>
    <t xml:space="preserve">tűzvédelem, munkavédelem  </t>
  </si>
  <si>
    <t>továbbképzés</t>
  </si>
  <si>
    <t xml:space="preserve">ügyvédi munkadíj, közjegyző díja </t>
  </si>
  <si>
    <t>egyéb</t>
  </si>
  <si>
    <t>Egyéb szolgáltatások</t>
  </si>
  <si>
    <t>K337</t>
  </si>
  <si>
    <t>postai díjak</t>
  </si>
  <si>
    <t>szállítási költség</t>
  </si>
  <si>
    <t xml:space="preserve">pénzügyi szolgáltatások kiadásai </t>
  </si>
  <si>
    <t>egyéb szolgáltatások</t>
  </si>
  <si>
    <t>Szolgáltatási kiadások (=28+…+34)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</si>
  <si>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</si>
  <si>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</si>
  <si>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</si>
  <si>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</si>
  <si>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</si>
  <si>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</si>
  <si>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</si>
  <si>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</si>
  <si>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</si>
  <si>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</si>
  <si>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</si>
  <si>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</si>
  <si>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</si>
  <si>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</si>
  <si>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</si>
  <si>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</si>
  <si>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</si>
  <si>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>tagdíjak</t>
  </si>
  <si>
    <t>munkáltató által fizetett Szja</t>
  </si>
  <si>
    <t>e-útdíj, autópálya matrica</t>
  </si>
  <si>
    <t>műszaki vizsgáztatás költsége</t>
  </si>
  <si>
    <t xml:space="preserve">egyéb  </t>
  </si>
  <si>
    <t>Különféle befizetések és egyéb dologi kiadások (=39+…+43)</t>
  </si>
  <si>
    <t>K35</t>
  </si>
  <si>
    <t>Dologi kiadások (=24+27+35+38+44)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</si>
  <si>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</si>
  <si>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</si>
  <si>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</si>
  <si>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</si>
  <si>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</si>
  <si>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</si>
  <si>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</si>
  <si>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</si>
  <si>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</si>
  <si>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</si>
  <si>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</si>
  <si>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</si>
  <si>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</si>
  <si>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</si>
  <si>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</si>
  <si>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</si>
  <si>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</si>
  <si>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>Ellátottak pénzbeli juttatásai (=46+..+53)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</si>
  <si>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</si>
  <si>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</si>
  <si>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</si>
  <si>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</si>
  <si>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</si>
  <si>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</si>
  <si>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</si>
  <si>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</si>
  <si>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</si>
  <si>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</si>
  <si>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</si>
  <si>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</si>
  <si>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</si>
  <si>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</si>
  <si>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</si>
  <si>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</si>
  <si>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</si>
  <si>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</si>
  <si>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</si>
  <si>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</si>
  <si>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</si>
  <si>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</si>
  <si>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K512</t>
  </si>
  <si>
    <t>Tartalékok</t>
  </si>
  <si>
    <t>K513</t>
  </si>
  <si>
    <t>Egyéb működési célú kiadások (=55+…+66)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</si>
  <si>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</si>
  <si>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</si>
  <si>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</si>
  <si>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</si>
  <si>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</si>
  <si>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</si>
  <si>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</si>
  <si>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</si>
  <si>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</si>
  <si>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</si>
  <si>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</si>
  <si>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</si>
  <si>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</si>
  <si>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</si>
  <si>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</si>
  <si>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</si>
  <si>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</si>
  <si>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</si>
  <si>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</si>
  <si>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</si>
  <si>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</si>
  <si>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</si>
  <si>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</si>
  <si>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</si>
  <si>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</si>
  <si>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(=76+..+79)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</si>
  <si>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</si>
  <si>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</si>
  <si>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</si>
  <si>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</si>
  <si>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</si>
  <si>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</si>
  <si>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</si>
  <si>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</si>
  <si>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</si>
  <si>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</si>
  <si>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</si>
  <si>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</si>
  <si>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</si>
  <si>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</si>
  <si>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</si>
  <si>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</si>
  <si>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</si>
  <si>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>Egyéb felhalmozási célú kiadások (=81+…+88)</t>
  </si>
  <si>
    <t>K1-K8</t>
  </si>
  <si>
    <t>1.2. melléklet</t>
  </si>
  <si>
    <t>BEVÉTELEK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</si>
  <si>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</si>
  <si>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</si>
  <si>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</si>
  <si>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</si>
  <si>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</si>
  <si>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</si>
  <si>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</si>
  <si>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</si>
  <si>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</si>
  <si>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</si>
  <si>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</si>
  <si>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</si>
  <si>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</si>
  <si>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</si>
  <si>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</si>
  <si>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</si>
  <si>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</si>
  <si>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</si>
  <si>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</si>
  <si>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</si>
  <si>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</si>
  <si>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</si>
  <si>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</si>
  <si>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</si>
  <si>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Kp. költségvetési szerv</t>
  </si>
  <si>
    <t xml:space="preserve">Közfoglalkoztatási program támogatása </t>
  </si>
  <si>
    <t>OEP finanszírozás</t>
  </si>
  <si>
    <t>Működési célú támogatás önkormányzattól.</t>
  </si>
  <si>
    <t>Elkülönített állami pénzalapok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</si>
  <si>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</si>
  <si>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</si>
  <si>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</si>
  <si>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</si>
  <si>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</si>
  <si>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</si>
  <si>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</si>
  <si>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</si>
  <si>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</si>
  <si>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</si>
  <si>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</si>
  <si>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</si>
  <si>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 kp-i költségvetési szervtől </t>
  </si>
  <si>
    <t xml:space="preserve">Felhalmozási célú támogatás EU-tól </t>
  </si>
  <si>
    <t>Felhalmozási célú támogatások államháztartáson belülről (=14+…+18)</t>
  </si>
  <si>
    <t>B2</t>
  </si>
  <si>
    <t>Magánszemélyek jövedelemadói</t>
  </si>
  <si>
    <t>B311</t>
  </si>
  <si>
    <t xml:space="preserve">termőföld bérbeadásából származó jövedelem utáni személyi jövedelemadó 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</si>
  <si>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</si>
  <si>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</si>
  <si>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</si>
  <si>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</si>
  <si>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</si>
  <si>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</si>
  <si>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</si>
  <si>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</si>
  <si>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típusú adók </t>
  </si>
  <si>
    <t>B34</t>
  </si>
  <si>
    <t xml:space="preserve">magánszemélyek kommunális adója </t>
  </si>
  <si>
    <t xml:space="preserve">Értékesítési és forgalmi adók </t>
  </si>
  <si>
    <t>B351</t>
  </si>
  <si>
    <t>általános forgalmi adó</t>
  </si>
  <si>
    <t xml:space="preserve">állandó jelleggel végzett iparűzési adó </t>
  </si>
  <si>
    <t xml:space="preserve">ideiglenes jelleggel végzett iparűzési adó 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</si>
  <si>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</si>
  <si>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</si>
  <si>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</si>
  <si>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</si>
  <si>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</si>
  <si>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</si>
  <si>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>belföldi gépjárművek adójának a helyi önkormányzatot megillető része</t>
  </si>
  <si>
    <t xml:space="preserve">Egyéb áruhasználati és szolgáltatási adók </t>
  </si>
  <si>
    <t>B355</t>
  </si>
  <si>
    <t>talajterhelési díj</t>
  </si>
  <si>
    <t xml:space="preserve">Termékek és szolgáltatások adói (=26+…+30) </t>
  </si>
  <si>
    <t>B35</t>
  </si>
  <si>
    <t xml:space="preserve">Egyéb közhatalmi bevételek </t>
  </si>
  <si>
    <t>B36</t>
  </si>
  <si>
    <t>igazgatási szolgáltatási díj</t>
  </si>
  <si>
    <t xml:space="preserve">bírság helyi önkormányzatot megillető része </t>
  </si>
  <si>
    <t xml:space="preserve">pótlékok </t>
  </si>
  <si>
    <t>Közhatalmi bevételek (=22+..+25+31+32)</t>
  </si>
  <si>
    <t>B3</t>
  </si>
  <si>
    <t>Készletértékesítés ellenértéke</t>
  </si>
  <si>
    <t>B401</t>
  </si>
  <si>
    <t>vendégebéd</t>
  </si>
  <si>
    <t xml:space="preserve">alkalmazotti ebéd </t>
  </si>
  <si>
    <t xml:space="preserve">szociális ebéd </t>
  </si>
  <si>
    <t>Szolgáltatások ellenértéke</t>
  </si>
  <si>
    <t>B402</t>
  </si>
  <si>
    <t>Bérleti díjak (nem lakóingatlan)</t>
  </si>
  <si>
    <t>Hulladékszállítás</t>
  </si>
  <si>
    <t>Közvetített szolgáltatások ellenértéke</t>
  </si>
  <si>
    <t>B403</t>
  </si>
  <si>
    <t>Tulajdonosi bevételek</t>
  </si>
  <si>
    <t>B404</t>
  </si>
  <si>
    <t>Vagyonkezelésbe, haszonbérbe, üzemeltetésre átadott eszközök bérleti díja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</si>
  <si>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</si>
  <si>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</si>
  <si>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</si>
  <si>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</si>
  <si>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</si>
  <si>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</si>
  <si>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</si>
  <si>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</si>
  <si>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</si>
  <si>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</si>
  <si>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</si>
  <si>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</si>
  <si>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</si>
  <si>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</si>
  <si>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</si>
  <si>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</si>
  <si>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</si>
  <si>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</si>
  <si>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</si>
  <si>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</si>
  <si>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</si>
  <si>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</si>
  <si>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</si>
  <si>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</si>
  <si>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</si>
  <si>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</si>
  <si>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</si>
  <si>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</si>
  <si>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</si>
  <si>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</si>
  <si>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</si>
  <si>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</si>
  <si>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</si>
  <si>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</si>
  <si>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</si>
  <si>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</si>
  <si>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</si>
  <si>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</si>
  <si>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</si>
  <si>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</si>
  <si>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</si>
  <si>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</si>
  <si>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</si>
  <si>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</si>
  <si>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>3.1. melléklet</t>
  </si>
  <si>
    <t xml:space="preserve">Eperjeskei Kastélykert Óvoda </t>
  </si>
  <si>
    <t>Kifizető SZJA</t>
  </si>
  <si>
    <t>nyomtatási anyagok</t>
  </si>
  <si>
    <t xml:space="preserve">szilárd hulladék </t>
  </si>
  <si>
    <t>közbeszerzés</t>
  </si>
  <si>
    <t>működési bevétel visszafizetése</t>
  </si>
  <si>
    <t xml:space="preserve">egyéb bírság </t>
  </si>
  <si>
    <t>K511</t>
  </si>
  <si>
    <t>K8</t>
  </si>
  <si>
    <t>Költségvetési kiadások (=19+20+45+54+67+75+80+89)</t>
  </si>
  <si>
    <t>3.2. melléklet</t>
  </si>
  <si>
    <t>Sor-</t>
  </si>
  <si>
    <t>Eredeti</t>
  </si>
  <si>
    <t>szám</t>
  </si>
  <si>
    <t>száma</t>
  </si>
  <si>
    <t>EI</t>
  </si>
  <si>
    <t>Egyes jövedelempótló támogatások kiegészítése</t>
  </si>
  <si>
    <t xml:space="preserve">Munkaügyi központ támogatása </t>
  </si>
  <si>
    <t>Működési célú támogatás önkormányzattól</t>
  </si>
  <si>
    <t>Finanszírozási bevételek</t>
  </si>
  <si>
    <t>B8</t>
  </si>
  <si>
    <t>Irányító szervi támogatás</t>
  </si>
  <si>
    <t>B816</t>
  </si>
  <si>
    <t>Előző évi pénzmaradvány</t>
  </si>
  <si>
    <t>B813</t>
  </si>
  <si>
    <t>Bevételek összesen</t>
  </si>
  <si>
    <t>B1-B8</t>
  </si>
  <si>
    <t>4.1. melléklet</t>
  </si>
  <si>
    <t>Eperjeskei Közös Önkormányzati Hivatal</t>
  </si>
  <si>
    <t>Munkaadókat terhelő járulékok és szociális hozzájárulási adó</t>
  </si>
  <si>
    <t>Finanszírozási kiadások</t>
  </si>
  <si>
    <t>K9</t>
  </si>
  <si>
    <t>Irányítószervi támogatás folyósítása</t>
  </si>
  <si>
    <t>K915</t>
  </si>
  <si>
    <t>Államháztartáson belüli megelőlegezések visszafizetése</t>
  </si>
  <si>
    <t>Kiadások összesen</t>
  </si>
  <si>
    <t>K1-K9</t>
  </si>
  <si>
    <t>KÖLTSÉGVETÉS MÓDOSÍTÁS                                                                                                                                 Eperjeskei Közös Önkormányzati Hivatal                                                                                                                         2017 december 31.                                                                                                                                                                        BEVÉTELEK</t>
  </si>
  <si>
    <t>4.2. melléklet</t>
  </si>
  <si>
    <t>Módosítás 1.sz.</t>
  </si>
  <si>
    <t>Módosítás 2.sz.</t>
  </si>
  <si>
    <t xml:space="preserve">építményadó </t>
  </si>
  <si>
    <t>Irányító szervi támogatások</t>
  </si>
  <si>
    <t>Előző évi pénzmaradvány igénylés</t>
  </si>
  <si>
    <t>B</t>
  </si>
  <si>
    <t>D1-B8</t>
  </si>
  <si>
    <t>KÖLTSÉGVETÉS MÓDOSÍTÁS                                                                                                                                                                                                                                                    Eperjeske Község Önkormányzat                                                                                                                                                                                                                                 2017. december 31.                                                                                                                                                                                                                                               KIADÁSOK</t>
  </si>
  <si>
    <t xml:space="preserve">                                        </t>
  </si>
  <si>
    <t xml:space="preserve">                                          </t>
  </si>
  <si>
    <t xml:space="preserve">                                              </t>
  </si>
  <si>
    <t>Módosítás  1.sz.</t>
  </si>
  <si>
    <t>Módosítás  2.sz.</t>
  </si>
  <si>
    <t>biztosítási díjak</t>
  </si>
  <si>
    <t>szemétszállítási díjak</t>
  </si>
  <si>
    <t xml:space="preserve">egyéb </t>
  </si>
  <si>
    <t>5  792 855</t>
  </si>
  <si>
    <t>5.2.melléklet</t>
  </si>
  <si>
    <t xml:space="preserve">Eperjeske Község Önkormányzat </t>
  </si>
  <si>
    <t>2017. december 31.</t>
  </si>
  <si>
    <t>Módosítás 1.sz</t>
  </si>
  <si>
    <t>Módosítás 2.sz</t>
  </si>
  <si>
    <t>Közfoglalkoztatás támogatása</t>
  </si>
  <si>
    <t xml:space="preserve">Tám. fejezeti kez-ből (gyvt) </t>
  </si>
  <si>
    <t>központi kezelésű előirányzatok</t>
  </si>
  <si>
    <t>B64</t>
  </si>
  <si>
    <t>Államháztartáson belűli megelőlegezé</t>
  </si>
  <si>
    <t>B814</t>
  </si>
  <si>
    <t>Előző évi pénzmaradvány igénybevétele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</si>
</sst>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0" fillId="3" borderId="6" xfId="0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 wrapText="1"/>
    </xf>
    <xf numFmtId="0" fontId="0" fillId="3" borderId="6" xfId="0" applyFill="1" applyBorder="1" applyAlignment="1">
      <alignment horizontal="right" vertical="center" wrapText="1"/>
    </xf>
    <xf numFmtId="0" fontId="0" fillId="3" borderId="5" xfId="0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0" fillId="3" borderId="5" xfId="0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0" fillId="0" borderId="5" xfId="0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 wrapText="1"/>
    </xf>
    <xf numFmtId="0" fontId="0" fillId="0" borderId="8" xfId="0" applyFill="1" applyBorder="1"/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/>
    <xf numFmtId="0" fontId="0" fillId="0" borderId="8" xfId="0" applyFill="1" applyBorder="1"/>
    <xf numFmtId="0" fontId="0" fillId="0" borderId="9" xfId="0" applyFill="1" applyBorder="1"/>
    <xf numFmtId="0" fontId="0" fillId="0" borderId="3" xfId="0" applyFill="1" applyBorder="1"/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0" fillId="0" borderId="3" xfId="0" applyFill="1" applyBorder="1"/>
    <xf numFmtId="0" fontId="2" fillId="0" borderId="11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2" borderId="1" xfId="0" applyFill="1" applyBorder="1"/>
    <xf numFmtId="0" fontId="6" fillId="3" borderId="1" xfId="0" applyFont="1" applyFill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0" fillId="3" borderId="1" xfId="0" applyNumberFormat="1" applyFill="1" applyBorder="1"/>
    <xf numFmtId="3" fontId="0" fillId="2" borderId="1" xfId="0" applyNumberFormat="1" applyFill="1" applyBorder="1"/>
    <xf numFmtId="0" fontId="1" fillId="2" borderId="0" xfId="0" applyFont="1" applyFill="1" applyAlignment="1">
      <alignment horizont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0" fillId="3" borderId="1" xfId="0" applyFill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0" fillId="0" borderId="6" xfId="0" applyFill="1" applyBorder="1"/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0" fillId="3" borderId="1" xfId="0" applyNumberFormat="1" applyFill="1" applyBorder="1"/>
    <xf numFmtId="0" fontId="6" fillId="3" borderId="1" xfId="0" applyFont="1" applyFill="1" applyBorder="1" applyAlignment="1">
      <alignment horizontal="right" vertical="center" wrapText="1"/>
    </xf>
    <xf numFmtId="3" fontId="0" fillId="2" borderId="1" xfId="0" applyNumberFormat="1" applyFill="1" applyBorder="1"/>
    <xf numFmtId="3" fontId="6" fillId="2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3" fontId="3" fillId="0" borderId="14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/>
    </xf>
    <xf numFmtId="3" fontId="4" fillId="0" borderId="14" xfId="0" applyNumberFormat="1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left" vertical="center"/>
    </xf>
    <xf numFmtId="3" fontId="6" fillId="2" borderId="14" xfId="0" applyNumberFormat="1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center"/>
    </xf>
    <xf numFmtId="3" fontId="7" fillId="0" borderId="14" xfId="0" applyNumberFormat="1" applyFont="1" applyBorder="1" applyAlignment="1">
      <alignment horizontal="righ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3" fontId="4" fillId="2" borderId="14" xfId="0" applyNumberFormat="1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right" vertical="center" wrapText="1"/>
    </xf>
    <xf numFmtId="3" fontId="3" fillId="2" borderId="14" xfId="0" applyNumberFormat="1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right" vertical="center" wrapText="1"/>
    </xf>
    <xf numFmtId="3" fontId="4" fillId="2" borderId="14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left" vertical="center"/>
    </xf>
    <xf numFmtId="3" fontId="6" fillId="4" borderId="14" xfId="0" applyNumberFormat="1" applyFont="1" applyFill="1" applyBorder="1" applyAlignment="1">
      <alignment horizontal="right" vertical="center" wrapText="1"/>
    </xf>
    <xf numFmtId="3" fontId="2" fillId="2" borderId="14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7" fillId="3" borderId="0" xfId="0" applyFont="1" applyFill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0" borderId="2" xfId="0" applyFill="1" applyBorder="1"/>
    <xf numFmtId="0" fontId="7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3" fontId="6" fillId="4" borderId="1" xfId="0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/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right" vertical="center"/>
    </xf>
    <xf numFmtId="3" fontId="3" fillId="3" borderId="5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3" fontId="6" fillId="2" borderId="5" xfId="0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right" vertical="center"/>
    </xf>
    <xf numFmtId="3" fontId="3" fillId="2" borderId="5" xfId="0" applyNumberFormat="1" applyFont="1" applyFill="1" applyBorder="1" applyAlignment="1">
      <alignment horizontal="right" vertical="center" wrapText="1"/>
    </xf>
    <xf numFmtId="3" fontId="3" fillId="2" borderId="5" xfId="0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right" vertical="center"/>
    </xf>
    <xf numFmtId="3" fontId="7" fillId="3" borderId="5" xfId="0" applyNumberFormat="1" applyFont="1" applyFill="1" applyBorder="1" applyAlignment="1">
      <alignment horizontal="right" vertical="center"/>
    </xf>
    <xf numFmtId="3" fontId="7" fillId="3" borderId="5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/>
    </xf>
    <xf numFmtId="0" fontId="7" fillId="3" borderId="5" xfId="0" applyFont="1" applyFill="1" applyBorder="1" applyAlignment="1">
      <alignment horizontal="justify" vertical="center" wrapText="1"/>
    </xf>
    <xf numFmtId="0" fontId="4" fillId="0" borderId="5" xfId="0" applyFont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3" fontId="7" fillId="2" borderId="5" xfId="0" applyNumberFormat="1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 wrapText="1"/>
    </xf>
    <xf numFmtId="3" fontId="6" fillId="0" borderId="5" xfId="0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wrapText="1"/>
    </xf>
  </cellXfs>
  <cellStyles count="1">
    <cellStyle name="Normá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6"/>
  <sheetViews>
    <sheetView tabSelected="1" workbookViewId="0">
      <selection sqref="A1:G1"/>
    </sheetView>
  </sheetViews>
  <sheetFormatPr defaultRowHeight="15" x14ac:dyDescent="0.25"/>
  <cols>
    <col min="1" max="1" width="6.7109375" customWidth="1"/>
    <col min="2" max="2" width="47" customWidth="1"/>
    <col min="3" max="3" width="9.140625" customWidth="1"/>
    <col min="4" max="7" width="14.7109375" customWidth="1"/>
    <col min="8" max="8" width="9.140625" customWidth="1"/>
  </cols>
  <sheetData>
    <row r="1" spans="1:7" x14ac:dyDescent="0.25">
      <c r="A1" s="76" t="s">
        <v>0</v>
      </c>
      <c r="B1" s="76"/>
      <c r="C1" s="76"/>
      <c r="D1" s="76"/>
      <c r="E1" s="76"/>
      <c r="F1" s="76"/>
      <c r="G1" s="76"/>
    </row>
    <row r="2" spans="1:7" ht="15.75" x14ac:dyDescent="0.25">
      <c r="A2" s="77" t="s">
        <v>1</v>
      </c>
      <c r="B2" s="77"/>
      <c r="C2" s="77"/>
      <c r="D2" s="77"/>
      <c r="E2" s="77"/>
      <c r="F2" s="77"/>
      <c r="G2" s="77"/>
    </row>
    <row r="3" spans="1:7" ht="15.75" x14ac:dyDescent="0.25">
      <c r="A3" s="77" t="s">
        <v>2</v>
      </c>
      <c r="B3" s="77"/>
      <c r="C3" s="77"/>
      <c r="D3" s="77"/>
      <c r="E3" s="77"/>
      <c r="F3" s="77"/>
      <c r="G3" s="77"/>
    </row>
    <row r="4" spans="1:7" ht="15.75" x14ac:dyDescent="0.25">
      <c r="A4" s="77" t="s">
        <v>3</v>
      </c>
      <c r="B4" s="77"/>
      <c r="C4" s="77"/>
      <c r="D4" s="77"/>
      <c r="E4" s="77"/>
      <c r="F4" s="77"/>
      <c r="G4" s="77"/>
    </row>
    <row r="5" spans="1:7" ht="15.75" x14ac:dyDescent="0.25">
      <c r="A5" s="77" t="s">
        <v>4</v>
      </c>
      <c r="B5" s="77"/>
      <c r="C5" s="77"/>
      <c r="D5" s="77"/>
      <c r="E5" s="77"/>
      <c r="F5" s="77"/>
      <c r="G5" s="77"/>
    </row>
    <row r="6" spans="1:7" ht="15.75" thickBot="1" x14ac:dyDescent="0.3"/>
    <row r="7" spans="1:7" ht="15.75" thickBot="1" x14ac:dyDescent="0.3">
      <c r="A7" s="78" t="s">
        <v>5</v>
      </c>
      <c r="B7" s="79" t="s">
        <v>6</v>
      </c>
      <c r="C7" s="78" t="s">
        <v>7</v>
      </c>
      <c r="D7" s="78" t="s">
        <v>8</v>
      </c>
      <c r="E7" s="78" t="s">
        <v>9</v>
      </c>
      <c r="F7" s="78" t="s">
        <v>10</v>
      </c>
      <c r="G7" s="78" t="s">
        <v>11</v>
      </c>
    </row>
    <row r="8" spans="1:7" ht="15.75" thickBot="1" x14ac:dyDescent="0.3">
      <c r="A8" s="78"/>
      <c r="B8" s="79"/>
      <c r="C8" s="78"/>
      <c r="D8" s="78"/>
      <c r="E8" s="78"/>
      <c r="F8" s="78"/>
      <c r="G8" s="78"/>
    </row>
    <row r="9" spans="1:7" ht="15.75" thickBot="1" x14ac:dyDescent="0.3">
      <c r="A9" s="2" t="s">
        <v>12</v>
      </c>
      <c r="B9" s="3" t="s">
        <v>13</v>
      </c>
      <c r="C9" s="4" t="s">
        <v>14</v>
      </c>
      <c r="D9" s="5" t="s">
        <v>15</v>
      </c>
      <c r="E9" s="5" t="s">
        <v>16</v>
      </c>
      <c r="F9" s="6" t="s">
        <v>17</v>
      </c>
      <c r="G9" s="6" t="s">
        <v>18</v>
      </c>
    </row>
    <row r="10" spans="1:7" ht="15.75" thickBot="1" x14ac:dyDescent="0.3">
      <c r="A10" s="7">
        <v>1</v>
      </c>
      <c r="B10" s="8" t="s">
        <v>19</v>
      </c>
      <c r="C10" s="9" t="s">
        <v>20</v>
      </c>
      <c r="D10" s="10">
        <v>170493562</v>
      </c>
      <c r="E10" s="11">
        <v>-181295</v>
      </c>
      <c r="F10" s="10">
        <f t="shared" ref="F10:F41" si="0">G10-D10</f>
        <v>39592172</v>
      </c>
      <c r="G10" s="12">
        <v>210085734</v>
      </c>
    </row>
    <row r="11" spans="1:7" ht="15.75" customHeight="1" thickBot="1" x14ac:dyDescent="0.3">
      <c r="A11" s="7">
        <v>2</v>
      </c>
      <c r="B11" s="8" t="s">
        <v>21</v>
      </c>
      <c r="C11" s="9" t="s">
        <v>22</v>
      </c>
      <c r="D11" s="13">
        <v>1639337</v>
      </c>
      <c r="E11" s="14"/>
      <c r="F11" s="13">
        <f t="shared" si="0"/>
        <v>-1639337</v>
      </c>
      <c r="G11" s="15"/>
    </row>
    <row r="12" spans="1:7" ht="15.75" thickBot="1" x14ac:dyDescent="0.3">
      <c r="A12" s="7">
        <v>3</v>
      </c>
      <c r="B12" s="8" t="s">
        <v>23</v>
      </c>
      <c r="C12" s="9" t="s">
        <v>24</v>
      </c>
      <c r="D12" s="13"/>
      <c r="E12" s="14">
        <v>28200</v>
      </c>
      <c r="F12" s="13">
        <f t="shared" si="0"/>
        <v>550832</v>
      </c>
      <c r="G12" s="15">
        <v>550832</v>
      </c>
    </row>
    <row r="13" spans="1:7" ht="30.75" thickBot="1" x14ac:dyDescent="0.3">
      <c r="A13" s="7">
        <v>4</v>
      </c>
      <c r="B13" s="16" t="s">
        <v>25</v>
      </c>
      <c r="C13" s="9" t="s">
        <v>26</v>
      </c>
      <c r="D13" s="13"/>
      <c r="E13" s="14"/>
      <c r="F13" s="13">
        <f t="shared" si="0"/>
        <v>0</v>
      </c>
      <c r="G13" s="15"/>
    </row>
    <row r="14" spans="1:7" ht="15.75" thickBot="1" x14ac:dyDescent="0.3">
      <c r="A14" s="7">
        <v>5</v>
      </c>
      <c r="B14" s="16" t="s">
        <v>27</v>
      </c>
      <c r="C14" s="9" t="s">
        <v>28</v>
      </c>
      <c r="D14" s="13"/>
      <c r="E14" s="14"/>
      <c r="F14" s="13">
        <f t="shared" si="0"/>
        <v>0</v>
      </c>
      <c r="G14" s="15"/>
    </row>
    <row r="15" spans="1:7" ht="15.75" thickBot="1" x14ac:dyDescent="0.3">
      <c r="A15" s="7">
        <v>6</v>
      </c>
      <c r="B15" s="16" t="s">
        <v>29</v>
      </c>
      <c r="C15" s="9" t="s">
        <v>30</v>
      </c>
      <c r="D15" s="13"/>
      <c r="E15" s="14"/>
      <c r="F15" s="13">
        <f t="shared" si="0"/>
        <v>0</v>
      </c>
      <c r="G15" s="15"/>
    </row>
    <row r="16" spans="1:7" ht="15.75" thickBot="1" x14ac:dyDescent="0.3">
      <c r="A16" s="7">
        <v>7</v>
      </c>
      <c r="B16" s="16" t="s">
        <v>31</v>
      </c>
      <c r="C16" s="9" t="s">
        <v>32</v>
      </c>
      <c r="D16" s="13">
        <v>2043063</v>
      </c>
      <c r="E16" s="14"/>
      <c r="F16" s="13">
        <f t="shared" si="0"/>
        <v>825427</v>
      </c>
      <c r="G16" s="15">
        <v>2868490</v>
      </c>
    </row>
    <row r="17" spans="1:7" ht="15.75" thickBot="1" x14ac:dyDescent="0.3">
      <c r="A17" s="7">
        <v>8</v>
      </c>
      <c r="B17" s="16" t="s">
        <v>33</v>
      </c>
      <c r="C17" s="9" t="s">
        <v>34</v>
      </c>
      <c r="D17" s="13"/>
      <c r="E17" s="14"/>
      <c r="F17" s="13">
        <f t="shared" si="0"/>
        <v>0</v>
      </c>
      <c r="G17" s="15"/>
    </row>
    <row r="18" spans="1:7" ht="15.75" thickBot="1" x14ac:dyDescent="0.3">
      <c r="A18" s="7">
        <v>9</v>
      </c>
      <c r="B18" s="16" t="s">
        <v>35</v>
      </c>
      <c r="C18" s="9" t="s">
        <v>36</v>
      </c>
      <c r="D18" s="13">
        <v>509592</v>
      </c>
      <c r="E18" s="14"/>
      <c r="F18" s="13">
        <f t="shared" si="0"/>
        <v>24308</v>
      </c>
      <c r="G18" s="15">
        <v>533900</v>
      </c>
    </row>
    <row r="19" spans="1:7" ht="15.75" thickBot="1" x14ac:dyDescent="0.3">
      <c r="A19" s="7">
        <v>10</v>
      </c>
      <c r="B19" s="16" t="s">
        <v>37</v>
      </c>
      <c r="C19" s="9" t="s">
        <v>38</v>
      </c>
      <c r="D19" s="13"/>
      <c r="E19" s="14"/>
      <c r="F19" s="13">
        <f t="shared" si="0"/>
        <v>0</v>
      </c>
      <c r="G19" s="15"/>
    </row>
    <row r="20" spans="1:7" ht="15.75" thickBot="1" x14ac:dyDescent="0.3">
      <c r="A20" s="7">
        <v>11</v>
      </c>
      <c r="B20" s="16" t="s">
        <v>39</v>
      </c>
      <c r="C20" s="9" t="s">
        <v>40</v>
      </c>
      <c r="D20" s="13"/>
      <c r="E20" s="14"/>
      <c r="F20" s="13">
        <f t="shared" si="0"/>
        <v>0</v>
      </c>
      <c r="G20" s="15"/>
    </row>
    <row r="21" spans="1:7" ht="15.75" thickBot="1" x14ac:dyDescent="0.3">
      <c r="A21" s="7">
        <v>12</v>
      </c>
      <c r="B21" s="16" t="s">
        <v>41</v>
      </c>
      <c r="C21" s="9" t="s">
        <v>42</v>
      </c>
      <c r="D21" s="13"/>
      <c r="E21" s="14"/>
      <c r="F21" s="13">
        <f t="shared" si="0"/>
        <v>0</v>
      </c>
      <c r="G21" s="15"/>
    </row>
    <row r="22" spans="1:7" ht="15.75" thickBot="1" x14ac:dyDescent="0.3">
      <c r="A22" s="7">
        <v>13</v>
      </c>
      <c r="B22" s="16" t="s">
        <v>43</v>
      </c>
      <c r="C22" s="9" t="s">
        <v>44</v>
      </c>
      <c r="D22" s="13"/>
      <c r="E22" s="14">
        <v>340195</v>
      </c>
      <c r="F22" s="13">
        <f t="shared" si="0"/>
        <v>3846254</v>
      </c>
      <c r="G22" s="15">
        <v>3846254</v>
      </c>
    </row>
    <row r="23" spans="1:7" ht="15.75" thickBot="1" x14ac:dyDescent="0.3">
      <c r="A23" s="2">
        <v>14</v>
      </c>
      <c r="B23" s="17" t="s">
        <v>45</v>
      </c>
      <c r="C23" s="18" t="s">
        <v>46</v>
      </c>
      <c r="D23" s="5">
        <v>174685554</v>
      </c>
      <c r="E23" s="19">
        <v>187100</v>
      </c>
      <c r="F23" s="5">
        <f t="shared" si="0"/>
        <v>43199656</v>
      </c>
      <c r="G23" s="6">
        <v>217885210</v>
      </c>
    </row>
    <row r="24" spans="1:7" ht="15.75" thickBot="1" x14ac:dyDescent="0.3">
      <c r="A24" s="7">
        <v>15</v>
      </c>
      <c r="B24" s="16" t="s">
        <v>47</v>
      </c>
      <c r="C24" s="9" t="s">
        <v>48</v>
      </c>
      <c r="D24" s="13">
        <v>9164279</v>
      </c>
      <c r="E24" s="14"/>
      <c r="F24" s="13">
        <f t="shared" si="0"/>
        <v>2589735</v>
      </c>
      <c r="G24" s="15">
        <v>11754014</v>
      </c>
    </row>
    <row r="25" spans="1:7" ht="30.75" thickBot="1" x14ac:dyDescent="0.3">
      <c r="A25" s="7">
        <v>16</v>
      </c>
      <c r="B25" s="16" t="s">
        <v>49</v>
      </c>
      <c r="C25" s="9" t="s">
        <v>50</v>
      </c>
      <c r="D25" s="13">
        <v>576000</v>
      </c>
      <c r="E25" s="14"/>
      <c r="F25" s="13">
        <f t="shared" si="0"/>
        <v>0</v>
      </c>
      <c r="G25" s="15">
        <v>576000</v>
      </c>
    </row>
    <row r="26" spans="1:7" ht="15.75" thickBot="1" x14ac:dyDescent="0.3">
      <c r="A26" s="7">
        <v>17</v>
      </c>
      <c r="B26" s="8" t="s">
        <v>51</v>
      </c>
      <c r="C26" s="9" t="s">
        <v>52</v>
      </c>
      <c r="D26" s="13">
        <v>800000</v>
      </c>
      <c r="E26" s="14"/>
      <c r="F26" s="13">
        <f t="shared" si="0"/>
        <v>-794483</v>
      </c>
      <c r="G26" s="15">
        <v>5517</v>
      </c>
    </row>
    <row r="27" spans="1:7" ht="15.75" thickBot="1" x14ac:dyDescent="0.3">
      <c r="A27" s="2">
        <v>18</v>
      </c>
      <c r="B27" s="17" t="s">
        <v>53</v>
      </c>
      <c r="C27" s="18" t="s">
        <v>54</v>
      </c>
      <c r="D27" s="5">
        <v>10540279</v>
      </c>
      <c r="E27" s="19"/>
      <c r="F27" s="5">
        <f t="shared" si="0"/>
        <v>1795252</v>
      </c>
      <c r="G27" s="6">
        <v>12335531</v>
      </c>
    </row>
    <row r="28" spans="1:7" ht="15.75" thickBot="1" x14ac:dyDescent="0.3">
      <c r="A28" s="20">
        <v>19</v>
      </c>
      <c r="B28" s="21" t="s">
        <v>55</v>
      </c>
      <c r="C28" s="22" t="s">
        <v>56</v>
      </c>
      <c r="D28" s="23">
        <v>185225833</v>
      </c>
      <c r="E28" s="24">
        <v>187100</v>
      </c>
      <c r="F28" s="23">
        <f t="shared" si="0"/>
        <v>44994908</v>
      </c>
      <c r="G28" s="25">
        <v>230220741</v>
      </c>
    </row>
    <row r="29" spans="1:7" ht="30.75" thickBot="1" x14ac:dyDescent="0.3">
      <c r="A29" s="20">
        <v>20</v>
      </c>
      <c r="B29" s="21" t="s">
        <v>57</v>
      </c>
      <c r="C29" s="22" t="s">
        <v>58</v>
      </c>
      <c r="D29" s="23">
        <v>27983839</v>
      </c>
      <c r="E29" s="24">
        <v>43667</v>
      </c>
      <c r="F29" s="23">
        <f t="shared" si="0"/>
        <v>5106751</v>
      </c>
      <c r="G29" s="25">
        <v>33090590</v>
      </c>
    </row>
    <row r="30" spans="1:7" ht="15.75" thickBot="1" x14ac:dyDescent="0.3">
      <c r="A30" s="26"/>
      <c r="B30" s="27" t="s">
        <v>59</v>
      </c>
      <c r="C30" s="28"/>
      <c r="D30" s="13">
        <v>26884431</v>
      </c>
      <c r="E30" s="29">
        <v>43278</v>
      </c>
      <c r="F30" s="13">
        <f t="shared" si="0"/>
        <v>4735498</v>
      </c>
      <c r="G30" s="15">
        <v>31619929</v>
      </c>
    </row>
    <row r="31" spans="1:7" ht="15.75" thickBot="1" x14ac:dyDescent="0.3">
      <c r="A31" s="26"/>
      <c r="B31" s="27" t="s">
        <v>60</v>
      </c>
      <c r="C31" s="28"/>
      <c r="D31" s="13">
        <v>748569</v>
      </c>
      <c r="E31" s="29">
        <v>389</v>
      </c>
      <c r="F31" s="13">
        <f t="shared" si="0"/>
        <v>-247137</v>
      </c>
      <c r="G31" s="15">
        <v>501432</v>
      </c>
    </row>
    <row r="32" spans="1:7" ht="15.75" thickBot="1" x14ac:dyDescent="0.3">
      <c r="A32" s="26"/>
      <c r="B32" s="27" t="s">
        <v>61</v>
      </c>
      <c r="C32" s="28"/>
      <c r="D32" s="13"/>
      <c r="E32" s="29"/>
      <c r="F32" s="13">
        <f t="shared" si="0"/>
        <v>581808</v>
      </c>
      <c r="G32" s="15">
        <v>581808</v>
      </c>
    </row>
    <row r="33" spans="1:7" ht="15.75" thickBot="1" x14ac:dyDescent="0.3">
      <c r="A33" s="26"/>
      <c r="B33" s="27" t="s">
        <v>62</v>
      </c>
      <c r="C33" s="28"/>
      <c r="D33" s="13">
        <v>350839</v>
      </c>
      <c r="E33" s="29"/>
      <c r="F33" s="13">
        <f t="shared" si="0"/>
        <v>36582</v>
      </c>
      <c r="G33" s="15">
        <v>387421</v>
      </c>
    </row>
    <row r="34" spans="1:7" ht="15.75" thickBot="1" x14ac:dyDescent="0.3">
      <c r="A34" s="2">
        <v>21</v>
      </c>
      <c r="B34" s="17" t="s">
        <v>63</v>
      </c>
      <c r="C34" s="18" t="s">
        <v>64</v>
      </c>
      <c r="D34" s="5">
        <v>1588400</v>
      </c>
      <c r="E34" s="14">
        <v>24000</v>
      </c>
      <c r="F34" s="5">
        <f t="shared" si="0"/>
        <v>-970090</v>
      </c>
      <c r="G34" s="6">
        <v>618310</v>
      </c>
    </row>
    <row r="35" spans="1:7" ht="15.75" thickBot="1" x14ac:dyDescent="0.3">
      <c r="A35" s="26"/>
      <c r="B35" s="27" t="s">
        <v>65</v>
      </c>
      <c r="C35" s="30"/>
      <c r="D35" s="13">
        <v>14000</v>
      </c>
      <c r="E35" s="29"/>
      <c r="F35" s="13">
        <f t="shared" si="0"/>
        <v>-1233</v>
      </c>
      <c r="G35" s="15">
        <v>12767</v>
      </c>
    </row>
    <row r="36" spans="1:7" ht="15.75" thickBot="1" x14ac:dyDescent="0.3">
      <c r="A36" s="26"/>
      <c r="B36" s="27" t="s">
        <v>66</v>
      </c>
      <c r="C36" s="30"/>
      <c r="D36" s="13"/>
      <c r="E36" s="29"/>
      <c r="F36" s="13">
        <f t="shared" si="0"/>
        <v>0</v>
      </c>
      <c r="G36" s="15"/>
    </row>
    <row r="37" spans="1:7" ht="15.75" thickBot="1" x14ac:dyDescent="0.3">
      <c r="A37" s="26"/>
      <c r="B37" s="27" t="s">
        <v>67</v>
      </c>
      <c r="C37" s="30"/>
      <c r="D37" s="13">
        <v>90000</v>
      </c>
      <c r="E37" s="29">
        <v>24000</v>
      </c>
      <c r="F37" s="13">
        <f t="shared" si="0"/>
        <v>98182</v>
      </c>
      <c r="G37" s="15">
        <v>188182</v>
      </c>
    </row>
    <row r="38" spans="1:7" ht="15.75" thickBot="1" x14ac:dyDescent="0.3">
      <c r="A38" s="26"/>
      <c r="B38" s="27" t="s">
        <v>68</v>
      </c>
      <c r="C38" s="30"/>
      <c r="D38" s="13"/>
      <c r="E38" s="29"/>
      <c r="F38" s="13">
        <f t="shared" si="0"/>
        <v>0</v>
      </c>
      <c r="G38" s="15"/>
    </row>
    <row r="39" spans="1:7" ht="15.75" thickBot="1" x14ac:dyDescent="0.3">
      <c r="A39" s="26"/>
      <c r="B39" s="27" t="s">
        <v>69</v>
      </c>
      <c r="C39" s="30"/>
      <c r="D39" s="13"/>
      <c r="E39" s="29"/>
      <c r="F39" s="13">
        <f t="shared" si="0"/>
        <v>0</v>
      </c>
      <c r="G39" s="15"/>
    </row>
    <row r="40" spans="1:7" ht="30.75" thickBot="1" x14ac:dyDescent="0.3">
      <c r="A40" s="26"/>
      <c r="B40" s="27" t="s">
        <v>70</v>
      </c>
      <c r="C40" s="30"/>
      <c r="D40" s="13">
        <v>1484400</v>
      </c>
      <c r="E40" s="29"/>
      <c r="F40" s="13">
        <f t="shared" si="0"/>
        <v>-1067039</v>
      </c>
      <c r="G40" s="15">
        <v>417361</v>
      </c>
    </row>
    <row r="41" spans="1:7" ht="15.75" thickBot="1" x14ac:dyDescent="0.3">
      <c r="A41" s="2">
        <v>22</v>
      </c>
      <c r="B41" s="17" t="s">
        <v>71</v>
      </c>
      <c r="C41" s="18" t="s">
        <v>72</v>
      </c>
      <c r="D41" s="5">
        <v>44603141</v>
      </c>
      <c r="E41" s="14">
        <v>313760</v>
      </c>
      <c r="F41" s="5">
        <f t="shared" si="0"/>
        <v>12876509</v>
      </c>
      <c r="G41" s="6">
        <v>57479650</v>
      </c>
    </row>
    <row r="42" spans="1:7" ht="15.75" thickBot="1" x14ac:dyDescent="0.3">
      <c r="A42" s="26"/>
      <c r="B42" s="27" t="s">
        <v>73</v>
      </c>
      <c r="C42" s="30"/>
      <c r="D42" s="13">
        <v>25508760</v>
      </c>
      <c r="E42" s="29"/>
      <c r="F42" s="13">
        <f t="shared" ref="F42:F73" si="1">G42-D42</f>
        <v>4731891</v>
      </c>
      <c r="G42" s="15">
        <v>30240651</v>
      </c>
    </row>
    <row r="43" spans="1:7" ht="15.75" thickBot="1" x14ac:dyDescent="0.3">
      <c r="A43" s="26"/>
      <c r="B43" s="27" t="s">
        <v>74</v>
      </c>
      <c r="C43" s="30"/>
      <c r="D43" s="13">
        <v>760000</v>
      </c>
      <c r="E43" s="29"/>
      <c r="F43" s="13">
        <f t="shared" si="1"/>
        <v>138880</v>
      </c>
      <c r="G43" s="15">
        <v>898880</v>
      </c>
    </row>
    <row r="44" spans="1:7" ht="15.75" thickBot="1" x14ac:dyDescent="0.3">
      <c r="A44" s="26"/>
      <c r="B44" s="27" t="s">
        <v>75</v>
      </c>
      <c r="C44" s="30"/>
      <c r="D44" s="13">
        <v>4220000</v>
      </c>
      <c r="E44" s="29"/>
      <c r="F44" s="13">
        <f t="shared" si="1"/>
        <v>-428642</v>
      </c>
      <c r="G44" s="15">
        <v>3791358</v>
      </c>
    </row>
    <row r="45" spans="1:7" ht="15.75" thickBot="1" x14ac:dyDescent="0.3">
      <c r="A45" s="26"/>
      <c r="B45" s="27" t="s">
        <v>76</v>
      </c>
      <c r="C45" s="30"/>
      <c r="D45" s="13">
        <v>3467040</v>
      </c>
      <c r="E45" s="29"/>
      <c r="F45" s="13">
        <f t="shared" si="1"/>
        <v>1490736</v>
      </c>
      <c r="G45" s="15">
        <v>4957776</v>
      </c>
    </row>
    <row r="46" spans="1:7" ht="30.75" thickBot="1" x14ac:dyDescent="0.3">
      <c r="A46" s="26"/>
      <c r="B46" s="27" t="s">
        <v>77</v>
      </c>
      <c r="C46" s="30"/>
      <c r="D46" s="13">
        <v>10647341</v>
      </c>
      <c r="E46" s="29">
        <v>313760</v>
      </c>
      <c r="F46" s="13">
        <f t="shared" si="1"/>
        <v>6943644</v>
      </c>
      <c r="G46" s="15">
        <v>17590985</v>
      </c>
    </row>
    <row r="47" spans="1:7" ht="15.75" thickBot="1" x14ac:dyDescent="0.3">
      <c r="A47" s="2">
        <v>23</v>
      </c>
      <c r="B47" s="17" t="s">
        <v>78</v>
      </c>
      <c r="C47" s="18" t="s">
        <v>79</v>
      </c>
      <c r="D47" s="5"/>
      <c r="E47" s="14"/>
      <c r="F47" s="5">
        <f t="shared" si="1"/>
        <v>0</v>
      </c>
      <c r="G47" s="6"/>
    </row>
    <row r="48" spans="1:7" ht="15.75" thickBot="1" x14ac:dyDescent="0.3">
      <c r="A48" s="26"/>
      <c r="B48" s="27" t="s">
        <v>80</v>
      </c>
      <c r="C48" s="30"/>
      <c r="D48" s="13"/>
      <c r="E48" s="29"/>
      <c r="F48" s="13">
        <f t="shared" si="1"/>
        <v>0</v>
      </c>
      <c r="G48" s="15"/>
    </row>
    <row r="49" spans="1:7" ht="15.75" thickBot="1" x14ac:dyDescent="0.3">
      <c r="A49" s="26"/>
      <c r="B49" s="27" t="s">
        <v>81</v>
      </c>
      <c r="C49" s="30"/>
      <c r="D49" s="13"/>
      <c r="E49" s="29"/>
      <c r="F49" s="13">
        <f t="shared" si="1"/>
        <v>0</v>
      </c>
      <c r="G49" s="15"/>
    </row>
    <row r="50" spans="1:7" ht="15.75" thickBot="1" x14ac:dyDescent="0.3">
      <c r="A50" s="2">
        <v>24</v>
      </c>
      <c r="B50" s="17" t="s">
        <v>82</v>
      </c>
      <c r="C50" s="18" t="s">
        <v>83</v>
      </c>
      <c r="D50" s="5">
        <v>46191541</v>
      </c>
      <c r="E50" s="19">
        <v>337760</v>
      </c>
      <c r="F50" s="5">
        <f t="shared" si="1"/>
        <v>11906419</v>
      </c>
      <c r="G50" s="6">
        <v>58097960</v>
      </c>
    </row>
    <row r="51" spans="1:7" ht="15.75" thickBot="1" x14ac:dyDescent="0.3">
      <c r="A51" s="2">
        <v>25</v>
      </c>
      <c r="B51" s="17" t="s">
        <v>84</v>
      </c>
      <c r="C51" s="18" t="s">
        <v>85</v>
      </c>
      <c r="D51" s="5">
        <v>625000</v>
      </c>
      <c r="E51" s="14"/>
      <c r="F51" s="5">
        <f t="shared" si="1"/>
        <v>85525</v>
      </c>
      <c r="G51" s="6">
        <v>710525</v>
      </c>
    </row>
    <row r="52" spans="1:7" ht="15.75" thickBot="1" x14ac:dyDescent="0.3">
      <c r="A52" s="26"/>
      <c r="B52" s="27" t="s">
        <v>86</v>
      </c>
      <c r="C52" s="28"/>
      <c r="D52" s="13">
        <v>435000</v>
      </c>
      <c r="E52" s="29"/>
      <c r="F52" s="13">
        <f t="shared" si="1"/>
        <v>84584</v>
      </c>
      <c r="G52" s="15">
        <v>519584</v>
      </c>
    </row>
    <row r="53" spans="1:7" ht="15.75" thickBot="1" x14ac:dyDescent="0.3">
      <c r="A53" s="26"/>
      <c r="B53" s="27" t="s">
        <v>87</v>
      </c>
      <c r="C53" s="28"/>
      <c r="D53" s="13"/>
      <c r="E53" s="29"/>
      <c r="F53" s="13">
        <f t="shared" si="1"/>
        <v>0</v>
      </c>
      <c r="G53" s="15"/>
    </row>
    <row r="54" spans="1:7" ht="15.75" thickBot="1" x14ac:dyDescent="0.3">
      <c r="A54" s="26"/>
      <c r="B54" s="27" t="s">
        <v>88</v>
      </c>
      <c r="C54" s="28"/>
      <c r="D54" s="13">
        <v>190000</v>
      </c>
      <c r="E54" s="29"/>
      <c r="F54" s="13">
        <f t="shared" si="1"/>
        <v>941</v>
      </c>
      <c r="G54" s="15">
        <v>190941</v>
      </c>
    </row>
    <row r="55" spans="1:7" ht="15.75" thickBot="1" x14ac:dyDescent="0.3">
      <c r="A55" s="26"/>
      <c r="B55" s="27" t="s">
        <v>89</v>
      </c>
      <c r="C55" s="28"/>
      <c r="D55" s="31"/>
      <c r="E55" s="29"/>
      <c r="F55" s="31">
        <f t="shared" si="1"/>
        <v>0</v>
      </c>
      <c r="G55" s="32"/>
    </row>
    <row r="56" spans="1:7" ht="15.75" thickBot="1" x14ac:dyDescent="0.3">
      <c r="A56" s="2">
        <v>26</v>
      </c>
      <c r="B56" s="17" t="s">
        <v>90</v>
      </c>
      <c r="C56" s="18" t="s">
        <v>91</v>
      </c>
      <c r="D56" s="5">
        <v>1380000</v>
      </c>
      <c r="E56" s="14"/>
      <c r="F56" s="5">
        <f t="shared" si="1"/>
        <v>-258306</v>
      </c>
      <c r="G56" s="6">
        <v>1121694</v>
      </c>
    </row>
    <row r="57" spans="1:7" ht="15.75" thickBot="1" x14ac:dyDescent="0.3">
      <c r="A57" s="26"/>
      <c r="B57" s="27" t="s">
        <v>92</v>
      </c>
      <c r="C57" s="28"/>
      <c r="D57" s="13">
        <v>1380000</v>
      </c>
      <c r="E57" s="29"/>
      <c r="F57" s="13">
        <f t="shared" si="1"/>
        <v>-258306</v>
      </c>
      <c r="G57" s="15">
        <v>1121694</v>
      </c>
    </row>
    <row r="58" spans="1:7" ht="15.75" thickBot="1" x14ac:dyDescent="0.3">
      <c r="A58" s="2">
        <v>27</v>
      </c>
      <c r="B58" s="17" t="s">
        <v>93</v>
      </c>
      <c r="C58" s="18" t="s">
        <v>94</v>
      </c>
      <c r="D58" s="5">
        <v>2005000</v>
      </c>
      <c r="E58" s="14"/>
      <c r="F58" s="5">
        <f t="shared" si="1"/>
        <v>-172781</v>
      </c>
      <c r="G58" s="6">
        <v>1832219</v>
      </c>
    </row>
    <row r="59" spans="1:7" ht="15.75" thickBot="1" x14ac:dyDescent="0.3">
      <c r="A59" s="2">
        <v>28</v>
      </c>
      <c r="B59" s="17" t="s">
        <v>95</v>
      </c>
      <c r="C59" s="18" t="s">
        <v>96</v>
      </c>
      <c r="D59" s="5">
        <v>6122000</v>
      </c>
      <c r="E59" s="14"/>
      <c r="F59" s="5">
        <f t="shared" si="1"/>
        <v>1537968</v>
      </c>
      <c r="G59" s="6">
        <v>7659968</v>
      </c>
    </row>
    <row r="60" spans="1:7" ht="15.75" thickBot="1" x14ac:dyDescent="0.3">
      <c r="A60" s="26"/>
      <c r="B60" s="27" t="s">
        <v>97</v>
      </c>
      <c r="C60" s="28"/>
      <c r="D60" s="13">
        <v>3300000</v>
      </c>
      <c r="E60" s="29"/>
      <c r="F60" s="13">
        <f t="shared" si="1"/>
        <v>1318710</v>
      </c>
      <c r="G60" s="15">
        <v>4618710</v>
      </c>
    </row>
    <row r="61" spans="1:7" ht="15.75" thickBot="1" x14ac:dyDescent="0.3">
      <c r="A61" s="26"/>
      <c r="B61" s="27" t="s">
        <v>98</v>
      </c>
      <c r="C61" s="28"/>
      <c r="D61" s="13">
        <v>1640000</v>
      </c>
      <c r="E61" s="29"/>
      <c r="F61" s="13">
        <f t="shared" si="1"/>
        <v>669736</v>
      </c>
      <c r="G61" s="15">
        <v>2309736</v>
      </c>
    </row>
    <row r="62" spans="1:7" ht="15.75" thickBot="1" x14ac:dyDescent="0.3">
      <c r="A62" s="26"/>
      <c r="B62" s="27" t="s">
        <v>99</v>
      </c>
      <c r="C62" s="28"/>
      <c r="D62" s="13">
        <v>1182000</v>
      </c>
      <c r="E62" s="29"/>
      <c r="F62" s="13">
        <f t="shared" si="1"/>
        <v>-450478</v>
      </c>
      <c r="G62" s="15">
        <v>731522</v>
      </c>
    </row>
    <row r="63" spans="1:7" ht="15.75" thickBot="1" x14ac:dyDescent="0.3">
      <c r="A63" s="2">
        <v>29</v>
      </c>
      <c r="B63" s="17" t="s">
        <v>100</v>
      </c>
      <c r="C63" s="18" t="s">
        <v>101</v>
      </c>
      <c r="D63" s="5"/>
      <c r="E63" s="14"/>
      <c r="F63" s="5">
        <f t="shared" si="1"/>
        <v>0</v>
      </c>
      <c r="G63" s="6"/>
    </row>
    <row r="64" spans="1:7" ht="15.75" thickBot="1" x14ac:dyDescent="0.3">
      <c r="A64" s="2">
        <v>30</v>
      </c>
      <c r="B64" s="17" t="s">
        <v>102</v>
      </c>
      <c r="C64" s="18" t="s">
        <v>103</v>
      </c>
      <c r="D64" s="5"/>
      <c r="E64" s="14"/>
      <c r="F64" s="5">
        <f t="shared" si="1"/>
        <v>8659</v>
      </c>
      <c r="G64" s="6">
        <v>8659</v>
      </c>
    </row>
    <row r="65" spans="1:7" ht="15.75" thickBot="1" x14ac:dyDescent="0.3">
      <c r="A65" s="2">
        <v>31</v>
      </c>
      <c r="B65" s="17" t="s">
        <v>104</v>
      </c>
      <c r="C65" s="18" t="s">
        <v>105</v>
      </c>
      <c r="D65" s="5">
        <v>1020000</v>
      </c>
      <c r="E65" s="14"/>
      <c r="F65" s="5">
        <f t="shared" si="1"/>
        <v>878995</v>
      </c>
      <c r="G65" s="6">
        <v>1898995</v>
      </c>
    </row>
    <row r="66" spans="1:7" ht="15.75" thickBot="1" x14ac:dyDescent="0.3">
      <c r="A66" s="2">
        <v>32</v>
      </c>
      <c r="B66" s="33" t="s">
        <v>106</v>
      </c>
      <c r="C66" s="18" t="s">
        <v>107</v>
      </c>
      <c r="D66" s="5"/>
      <c r="E66" s="14"/>
      <c r="F66" s="5">
        <f t="shared" si="1"/>
        <v>0</v>
      </c>
      <c r="G66" s="6"/>
    </row>
    <row r="67" spans="1:7" ht="15.75" thickBot="1" x14ac:dyDescent="0.3">
      <c r="A67" s="2">
        <v>33</v>
      </c>
      <c r="B67" s="34" t="s">
        <v>108</v>
      </c>
      <c r="C67" s="18" t="s">
        <v>109</v>
      </c>
      <c r="D67" s="5">
        <v>937000</v>
      </c>
      <c r="E67" s="14"/>
      <c r="F67" s="5">
        <f t="shared" si="1"/>
        <v>2160617</v>
      </c>
      <c r="G67" s="6">
        <v>3097617</v>
      </c>
    </row>
    <row r="68" spans="1:7" ht="15.75" thickBot="1" x14ac:dyDescent="0.3">
      <c r="A68" s="26"/>
      <c r="B68" s="27" t="s">
        <v>110</v>
      </c>
      <c r="C68" s="28"/>
      <c r="D68" s="13">
        <v>100000</v>
      </c>
      <c r="E68" s="29"/>
      <c r="F68" s="13">
        <f t="shared" si="1"/>
        <v>25000</v>
      </c>
      <c r="G68" s="15">
        <v>125000</v>
      </c>
    </row>
    <row r="69" spans="1:7" ht="15.75" thickBot="1" x14ac:dyDescent="0.3">
      <c r="A69" s="26"/>
      <c r="B69" s="27" t="s">
        <v>111</v>
      </c>
      <c r="C69" s="28"/>
      <c r="D69" s="13"/>
      <c r="E69" s="29"/>
      <c r="F69" s="13">
        <f t="shared" si="1"/>
        <v>0</v>
      </c>
      <c r="G69" s="15"/>
    </row>
    <row r="70" spans="1:7" ht="15.75" thickBot="1" x14ac:dyDescent="0.3">
      <c r="A70" s="26"/>
      <c r="B70" s="27" t="s">
        <v>112</v>
      </c>
      <c r="C70" s="28"/>
      <c r="D70" s="13">
        <v>500000</v>
      </c>
      <c r="E70" s="29"/>
      <c r="F70" s="13">
        <f t="shared" si="1"/>
        <v>-364284</v>
      </c>
      <c r="G70" s="15">
        <v>135716</v>
      </c>
    </row>
    <row r="71" spans="1:7" ht="15.75" thickBot="1" x14ac:dyDescent="0.3">
      <c r="A71" s="26"/>
      <c r="B71" s="27" t="s">
        <v>113</v>
      </c>
      <c r="C71" s="28"/>
      <c r="D71" s="13"/>
      <c r="E71" s="29"/>
      <c r="F71" s="13">
        <f t="shared" si="1"/>
        <v>332450</v>
      </c>
      <c r="G71" s="15">
        <v>332450</v>
      </c>
    </row>
    <row r="72" spans="1:7" ht="15.75" thickBot="1" x14ac:dyDescent="0.3">
      <c r="A72" s="26"/>
      <c r="B72" s="27" t="s">
        <v>114</v>
      </c>
      <c r="C72" s="28"/>
      <c r="D72" s="31">
        <v>337000</v>
      </c>
      <c r="E72" s="29"/>
      <c r="F72" s="31">
        <f t="shared" si="1"/>
        <v>2167451</v>
      </c>
      <c r="G72" s="32">
        <v>2504451</v>
      </c>
    </row>
    <row r="73" spans="1:7" ht="15.75" thickBot="1" x14ac:dyDescent="0.3">
      <c r="A73" s="2">
        <v>34</v>
      </c>
      <c r="B73" s="17" t="s">
        <v>115</v>
      </c>
      <c r="C73" s="18" t="s">
        <v>116</v>
      </c>
      <c r="D73" s="5">
        <v>6274064</v>
      </c>
      <c r="E73" s="14">
        <v>155850</v>
      </c>
      <c r="F73" s="5">
        <f t="shared" si="1"/>
        <v>2529839</v>
      </c>
      <c r="G73" s="6">
        <v>8803903</v>
      </c>
    </row>
    <row r="74" spans="1:7" ht="15.75" thickBot="1" x14ac:dyDescent="0.3">
      <c r="A74" s="26"/>
      <c r="B74" s="27" t="s">
        <v>117</v>
      </c>
      <c r="C74" s="28"/>
      <c r="D74" s="13">
        <v>280000</v>
      </c>
      <c r="E74" s="29"/>
      <c r="F74" s="13">
        <f t="shared" ref="F74:F105" si="2">G74-D74</f>
        <v>-44664</v>
      </c>
      <c r="G74" s="15">
        <v>235336</v>
      </c>
    </row>
    <row r="75" spans="1:7" ht="15.75" thickBot="1" x14ac:dyDescent="0.3">
      <c r="A75" s="26"/>
      <c r="B75" s="27" t="s">
        <v>118</v>
      </c>
      <c r="C75" s="28"/>
      <c r="D75" s="13">
        <v>450000</v>
      </c>
      <c r="E75" s="29"/>
      <c r="F75" s="13">
        <f t="shared" si="2"/>
        <v>306891</v>
      </c>
      <c r="G75" s="15">
        <v>756891</v>
      </c>
    </row>
    <row r="76" spans="1:7" ht="15.75" thickBot="1" x14ac:dyDescent="0.3">
      <c r="A76" s="26"/>
      <c r="B76" s="27" t="s">
        <v>119</v>
      </c>
      <c r="C76" s="28"/>
      <c r="D76" s="13">
        <v>1200000</v>
      </c>
      <c r="E76" s="29"/>
      <c r="F76" s="13">
        <f t="shared" si="2"/>
        <v>530342</v>
      </c>
      <c r="G76" s="15">
        <v>1730342</v>
      </c>
    </row>
    <row r="77" spans="1:7" ht="15.75" thickBot="1" x14ac:dyDescent="0.3">
      <c r="A77" s="26"/>
      <c r="B77" s="27" t="s">
        <v>120</v>
      </c>
      <c r="C77" s="28"/>
      <c r="D77" s="13">
        <v>4344064</v>
      </c>
      <c r="E77" s="29">
        <v>155850</v>
      </c>
      <c r="F77" s="13">
        <f t="shared" si="2"/>
        <v>1737270</v>
      </c>
      <c r="G77" s="15">
        <v>6081334</v>
      </c>
    </row>
    <row r="78" spans="1:7" ht="15.75" thickBot="1" x14ac:dyDescent="0.3">
      <c r="A78" s="2">
        <v>35</v>
      </c>
      <c r="B78" s="17" t="s">
        <v>121</v>
      </c>
      <c r="C78" s="18" t="s">
        <v>122</v>
      </c>
      <c r="D78" s="5">
        <v>14353064</v>
      </c>
      <c r="E78" s="14">
        <v>155850</v>
      </c>
      <c r="F78" s="5">
        <f t="shared" si="2"/>
        <v>7116078</v>
      </c>
      <c r="G78" s="6">
        <v>21469142</v>
      </c>
    </row>
    <row r="79" spans="1:7" ht="15.75" thickBot="1" x14ac:dyDescent="0.3">
      <c r="A79" s="2">
        <v>36</v>
      </c>
      <c r="B79" s="17" t="s">
        <v>123</v>
      </c>
      <c r="C79" s="18" t="s">
        <v>124</v>
      </c>
      <c r="D79" s="13">
        <v>785000</v>
      </c>
      <c r="E79" s="14"/>
      <c r="F79" s="13">
        <f t="shared" si="2"/>
        <v>52963</v>
      </c>
      <c r="G79" s="15">
        <v>837963</v>
      </c>
    </row>
    <row r="80" spans="1:7" ht="15.75" thickBot="1" x14ac:dyDescent="0.3">
      <c r="A80" s="2">
        <v>37</v>
      </c>
      <c r="B80" s="17" t="s">
        <v>125</v>
      </c>
      <c r="C80" s="18" t="s">
        <v>126</v>
      </c>
      <c r="D80" s="13"/>
      <c r="E80" s="14"/>
      <c r="F80" s="13">
        <f t="shared" si="2"/>
        <v>182871</v>
      </c>
      <c r="G80" s="15">
        <v>182871</v>
      </c>
    </row>
    <row r="81" spans="1:7" ht="30.75" thickBot="1" x14ac:dyDescent="0.3">
      <c r="A81" s="2">
        <v>38</v>
      </c>
      <c r="B81" s="17" t="s">
        <v>127</v>
      </c>
      <c r="C81" s="18" t="s">
        <v>128</v>
      </c>
      <c r="D81" s="5">
        <v>40000</v>
      </c>
      <c r="E81" s="14"/>
      <c r="F81" s="5">
        <f t="shared" si="2"/>
        <v>259006</v>
      </c>
      <c r="G81" s="6">
        <v>299006</v>
      </c>
    </row>
    <row r="82" spans="1:7" ht="30.75" thickBot="1" x14ac:dyDescent="0.3">
      <c r="A82" s="2">
        <v>39</v>
      </c>
      <c r="B82" s="17" t="s">
        <v>129</v>
      </c>
      <c r="C82" s="18" t="s">
        <v>130</v>
      </c>
      <c r="D82" s="5">
        <v>16386661</v>
      </c>
      <c r="E82" s="14">
        <v>48500</v>
      </c>
      <c r="F82" s="5">
        <f t="shared" si="2"/>
        <v>1930250</v>
      </c>
      <c r="G82" s="6">
        <v>18316911</v>
      </c>
    </row>
    <row r="83" spans="1:7" ht="15.75" thickBot="1" x14ac:dyDescent="0.3">
      <c r="A83" s="2">
        <v>40</v>
      </c>
      <c r="B83" s="17" t="s">
        <v>131</v>
      </c>
      <c r="C83" s="18" t="s">
        <v>132</v>
      </c>
      <c r="D83" s="5">
        <v>290480</v>
      </c>
      <c r="E83" s="14"/>
      <c r="F83" s="5">
        <f t="shared" si="2"/>
        <v>3893520</v>
      </c>
      <c r="G83" s="6">
        <v>4184000</v>
      </c>
    </row>
    <row r="84" spans="1:7" ht="15.75" thickBot="1" x14ac:dyDescent="0.3">
      <c r="A84" s="2">
        <v>41</v>
      </c>
      <c r="B84" s="17" t="s">
        <v>133</v>
      </c>
      <c r="C84" s="18" t="s">
        <v>134</v>
      </c>
      <c r="D84" s="5"/>
      <c r="E84" s="14"/>
      <c r="F84" s="5">
        <f t="shared" si="2"/>
        <v>0</v>
      </c>
      <c r="G84" s="6"/>
    </row>
    <row r="85" spans="1:7" ht="15.75" thickBot="1" x14ac:dyDescent="0.3">
      <c r="A85" s="2">
        <v>42</v>
      </c>
      <c r="B85" s="17" t="s">
        <v>135</v>
      </c>
      <c r="C85" s="18" t="s">
        <v>136</v>
      </c>
      <c r="D85" s="5"/>
      <c r="E85" s="14"/>
      <c r="F85" s="5">
        <f t="shared" si="2"/>
        <v>0</v>
      </c>
      <c r="G85" s="6"/>
    </row>
    <row r="86" spans="1:7" ht="15.75" thickBot="1" x14ac:dyDescent="0.3">
      <c r="A86" s="2">
        <v>43</v>
      </c>
      <c r="B86" s="17" t="s">
        <v>137</v>
      </c>
      <c r="C86" s="18" t="s">
        <v>138</v>
      </c>
      <c r="D86" s="5">
        <v>798000</v>
      </c>
      <c r="E86" s="14"/>
      <c r="F86" s="5">
        <f t="shared" si="2"/>
        <v>315091</v>
      </c>
      <c r="G86" s="6">
        <v>1113091</v>
      </c>
    </row>
    <row r="87" spans="1:7" ht="15.75" thickBot="1" x14ac:dyDescent="0.3">
      <c r="A87" s="26"/>
      <c r="B87" s="27" t="s">
        <v>139</v>
      </c>
      <c r="C87" s="28"/>
      <c r="D87" s="13"/>
      <c r="E87" s="29"/>
      <c r="F87" s="13">
        <f t="shared" si="2"/>
        <v>0</v>
      </c>
      <c r="G87" s="15"/>
    </row>
    <row r="88" spans="1:7" ht="15.75" thickBot="1" x14ac:dyDescent="0.3">
      <c r="A88" s="26"/>
      <c r="B88" s="27" t="s">
        <v>140</v>
      </c>
      <c r="C88" s="28"/>
      <c r="D88" s="13"/>
      <c r="E88" s="29"/>
      <c r="F88" s="13">
        <f t="shared" si="2"/>
        <v>0</v>
      </c>
      <c r="G88" s="15"/>
    </row>
    <row r="89" spans="1:7" ht="15.75" thickBot="1" x14ac:dyDescent="0.3">
      <c r="A89" s="26"/>
      <c r="B89" s="27" t="s">
        <v>141</v>
      </c>
      <c r="C89" s="28"/>
      <c r="D89" s="13"/>
      <c r="E89" s="29"/>
      <c r="F89" s="13">
        <f t="shared" si="2"/>
        <v>0</v>
      </c>
      <c r="G89" s="15"/>
    </row>
    <row r="90" spans="1:7" ht="15.75" thickBot="1" x14ac:dyDescent="0.3">
      <c r="A90" s="26"/>
      <c r="B90" s="27" t="s">
        <v>142</v>
      </c>
      <c r="C90" s="28"/>
      <c r="D90" s="13"/>
      <c r="E90" s="29"/>
      <c r="F90" s="13">
        <f t="shared" si="2"/>
        <v>0</v>
      </c>
      <c r="G90" s="15"/>
    </row>
    <row r="91" spans="1:7" ht="15.75" thickBot="1" x14ac:dyDescent="0.3">
      <c r="A91" s="26"/>
      <c r="B91" s="27" t="s">
        <v>143</v>
      </c>
      <c r="C91" s="28"/>
      <c r="D91" s="13"/>
      <c r="E91" s="29"/>
      <c r="F91" s="13">
        <f t="shared" si="2"/>
        <v>0</v>
      </c>
      <c r="G91" s="15"/>
    </row>
    <row r="92" spans="1:7" ht="30.75" thickBot="1" x14ac:dyDescent="0.3">
      <c r="A92" s="2">
        <v>44</v>
      </c>
      <c r="B92" s="17" t="s">
        <v>144</v>
      </c>
      <c r="C92" s="18" t="s">
        <v>145</v>
      </c>
      <c r="D92" s="5">
        <v>17475141</v>
      </c>
      <c r="E92" s="14">
        <v>48500</v>
      </c>
      <c r="F92" s="5">
        <f t="shared" si="2"/>
        <v>6138861</v>
      </c>
      <c r="G92" s="6">
        <v>23614002</v>
      </c>
    </row>
    <row r="93" spans="1:7" ht="15.75" thickBot="1" x14ac:dyDescent="0.3">
      <c r="A93" s="20">
        <v>45</v>
      </c>
      <c r="B93" s="21" t="s">
        <v>146</v>
      </c>
      <c r="C93" s="22" t="s">
        <v>147</v>
      </c>
      <c r="D93" s="35">
        <v>80809746</v>
      </c>
      <c r="E93" s="35">
        <v>542110</v>
      </c>
      <c r="F93" s="35">
        <f t="shared" si="2"/>
        <v>25224380</v>
      </c>
      <c r="G93" s="36">
        <v>106034126</v>
      </c>
    </row>
    <row r="94" spans="1:7" ht="15.75" thickBot="1" x14ac:dyDescent="0.3">
      <c r="A94" s="2">
        <v>46</v>
      </c>
      <c r="B94" s="17" t="s">
        <v>148</v>
      </c>
      <c r="C94" s="18" t="s">
        <v>149</v>
      </c>
      <c r="D94" s="5"/>
      <c r="E94" s="14"/>
      <c r="F94" s="5">
        <f t="shared" si="2"/>
        <v>0</v>
      </c>
      <c r="G94" s="6"/>
    </row>
    <row r="95" spans="1:7" ht="15.75" thickBot="1" x14ac:dyDescent="0.3">
      <c r="A95" s="2">
        <v>47</v>
      </c>
      <c r="B95" s="17" t="s">
        <v>150</v>
      </c>
      <c r="C95" s="18" t="s">
        <v>151</v>
      </c>
      <c r="D95" s="5"/>
      <c r="E95" s="14">
        <v>75600</v>
      </c>
      <c r="F95" s="5">
        <f t="shared" si="2"/>
        <v>3171800</v>
      </c>
      <c r="G95" s="15">
        <v>3171800</v>
      </c>
    </row>
    <row r="96" spans="1:7" ht="15.75" thickBot="1" x14ac:dyDescent="0.3">
      <c r="A96" s="2">
        <v>48</v>
      </c>
      <c r="B96" s="33" t="s">
        <v>152</v>
      </c>
      <c r="C96" s="18" t="s">
        <v>153</v>
      </c>
      <c r="D96" s="5"/>
      <c r="E96" s="14"/>
      <c r="F96" s="5">
        <f t="shared" si="2"/>
        <v>0</v>
      </c>
      <c r="G96" s="6"/>
    </row>
    <row r="97" spans="1:7" ht="30.75" thickBot="1" x14ac:dyDescent="0.3">
      <c r="A97" s="2">
        <v>49</v>
      </c>
      <c r="B97" s="33" t="s">
        <v>154</v>
      </c>
      <c r="C97" s="18" t="s">
        <v>155</v>
      </c>
      <c r="D97" s="5"/>
      <c r="E97" s="14"/>
      <c r="F97" s="5">
        <f t="shared" si="2"/>
        <v>0</v>
      </c>
      <c r="G97" s="6"/>
    </row>
    <row r="98" spans="1:7" ht="30.75" thickBot="1" x14ac:dyDescent="0.3">
      <c r="A98" s="2">
        <v>50</v>
      </c>
      <c r="B98" s="33" t="s">
        <v>156</v>
      </c>
      <c r="C98" s="18" t="s">
        <v>157</v>
      </c>
      <c r="D98" s="5"/>
      <c r="E98" s="14"/>
      <c r="F98" s="5">
        <f t="shared" si="2"/>
        <v>0</v>
      </c>
      <c r="G98" s="6"/>
    </row>
    <row r="99" spans="1:7" ht="15.75" thickBot="1" x14ac:dyDescent="0.3">
      <c r="A99" s="2">
        <v>51</v>
      </c>
      <c r="B99" s="17" t="s">
        <v>158</v>
      </c>
      <c r="C99" s="18" t="s">
        <v>159</v>
      </c>
      <c r="D99" s="5"/>
      <c r="E99" s="14"/>
      <c r="F99" s="5">
        <f t="shared" si="2"/>
        <v>0</v>
      </c>
      <c r="G99" s="6"/>
    </row>
    <row r="100" spans="1:7" ht="15.75" thickBot="1" x14ac:dyDescent="0.3">
      <c r="A100" s="2">
        <v>52</v>
      </c>
      <c r="B100" s="17" t="s">
        <v>160</v>
      </c>
      <c r="C100" s="18" t="s">
        <v>161</v>
      </c>
      <c r="D100" s="5">
        <v>2450000</v>
      </c>
      <c r="E100" s="14"/>
      <c r="F100" s="5">
        <f t="shared" si="2"/>
        <v>-1273600</v>
      </c>
      <c r="G100" s="6">
        <v>1176400</v>
      </c>
    </row>
    <row r="101" spans="1:7" ht="15.75" thickBot="1" x14ac:dyDescent="0.3">
      <c r="A101" s="2">
        <v>53</v>
      </c>
      <c r="B101" s="17" t="s">
        <v>162</v>
      </c>
      <c r="C101" s="18" t="s">
        <v>163</v>
      </c>
      <c r="D101" s="5">
        <v>23223690</v>
      </c>
      <c r="E101" s="14"/>
      <c r="F101" s="5">
        <f t="shared" si="2"/>
        <v>-9519890</v>
      </c>
      <c r="G101" s="6">
        <v>13703800</v>
      </c>
    </row>
    <row r="102" spans="1:7" ht="15.75" thickBot="1" x14ac:dyDescent="0.3">
      <c r="A102" s="20">
        <v>54</v>
      </c>
      <c r="B102" s="21" t="s">
        <v>164</v>
      </c>
      <c r="C102" s="22" t="s">
        <v>165</v>
      </c>
      <c r="D102" s="23">
        <v>26373690</v>
      </c>
      <c r="E102" s="23">
        <v>75600</v>
      </c>
      <c r="F102" s="23">
        <f t="shared" si="2"/>
        <v>-8321690</v>
      </c>
      <c r="G102" s="25">
        <v>18052000</v>
      </c>
    </row>
    <row r="103" spans="1:7" ht="15.75" thickBot="1" x14ac:dyDescent="0.3">
      <c r="A103" s="2">
        <v>55</v>
      </c>
      <c r="B103" s="17" t="s">
        <v>166</v>
      </c>
      <c r="C103" s="18" t="s">
        <v>167</v>
      </c>
      <c r="D103" s="5"/>
      <c r="E103" s="14"/>
      <c r="F103" s="5">
        <f t="shared" si="2"/>
        <v>0</v>
      </c>
      <c r="G103" s="6"/>
    </row>
    <row r="104" spans="1:7" ht="15.75" thickBot="1" x14ac:dyDescent="0.3">
      <c r="A104" s="2">
        <v>56</v>
      </c>
      <c r="B104" s="17" t="s">
        <v>168</v>
      </c>
      <c r="C104" s="18" t="s">
        <v>169</v>
      </c>
      <c r="D104" s="5"/>
      <c r="E104" s="14"/>
      <c r="F104" s="5">
        <f t="shared" si="2"/>
        <v>0</v>
      </c>
      <c r="G104" s="6"/>
    </row>
    <row r="105" spans="1:7" ht="30.75" thickBot="1" x14ac:dyDescent="0.3">
      <c r="A105" s="2">
        <v>57</v>
      </c>
      <c r="B105" s="17" t="s">
        <v>170</v>
      </c>
      <c r="C105" s="18" t="s">
        <v>171</v>
      </c>
      <c r="D105" s="5"/>
      <c r="E105" s="14"/>
      <c r="F105" s="5">
        <f t="shared" si="2"/>
        <v>0</v>
      </c>
      <c r="G105" s="6"/>
    </row>
    <row r="106" spans="1:7" ht="30.75" thickBot="1" x14ac:dyDescent="0.3">
      <c r="A106" s="2">
        <v>58</v>
      </c>
      <c r="B106" s="17" t="s">
        <v>172</v>
      </c>
      <c r="C106" s="18" t="s">
        <v>173</v>
      </c>
      <c r="D106" s="13"/>
      <c r="E106" s="37"/>
      <c r="F106" s="13">
        <f t="shared" ref="F106:F137" si="3">G106-D106</f>
        <v>0</v>
      </c>
      <c r="G106" s="15"/>
    </row>
    <row r="107" spans="1:7" ht="30.75" thickBot="1" x14ac:dyDescent="0.3">
      <c r="A107" s="2">
        <v>59</v>
      </c>
      <c r="B107" s="17" t="s">
        <v>174</v>
      </c>
      <c r="C107" s="18" t="s">
        <v>175</v>
      </c>
      <c r="D107" s="13"/>
      <c r="E107" s="37"/>
      <c r="F107" s="13">
        <f t="shared" si="3"/>
        <v>0</v>
      </c>
      <c r="G107" s="15"/>
    </row>
    <row r="108" spans="1:7" ht="30.75" thickBot="1" x14ac:dyDescent="0.3">
      <c r="A108" s="2">
        <v>60</v>
      </c>
      <c r="B108" s="17" t="s">
        <v>176</v>
      </c>
      <c r="C108" s="18" t="s">
        <v>177</v>
      </c>
      <c r="D108" s="5">
        <v>4897000</v>
      </c>
      <c r="E108" s="14"/>
      <c r="F108" s="5">
        <f t="shared" si="3"/>
        <v>-498522</v>
      </c>
      <c r="G108" s="6">
        <v>4398478</v>
      </c>
    </row>
    <row r="109" spans="1:7" ht="30.75" thickBot="1" x14ac:dyDescent="0.3">
      <c r="A109" s="2">
        <v>61</v>
      </c>
      <c r="B109" s="17" t="s">
        <v>178</v>
      </c>
      <c r="C109" s="18" t="s">
        <v>179</v>
      </c>
      <c r="D109" s="5"/>
      <c r="E109" s="14"/>
      <c r="F109" s="5">
        <f t="shared" si="3"/>
        <v>0</v>
      </c>
      <c r="G109" s="6"/>
    </row>
    <row r="110" spans="1:7" ht="30.75" thickBot="1" x14ac:dyDescent="0.3">
      <c r="A110" s="2">
        <v>62</v>
      </c>
      <c r="B110" s="17" t="s">
        <v>180</v>
      </c>
      <c r="C110" s="18" t="s">
        <v>181</v>
      </c>
      <c r="D110" s="5">
        <v>500000</v>
      </c>
      <c r="E110" s="14"/>
      <c r="F110" s="5">
        <f t="shared" si="3"/>
        <v>175000</v>
      </c>
      <c r="G110" s="6">
        <v>675000</v>
      </c>
    </row>
    <row r="111" spans="1:7" ht="15.75" thickBot="1" x14ac:dyDescent="0.3">
      <c r="A111" s="2">
        <v>63</v>
      </c>
      <c r="B111" s="17" t="s">
        <v>182</v>
      </c>
      <c r="C111" s="18" t="s">
        <v>183</v>
      </c>
      <c r="D111" s="5"/>
      <c r="E111" s="14"/>
      <c r="F111" s="5">
        <f t="shared" si="3"/>
        <v>0</v>
      </c>
      <c r="G111" s="6"/>
    </row>
    <row r="112" spans="1:7" ht="15.75" thickBot="1" x14ac:dyDescent="0.3">
      <c r="A112" s="2">
        <v>64</v>
      </c>
      <c r="B112" s="34" t="s">
        <v>184</v>
      </c>
      <c r="C112" s="18" t="s">
        <v>185</v>
      </c>
      <c r="D112" s="5"/>
      <c r="E112" s="14"/>
      <c r="F112" s="5">
        <f t="shared" si="3"/>
        <v>0</v>
      </c>
      <c r="G112" s="6"/>
    </row>
    <row r="113" spans="1:7" ht="30.75" thickBot="1" x14ac:dyDescent="0.3">
      <c r="A113" s="2">
        <v>65</v>
      </c>
      <c r="B113" s="17" t="s">
        <v>186</v>
      </c>
      <c r="C113" s="18" t="s">
        <v>187</v>
      </c>
      <c r="D113" s="5">
        <v>2861200</v>
      </c>
      <c r="E113" s="14"/>
      <c r="F113" s="5">
        <f t="shared" si="3"/>
        <v>2427880</v>
      </c>
      <c r="G113" s="6">
        <v>5289080</v>
      </c>
    </row>
    <row r="114" spans="1:7" ht="15.75" thickBot="1" x14ac:dyDescent="0.3">
      <c r="A114" s="2">
        <v>66</v>
      </c>
      <c r="B114" s="34" t="s">
        <v>188</v>
      </c>
      <c r="C114" s="18" t="s">
        <v>189</v>
      </c>
      <c r="D114" s="5">
        <v>23870369</v>
      </c>
      <c r="E114" s="14">
        <v>-577182</v>
      </c>
      <c r="F114" s="5">
        <f t="shared" si="3"/>
        <v>97975918</v>
      </c>
      <c r="G114" s="6">
        <v>121846287</v>
      </c>
    </row>
    <row r="115" spans="1:7" ht="15.75" thickBot="1" x14ac:dyDescent="0.3">
      <c r="A115" s="20">
        <v>67</v>
      </c>
      <c r="B115" s="21" t="s">
        <v>190</v>
      </c>
      <c r="C115" s="22" t="s">
        <v>191</v>
      </c>
      <c r="D115" s="23">
        <v>32128569</v>
      </c>
      <c r="E115" s="23">
        <v>-577182</v>
      </c>
      <c r="F115" s="23">
        <f t="shared" si="3"/>
        <v>100080276</v>
      </c>
      <c r="G115" s="25">
        <v>132208845</v>
      </c>
    </row>
    <row r="116" spans="1:7" ht="15.75" thickBot="1" x14ac:dyDescent="0.3">
      <c r="A116" s="2">
        <v>68</v>
      </c>
      <c r="B116" s="34" t="s">
        <v>192</v>
      </c>
      <c r="C116" s="18" t="s">
        <v>193</v>
      </c>
      <c r="D116" s="5"/>
      <c r="E116" s="14"/>
      <c r="F116" s="5">
        <f t="shared" si="3"/>
        <v>780000</v>
      </c>
      <c r="G116" s="6">
        <v>780000</v>
      </c>
    </row>
    <row r="117" spans="1:7" ht="15.75" thickBot="1" x14ac:dyDescent="0.3">
      <c r="A117" s="2">
        <v>69</v>
      </c>
      <c r="B117" s="34" t="s">
        <v>194</v>
      </c>
      <c r="C117" s="18" t="s">
        <v>195</v>
      </c>
      <c r="D117" s="5"/>
      <c r="E117" s="14">
        <v>59933615</v>
      </c>
      <c r="F117" s="5">
        <f t="shared" si="3"/>
        <v>5792855</v>
      </c>
      <c r="G117" s="6">
        <v>5792855</v>
      </c>
    </row>
    <row r="118" spans="1:7" ht="15.75" thickBot="1" x14ac:dyDescent="0.3">
      <c r="A118" s="2">
        <v>70</v>
      </c>
      <c r="B118" s="34" t="s">
        <v>196</v>
      </c>
      <c r="C118" s="18" t="s">
        <v>197</v>
      </c>
      <c r="D118" s="5"/>
      <c r="E118" s="14"/>
      <c r="F118" s="5">
        <f t="shared" si="3"/>
        <v>0</v>
      </c>
      <c r="G118" s="6"/>
    </row>
    <row r="119" spans="1:7" ht="15.75" thickBot="1" x14ac:dyDescent="0.3">
      <c r="A119" s="2">
        <v>71</v>
      </c>
      <c r="B119" s="34" t="s">
        <v>198</v>
      </c>
      <c r="C119" s="18" t="s">
        <v>199</v>
      </c>
      <c r="D119" s="5">
        <v>4723787</v>
      </c>
      <c r="E119" s="14"/>
      <c r="F119" s="5">
        <f t="shared" si="3"/>
        <v>488277</v>
      </c>
      <c r="G119" s="6">
        <v>5212064</v>
      </c>
    </row>
    <row r="120" spans="1:7" ht="15.75" thickBot="1" x14ac:dyDescent="0.3">
      <c r="A120" s="2">
        <v>72</v>
      </c>
      <c r="B120" s="34" t="s">
        <v>200</v>
      </c>
      <c r="C120" s="18" t="s">
        <v>201</v>
      </c>
      <c r="D120" s="5"/>
      <c r="E120" s="14"/>
      <c r="F120" s="5">
        <f t="shared" si="3"/>
        <v>0</v>
      </c>
      <c r="G120" s="6"/>
    </row>
    <row r="121" spans="1:7" ht="15.75" thickBot="1" x14ac:dyDescent="0.3">
      <c r="A121" s="2">
        <v>73</v>
      </c>
      <c r="B121" s="34" t="s">
        <v>202</v>
      </c>
      <c r="C121" s="18" t="s">
        <v>203</v>
      </c>
      <c r="D121" s="5"/>
      <c r="E121" s="14"/>
      <c r="F121" s="5">
        <f t="shared" si="3"/>
        <v>0</v>
      </c>
      <c r="G121" s="6"/>
    </row>
    <row r="122" spans="1:7" ht="15.75" thickBot="1" x14ac:dyDescent="0.3">
      <c r="A122" s="2">
        <v>74</v>
      </c>
      <c r="B122" s="34" t="s">
        <v>204</v>
      </c>
      <c r="C122" s="18" t="s">
        <v>205</v>
      </c>
      <c r="D122" s="5">
        <v>1275423</v>
      </c>
      <c r="E122" s="14"/>
      <c r="F122" s="5">
        <f t="shared" si="3"/>
        <v>997316</v>
      </c>
      <c r="G122" s="6">
        <v>2272739</v>
      </c>
    </row>
    <row r="123" spans="1:7" ht="15.75" thickBot="1" x14ac:dyDescent="0.3">
      <c r="A123" s="20">
        <v>75</v>
      </c>
      <c r="B123" s="38" t="s">
        <v>206</v>
      </c>
      <c r="C123" s="22" t="s">
        <v>207</v>
      </c>
      <c r="D123" s="23">
        <v>5999210</v>
      </c>
      <c r="E123" s="23">
        <v>59933615</v>
      </c>
      <c r="F123" s="23">
        <f t="shared" si="3"/>
        <v>8058448</v>
      </c>
      <c r="G123" s="25">
        <v>14057658</v>
      </c>
    </row>
    <row r="124" spans="1:7" ht="15.75" thickBot="1" x14ac:dyDescent="0.3">
      <c r="A124" s="2">
        <v>76</v>
      </c>
      <c r="B124" s="17" t="s">
        <v>208</v>
      </c>
      <c r="C124" s="18" t="s">
        <v>209</v>
      </c>
      <c r="D124" s="5">
        <v>15748031</v>
      </c>
      <c r="E124" s="14"/>
      <c r="F124" s="5">
        <f t="shared" si="3"/>
        <v>65969</v>
      </c>
      <c r="G124" s="6">
        <v>15814000</v>
      </c>
    </row>
    <row r="125" spans="1:7" ht="15.75" thickBot="1" x14ac:dyDescent="0.3">
      <c r="A125" s="2">
        <v>77</v>
      </c>
      <c r="B125" s="17" t="s">
        <v>210</v>
      </c>
      <c r="C125" s="18" t="s">
        <v>211</v>
      </c>
      <c r="D125" s="5"/>
      <c r="E125" s="14"/>
      <c r="F125" s="5">
        <f t="shared" si="3"/>
        <v>0</v>
      </c>
      <c r="G125" s="6"/>
    </row>
    <row r="126" spans="1:7" ht="15.75" thickBot="1" x14ac:dyDescent="0.3">
      <c r="A126" s="2">
        <v>78</v>
      </c>
      <c r="B126" s="17" t="s">
        <v>212</v>
      </c>
      <c r="C126" s="18" t="s">
        <v>213</v>
      </c>
      <c r="D126" s="5"/>
      <c r="E126" s="14"/>
      <c r="F126" s="5">
        <f t="shared" si="3"/>
        <v>0</v>
      </c>
      <c r="G126" s="6"/>
    </row>
    <row r="127" spans="1:7" ht="30.75" thickBot="1" x14ac:dyDescent="0.3">
      <c r="A127" s="2">
        <v>79</v>
      </c>
      <c r="B127" s="17" t="s">
        <v>214</v>
      </c>
      <c r="C127" s="18" t="s">
        <v>215</v>
      </c>
      <c r="D127" s="5">
        <v>4251969</v>
      </c>
      <c r="E127" s="14"/>
      <c r="F127" s="5">
        <f t="shared" si="3"/>
        <v>17811</v>
      </c>
      <c r="G127" s="6">
        <v>4269780</v>
      </c>
    </row>
    <row r="128" spans="1:7" ht="15.75" thickBot="1" x14ac:dyDescent="0.3">
      <c r="A128" s="20">
        <v>80</v>
      </c>
      <c r="B128" s="21" t="s">
        <v>216</v>
      </c>
      <c r="C128" s="22" t="s">
        <v>217</v>
      </c>
      <c r="D128" s="23">
        <v>20000000</v>
      </c>
      <c r="E128" s="23"/>
      <c r="F128" s="23">
        <f t="shared" si="3"/>
        <v>83780</v>
      </c>
      <c r="G128" s="25">
        <v>20083780</v>
      </c>
    </row>
    <row r="129" spans="1:7" ht="30.75" thickBot="1" x14ac:dyDescent="0.3">
      <c r="A129" s="2">
        <v>81</v>
      </c>
      <c r="B129" s="17" t="s">
        <v>218</v>
      </c>
      <c r="C129" s="18" t="s">
        <v>219</v>
      </c>
      <c r="D129" s="5"/>
      <c r="E129" s="14"/>
      <c r="F129" s="5">
        <f t="shared" si="3"/>
        <v>0</v>
      </c>
      <c r="G129" s="6"/>
    </row>
    <row r="130" spans="1:7" ht="30.75" thickBot="1" x14ac:dyDescent="0.3">
      <c r="A130" s="2">
        <v>82</v>
      </c>
      <c r="B130" s="17" t="s">
        <v>220</v>
      </c>
      <c r="C130" s="18" t="s">
        <v>221</v>
      </c>
      <c r="D130" s="5"/>
      <c r="E130" s="14"/>
      <c r="F130" s="5">
        <f t="shared" si="3"/>
        <v>0</v>
      </c>
      <c r="G130" s="6"/>
    </row>
    <row r="131" spans="1:7" ht="30.75" thickBot="1" x14ac:dyDescent="0.3">
      <c r="A131" s="2">
        <v>83</v>
      </c>
      <c r="B131" s="17" t="s">
        <v>222</v>
      </c>
      <c r="C131" s="18" t="s">
        <v>223</v>
      </c>
      <c r="D131" s="5"/>
      <c r="E131" s="14"/>
      <c r="F131" s="5">
        <f t="shared" si="3"/>
        <v>0</v>
      </c>
      <c r="G131" s="6"/>
    </row>
    <row r="132" spans="1:7" ht="30.75" thickBot="1" x14ac:dyDescent="0.3">
      <c r="A132" s="2">
        <v>84</v>
      </c>
      <c r="B132" s="17" t="s">
        <v>224</v>
      </c>
      <c r="C132" s="18" t="s">
        <v>225</v>
      </c>
      <c r="D132" s="5"/>
      <c r="E132" s="14"/>
      <c r="F132" s="5">
        <f t="shared" si="3"/>
        <v>0</v>
      </c>
      <c r="G132" s="6"/>
    </row>
    <row r="133" spans="1:7" ht="30.75" thickBot="1" x14ac:dyDescent="0.3">
      <c r="A133" s="2">
        <v>85</v>
      </c>
      <c r="B133" s="17" t="s">
        <v>226</v>
      </c>
      <c r="C133" s="18" t="s">
        <v>227</v>
      </c>
      <c r="D133" s="5"/>
      <c r="E133" s="14"/>
      <c r="F133" s="5">
        <f t="shared" si="3"/>
        <v>0</v>
      </c>
      <c r="G133" s="6"/>
    </row>
    <row r="134" spans="1:7" ht="30.75" thickBot="1" x14ac:dyDescent="0.3">
      <c r="A134" s="2">
        <v>86</v>
      </c>
      <c r="B134" s="17" t="s">
        <v>228</v>
      </c>
      <c r="C134" s="18" t="s">
        <v>229</v>
      </c>
      <c r="D134" s="5"/>
      <c r="E134" s="14"/>
      <c r="F134" s="5">
        <f t="shared" si="3"/>
        <v>0</v>
      </c>
      <c r="G134" s="6"/>
    </row>
    <row r="135" spans="1:7" ht="15.75" thickBot="1" x14ac:dyDescent="0.3">
      <c r="A135" s="2">
        <v>87</v>
      </c>
      <c r="B135" s="17" t="s">
        <v>230</v>
      </c>
      <c r="C135" s="18" t="s">
        <v>231</v>
      </c>
      <c r="D135" s="5"/>
      <c r="E135" s="14"/>
      <c r="F135" s="5">
        <f t="shared" si="3"/>
        <v>0</v>
      </c>
      <c r="G135" s="6"/>
    </row>
    <row r="136" spans="1:7" ht="30.75" thickBot="1" x14ac:dyDescent="0.3">
      <c r="A136" s="2">
        <v>88</v>
      </c>
      <c r="B136" s="17" t="s">
        <v>232</v>
      </c>
      <c r="C136" s="18" t="s">
        <v>233</v>
      </c>
      <c r="D136" s="5"/>
      <c r="E136" s="14"/>
      <c r="F136" s="5">
        <f t="shared" si="3"/>
        <v>0</v>
      </c>
      <c r="G136" s="6"/>
    </row>
    <row r="137" spans="1:7" ht="15.75" thickBot="1" x14ac:dyDescent="0.3">
      <c r="A137" s="20">
        <v>89</v>
      </c>
      <c r="B137" s="21" t="s">
        <v>234</v>
      </c>
      <c r="C137" s="22" t="s">
        <v>235</v>
      </c>
      <c r="D137" s="22">
        <v>378520887</v>
      </c>
      <c r="E137" s="39">
        <v>60204910</v>
      </c>
      <c r="F137" s="22">
        <f t="shared" si="3"/>
        <v>175226853</v>
      </c>
      <c r="G137" s="22">
        <v>553747740</v>
      </c>
    </row>
    <row r="138" spans="1:7" x14ac:dyDescent="0.25">
      <c r="A138" s="80"/>
      <c r="B138" s="80"/>
      <c r="C138" s="80"/>
      <c r="D138" s="80"/>
      <c r="E138" s="80"/>
      <c r="F138" s="80"/>
      <c r="G138" s="80"/>
    </row>
    <row r="139" spans="1:7" x14ac:dyDescent="0.25">
      <c r="A139" s="76" t="s">
        <v>236</v>
      </c>
      <c r="B139" s="76"/>
      <c r="C139" s="76"/>
      <c r="D139" s="76"/>
      <c r="E139" s="76"/>
      <c r="F139" s="76"/>
      <c r="G139" s="76"/>
    </row>
    <row r="140" spans="1:7" ht="15.75" x14ac:dyDescent="0.25">
      <c r="A140" s="77" t="s">
        <v>1</v>
      </c>
      <c r="B140" s="77"/>
      <c r="C140" s="77"/>
      <c r="D140" s="77"/>
      <c r="E140" s="77"/>
      <c r="F140" s="77"/>
      <c r="G140" s="77"/>
    </row>
    <row r="141" spans="1:7" ht="15.75" x14ac:dyDescent="0.25">
      <c r="A141" s="77" t="s">
        <v>2</v>
      </c>
      <c r="B141" s="77"/>
      <c r="C141" s="77"/>
      <c r="D141" s="77"/>
      <c r="E141" s="77"/>
      <c r="F141" s="77"/>
      <c r="G141" s="77"/>
    </row>
    <row r="142" spans="1:7" ht="15.75" x14ac:dyDescent="0.25">
      <c r="A142" s="77" t="s">
        <v>3</v>
      </c>
      <c r="B142" s="77"/>
      <c r="C142" s="77"/>
      <c r="D142" s="77"/>
      <c r="E142" s="77"/>
      <c r="F142" s="77"/>
      <c r="G142" s="77"/>
    </row>
    <row r="143" spans="1:7" ht="16.5" thickBot="1" x14ac:dyDescent="0.3">
      <c r="A143" s="77" t="s">
        <v>237</v>
      </c>
      <c r="B143" s="77"/>
      <c r="C143" s="77"/>
      <c r="D143" s="77"/>
      <c r="E143" s="77"/>
      <c r="F143" s="77"/>
      <c r="G143" s="77"/>
    </row>
    <row r="144" spans="1:7" ht="15.75" thickBot="1" x14ac:dyDescent="0.3">
      <c r="A144" s="78" t="s">
        <v>5</v>
      </c>
      <c r="B144" s="79" t="s">
        <v>6</v>
      </c>
      <c r="C144" s="78" t="s">
        <v>7</v>
      </c>
      <c r="D144" s="78" t="s">
        <v>8</v>
      </c>
      <c r="E144" s="78" t="s">
        <v>9</v>
      </c>
      <c r="F144" s="78" t="s">
        <v>10</v>
      </c>
      <c r="G144" s="78" t="s">
        <v>11</v>
      </c>
    </row>
    <row r="145" spans="1:7" ht="15.75" thickBot="1" x14ac:dyDescent="0.3">
      <c r="A145" s="78"/>
      <c r="B145" s="79"/>
      <c r="C145" s="78"/>
      <c r="D145" s="78"/>
      <c r="E145" s="78"/>
      <c r="F145" s="78"/>
      <c r="G145" s="78"/>
    </row>
    <row r="146" spans="1:7" ht="15.75" thickBot="1" x14ac:dyDescent="0.3">
      <c r="A146" s="2" t="s">
        <v>12</v>
      </c>
      <c r="B146" s="3" t="s">
        <v>13</v>
      </c>
      <c r="C146" s="4" t="s">
        <v>14</v>
      </c>
      <c r="D146" s="5" t="s">
        <v>15</v>
      </c>
      <c r="E146" s="5" t="s">
        <v>16</v>
      </c>
      <c r="F146" s="6" t="s">
        <v>17</v>
      </c>
      <c r="G146" s="6" t="s">
        <v>18</v>
      </c>
    </row>
    <row r="147" spans="1:7" ht="30.75" thickBot="1" x14ac:dyDescent="0.3">
      <c r="A147" s="2">
        <v>1</v>
      </c>
      <c r="B147" s="40" t="s">
        <v>238</v>
      </c>
      <c r="C147" s="41" t="s">
        <v>239</v>
      </c>
      <c r="D147" s="42">
        <v>49478390</v>
      </c>
      <c r="E147" s="43"/>
      <c r="F147" s="42">
        <f t="shared" ref="F147:F178" si="4">G147-D147</f>
        <v>1148387</v>
      </c>
      <c r="G147" s="44">
        <v>50626777</v>
      </c>
    </row>
    <row r="148" spans="1:7" ht="30.75" thickBot="1" x14ac:dyDescent="0.3">
      <c r="A148" s="2">
        <v>2</v>
      </c>
      <c r="B148" s="40" t="s">
        <v>240</v>
      </c>
      <c r="C148" s="41" t="s">
        <v>241</v>
      </c>
      <c r="D148" s="45">
        <v>31290520</v>
      </c>
      <c r="E148" s="46"/>
      <c r="F148" s="45">
        <f t="shared" si="4"/>
        <v>553950</v>
      </c>
      <c r="G148" s="47">
        <v>31844470</v>
      </c>
    </row>
    <row r="149" spans="1:7" ht="45.75" thickBot="1" x14ac:dyDescent="0.3">
      <c r="A149" s="2">
        <v>3</v>
      </c>
      <c r="B149" s="40" t="s">
        <v>242</v>
      </c>
      <c r="C149" s="41" t="s">
        <v>243</v>
      </c>
      <c r="D149" s="45">
        <v>60190533</v>
      </c>
      <c r="E149" s="46"/>
      <c r="F149" s="45">
        <f t="shared" si="4"/>
        <v>-228570</v>
      </c>
      <c r="G149" s="47">
        <v>59961963</v>
      </c>
    </row>
    <row r="150" spans="1:7" ht="15.75" customHeight="1" thickBot="1" x14ac:dyDescent="0.3">
      <c r="A150" s="2">
        <v>4</v>
      </c>
      <c r="B150" s="40" t="s">
        <v>244</v>
      </c>
      <c r="C150" s="41" t="s">
        <v>245</v>
      </c>
      <c r="D150" s="45">
        <v>1447800</v>
      </c>
      <c r="E150" s="46"/>
      <c r="F150" s="45">
        <f t="shared" si="4"/>
        <v>0</v>
      </c>
      <c r="G150" s="47">
        <v>1447800</v>
      </c>
    </row>
    <row r="151" spans="1:7" ht="15.75" thickBot="1" x14ac:dyDescent="0.3">
      <c r="A151" s="2">
        <v>5</v>
      </c>
      <c r="B151" s="40" t="s">
        <v>246</v>
      </c>
      <c r="C151" s="41" t="s">
        <v>247</v>
      </c>
      <c r="D151" s="45"/>
      <c r="E151" s="46">
        <v>1169560</v>
      </c>
      <c r="F151" s="45">
        <f t="shared" si="4"/>
        <v>6237379</v>
      </c>
      <c r="G151" s="47">
        <v>6237379</v>
      </c>
    </row>
    <row r="152" spans="1:7" ht="15.75" thickBot="1" x14ac:dyDescent="0.3">
      <c r="A152" s="2">
        <v>6</v>
      </c>
      <c r="B152" s="40" t="s">
        <v>248</v>
      </c>
      <c r="C152" s="41" t="s">
        <v>249</v>
      </c>
      <c r="D152" s="45"/>
      <c r="E152" s="46">
        <v>1256100</v>
      </c>
      <c r="F152" s="45">
        <f t="shared" si="4"/>
        <v>2269037</v>
      </c>
      <c r="G152" s="47">
        <v>2269037</v>
      </c>
    </row>
    <row r="153" spans="1:7" ht="30.75" thickBot="1" x14ac:dyDescent="0.3">
      <c r="A153" s="2">
        <v>7</v>
      </c>
      <c r="B153" s="40" t="s">
        <v>250</v>
      </c>
      <c r="C153" s="41" t="s">
        <v>251</v>
      </c>
      <c r="D153" s="48">
        <v>142507243</v>
      </c>
      <c r="E153" s="49">
        <v>2425660</v>
      </c>
      <c r="F153" s="48">
        <f t="shared" si="4"/>
        <v>9880183</v>
      </c>
      <c r="G153" s="50">
        <v>152387426</v>
      </c>
    </row>
    <row r="154" spans="1:7" ht="15.75" thickBot="1" x14ac:dyDescent="0.3">
      <c r="A154" s="2">
        <v>8</v>
      </c>
      <c r="B154" s="40" t="s">
        <v>252</v>
      </c>
      <c r="C154" s="41" t="s">
        <v>253</v>
      </c>
      <c r="D154" s="45"/>
      <c r="E154" s="46"/>
      <c r="F154" s="45">
        <f t="shared" si="4"/>
        <v>354013</v>
      </c>
      <c r="G154" s="47">
        <v>354013</v>
      </c>
    </row>
    <row r="155" spans="1:7" ht="30.75" thickBot="1" x14ac:dyDescent="0.3">
      <c r="A155" s="2">
        <v>9</v>
      </c>
      <c r="B155" s="40" t="s">
        <v>254</v>
      </c>
      <c r="C155" s="41" t="s">
        <v>255</v>
      </c>
      <c r="D155" s="45"/>
      <c r="E155" s="46"/>
      <c r="F155" s="45">
        <f t="shared" si="4"/>
        <v>0</v>
      </c>
      <c r="G155" s="47"/>
    </row>
    <row r="156" spans="1:7" ht="45.75" thickBot="1" x14ac:dyDescent="0.3">
      <c r="A156" s="2">
        <v>10</v>
      </c>
      <c r="B156" s="40" t="s">
        <v>256</v>
      </c>
      <c r="C156" s="41" t="s">
        <v>257</v>
      </c>
      <c r="D156" s="45"/>
      <c r="E156" s="46"/>
      <c r="F156" s="45">
        <f t="shared" si="4"/>
        <v>0</v>
      </c>
      <c r="G156" s="47"/>
    </row>
    <row r="157" spans="1:7" ht="45.75" thickBot="1" x14ac:dyDescent="0.3">
      <c r="A157" s="2">
        <v>11</v>
      </c>
      <c r="B157" s="40" t="s">
        <v>258</v>
      </c>
      <c r="C157" s="41" t="s">
        <v>259</v>
      </c>
      <c r="D157" s="45"/>
      <c r="E157" s="46"/>
      <c r="F157" s="45">
        <f t="shared" si="4"/>
        <v>0</v>
      </c>
      <c r="G157" s="47"/>
    </row>
    <row r="158" spans="1:7" ht="30.75" thickBot="1" x14ac:dyDescent="0.3">
      <c r="A158" s="2">
        <v>12</v>
      </c>
      <c r="B158" s="40" t="s">
        <v>260</v>
      </c>
      <c r="C158" s="41" t="s">
        <v>261</v>
      </c>
      <c r="D158" s="48">
        <v>148943743</v>
      </c>
      <c r="E158" s="46"/>
      <c r="F158" s="48">
        <f t="shared" si="4"/>
        <v>55599692</v>
      </c>
      <c r="G158" s="50">
        <v>204543435</v>
      </c>
    </row>
    <row r="159" spans="1:7" ht="15.75" thickBot="1" x14ac:dyDescent="0.3">
      <c r="A159" s="2"/>
      <c r="B159" s="40" t="s">
        <v>262</v>
      </c>
      <c r="C159" s="41"/>
      <c r="D159" s="51"/>
      <c r="E159" s="52"/>
      <c r="F159" s="51">
        <f t="shared" si="4"/>
        <v>104580</v>
      </c>
      <c r="G159" s="53">
        <v>104580</v>
      </c>
    </row>
    <row r="160" spans="1:7" ht="15.75" thickBot="1" x14ac:dyDescent="0.3">
      <c r="A160" s="26"/>
      <c r="B160" s="54" t="s">
        <v>263</v>
      </c>
      <c r="C160" s="51"/>
      <c r="D160" s="51"/>
      <c r="E160" s="52"/>
      <c r="F160" s="51">
        <f t="shared" si="4"/>
        <v>50160</v>
      </c>
      <c r="G160" s="53">
        <v>50160</v>
      </c>
    </row>
    <row r="161" spans="1:7" ht="15.75" thickBot="1" x14ac:dyDescent="0.3">
      <c r="A161" s="55"/>
      <c r="B161" s="54" t="s">
        <v>264</v>
      </c>
      <c r="C161" s="51"/>
      <c r="D161" s="51">
        <v>5096400</v>
      </c>
      <c r="E161" s="52"/>
      <c r="F161" s="51">
        <f t="shared" si="4"/>
        <v>54300</v>
      </c>
      <c r="G161" s="53">
        <v>5150700</v>
      </c>
    </row>
    <row r="162" spans="1:7" ht="15.75" thickBot="1" x14ac:dyDescent="0.3">
      <c r="A162" s="26"/>
      <c r="B162" s="54" t="s">
        <v>265</v>
      </c>
      <c r="C162" s="51"/>
      <c r="D162" s="51"/>
      <c r="E162" s="52"/>
      <c r="F162" s="51">
        <f t="shared" si="4"/>
        <v>0</v>
      </c>
      <c r="G162" s="53"/>
    </row>
    <row r="163" spans="1:7" ht="15.75" thickBot="1" x14ac:dyDescent="0.3">
      <c r="A163" s="26"/>
      <c r="B163" s="54" t="s">
        <v>266</v>
      </c>
      <c r="C163" s="51"/>
      <c r="D163" s="51">
        <v>143847343</v>
      </c>
      <c r="E163" s="51">
        <v>2779673</v>
      </c>
      <c r="F163" s="51">
        <f t="shared" si="4"/>
        <v>55390652</v>
      </c>
      <c r="G163" s="53">
        <v>199237995</v>
      </c>
    </row>
    <row r="164" spans="1:7" ht="30.75" thickBot="1" x14ac:dyDescent="0.3">
      <c r="A164" s="20">
        <v>13</v>
      </c>
      <c r="B164" s="56" t="s">
        <v>267</v>
      </c>
      <c r="C164" s="57" t="s">
        <v>268</v>
      </c>
      <c r="D164" s="58">
        <v>291450986</v>
      </c>
      <c r="E164" s="59">
        <v>2779673</v>
      </c>
      <c r="F164" s="58">
        <f t="shared" si="4"/>
        <v>65833888</v>
      </c>
      <c r="G164" s="60">
        <v>357284874</v>
      </c>
    </row>
    <row r="165" spans="1:7" ht="15.75" thickBot="1" x14ac:dyDescent="0.3">
      <c r="A165" s="2">
        <v>14</v>
      </c>
      <c r="B165" s="40" t="s">
        <v>269</v>
      </c>
      <c r="C165" s="41" t="s">
        <v>270</v>
      </c>
      <c r="D165" s="45"/>
      <c r="E165" s="46"/>
      <c r="F165" s="45">
        <f t="shared" si="4"/>
        <v>34493647</v>
      </c>
      <c r="G165" s="47">
        <v>34493647</v>
      </c>
    </row>
    <row r="166" spans="1:7" ht="30.75" thickBot="1" x14ac:dyDescent="0.3">
      <c r="A166" s="2">
        <v>15</v>
      </c>
      <c r="B166" s="40" t="s">
        <v>271</v>
      </c>
      <c r="C166" s="41" t="s">
        <v>272</v>
      </c>
      <c r="D166" s="45"/>
      <c r="E166" s="46"/>
      <c r="F166" s="45">
        <f t="shared" si="4"/>
        <v>0</v>
      </c>
      <c r="G166" s="47"/>
    </row>
    <row r="167" spans="1:7" ht="45.75" thickBot="1" x14ac:dyDescent="0.3">
      <c r="A167" s="2">
        <v>16</v>
      </c>
      <c r="B167" s="40" t="s">
        <v>273</v>
      </c>
      <c r="C167" s="41" t="s">
        <v>274</v>
      </c>
      <c r="D167" s="45"/>
      <c r="E167" s="46"/>
      <c r="F167" s="45">
        <f t="shared" si="4"/>
        <v>0</v>
      </c>
      <c r="G167" s="47"/>
    </row>
    <row r="168" spans="1:7" ht="45.75" thickBot="1" x14ac:dyDescent="0.3">
      <c r="A168" s="2">
        <v>17</v>
      </c>
      <c r="B168" s="40" t="s">
        <v>275</v>
      </c>
      <c r="C168" s="41" t="s">
        <v>276</v>
      </c>
      <c r="D168" s="45"/>
      <c r="E168" s="46"/>
      <c r="F168" s="45">
        <f t="shared" si="4"/>
        <v>0</v>
      </c>
      <c r="G168" s="47"/>
    </row>
    <row r="169" spans="1:7" ht="30.75" thickBot="1" x14ac:dyDescent="0.3">
      <c r="A169" s="2">
        <v>18</v>
      </c>
      <c r="B169" s="40" t="s">
        <v>277</v>
      </c>
      <c r="C169" s="41" t="s">
        <v>278</v>
      </c>
      <c r="D169" s="48"/>
      <c r="E169" s="52"/>
      <c r="F169" s="48">
        <f t="shared" si="4"/>
        <v>59993615</v>
      </c>
      <c r="G169" s="50">
        <v>59993615</v>
      </c>
    </row>
    <row r="170" spans="1:7" ht="30.75" thickBot="1" x14ac:dyDescent="0.3">
      <c r="A170" s="26"/>
      <c r="B170" s="27" t="s">
        <v>279</v>
      </c>
      <c r="C170" s="61"/>
      <c r="D170" s="45"/>
      <c r="E170" s="52"/>
      <c r="F170" s="45">
        <f t="shared" si="4"/>
        <v>0</v>
      </c>
      <c r="G170" s="47"/>
    </row>
    <row r="171" spans="1:7" ht="15.75" thickBot="1" x14ac:dyDescent="0.3">
      <c r="A171" s="26"/>
      <c r="B171" s="27" t="s">
        <v>280</v>
      </c>
      <c r="C171" s="62"/>
      <c r="D171" s="51"/>
      <c r="E171" s="52"/>
      <c r="F171" s="51">
        <f t="shared" si="4"/>
        <v>59993615</v>
      </c>
      <c r="G171" s="53">
        <v>59993615</v>
      </c>
    </row>
    <row r="172" spans="1:7" ht="30.75" thickBot="1" x14ac:dyDescent="0.3">
      <c r="A172" s="20">
        <v>19</v>
      </c>
      <c r="B172" s="56" t="s">
        <v>281</v>
      </c>
      <c r="C172" s="57" t="s">
        <v>282</v>
      </c>
      <c r="D172" s="63"/>
      <c r="E172" s="64"/>
      <c r="F172" s="63">
        <f t="shared" si="4"/>
        <v>94487262</v>
      </c>
      <c r="G172" s="65">
        <v>94487262</v>
      </c>
    </row>
    <row r="173" spans="1:7" ht="15.75" thickBot="1" x14ac:dyDescent="0.3">
      <c r="A173" s="2">
        <v>20</v>
      </c>
      <c r="B173" s="40" t="s">
        <v>283</v>
      </c>
      <c r="C173" s="41" t="s">
        <v>284</v>
      </c>
      <c r="D173" s="45"/>
      <c r="E173" s="46"/>
      <c r="F173" s="45">
        <f t="shared" si="4"/>
        <v>0</v>
      </c>
      <c r="G173" s="47"/>
    </row>
    <row r="174" spans="1:7" ht="30.75" thickBot="1" x14ac:dyDescent="0.3">
      <c r="A174" s="26"/>
      <c r="B174" s="27" t="s">
        <v>285</v>
      </c>
      <c r="C174" s="61"/>
      <c r="D174" s="51"/>
      <c r="E174" s="52"/>
      <c r="F174" s="51">
        <f t="shared" si="4"/>
        <v>0</v>
      </c>
      <c r="G174" s="53"/>
    </row>
    <row r="175" spans="1:7" ht="15.75" thickBot="1" x14ac:dyDescent="0.3">
      <c r="A175" s="2">
        <v>21</v>
      </c>
      <c r="B175" s="40" t="s">
        <v>286</v>
      </c>
      <c r="C175" s="41" t="s">
        <v>287</v>
      </c>
      <c r="D175" s="45"/>
      <c r="E175" s="46"/>
      <c r="F175" s="45">
        <f t="shared" si="4"/>
        <v>0</v>
      </c>
      <c r="G175" s="47"/>
    </row>
    <row r="176" spans="1:7" ht="15.75" thickBot="1" x14ac:dyDescent="0.3">
      <c r="A176" s="2">
        <v>22</v>
      </c>
      <c r="B176" s="40" t="s">
        <v>288</v>
      </c>
      <c r="C176" s="41" t="s">
        <v>289</v>
      </c>
      <c r="D176" s="45"/>
      <c r="E176" s="46"/>
      <c r="F176" s="45">
        <f t="shared" si="4"/>
        <v>0</v>
      </c>
      <c r="G176" s="47"/>
    </row>
    <row r="177" spans="1:7" ht="15.75" thickBot="1" x14ac:dyDescent="0.3">
      <c r="A177" s="2">
        <v>23</v>
      </c>
      <c r="B177" s="40" t="s">
        <v>290</v>
      </c>
      <c r="C177" s="41" t="s">
        <v>291</v>
      </c>
      <c r="D177" s="45"/>
      <c r="E177" s="46"/>
      <c r="F177" s="45">
        <f t="shared" si="4"/>
        <v>0</v>
      </c>
      <c r="G177" s="47"/>
    </row>
    <row r="178" spans="1:7" ht="15.75" thickBot="1" x14ac:dyDescent="0.3">
      <c r="A178" s="2">
        <v>24</v>
      </c>
      <c r="B178" s="40" t="s">
        <v>292</v>
      </c>
      <c r="C178" s="41" t="s">
        <v>293</v>
      </c>
      <c r="D178" s="45"/>
      <c r="E178" s="46"/>
      <c r="F178" s="45">
        <f t="shared" si="4"/>
        <v>0</v>
      </c>
      <c r="G178" s="47"/>
    </row>
    <row r="179" spans="1:7" ht="15.75" thickBot="1" x14ac:dyDescent="0.3">
      <c r="A179" s="2">
        <v>25</v>
      </c>
      <c r="B179" s="40" t="s">
        <v>294</v>
      </c>
      <c r="C179" s="41" t="s">
        <v>295</v>
      </c>
      <c r="D179" s="48">
        <v>800000</v>
      </c>
      <c r="E179" s="46"/>
      <c r="F179" s="48">
        <f t="shared" ref="F179:F210" si="5">G179-D179</f>
        <v>210821</v>
      </c>
      <c r="G179" s="50">
        <v>1010821</v>
      </c>
    </row>
    <row r="180" spans="1:7" ht="15.75" thickBot="1" x14ac:dyDescent="0.3">
      <c r="A180" s="26"/>
      <c r="B180" s="27" t="s">
        <v>296</v>
      </c>
      <c r="C180" s="62"/>
      <c r="D180" s="51">
        <v>800000</v>
      </c>
      <c r="E180" s="66"/>
      <c r="F180" s="51">
        <f t="shared" si="5"/>
        <v>210821</v>
      </c>
      <c r="G180" s="53">
        <v>1010821</v>
      </c>
    </row>
    <row r="181" spans="1:7" ht="15.75" thickBot="1" x14ac:dyDescent="0.3">
      <c r="A181" s="2">
        <v>26</v>
      </c>
      <c r="B181" s="40" t="s">
        <v>297</v>
      </c>
      <c r="C181" s="41" t="s">
        <v>298</v>
      </c>
      <c r="D181" s="48">
        <v>15000000</v>
      </c>
      <c r="E181" s="52"/>
      <c r="F181" s="48">
        <f t="shared" si="5"/>
        <v>-376167</v>
      </c>
      <c r="G181" s="50">
        <v>14623833</v>
      </c>
    </row>
    <row r="182" spans="1:7" ht="15.75" thickBot="1" x14ac:dyDescent="0.3">
      <c r="A182" s="26"/>
      <c r="B182" s="27" t="s">
        <v>299</v>
      </c>
      <c r="C182" s="61"/>
      <c r="D182" s="51"/>
      <c r="E182" s="67"/>
      <c r="F182" s="51">
        <f t="shared" si="5"/>
        <v>0</v>
      </c>
      <c r="G182" s="53"/>
    </row>
    <row r="183" spans="1:7" ht="15.75" thickBot="1" x14ac:dyDescent="0.3">
      <c r="A183" s="26"/>
      <c r="B183" s="27" t="s">
        <v>300</v>
      </c>
      <c r="C183" s="62"/>
      <c r="D183" s="51">
        <v>15000000</v>
      </c>
      <c r="E183" s="68"/>
      <c r="F183" s="51">
        <f t="shared" si="5"/>
        <v>-376167</v>
      </c>
      <c r="G183" s="53">
        <v>14623833</v>
      </c>
    </row>
    <row r="184" spans="1:7" ht="15.75" thickBot="1" x14ac:dyDescent="0.3">
      <c r="A184" s="26"/>
      <c r="B184" s="27" t="s">
        <v>301</v>
      </c>
      <c r="C184" s="62"/>
      <c r="D184" s="51"/>
      <c r="E184" s="68"/>
      <c r="F184" s="51">
        <f t="shared" si="5"/>
        <v>0</v>
      </c>
      <c r="G184" s="53"/>
    </row>
    <row r="185" spans="1:7" ht="15.75" thickBot="1" x14ac:dyDescent="0.3">
      <c r="A185" s="2">
        <v>27</v>
      </c>
      <c r="B185" s="40" t="s">
        <v>302</v>
      </c>
      <c r="C185" s="41" t="s">
        <v>303</v>
      </c>
      <c r="D185" s="45"/>
      <c r="E185" s="68"/>
      <c r="F185" s="45">
        <f t="shared" si="5"/>
        <v>0</v>
      </c>
      <c r="G185" s="47"/>
    </row>
    <row r="186" spans="1:7" ht="15.75" thickBot="1" x14ac:dyDescent="0.3">
      <c r="A186" s="2">
        <v>28</v>
      </c>
      <c r="B186" s="40" t="s">
        <v>304</v>
      </c>
      <c r="C186" s="41" t="s">
        <v>305</v>
      </c>
      <c r="D186" s="45"/>
      <c r="E186" s="67"/>
      <c r="F186" s="45">
        <f t="shared" si="5"/>
        <v>0</v>
      </c>
      <c r="G186" s="47"/>
    </row>
    <row r="187" spans="1:7" ht="15.75" thickBot="1" x14ac:dyDescent="0.3">
      <c r="A187" s="2">
        <v>29</v>
      </c>
      <c r="B187" s="40" t="s">
        <v>306</v>
      </c>
      <c r="C187" s="41" t="s">
        <v>307</v>
      </c>
      <c r="D187" s="48">
        <v>1000000</v>
      </c>
      <c r="E187" s="67"/>
      <c r="F187" s="48">
        <f t="shared" si="5"/>
        <v>574379</v>
      </c>
      <c r="G187" s="50">
        <v>1574379</v>
      </c>
    </row>
    <row r="188" spans="1:7" ht="30.75" thickBot="1" x14ac:dyDescent="0.3">
      <c r="A188" s="26"/>
      <c r="B188" s="27" t="s">
        <v>308</v>
      </c>
      <c r="C188" s="61"/>
      <c r="D188" s="51"/>
      <c r="E188" s="68"/>
      <c r="F188" s="51">
        <f t="shared" si="5"/>
        <v>0</v>
      </c>
      <c r="G188" s="53"/>
    </row>
    <row r="189" spans="1:7" ht="15.75" thickBot="1" x14ac:dyDescent="0.3">
      <c r="A189" s="2">
        <v>30</v>
      </c>
      <c r="B189" s="40" t="s">
        <v>309</v>
      </c>
      <c r="C189" s="41" t="s">
        <v>310</v>
      </c>
      <c r="D189" s="45"/>
      <c r="E189" s="67"/>
      <c r="F189" s="45">
        <f t="shared" si="5"/>
        <v>0</v>
      </c>
      <c r="G189" s="47"/>
    </row>
    <row r="190" spans="1:7" ht="15.75" thickBot="1" x14ac:dyDescent="0.3">
      <c r="A190" s="4"/>
      <c r="B190" s="27" t="s">
        <v>311</v>
      </c>
      <c r="C190" s="61"/>
      <c r="D190" s="69"/>
      <c r="E190" s="70"/>
      <c r="F190" s="69">
        <f t="shared" si="5"/>
        <v>0</v>
      </c>
      <c r="G190" s="53"/>
    </row>
    <row r="191" spans="1:7" ht="15.75" thickBot="1" x14ac:dyDescent="0.3">
      <c r="A191" s="2">
        <v>31</v>
      </c>
      <c r="B191" s="40" t="s">
        <v>312</v>
      </c>
      <c r="C191" s="41" t="s">
        <v>313</v>
      </c>
      <c r="D191" s="48"/>
      <c r="E191" s="67"/>
      <c r="F191" s="48">
        <f t="shared" si="5"/>
        <v>0</v>
      </c>
      <c r="G191" s="50"/>
    </row>
    <row r="192" spans="1:7" ht="15.75" thickBot="1" x14ac:dyDescent="0.3">
      <c r="A192" s="2">
        <v>32</v>
      </c>
      <c r="B192" s="40" t="s">
        <v>314</v>
      </c>
      <c r="C192" s="41" t="s">
        <v>315</v>
      </c>
      <c r="D192" s="48">
        <v>300000</v>
      </c>
      <c r="E192" s="46">
        <v>6000</v>
      </c>
      <c r="F192" s="48">
        <f t="shared" si="5"/>
        <v>-19630</v>
      </c>
      <c r="G192" s="50">
        <v>280370</v>
      </c>
    </row>
    <row r="193" spans="1:7" ht="15.75" thickBot="1" x14ac:dyDescent="0.3">
      <c r="A193" s="26"/>
      <c r="B193" s="27" t="s">
        <v>316</v>
      </c>
      <c r="C193" s="61"/>
      <c r="D193" s="45"/>
      <c r="E193" s="52">
        <v>6000</v>
      </c>
      <c r="F193" s="45">
        <f t="shared" si="5"/>
        <v>50910</v>
      </c>
      <c r="G193" s="47">
        <v>50910</v>
      </c>
    </row>
    <row r="194" spans="1:7" ht="15.75" thickBot="1" x14ac:dyDescent="0.3">
      <c r="A194" s="26"/>
      <c r="B194" s="27" t="s">
        <v>317</v>
      </c>
      <c r="C194" s="62"/>
      <c r="D194" s="45"/>
      <c r="E194" s="52"/>
      <c r="F194" s="45">
        <f t="shared" si="5"/>
        <v>0</v>
      </c>
      <c r="G194" s="47"/>
    </row>
    <row r="195" spans="1:7" ht="15.75" thickBot="1" x14ac:dyDescent="0.3">
      <c r="A195" s="26"/>
      <c r="B195" s="27" t="s">
        <v>318</v>
      </c>
      <c r="C195" s="62"/>
      <c r="D195" s="51"/>
      <c r="E195" s="52"/>
      <c r="F195" s="51">
        <f t="shared" si="5"/>
        <v>0</v>
      </c>
      <c r="G195" s="53"/>
    </row>
    <row r="196" spans="1:7" ht="15.75" thickBot="1" x14ac:dyDescent="0.3">
      <c r="A196" s="20">
        <v>33</v>
      </c>
      <c r="B196" s="56" t="s">
        <v>319</v>
      </c>
      <c r="C196" s="57" t="s">
        <v>320</v>
      </c>
      <c r="D196" s="58">
        <v>17100000</v>
      </c>
      <c r="E196" s="59">
        <v>6000</v>
      </c>
      <c r="F196" s="58">
        <f t="shared" si="5"/>
        <v>389403</v>
      </c>
      <c r="G196" s="60">
        <v>17489403</v>
      </c>
    </row>
    <row r="197" spans="1:7" ht="15.75" thickBot="1" x14ac:dyDescent="0.3">
      <c r="A197" s="2">
        <v>34</v>
      </c>
      <c r="B197" s="40" t="s">
        <v>321</v>
      </c>
      <c r="C197" s="41" t="s">
        <v>322</v>
      </c>
      <c r="D197" s="48"/>
      <c r="E197" s="46"/>
      <c r="F197" s="48">
        <f t="shared" si="5"/>
        <v>447677</v>
      </c>
      <c r="G197" s="50">
        <v>447677</v>
      </c>
    </row>
    <row r="198" spans="1:7" ht="15.75" thickBot="1" x14ac:dyDescent="0.3">
      <c r="A198" s="26"/>
      <c r="B198" s="27" t="s">
        <v>323</v>
      </c>
      <c r="C198" s="61"/>
      <c r="D198" s="45"/>
      <c r="E198" s="52"/>
      <c r="F198" s="45">
        <f t="shared" si="5"/>
        <v>0</v>
      </c>
      <c r="G198" s="47"/>
    </row>
    <row r="199" spans="1:7" ht="15.75" thickBot="1" x14ac:dyDescent="0.3">
      <c r="A199" s="26"/>
      <c r="B199" s="27" t="s">
        <v>324</v>
      </c>
      <c r="C199" s="62"/>
      <c r="D199" s="45"/>
      <c r="E199" s="52"/>
      <c r="F199" s="45">
        <f t="shared" si="5"/>
        <v>0</v>
      </c>
      <c r="G199" s="47"/>
    </row>
    <row r="200" spans="1:7" ht="15.75" thickBot="1" x14ac:dyDescent="0.3">
      <c r="A200" s="26"/>
      <c r="B200" s="27" t="s">
        <v>325</v>
      </c>
      <c r="C200" s="62"/>
      <c r="D200" s="45"/>
      <c r="E200" s="52"/>
      <c r="F200" s="45">
        <f t="shared" si="5"/>
        <v>0</v>
      </c>
      <c r="G200" s="47"/>
    </row>
    <row r="201" spans="1:7" ht="15.75" thickBot="1" x14ac:dyDescent="0.3">
      <c r="A201" s="2">
        <v>35</v>
      </c>
      <c r="B201" s="40" t="s">
        <v>326</v>
      </c>
      <c r="C201" s="41" t="s">
        <v>327</v>
      </c>
      <c r="D201" s="45">
        <v>6482665</v>
      </c>
      <c r="E201" s="46"/>
      <c r="F201" s="45">
        <f t="shared" si="5"/>
        <v>4934319</v>
      </c>
      <c r="G201" s="47">
        <v>11416984</v>
      </c>
    </row>
    <row r="202" spans="1:7" ht="15.75" thickBot="1" x14ac:dyDescent="0.3">
      <c r="A202" s="26"/>
      <c r="B202" s="27" t="s">
        <v>328</v>
      </c>
      <c r="C202" s="61"/>
      <c r="D202" s="51"/>
      <c r="E202" s="46"/>
      <c r="F202" s="51">
        <f t="shared" si="5"/>
        <v>2111731</v>
      </c>
      <c r="G202" s="53">
        <v>2111731</v>
      </c>
    </row>
    <row r="203" spans="1:7" ht="15.75" thickBot="1" x14ac:dyDescent="0.3">
      <c r="A203" s="26"/>
      <c r="B203" s="27" t="s">
        <v>329</v>
      </c>
      <c r="C203" s="62"/>
      <c r="D203" s="51"/>
      <c r="E203" s="52"/>
      <c r="F203" s="51">
        <f t="shared" si="5"/>
        <v>0</v>
      </c>
      <c r="G203" s="53"/>
    </row>
    <row r="204" spans="1:7" ht="15.75" thickBot="1" x14ac:dyDescent="0.3">
      <c r="A204" s="2">
        <v>36</v>
      </c>
      <c r="B204" s="40" t="s">
        <v>330</v>
      </c>
      <c r="C204" s="41" t="s">
        <v>331</v>
      </c>
      <c r="D204" s="45"/>
      <c r="E204" s="52"/>
      <c r="F204" s="45">
        <f t="shared" si="5"/>
        <v>1311633</v>
      </c>
      <c r="G204" s="47">
        <v>1311633</v>
      </c>
    </row>
    <row r="205" spans="1:7" ht="15.75" thickBot="1" x14ac:dyDescent="0.3">
      <c r="A205" s="2">
        <v>37</v>
      </c>
      <c r="B205" s="40" t="s">
        <v>332</v>
      </c>
      <c r="C205" s="41" t="s">
        <v>333</v>
      </c>
      <c r="D205" s="45"/>
      <c r="E205" s="46"/>
      <c r="F205" s="45">
        <f t="shared" si="5"/>
        <v>0</v>
      </c>
      <c r="G205" s="47"/>
    </row>
    <row r="206" spans="1:7" ht="30.75" thickBot="1" x14ac:dyDescent="0.3">
      <c r="A206" s="26"/>
      <c r="B206" s="27" t="s">
        <v>334</v>
      </c>
      <c r="C206" s="61"/>
      <c r="D206" s="51"/>
      <c r="E206" s="52"/>
      <c r="F206" s="51">
        <f t="shared" si="5"/>
        <v>0</v>
      </c>
      <c r="G206" s="53"/>
    </row>
    <row r="207" spans="1:7" ht="15.75" thickBot="1" x14ac:dyDescent="0.3">
      <c r="A207" s="2">
        <v>38</v>
      </c>
      <c r="B207" s="40" t="s">
        <v>335</v>
      </c>
      <c r="C207" s="41" t="s">
        <v>336</v>
      </c>
      <c r="D207" s="48">
        <v>1146075</v>
      </c>
      <c r="E207" s="46"/>
      <c r="F207" s="48">
        <f t="shared" si="5"/>
        <v>-1146075</v>
      </c>
      <c r="G207" s="50"/>
    </row>
    <row r="208" spans="1:7" ht="15.75" thickBot="1" x14ac:dyDescent="0.3">
      <c r="A208" s="2">
        <v>39</v>
      </c>
      <c r="B208" s="40" t="s">
        <v>337</v>
      </c>
      <c r="C208" s="41" t="s">
        <v>338</v>
      </c>
      <c r="D208" s="48">
        <v>2059760</v>
      </c>
      <c r="E208" s="46"/>
      <c r="F208" s="48">
        <f t="shared" si="5"/>
        <v>452665</v>
      </c>
      <c r="G208" s="50">
        <v>2512425</v>
      </c>
    </row>
    <row r="209" spans="1:7" ht="15.75" thickBot="1" x14ac:dyDescent="0.3">
      <c r="A209" s="2">
        <v>40</v>
      </c>
      <c r="B209" s="40" t="s">
        <v>339</v>
      </c>
      <c r="C209" s="41" t="s">
        <v>340</v>
      </c>
      <c r="D209" s="45"/>
      <c r="E209" s="46"/>
      <c r="F209" s="45">
        <f t="shared" si="5"/>
        <v>1753000</v>
      </c>
      <c r="G209" s="47">
        <v>1753000</v>
      </c>
    </row>
    <row r="210" spans="1:7" ht="15.75" thickBot="1" x14ac:dyDescent="0.3">
      <c r="A210" s="2">
        <v>41</v>
      </c>
      <c r="B210" s="40" t="s">
        <v>341</v>
      </c>
      <c r="C210" s="41" t="s">
        <v>342</v>
      </c>
      <c r="D210" s="45">
        <v>290000</v>
      </c>
      <c r="E210" s="46"/>
      <c r="F210" s="45">
        <f t="shared" si="5"/>
        <v>-129334</v>
      </c>
      <c r="G210" s="47">
        <v>160666</v>
      </c>
    </row>
    <row r="211" spans="1:7" ht="15.75" thickBot="1" x14ac:dyDescent="0.3">
      <c r="A211" s="2">
        <v>42</v>
      </c>
      <c r="B211" s="40" t="s">
        <v>343</v>
      </c>
      <c r="C211" s="41" t="s">
        <v>344</v>
      </c>
      <c r="D211" s="45"/>
      <c r="E211" s="46"/>
      <c r="F211" s="45">
        <f t="shared" ref="F211:F242" si="6">G211-D211</f>
        <v>0</v>
      </c>
      <c r="G211" s="47"/>
    </row>
    <row r="212" spans="1:7" ht="15.75" thickBot="1" x14ac:dyDescent="0.3">
      <c r="A212" s="2">
        <v>43</v>
      </c>
      <c r="B212" s="40" t="s">
        <v>345</v>
      </c>
      <c r="C212" s="41" t="s">
        <v>346</v>
      </c>
      <c r="D212" s="45"/>
      <c r="E212" s="46">
        <v>75240</v>
      </c>
      <c r="F212" s="45">
        <f t="shared" si="6"/>
        <v>156357</v>
      </c>
      <c r="G212" s="47">
        <v>156357</v>
      </c>
    </row>
    <row r="213" spans="1:7" ht="15.75" thickBot="1" x14ac:dyDescent="0.3">
      <c r="A213" s="20">
        <v>44</v>
      </c>
      <c r="B213" s="56" t="s">
        <v>347</v>
      </c>
      <c r="C213" s="57" t="s">
        <v>348</v>
      </c>
      <c r="D213" s="63">
        <v>9978500</v>
      </c>
      <c r="E213" s="59">
        <v>75240</v>
      </c>
      <c r="F213" s="63">
        <f t="shared" si="6"/>
        <v>7780242</v>
      </c>
      <c r="G213" s="65">
        <v>17758742</v>
      </c>
    </row>
    <row r="214" spans="1:7" ht="15.75" thickBot="1" x14ac:dyDescent="0.3">
      <c r="A214" s="2">
        <v>45</v>
      </c>
      <c r="B214" s="40" t="s">
        <v>349</v>
      </c>
      <c r="C214" s="41" t="s">
        <v>350</v>
      </c>
      <c r="D214" s="45"/>
      <c r="E214" s="46"/>
      <c r="F214" s="45">
        <f t="shared" si="6"/>
        <v>0</v>
      </c>
      <c r="G214" s="47"/>
    </row>
    <row r="215" spans="1:7" ht="15.75" thickBot="1" x14ac:dyDescent="0.3">
      <c r="A215" s="2">
        <v>46</v>
      </c>
      <c r="B215" s="40" t="s">
        <v>351</v>
      </c>
      <c r="C215" s="41" t="s">
        <v>352</v>
      </c>
      <c r="D215" s="45"/>
      <c r="E215" s="46"/>
      <c r="F215" s="45">
        <f t="shared" si="6"/>
        <v>0</v>
      </c>
      <c r="G215" s="47"/>
    </row>
    <row r="216" spans="1:7" ht="15.75" thickBot="1" x14ac:dyDescent="0.3">
      <c r="A216" s="2">
        <v>47</v>
      </c>
      <c r="B216" s="40" t="s">
        <v>353</v>
      </c>
      <c r="C216" s="41" t="s">
        <v>354</v>
      </c>
      <c r="D216" s="45"/>
      <c r="E216" s="46"/>
      <c r="F216" s="45">
        <f t="shared" si="6"/>
        <v>0</v>
      </c>
      <c r="G216" s="47"/>
    </row>
    <row r="217" spans="1:7" ht="15.75" thickBot="1" x14ac:dyDescent="0.3">
      <c r="A217" s="2">
        <v>48</v>
      </c>
      <c r="B217" s="40" t="s">
        <v>355</v>
      </c>
      <c r="C217" s="41" t="s">
        <v>356</v>
      </c>
      <c r="D217" s="45"/>
      <c r="E217" s="46"/>
      <c r="F217" s="45">
        <f t="shared" si="6"/>
        <v>0</v>
      </c>
      <c r="G217" s="47"/>
    </row>
    <row r="218" spans="1:7" ht="30.75" thickBot="1" x14ac:dyDescent="0.3">
      <c r="A218" s="2">
        <v>49</v>
      </c>
      <c r="B218" s="40" t="s">
        <v>357</v>
      </c>
      <c r="C218" s="41" t="s">
        <v>358</v>
      </c>
      <c r="D218" s="45"/>
      <c r="E218" s="46"/>
      <c r="F218" s="45">
        <f t="shared" si="6"/>
        <v>0</v>
      </c>
      <c r="G218" s="47"/>
    </row>
    <row r="219" spans="1:7" ht="15.75" thickBot="1" x14ac:dyDescent="0.3">
      <c r="A219" s="20">
        <v>50</v>
      </c>
      <c r="B219" s="56" t="s">
        <v>359</v>
      </c>
      <c r="C219" s="57" t="s">
        <v>360</v>
      </c>
      <c r="D219" s="71"/>
      <c r="E219" s="64"/>
      <c r="F219" s="71">
        <f t="shared" si="6"/>
        <v>0</v>
      </c>
      <c r="G219" s="72"/>
    </row>
    <row r="220" spans="1:7" ht="30.75" thickBot="1" x14ac:dyDescent="0.3">
      <c r="A220" s="2">
        <v>51</v>
      </c>
      <c r="B220" s="40" t="s">
        <v>361</v>
      </c>
      <c r="C220" s="41" t="s">
        <v>362</v>
      </c>
      <c r="D220" s="45"/>
      <c r="E220" s="46"/>
      <c r="F220" s="45">
        <f t="shared" si="6"/>
        <v>0</v>
      </c>
      <c r="G220" s="47"/>
    </row>
    <row r="221" spans="1:7" ht="30.75" thickBot="1" x14ac:dyDescent="0.3">
      <c r="A221" s="2">
        <v>52</v>
      </c>
      <c r="B221" s="40" t="s">
        <v>363</v>
      </c>
      <c r="C221" s="41" t="s">
        <v>364</v>
      </c>
      <c r="D221" s="45">
        <v>500000</v>
      </c>
      <c r="E221" s="46"/>
      <c r="F221" s="45">
        <f t="shared" si="6"/>
        <v>378700</v>
      </c>
      <c r="G221" s="47">
        <v>878700</v>
      </c>
    </row>
    <row r="222" spans="1:7" ht="15.75" thickBot="1" x14ac:dyDescent="0.3">
      <c r="A222" s="2">
        <v>53</v>
      </c>
      <c r="B222" s="40" t="s">
        <v>365</v>
      </c>
      <c r="C222" s="41" t="s">
        <v>366</v>
      </c>
      <c r="D222" s="45"/>
      <c r="E222" s="46"/>
      <c r="F222" s="45">
        <f t="shared" si="6"/>
        <v>0</v>
      </c>
      <c r="G222" s="47"/>
    </row>
    <row r="223" spans="1:7" ht="15.75" thickBot="1" x14ac:dyDescent="0.3">
      <c r="A223" s="20">
        <v>54</v>
      </c>
      <c r="B223" s="56" t="s">
        <v>367</v>
      </c>
      <c r="C223" s="57" t="s">
        <v>368</v>
      </c>
      <c r="D223" s="71">
        <v>500000</v>
      </c>
      <c r="E223" s="64"/>
      <c r="F223" s="71">
        <f t="shared" si="6"/>
        <v>378700</v>
      </c>
      <c r="G223" s="72">
        <v>878700</v>
      </c>
    </row>
    <row r="224" spans="1:7" ht="30.75" thickBot="1" x14ac:dyDescent="0.3">
      <c r="A224" s="2">
        <v>55</v>
      </c>
      <c r="B224" s="40" t="s">
        <v>369</v>
      </c>
      <c r="C224" s="41" t="s">
        <v>370</v>
      </c>
      <c r="D224" s="45"/>
      <c r="E224" s="46"/>
      <c r="F224" s="45">
        <f t="shared" si="6"/>
        <v>0</v>
      </c>
      <c r="G224" s="47"/>
    </row>
    <row r="225" spans="1:7" ht="30.75" thickBot="1" x14ac:dyDescent="0.3">
      <c r="A225" s="2">
        <v>56</v>
      </c>
      <c r="B225" s="40" t="s">
        <v>371</v>
      </c>
      <c r="C225" s="41" t="s">
        <v>372</v>
      </c>
      <c r="D225" s="45"/>
      <c r="E225" s="46"/>
      <c r="F225" s="45">
        <f t="shared" si="6"/>
        <v>0</v>
      </c>
      <c r="G225" s="47"/>
    </row>
    <row r="226" spans="1:7" ht="15.75" thickBot="1" x14ac:dyDescent="0.3">
      <c r="A226" s="2">
        <v>57</v>
      </c>
      <c r="B226" s="40" t="s">
        <v>373</v>
      </c>
      <c r="C226" s="41" t="s">
        <v>374</v>
      </c>
      <c r="D226" s="45"/>
      <c r="E226" s="46">
        <v>59993615</v>
      </c>
      <c r="F226" s="45">
        <f t="shared" si="6"/>
        <v>0</v>
      </c>
      <c r="G226" s="47"/>
    </row>
    <row r="227" spans="1:7" ht="30.75" thickBot="1" x14ac:dyDescent="0.3">
      <c r="A227" s="20">
        <v>58</v>
      </c>
      <c r="B227" s="56" t="s">
        <v>375</v>
      </c>
      <c r="C227" s="57" t="s">
        <v>376</v>
      </c>
      <c r="D227" s="71"/>
      <c r="E227" s="64">
        <v>59993615</v>
      </c>
      <c r="F227" s="71">
        <f t="shared" si="6"/>
        <v>0</v>
      </c>
      <c r="G227" s="72"/>
    </row>
    <row r="228" spans="1:7" ht="15.75" thickBot="1" x14ac:dyDescent="0.3">
      <c r="A228" s="2">
        <v>59</v>
      </c>
      <c r="B228" s="40" t="s">
        <v>377</v>
      </c>
      <c r="C228" s="41" t="s">
        <v>378</v>
      </c>
      <c r="D228" s="48">
        <v>319029486</v>
      </c>
      <c r="E228" s="49">
        <v>62854528</v>
      </c>
      <c r="F228" s="48">
        <f t="shared" si="6"/>
        <v>168869495</v>
      </c>
      <c r="G228" s="50">
        <v>487898981</v>
      </c>
    </row>
    <row r="398" ht="38.25" customHeight="1" x14ac:dyDescent="0.25"/>
    <row r="399" ht="63.75" customHeight="1" x14ac:dyDescent="0.25"/>
    <row r="400" ht="89.25" customHeight="1" x14ac:dyDescent="0.25"/>
    <row r="401" ht="51" customHeight="1" x14ac:dyDescent="0.25"/>
    <row r="402" ht="38.25" customHeight="1" x14ac:dyDescent="0.25"/>
    <row r="403" ht="25.5" customHeight="1" x14ac:dyDescent="0.25"/>
    <row r="404" ht="51" customHeight="1" x14ac:dyDescent="0.25"/>
    <row r="405" ht="25.5" customHeight="1" x14ac:dyDescent="0.25"/>
    <row r="406" ht="89.25" customHeight="1" x14ac:dyDescent="0.25"/>
    <row r="407" ht="89.25" customHeight="1" x14ac:dyDescent="0.25"/>
    <row r="408" ht="89.25" customHeight="1" x14ac:dyDescent="0.25"/>
    <row r="409" ht="63.75" customHeight="1" x14ac:dyDescent="0.25"/>
    <row r="410" ht="38.25" customHeight="1" x14ac:dyDescent="0.25"/>
    <row r="411" ht="25.5" customHeight="1" x14ac:dyDescent="0.25"/>
    <row r="413" ht="38.25" customHeight="1" x14ac:dyDescent="0.25"/>
    <row r="414" ht="51" customHeight="1" x14ac:dyDescent="0.25"/>
    <row r="415" ht="38.25" customHeight="1" x14ac:dyDescent="0.25"/>
    <row r="416" ht="89.25" customHeight="1" x14ac:dyDescent="0.25"/>
    <row r="417" ht="89.25" customHeight="1" x14ac:dyDescent="0.25"/>
    <row r="418" ht="89.25" customHeight="1" x14ac:dyDescent="0.25"/>
    <row r="419" ht="63.75" customHeight="1" x14ac:dyDescent="0.25"/>
    <row r="420" ht="38.25" customHeight="1" x14ac:dyDescent="0.25"/>
    <row r="421" ht="25.5" customHeight="1" x14ac:dyDescent="0.25"/>
    <row r="422" ht="51" customHeight="1" x14ac:dyDescent="0.25"/>
    <row r="423" ht="25.5" customHeight="1" x14ac:dyDescent="0.25"/>
    <row r="424" ht="63.75" customHeight="1" x14ac:dyDescent="0.25"/>
    <row r="425" ht="25.5" customHeight="1" x14ac:dyDescent="0.25"/>
    <row r="426" ht="25.5" customHeight="1" x14ac:dyDescent="0.25"/>
    <row r="427" ht="25.5" customHeight="1" x14ac:dyDescent="0.25"/>
    <row r="428" ht="38.25" customHeight="1" x14ac:dyDescent="0.25"/>
    <row r="431" ht="25.5" customHeight="1" x14ac:dyDescent="0.25"/>
    <row r="432" ht="25.5" customHeight="1" x14ac:dyDescent="0.25"/>
    <row r="433" ht="25.5" customHeight="1" x14ac:dyDescent="0.25"/>
    <row r="434" ht="25.5" customHeight="1" x14ac:dyDescent="0.25"/>
    <row r="435" ht="25.5" customHeight="1" x14ac:dyDescent="0.25"/>
    <row r="437" ht="51" customHeight="1" x14ac:dyDescent="0.25"/>
    <row r="439" ht="51" customHeight="1" x14ac:dyDescent="0.25"/>
    <row r="440" ht="25.5" customHeight="1" x14ac:dyDescent="0.25"/>
    <row r="442" ht="38.25" customHeight="1" x14ac:dyDescent="0.25"/>
    <row r="443" ht="25.5" customHeight="1" x14ac:dyDescent="0.25"/>
    <row r="444" ht="25.5" customHeight="1" x14ac:dyDescent="0.25"/>
    <row r="445" ht="38.25" customHeight="1" x14ac:dyDescent="0.25"/>
    <row r="447" ht="25.5" customHeight="1" x14ac:dyDescent="0.25"/>
    <row r="448" ht="25.5" customHeight="1" x14ac:dyDescent="0.25"/>
    <row r="452" ht="25.5" customHeight="1" x14ac:dyDescent="0.25"/>
    <row r="453" ht="25.5" customHeight="1" x14ac:dyDescent="0.25"/>
    <row r="455" ht="38.25" customHeight="1" x14ac:dyDescent="0.25"/>
    <row r="457" ht="63.75" customHeight="1" x14ac:dyDescent="0.25"/>
    <row r="459" ht="25.5" customHeight="1" x14ac:dyDescent="0.25"/>
    <row r="460" ht="25.5" customHeight="1" x14ac:dyDescent="0.25"/>
    <row r="462" ht="25.5" customHeight="1" x14ac:dyDescent="0.25"/>
    <row r="463" ht="25.5" customHeight="1" x14ac:dyDescent="0.25"/>
    <row r="464" ht="25.5" customHeight="1" x14ac:dyDescent="0.25"/>
    <row r="465" ht="25.5" customHeight="1" x14ac:dyDescent="0.25"/>
    <row r="466" ht="25.5" customHeight="1" x14ac:dyDescent="0.25"/>
    <row r="467" ht="25.5" customHeight="1" x14ac:dyDescent="0.25"/>
    <row r="468" ht="25.5" customHeight="1" x14ac:dyDescent="0.25"/>
    <row r="469" ht="38.25" customHeight="1" x14ac:dyDescent="0.25"/>
    <row r="470" ht="25.5" customHeight="1" x14ac:dyDescent="0.25"/>
    <row r="471" ht="89.25" customHeight="1" x14ac:dyDescent="0.25"/>
    <row r="472" ht="89.25" customHeight="1" x14ac:dyDescent="0.25"/>
    <row r="473" ht="25.5" customHeight="1" x14ac:dyDescent="0.25"/>
    <row r="474" ht="38.25" customHeight="1" x14ac:dyDescent="0.25"/>
    <row r="475" ht="89.25" customHeight="1" x14ac:dyDescent="0.25"/>
    <row r="476" ht="89.25" customHeight="1" x14ac:dyDescent="0.25"/>
    <row r="477" ht="38.25" customHeight="1" x14ac:dyDescent="0.25"/>
    <row r="478" ht="38.25" customHeight="1" x14ac:dyDescent="0.25"/>
    <row r="479" ht="51" customHeight="1" x14ac:dyDescent="0.25"/>
    <row r="480" ht="25.5" customHeight="1" x14ac:dyDescent="0.25"/>
    <row r="481" ht="25.5" customHeight="1" x14ac:dyDescent="0.25"/>
    <row r="482" ht="38.25" customHeight="1" x14ac:dyDescent="0.25"/>
    <row r="633" ht="38.25" customHeight="1" x14ac:dyDescent="0.25"/>
    <row r="634" ht="63.75" customHeight="1" x14ac:dyDescent="0.25"/>
    <row r="635" ht="89.25" customHeight="1" x14ac:dyDescent="0.25"/>
    <row r="636" ht="51" customHeight="1" x14ac:dyDescent="0.25"/>
    <row r="637" ht="38.25" customHeight="1" x14ac:dyDescent="0.25"/>
    <row r="638" ht="25.5" customHeight="1" x14ac:dyDescent="0.25"/>
    <row r="639" ht="51" customHeight="1" x14ac:dyDescent="0.25"/>
    <row r="640" ht="25.5" customHeight="1" x14ac:dyDescent="0.25"/>
    <row r="641" ht="89.25" customHeight="1" x14ac:dyDescent="0.25"/>
    <row r="642" ht="89.25" customHeight="1" x14ac:dyDescent="0.25"/>
    <row r="643" ht="89.25" customHeight="1" x14ac:dyDescent="0.25"/>
    <row r="644" ht="63.75" customHeight="1" x14ac:dyDescent="0.25"/>
    <row r="645" ht="38.25" customHeight="1" x14ac:dyDescent="0.25"/>
    <row r="646" ht="25.5" customHeight="1" x14ac:dyDescent="0.25"/>
    <row r="648" ht="38.25" customHeight="1" x14ac:dyDescent="0.25"/>
    <row r="649" ht="51" customHeight="1" x14ac:dyDescent="0.25"/>
    <row r="650" ht="38.25" customHeight="1" x14ac:dyDescent="0.25"/>
    <row r="651" ht="89.25" customHeight="1" x14ac:dyDescent="0.25"/>
    <row r="652" ht="89.25" customHeight="1" x14ac:dyDescent="0.25"/>
    <row r="653" ht="89.25" customHeight="1" x14ac:dyDescent="0.25"/>
    <row r="654" ht="63.75" customHeight="1" x14ac:dyDescent="0.25"/>
    <row r="655" ht="38.25" customHeight="1" x14ac:dyDescent="0.25"/>
    <row r="656" ht="25.5" customHeight="1" x14ac:dyDescent="0.25"/>
    <row r="657" ht="51" customHeight="1" x14ac:dyDescent="0.25"/>
    <row r="658" ht="25.5" customHeight="1" x14ac:dyDescent="0.25"/>
    <row r="659" ht="63.75" customHeight="1" x14ac:dyDescent="0.25"/>
    <row r="660" ht="25.5" customHeight="1" x14ac:dyDescent="0.25"/>
    <row r="661" ht="25.5" customHeight="1" x14ac:dyDescent="0.25"/>
    <row r="662" ht="25.5" customHeight="1" x14ac:dyDescent="0.25"/>
    <row r="663" ht="38.25" customHeight="1" x14ac:dyDescent="0.25"/>
    <row r="666" ht="25.5" customHeight="1" x14ac:dyDescent="0.25"/>
    <row r="667" ht="25.5" customHeight="1" x14ac:dyDescent="0.25"/>
    <row r="668" ht="25.5" customHeight="1" x14ac:dyDescent="0.25"/>
    <row r="669" ht="25.5" customHeight="1" x14ac:dyDescent="0.25"/>
    <row r="670" ht="25.5" customHeight="1" x14ac:dyDescent="0.25"/>
    <row r="672" ht="51" customHeight="1" x14ac:dyDescent="0.25"/>
    <row r="674" ht="51" customHeight="1" x14ac:dyDescent="0.25"/>
    <row r="675" ht="25.5" customHeight="1" x14ac:dyDescent="0.25"/>
    <row r="677" ht="38.25" customHeight="1" x14ac:dyDescent="0.25"/>
    <row r="678" ht="25.5" customHeight="1" x14ac:dyDescent="0.25"/>
    <row r="679" ht="25.5" customHeight="1" x14ac:dyDescent="0.25"/>
    <row r="680" ht="38.25" customHeight="1" x14ac:dyDescent="0.25"/>
    <row r="682" ht="25.5" customHeight="1" x14ac:dyDescent="0.25"/>
    <row r="683" ht="25.5" customHeight="1" x14ac:dyDescent="0.25"/>
    <row r="687" ht="25.5" customHeight="1" x14ac:dyDescent="0.25"/>
    <row r="688" ht="25.5" customHeight="1" x14ac:dyDescent="0.25"/>
    <row r="690" ht="38.25" customHeight="1" x14ac:dyDescent="0.25"/>
    <row r="692" ht="63.75" customHeight="1" x14ac:dyDescent="0.25"/>
    <row r="694" ht="25.5" customHeight="1" x14ac:dyDescent="0.25"/>
    <row r="695" ht="25.5" customHeight="1" x14ac:dyDescent="0.25"/>
    <row r="697" ht="25.5" customHeight="1" x14ac:dyDescent="0.25"/>
    <row r="698" ht="25.5" customHeight="1" x14ac:dyDescent="0.25"/>
    <row r="699" ht="25.5" customHeight="1" x14ac:dyDescent="0.25"/>
    <row r="700" ht="25.5" customHeight="1" x14ac:dyDescent="0.25"/>
    <row r="701" ht="25.5" customHeight="1" x14ac:dyDescent="0.25"/>
    <row r="702" ht="25.5" customHeight="1" x14ac:dyDescent="0.25"/>
    <row r="703" ht="25.5" customHeight="1" x14ac:dyDescent="0.25"/>
    <row r="704" ht="38.25" customHeight="1" x14ac:dyDescent="0.25"/>
    <row r="705" spans="1:7" ht="25.5" customHeight="1" x14ac:dyDescent="0.25"/>
    <row r="706" spans="1:7" ht="89.25" customHeight="1" x14ac:dyDescent="0.25"/>
    <row r="707" spans="1:7" ht="89.25" customHeight="1" x14ac:dyDescent="0.25"/>
    <row r="708" spans="1:7" ht="25.5" customHeight="1" x14ac:dyDescent="0.25"/>
    <row r="709" spans="1:7" ht="38.25" customHeight="1" x14ac:dyDescent="0.25"/>
    <row r="710" spans="1:7" ht="89.25" customHeight="1" x14ac:dyDescent="0.25"/>
    <row r="711" spans="1:7" ht="89.25" customHeight="1" x14ac:dyDescent="0.25"/>
    <row r="712" spans="1:7" ht="38.25" customHeight="1" x14ac:dyDescent="0.25"/>
    <row r="713" spans="1:7" ht="38.25" customHeight="1" x14ac:dyDescent="0.25"/>
    <row r="714" spans="1:7" ht="51" customHeight="1" x14ac:dyDescent="0.25"/>
    <row r="715" spans="1:7" ht="25.5" customHeight="1" x14ac:dyDescent="0.25"/>
    <row r="716" spans="1:7" ht="25.5" customHeight="1" x14ac:dyDescent="0.25"/>
    <row r="717" spans="1:7" ht="38.25" customHeight="1" thickBot="1" x14ac:dyDescent="0.3"/>
    <row r="718" spans="1:7" ht="15.75" thickBot="1" x14ac:dyDescent="0.3">
      <c r="E718" s="73"/>
    </row>
    <row r="719" spans="1:7" ht="15.75" thickBot="1" x14ac:dyDescent="0.3">
      <c r="A719" s="73"/>
      <c r="B719" s="73"/>
      <c r="C719" s="73"/>
      <c r="D719" s="73"/>
      <c r="F719" s="73"/>
      <c r="G719" s="81"/>
    </row>
    <row r="720" spans="1:7" ht="15.75" thickBot="1" x14ac:dyDescent="0.3">
      <c r="G720" s="81"/>
    </row>
    <row r="721" spans="7:7" x14ac:dyDescent="0.25">
      <c r="G721" s="81"/>
    </row>
    <row r="722" spans="7:7" x14ac:dyDescent="0.25">
      <c r="G722" s="80"/>
    </row>
    <row r="723" spans="7:7" x14ac:dyDescent="0.25">
      <c r="G723" s="80"/>
    </row>
    <row r="724" spans="7:7" x14ac:dyDescent="0.25">
      <c r="G724" s="80"/>
    </row>
    <row r="725" spans="7:7" x14ac:dyDescent="0.25">
      <c r="G725" s="80"/>
    </row>
    <row r="726" spans="7:7" x14ac:dyDescent="0.25">
      <c r="G726" s="80"/>
    </row>
    <row r="727" spans="7:7" x14ac:dyDescent="0.25">
      <c r="G727" s="82"/>
    </row>
    <row r="728" spans="7:7" x14ac:dyDescent="0.25">
      <c r="G728" s="82"/>
    </row>
    <row r="729" spans="7:7" x14ac:dyDescent="0.25">
      <c r="G729" s="74"/>
    </row>
    <row r="730" spans="7:7" x14ac:dyDescent="0.25">
      <c r="G730" s="74"/>
    </row>
    <row r="731" spans="7:7" x14ac:dyDescent="0.25">
      <c r="G731" s="74"/>
    </row>
    <row r="732" spans="7:7" x14ac:dyDescent="0.25">
      <c r="G732" s="74"/>
    </row>
    <row r="733" spans="7:7" ht="38.25" customHeight="1" x14ac:dyDescent="0.25">
      <c r="G733" s="74"/>
    </row>
    <row r="734" spans="7:7" x14ac:dyDescent="0.25">
      <c r="G734" s="74"/>
    </row>
    <row r="735" spans="7:7" x14ac:dyDescent="0.25">
      <c r="G735" s="74"/>
    </row>
    <row r="736" spans="7:7" x14ac:dyDescent="0.25">
      <c r="G736" s="74"/>
    </row>
    <row r="737" spans="7:7" ht="25.5" customHeight="1" x14ac:dyDescent="0.25">
      <c r="G737" s="74"/>
    </row>
    <row r="738" spans="7:7" ht="25.5" customHeight="1" x14ac:dyDescent="0.25">
      <c r="G738" s="74"/>
    </row>
    <row r="739" spans="7:7" x14ac:dyDescent="0.25">
      <c r="G739" s="74"/>
    </row>
    <row r="740" spans="7:7" ht="25.5" customHeight="1" x14ac:dyDescent="0.25">
      <c r="G740" s="74"/>
    </row>
    <row r="741" spans="7:7" x14ac:dyDescent="0.25">
      <c r="G741" s="74"/>
    </row>
    <row r="742" spans="7:7" ht="38.25" customHeight="1" x14ac:dyDescent="0.25">
      <c r="G742" s="74"/>
    </row>
    <row r="743" spans="7:7" ht="38.25" customHeight="1" x14ac:dyDescent="0.25">
      <c r="G743" s="74"/>
    </row>
    <row r="744" spans="7:7" ht="38.25" customHeight="1" x14ac:dyDescent="0.25">
      <c r="G744" s="74"/>
    </row>
    <row r="745" spans="7:7" ht="76.5" customHeight="1" x14ac:dyDescent="0.25">
      <c r="G745" s="74"/>
    </row>
    <row r="746" spans="7:7" x14ac:dyDescent="0.25">
      <c r="G746" s="74"/>
    </row>
    <row r="747" spans="7:7" ht="38.25" customHeight="1" x14ac:dyDescent="0.25">
      <c r="G747" s="74"/>
    </row>
    <row r="748" spans="7:7" ht="25.5" customHeight="1" x14ac:dyDescent="0.25">
      <c r="G748" s="74"/>
    </row>
    <row r="749" spans="7:7" ht="38.25" customHeight="1" x14ac:dyDescent="0.25">
      <c r="G749" s="74"/>
    </row>
    <row r="750" spans="7:7" ht="25.5" customHeight="1" x14ac:dyDescent="0.25">
      <c r="G750" s="74"/>
    </row>
    <row r="751" spans="7:7" x14ac:dyDescent="0.25">
      <c r="G751" s="74"/>
    </row>
    <row r="752" spans="7:7" x14ac:dyDescent="0.25">
      <c r="G752" s="74"/>
    </row>
    <row r="753" spans="7:7" x14ac:dyDescent="0.25">
      <c r="G753" s="74"/>
    </row>
    <row r="754" spans="7:7" ht="25.5" customHeight="1" x14ac:dyDescent="0.25">
      <c r="G754" s="74"/>
    </row>
    <row r="755" spans="7:7" x14ac:dyDescent="0.25">
      <c r="G755" s="74"/>
    </row>
    <row r="756" spans="7:7" x14ac:dyDescent="0.25">
      <c r="G756" s="74"/>
    </row>
    <row r="757" spans="7:7" x14ac:dyDescent="0.25">
      <c r="G757" s="74"/>
    </row>
    <row r="758" spans="7:7" x14ac:dyDescent="0.25">
      <c r="G758" s="74"/>
    </row>
    <row r="759" spans="7:7" ht="25.5" customHeight="1" x14ac:dyDescent="0.25">
      <c r="G759" s="74"/>
    </row>
    <row r="760" spans="7:7" ht="38.25" customHeight="1" x14ac:dyDescent="0.25">
      <c r="G760" s="74"/>
    </row>
    <row r="761" spans="7:7" ht="25.5" customHeight="1" x14ac:dyDescent="0.25">
      <c r="G761" s="74"/>
    </row>
    <row r="762" spans="7:7" x14ac:dyDescent="0.25">
      <c r="G762" s="74"/>
    </row>
    <row r="763" spans="7:7" ht="25.5" customHeight="1" x14ac:dyDescent="0.25">
      <c r="G763" s="74"/>
    </row>
    <row r="764" spans="7:7" x14ac:dyDescent="0.25">
      <c r="G764" s="74"/>
    </row>
    <row r="765" spans="7:7" x14ac:dyDescent="0.25">
      <c r="G765" s="74"/>
    </row>
    <row r="766" spans="7:7" ht="51" customHeight="1" x14ac:dyDescent="0.25">
      <c r="G766" s="74"/>
    </row>
    <row r="767" spans="7:7" x14ac:dyDescent="0.25">
      <c r="G767" s="74"/>
    </row>
    <row r="768" spans="7:7" x14ac:dyDescent="0.25">
      <c r="G768" s="74"/>
    </row>
    <row r="769" spans="7:7" x14ac:dyDescent="0.25">
      <c r="G769" s="74"/>
    </row>
    <row r="770" spans="7:7" ht="25.5" customHeight="1" x14ac:dyDescent="0.25">
      <c r="G770" s="74"/>
    </row>
    <row r="771" spans="7:7" ht="38.25" customHeight="1" x14ac:dyDescent="0.25">
      <c r="G771" s="74"/>
    </row>
    <row r="772" spans="7:7" ht="25.5" customHeight="1" x14ac:dyDescent="0.25">
      <c r="G772" s="74"/>
    </row>
    <row r="773" spans="7:7" x14ac:dyDescent="0.25">
      <c r="G773" s="74"/>
    </row>
    <row r="774" spans="7:7" x14ac:dyDescent="0.25">
      <c r="G774" s="74"/>
    </row>
    <row r="775" spans="7:7" x14ac:dyDescent="0.25">
      <c r="G775" s="74"/>
    </row>
    <row r="776" spans="7:7" ht="25.5" customHeight="1" x14ac:dyDescent="0.25">
      <c r="G776" s="74"/>
    </row>
    <row r="777" spans="7:7" x14ac:dyDescent="0.25">
      <c r="G777" s="74"/>
    </row>
    <row r="778" spans="7:7" ht="38.25" customHeight="1" x14ac:dyDescent="0.25">
      <c r="G778" s="74"/>
    </row>
    <row r="779" spans="7:7" x14ac:dyDescent="0.25">
      <c r="G779" s="74"/>
    </row>
    <row r="780" spans="7:7" x14ac:dyDescent="0.25">
      <c r="G780" s="74"/>
    </row>
    <row r="781" spans="7:7" x14ac:dyDescent="0.25">
      <c r="G781" s="74"/>
    </row>
    <row r="782" spans="7:7" x14ac:dyDescent="0.25">
      <c r="G782" s="74"/>
    </row>
    <row r="783" spans="7:7" x14ac:dyDescent="0.25">
      <c r="G783" s="74"/>
    </row>
    <row r="784" spans="7:7" x14ac:dyDescent="0.25">
      <c r="G784" s="74"/>
    </row>
    <row r="785" spans="7:7" x14ac:dyDescent="0.25">
      <c r="G785" s="74"/>
    </row>
    <row r="786" spans="7:7" ht="38.25" customHeight="1" x14ac:dyDescent="0.25">
      <c r="G786" s="74"/>
    </row>
    <row r="787" spans="7:7" ht="25.5" customHeight="1" x14ac:dyDescent="0.25">
      <c r="G787" s="74"/>
    </row>
    <row r="788" spans="7:7" x14ac:dyDescent="0.25">
      <c r="G788" s="74"/>
    </row>
    <row r="789" spans="7:7" ht="25.5" customHeight="1" x14ac:dyDescent="0.25">
      <c r="G789" s="74"/>
    </row>
    <row r="790" spans="7:7" ht="25.5" customHeight="1" x14ac:dyDescent="0.25">
      <c r="G790" s="74"/>
    </row>
    <row r="791" spans="7:7" x14ac:dyDescent="0.25">
      <c r="G791" s="74"/>
    </row>
    <row r="792" spans="7:7" ht="25.5" customHeight="1" x14ac:dyDescent="0.25">
      <c r="G792" s="74"/>
    </row>
    <row r="793" spans="7:7" x14ac:dyDescent="0.25">
      <c r="G793" s="74"/>
    </row>
    <row r="794" spans="7:7" x14ac:dyDescent="0.25">
      <c r="G794" s="74"/>
    </row>
    <row r="795" spans="7:7" x14ac:dyDescent="0.25">
      <c r="G795" s="74"/>
    </row>
    <row r="796" spans="7:7" x14ac:dyDescent="0.25">
      <c r="G796" s="74"/>
    </row>
    <row r="797" spans="7:7" x14ac:dyDescent="0.25">
      <c r="G797" s="74"/>
    </row>
    <row r="798" spans="7:7" x14ac:dyDescent="0.25">
      <c r="G798" s="74"/>
    </row>
    <row r="799" spans="7:7" ht="38.25" customHeight="1" x14ac:dyDescent="0.25">
      <c r="G799" s="74"/>
    </row>
    <row r="800" spans="7:7" x14ac:dyDescent="0.25">
      <c r="G800" s="74"/>
    </row>
    <row r="801" spans="7:7" ht="25.5" customHeight="1" x14ac:dyDescent="0.25">
      <c r="G801" s="74"/>
    </row>
    <row r="802" spans="7:7" x14ac:dyDescent="0.25">
      <c r="G802" s="74"/>
    </row>
    <row r="803" spans="7:7" ht="25.5" customHeight="1" x14ac:dyDescent="0.25">
      <c r="G803" s="74"/>
    </row>
    <row r="804" spans="7:7" ht="51" customHeight="1" x14ac:dyDescent="0.25">
      <c r="G804" s="74"/>
    </row>
    <row r="805" spans="7:7" ht="51" customHeight="1" x14ac:dyDescent="0.25">
      <c r="G805" s="74"/>
    </row>
    <row r="806" spans="7:7" ht="25.5" customHeight="1" x14ac:dyDescent="0.25">
      <c r="G806" s="74"/>
    </row>
    <row r="807" spans="7:7" x14ac:dyDescent="0.25">
      <c r="G807" s="74"/>
    </row>
    <row r="808" spans="7:7" ht="25.5" customHeight="1" x14ac:dyDescent="0.25">
      <c r="G808" s="74"/>
    </row>
    <row r="809" spans="7:7" x14ac:dyDescent="0.25">
      <c r="G809" s="74"/>
    </row>
    <row r="810" spans="7:7" x14ac:dyDescent="0.25">
      <c r="G810" s="74"/>
    </row>
    <row r="811" spans="7:7" ht="25.5" customHeight="1" x14ac:dyDescent="0.25">
      <c r="G811" s="74"/>
    </row>
    <row r="812" spans="7:7" ht="25.5" customHeight="1" x14ac:dyDescent="0.25">
      <c r="G812" s="74"/>
    </row>
    <row r="813" spans="7:7" ht="25.5" customHeight="1" x14ac:dyDescent="0.25">
      <c r="G813" s="74"/>
    </row>
    <row r="814" spans="7:7" x14ac:dyDescent="0.25">
      <c r="G814" s="74"/>
    </row>
    <row r="815" spans="7:7" ht="38.25" customHeight="1" x14ac:dyDescent="0.25">
      <c r="G815" s="74"/>
    </row>
    <row r="816" spans="7:7" ht="25.5" customHeight="1" x14ac:dyDescent="0.25">
      <c r="G816" s="74"/>
    </row>
    <row r="817" spans="7:7" ht="25.5" customHeight="1" x14ac:dyDescent="0.25">
      <c r="G817" s="74"/>
    </row>
    <row r="818" spans="7:7" x14ac:dyDescent="0.25">
      <c r="G818" s="74"/>
    </row>
    <row r="819" spans="7:7" ht="25.5" customHeight="1" x14ac:dyDescent="0.25">
      <c r="G819" s="74"/>
    </row>
    <row r="820" spans="7:7" ht="51" customHeight="1" x14ac:dyDescent="0.25">
      <c r="G820" s="74"/>
    </row>
    <row r="821" spans="7:7" ht="38.25" customHeight="1" x14ac:dyDescent="0.25">
      <c r="G821" s="74"/>
    </row>
    <row r="822" spans="7:7" ht="25.5" customHeight="1" x14ac:dyDescent="0.25">
      <c r="G822" s="74"/>
    </row>
    <row r="823" spans="7:7" ht="25.5" customHeight="1" x14ac:dyDescent="0.25">
      <c r="G823" s="74"/>
    </row>
    <row r="824" spans="7:7" ht="25.5" customHeight="1" x14ac:dyDescent="0.25">
      <c r="G824" s="74"/>
    </row>
    <row r="825" spans="7:7" ht="25.5" customHeight="1" x14ac:dyDescent="0.25">
      <c r="G825" s="74"/>
    </row>
    <row r="826" spans="7:7" ht="25.5" customHeight="1" x14ac:dyDescent="0.25">
      <c r="G826" s="74"/>
    </row>
    <row r="827" spans="7:7" ht="25.5" customHeight="1" x14ac:dyDescent="0.25">
      <c r="G827" s="74"/>
    </row>
    <row r="828" spans="7:7" ht="76.5" customHeight="1" x14ac:dyDescent="0.25">
      <c r="G828" s="74"/>
    </row>
    <row r="829" spans="7:7" ht="76.5" customHeight="1" x14ac:dyDescent="0.25">
      <c r="G829" s="74"/>
    </row>
    <row r="830" spans="7:7" ht="76.5" customHeight="1" x14ac:dyDescent="0.25">
      <c r="G830" s="74"/>
    </row>
    <row r="831" spans="7:7" ht="51" customHeight="1" x14ac:dyDescent="0.25">
      <c r="G831" s="74"/>
    </row>
    <row r="832" spans="7:7" ht="76.5" customHeight="1" x14ac:dyDescent="0.25">
      <c r="G832" s="74"/>
    </row>
    <row r="833" spans="7:7" ht="76.5" customHeight="1" x14ac:dyDescent="0.25">
      <c r="G833" s="74"/>
    </row>
    <row r="834" spans="7:7" ht="25.5" customHeight="1" x14ac:dyDescent="0.25">
      <c r="G834" s="74"/>
    </row>
    <row r="835" spans="7:7" x14ac:dyDescent="0.25">
      <c r="G835" s="74"/>
    </row>
    <row r="836" spans="7:7" ht="51" customHeight="1" x14ac:dyDescent="0.25">
      <c r="G836" s="74"/>
    </row>
    <row r="837" spans="7:7" x14ac:dyDescent="0.25">
      <c r="G837" s="74"/>
    </row>
    <row r="838" spans="7:7" ht="25.5" customHeight="1" x14ac:dyDescent="0.25">
      <c r="G838" s="74"/>
    </row>
    <row r="839" spans="7:7" x14ac:dyDescent="0.25">
      <c r="G839" s="74"/>
    </row>
    <row r="840" spans="7:7" x14ac:dyDescent="0.25">
      <c r="G840" s="74"/>
    </row>
    <row r="841" spans="7:7" x14ac:dyDescent="0.25">
      <c r="G841" s="74"/>
    </row>
    <row r="842" spans="7:7" x14ac:dyDescent="0.25">
      <c r="G842" s="74"/>
    </row>
    <row r="843" spans="7:7" x14ac:dyDescent="0.25">
      <c r="G843" s="74"/>
    </row>
    <row r="844" spans="7:7" x14ac:dyDescent="0.25">
      <c r="G844" s="74"/>
    </row>
    <row r="845" spans="7:7" x14ac:dyDescent="0.25">
      <c r="G845" s="74"/>
    </row>
    <row r="846" spans="7:7" x14ac:dyDescent="0.25">
      <c r="G846" s="74"/>
    </row>
    <row r="847" spans="7:7" x14ac:dyDescent="0.25">
      <c r="G847" s="74"/>
    </row>
    <row r="848" spans="7:7" ht="25.5" customHeight="1" x14ac:dyDescent="0.25">
      <c r="G848" s="74"/>
    </row>
    <row r="849" spans="7:7" ht="25.5" customHeight="1" x14ac:dyDescent="0.25">
      <c r="G849" s="74"/>
    </row>
    <row r="850" spans="7:7" ht="51" customHeight="1" x14ac:dyDescent="0.25">
      <c r="G850" s="74"/>
    </row>
    <row r="851" spans="7:7" x14ac:dyDescent="0.25">
      <c r="G851" s="74"/>
    </row>
    <row r="852" spans="7:7" ht="76.5" customHeight="1" x14ac:dyDescent="0.25">
      <c r="G852" s="74"/>
    </row>
    <row r="853" spans="7:7" ht="76.5" customHeight="1" x14ac:dyDescent="0.25">
      <c r="G853" s="74"/>
    </row>
    <row r="854" spans="7:7" ht="76.5" customHeight="1" x14ac:dyDescent="0.25">
      <c r="G854" s="74"/>
    </row>
    <row r="855" spans="7:7" ht="51" customHeight="1" x14ac:dyDescent="0.25">
      <c r="G855" s="74"/>
    </row>
    <row r="856" spans="7:7" ht="76.5" customHeight="1" x14ac:dyDescent="0.25">
      <c r="G856" s="74"/>
    </row>
    <row r="857" spans="7:7" ht="76.5" customHeight="1" x14ac:dyDescent="0.25">
      <c r="G857" s="74"/>
    </row>
    <row r="858" spans="7:7" x14ac:dyDescent="0.25">
      <c r="G858" s="74"/>
    </row>
    <row r="859" spans="7:7" ht="51" customHeight="1" x14ac:dyDescent="0.25">
      <c r="G859" s="74"/>
    </row>
    <row r="860" spans="7:7" ht="38.25" customHeight="1" x14ac:dyDescent="0.25">
      <c r="G860" s="74"/>
    </row>
    <row r="861" spans="7:7" x14ac:dyDescent="0.25">
      <c r="G861" s="74"/>
    </row>
    <row r="862" spans="7:7" x14ac:dyDescent="0.25">
      <c r="G862" s="74"/>
    </row>
    <row r="863" spans="7:7" x14ac:dyDescent="0.25">
      <c r="G863" s="74"/>
    </row>
    <row r="864" spans="7:7" x14ac:dyDescent="0.25">
      <c r="G864" s="74"/>
    </row>
    <row r="865" spans="7:7" x14ac:dyDescent="0.25">
      <c r="G865" s="74"/>
    </row>
    <row r="866" spans="7:7" x14ac:dyDescent="0.25">
      <c r="G866" s="75"/>
    </row>
  </sheetData>
  <mergeCells count="28">
    <mergeCell ref="G719:G721"/>
    <mergeCell ref="G722:G726"/>
    <mergeCell ref="G727:G728"/>
    <mergeCell ref="A142:G142"/>
    <mergeCell ref="A143:G143"/>
    <mergeCell ref="A144:A145"/>
    <mergeCell ref="B144:B145"/>
    <mergeCell ref="C144:C145"/>
    <mergeCell ref="D144:D145"/>
    <mergeCell ref="E144:E145"/>
    <mergeCell ref="F144:F145"/>
    <mergeCell ref="G144:G145"/>
    <mergeCell ref="F7:F8"/>
    <mergeCell ref="G7:G8"/>
    <mergeCell ref="A138:G138"/>
    <mergeCell ref="A139:G139"/>
    <mergeCell ref="A140:G140"/>
    <mergeCell ref="A141:G141"/>
    <mergeCell ref="A1:G1"/>
    <mergeCell ref="A2:G2"/>
    <mergeCell ref="A3:G3"/>
    <mergeCell ref="A4:G4"/>
    <mergeCell ref="A5:G5"/>
    <mergeCell ref="A7:A8"/>
    <mergeCell ref="B7:B8"/>
    <mergeCell ref="C7:C8"/>
    <mergeCell ref="D7:D8"/>
    <mergeCell ref="E7:E8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7"/>
  <sheetViews>
    <sheetView workbookViewId="0"/>
  </sheetViews>
  <sheetFormatPr defaultRowHeight="15" x14ac:dyDescent="0.25"/>
  <cols>
    <col min="1" max="1" width="7.5703125" customWidth="1"/>
    <col min="2" max="2" width="46.140625" customWidth="1"/>
    <col min="3" max="3" width="6.5703125" customWidth="1"/>
    <col min="4" max="7" width="14.7109375" customWidth="1"/>
    <col min="8" max="8" width="9.140625" customWidth="1"/>
  </cols>
  <sheetData>
    <row r="1" spans="1:7" x14ac:dyDescent="0.25">
      <c r="A1" s="76" t="s">
        <v>379</v>
      </c>
      <c r="B1" s="76"/>
      <c r="C1" s="76"/>
      <c r="D1" s="76"/>
      <c r="E1" s="76"/>
      <c r="F1" s="76"/>
      <c r="G1" s="76"/>
    </row>
    <row r="2" spans="1:7" x14ac:dyDescent="0.25">
      <c r="A2" s="80"/>
      <c r="B2" s="80"/>
      <c r="C2" s="80"/>
      <c r="D2" s="80"/>
      <c r="E2" s="80"/>
      <c r="F2" s="80"/>
      <c r="G2" s="80"/>
    </row>
    <row r="3" spans="1:7" x14ac:dyDescent="0.25">
      <c r="A3" s="113" t="s">
        <v>1</v>
      </c>
      <c r="B3" s="113"/>
      <c r="C3" s="113"/>
      <c r="D3" s="113"/>
      <c r="E3" s="113"/>
      <c r="F3" s="113"/>
      <c r="G3" s="113"/>
    </row>
    <row r="4" spans="1:7" x14ac:dyDescent="0.25">
      <c r="A4" s="113" t="s">
        <v>380</v>
      </c>
      <c r="B4" s="113"/>
      <c r="C4" s="113"/>
      <c r="D4" s="113"/>
      <c r="E4" s="113"/>
      <c r="F4" s="113"/>
      <c r="G4" s="113"/>
    </row>
    <row r="5" spans="1:7" x14ac:dyDescent="0.25">
      <c r="A5" s="113" t="s">
        <v>3</v>
      </c>
      <c r="B5" s="113"/>
      <c r="C5" s="113"/>
      <c r="D5" s="113"/>
      <c r="E5" s="113"/>
      <c r="F5" s="113"/>
      <c r="G5" s="113"/>
    </row>
    <row r="6" spans="1:7" x14ac:dyDescent="0.25">
      <c r="A6" s="113" t="s">
        <v>4</v>
      </c>
      <c r="B6" s="113"/>
      <c r="C6" s="113"/>
      <c r="D6" s="113"/>
      <c r="E6" s="113"/>
      <c r="F6" s="113"/>
      <c r="G6" s="113"/>
    </row>
    <row r="7" spans="1:7" ht="15.75" thickBot="1" x14ac:dyDescent="0.3">
      <c r="A7" s="114"/>
      <c r="B7" s="114"/>
      <c r="C7" s="114"/>
      <c r="D7" s="84"/>
      <c r="E7" s="84"/>
      <c r="F7" s="84"/>
      <c r="G7" s="84"/>
    </row>
    <row r="8" spans="1:7" ht="15.75" thickBot="1" x14ac:dyDescent="0.3">
      <c r="A8" s="78" t="s">
        <v>5</v>
      </c>
      <c r="B8" s="79" t="s">
        <v>6</v>
      </c>
      <c r="C8" s="78" t="s">
        <v>7</v>
      </c>
      <c r="D8" s="78" t="s">
        <v>8</v>
      </c>
      <c r="E8" s="78" t="s">
        <v>9</v>
      </c>
      <c r="F8" s="78" t="s">
        <v>10</v>
      </c>
      <c r="G8" s="78" t="s">
        <v>11</v>
      </c>
    </row>
    <row r="9" spans="1:7" ht="15.75" thickBot="1" x14ac:dyDescent="0.3">
      <c r="A9" s="78"/>
      <c r="B9" s="79"/>
      <c r="C9" s="78"/>
      <c r="D9" s="78"/>
      <c r="E9" s="78"/>
      <c r="F9" s="78"/>
      <c r="G9" s="78"/>
    </row>
    <row r="10" spans="1:7" ht="15.75" thickBot="1" x14ac:dyDescent="0.3">
      <c r="A10" s="85" t="s">
        <v>12</v>
      </c>
      <c r="B10" s="85" t="s">
        <v>13</v>
      </c>
      <c r="C10" s="85" t="s">
        <v>14</v>
      </c>
      <c r="D10" s="85" t="s">
        <v>15</v>
      </c>
      <c r="E10" s="85" t="s">
        <v>16</v>
      </c>
      <c r="F10" s="86" t="s">
        <v>17</v>
      </c>
      <c r="G10" s="86" t="s">
        <v>18</v>
      </c>
    </row>
    <row r="11" spans="1:7" ht="15.75" thickBot="1" x14ac:dyDescent="0.3">
      <c r="A11" s="85">
        <v>1</v>
      </c>
      <c r="B11" s="87" t="s">
        <v>19</v>
      </c>
      <c r="C11" s="88" t="s">
        <v>20</v>
      </c>
      <c r="D11" s="89">
        <v>27456800</v>
      </c>
      <c r="E11" s="89"/>
      <c r="F11" s="89">
        <f t="shared" ref="F11:F42" si="0">G11-D11</f>
        <v>0</v>
      </c>
      <c r="G11" s="90">
        <v>27456800</v>
      </c>
    </row>
    <row r="12" spans="1:7" ht="15.75" thickBot="1" x14ac:dyDescent="0.3">
      <c r="A12" s="85">
        <v>2</v>
      </c>
      <c r="B12" s="87" t="s">
        <v>21</v>
      </c>
      <c r="C12" s="88" t="s">
        <v>22</v>
      </c>
      <c r="D12" s="89"/>
      <c r="E12" s="89"/>
      <c r="F12" s="89">
        <f t="shared" si="0"/>
        <v>0</v>
      </c>
      <c r="G12" s="90"/>
    </row>
    <row r="13" spans="1:7" ht="15.75" customHeight="1" thickBot="1" x14ac:dyDescent="0.3">
      <c r="A13" s="85">
        <v>3</v>
      </c>
      <c r="B13" s="87" t="s">
        <v>23</v>
      </c>
      <c r="C13" s="88" t="s">
        <v>24</v>
      </c>
      <c r="D13" s="89"/>
      <c r="E13" s="89">
        <v>28200</v>
      </c>
      <c r="F13" s="89">
        <f t="shared" si="0"/>
        <v>550832</v>
      </c>
      <c r="G13" s="90">
        <v>550832</v>
      </c>
    </row>
    <row r="14" spans="1:7" ht="15.75" customHeight="1" thickBot="1" x14ac:dyDescent="0.3">
      <c r="A14" s="85">
        <v>4</v>
      </c>
      <c r="B14" s="87" t="s">
        <v>25</v>
      </c>
      <c r="C14" s="88" t="s">
        <v>26</v>
      </c>
      <c r="D14" s="89"/>
      <c r="E14" s="89"/>
      <c r="F14" s="89">
        <f t="shared" si="0"/>
        <v>0</v>
      </c>
      <c r="G14" s="90"/>
    </row>
    <row r="15" spans="1:7" ht="15.75" customHeight="1" thickBot="1" x14ac:dyDescent="0.3">
      <c r="A15" s="85">
        <v>5</v>
      </c>
      <c r="B15" s="87" t="s">
        <v>27</v>
      </c>
      <c r="C15" s="88" t="s">
        <v>28</v>
      </c>
      <c r="D15" s="89"/>
      <c r="E15" s="89"/>
      <c r="F15" s="89">
        <f t="shared" si="0"/>
        <v>0</v>
      </c>
      <c r="G15" s="90"/>
    </row>
    <row r="16" spans="1:7" ht="15.75" customHeight="1" thickBot="1" x14ac:dyDescent="0.3">
      <c r="A16" s="85">
        <v>6</v>
      </c>
      <c r="B16" s="87" t="s">
        <v>29</v>
      </c>
      <c r="C16" s="88" t="s">
        <v>30</v>
      </c>
      <c r="D16" s="89"/>
      <c r="E16" s="89"/>
      <c r="F16" s="89">
        <f t="shared" si="0"/>
        <v>0</v>
      </c>
      <c r="G16" s="90"/>
    </row>
    <row r="17" spans="1:7" ht="15.75" customHeight="1" thickBot="1" x14ac:dyDescent="0.3">
      <c r="A17" s="85">
        <v>7</v>
      </c>
      <c r="B17" s="87" t="s">
        <v>31</v>
      </c>
      <c r="C17" s="88" t="s">
        <v>32</v>
      </c>
      <c r="D17" s="89">
        <v>1000000</v>
      </c>
      <c r="E17" s="89"/>
      <c r="F17" s="89">
        <f t="shared" si="0"/>
        <v>59587</v>
      </c>
      <c r="G17" s="90">
        <v>1059587</v>
      </c>
    </row>
    <row r="18" spans="1:7" ht="15.75" customHeight="1" thickBot="1" x14ac:dyDescent="0.3">
      <c r="A18" s="85">
        <v>8</v>
      </c>
      <c r="B18" s="87" t="s">
        <v>33</v>
      </c>
      <c r="C18" s="88" t="s">
        <v>34</v>
      </c>
      <c r="D18" s="89"/>
      <c r="E18" s="89"/>
      <c r="F18" s="89">
        <f t="shared" si="0"/>
        <v>0</v>
      </c>
      <c r="G18" s="90"/>
    </row>
    <row r="19" spans="1:7" ht="15.75" customHeight="1" thickBot="1" x14ac:dyDescent="0.3">
      <c r="A19" s="85">
        <v>9</v>
      </c>
      <c r="B19" s="87" t="s">
        <v>35</v>
      </c>
      <c r="C19" s="88" t="s">
        <v>36</v>
      </c>
      <c r="D19" s="89">
        <v>81800</v>
      </c>
      <c r="E19" s="89"/>
      <c r="F19" s="89">
        <f t="shared" si="0"/>
        <v>0</v>
      </c>
      <c r="G19" s="90">
        <v>81800</v>
      </c>
    </row>
    <row r="20" spans="1:7" ht="15.75" customHeight="1" thickBot="1" x14ac:dyDescent="0.3">
      <c r="A20" s="85">
        <v>10</v>
      </c>
      <c r="B20" s="87" t="s">
        <v>37</v>
      </c>
      <c r="C20" s="88" t="s">
        <v>38</v>
      </c>
      <c r="D20" s="89"/>
      <c r="E20" s="89"/>
      <c r="F20" s="89">
        <f t="shared" si="0"/>
        <v>0</v>
      </c>
      <c r="G20" s="90"/>
    </row>
    <row r="21" spans="1:7" ht="15.75" customHeight="1" thickBot="1" x14ac:dyDescent="0.3">
      <c r="A21" s="85">
        <v>11</v>
      </c>
      <c r="B21" s="87" t="s">
        <v>39</v>
      </c>
      <c r="C21" s="88" t="s">
        <v>40</v>
      </c>
      <c r="D21" s="91"/>
      <c r="E21" s="91"/>
      <c r="F21" s="91">
        <f t="shared" si="0"/>
        <v>0</v>
      </c>
      <c r="G21" s="92"/>
    </row>
    <row r="22" spans="1:7" ht="15.75" customHeight="1" thickBot="1" x14ac:dyDescent="0.3">
      <c r="A22" s="85">
        <v>12</v>
      </c>
      <c r="B22" s="87" t="s">
        <v>41</v>
      </c>
      <c r="C22" s="88" t="s">
        <v>42</v>
      </c>
      <c r="D22" s="91"/>
      <c r="E22" s="91"/>
      <c r="F22" s="91">
        <f t="shared" si="0"/>
        <v>0</v>
      </c>
      <c r="G22" s="92"/>
    </row>
    <row r="23" spans="1:7" ht="15.75" customHeight="1" thickBot="1" x14ac:dyDescent="0.3">
      <c r="A23" s="85">
        <v>13</v>
      </c>
      <c r="B23" s="87" t="s">
        <v>43</v>
      </c>
      <c r="C23" s="88" t="s">
        <v>44</v>
      </c>
      <c r="D23" s="91"/>
      <c r="E23" s="91"/>
      <c r="F23" s="91">
        <f t="shared" si="0"/>
        <v>509957</v>
      </c>
      <c r="G23" s="92">
        <v>509957</v>
      </c>
    </row>
    <row r="24" spans="1:7" ht="15.75" customHeight="1" thickBot="1" x14ac:dyDescent="0.3">
      <c r="A24" s="85">
        <v>14</v>
      </c>
      <c r="B24" s="87" t="s">
        <v>45</v>
      </c>
      <c r="C24" s="88" t="s">
        <v>46</v>
      </c>
      <c r="D24" s="91">
        <v>28538600</v>
      </c>
      <c r="E24" s="91">
        <v>28200</v>
      </c>
      <c r="F24" s="91">
        <f t="shared" si="0"/>
        <v>1120376</v>
      </c>
      <c r="G24" s="92">
        <v>29658976</v>
      </c>
    </row>
    <row r="25" spans="1:7" ht="15.75" customHeight="1" thickBot="1" x14ac:dyDescent="0.3">
      <c r="A25" s="85">
        <v>15</v>
      </c>
      <c r="B25" s="87" t="s">
        <v>47</v>
      </c>
      <c r="C25" s="88" t="s">
        <v>48</v>
      </c>
      <c r="D25" s="91"/>
      <c r="E25" s="91"/>
      <c r="F25" s="91">
        <f t="shared" si="0"/>
        <v>0</v>
      </c>
      <c r="G25" s="92"/>
    </row>
    <row r="26" spans="1:7" ht="15.75" customHeight="1" thickBot="1" x14ac:dyDescent="0.3">
      <c r="A26" s="85">
        <v>16</v>
      </c>
      <c r="B26" s="87" t="s">
        <v>49</v>
      </c>
      <c r="C26" s="88" t="s">
        <v>50</v>
      </c>
      <c r="D26" s="91"/>
      <c r="E26" s="91"/>
      <c r="F26" s="91">
        <f t="shared" si="0"/>
        <v>0</v>
      </c>
      <c r="G26" s="92"/>
    </row>
    <row r="27" spans="1:7" ht="15.75" customHeight="1" thickBot="1" x14ac:dyDescent="0.3">
      <c r="A27" s="85">
        <v>17</v>
      </c>
      <c r="B27" s="87" t="s">
        <v>51</v>
      </c>
      <c r="C27" s="88" t="s">
        <v>52</v>
      </c>
      <c r="D27" s="91"/>
      <c r="E27" s="91"/>
      <c r="F27" s="91">
        <f t="shared" si="0"/>
        <v>0</v>
      </c>
      <c r="G27" s="92"/>
    </row>
    <row r="28" spans="1:7" ht="15.75" customHeight="1" thickBot="1" x14ac:dyDescent="0.3">
      <c r="A28" s="85">
        <v>18</v>
      </c>
      <c r="B28" s="87" t="s">
        <v>53</v>
      </c>
      <c r="C28" s="88" t="s">
        <v>54</v>
      </c>
      <c r="D28" s="91"/>
      <c r="E28" s="91"/>
      <c r="F28" s="91">
        <f t="shared" si="0"/>
        <v>0</v>
      </c>
      <c r="G28" s="92"/>
    </row>
    <row r="29" spans="1:7" ht="15.75" customHeight="1" thickBot="1" x14ac:dyDescent="0.3">
      <c r="A29" s="93">
        <v>19</v>
      </c>
      <c r="B29" s="94" t="s">
        <v>55</v>
      </c>
      <c r="C29" s="95" t="s">
        <v>56</v>
      </c>
      <c r="D29" s="96">
        <v>28538600</v>
      </c>
      <c r="E29" s="96">
        <v>28200</v>
      </c>
      <c r="F29" s="96">
        <f t="shared" si="0"/>
        <v>1120376</v>
      </c>
      <c r="G29" s="96">
        <v>29658976</v>
      </c>
    </row>
    <row r="30" spans="1:7" ht="15.75" customHeight="1" thickBot="1" x14ac:dyDescent="0.3">
      <c r="A30" s="93">
        <v>20</v>
      </c>
      <c r="B30" s="94" t="s">
        <v>57</v>
      </c>
      <c r="C30" s="95" t="s">
        <v>58</v>
      </c>
      <c r="D30" s="96">
        <v>6382720</v>
      </c>
      <c r="E30" s="96">
        <v>7264</v>
      </c>
      <c r="F30" s="96">
        <f t="shared" si="0"/>
        <v>248877</v>
      </c>
      <c r="G30" s="96">
        <v>6631597</v>
      </c>
    </row>
    <row r="31" spans="1:7" ht="15.75" customHeight="1" thickBot="1" x14ac:dyDescent="0.3">
      <c r="A31" s="85"/>
      <c r="B31" s="97" t="s">
        <v>59</v>
      </c>
      <c r="C31" s="98"/>
      <c r="D31" s="98">
        <v>6040520</v>
      </c>
      <c r="E31" s="98">
        <v>6875</v>
      </c>
      <c r="F31" s="98">
        <f t="shared" si="0"/>
        <v>331283</v>
      </c>
      <c r="G31" s="99">
        <v>6371803</v>
      </c>
    </row>
    <row r="32" spans="1:7" ht="15.75" customHeight="1" thickBot="1" x14ac:dyDescent="0.3">
      <c r="A32" s="85"/>
      <c r="B32" s="97" t="s">
        <v>60</v>
      </c>
      <c r="C32" s="98"/>
      <c r="D32" s="98">
        <v>342200</v>
      </c>
      <c r="E32" s="98">
        <v>389</v>
      </c>
      <c r="F32" s="98">
        <f t="shared" si="0"/>
        <v>-236510</v>
      </c>
      <c r="G32" s="99">
        <v>105690</v>
      </c>
    </row>
    <row r="33" spans="1:7" ht="15.75" customHeight="1" thickBot="1" x14ac:dyDescent="0.3">
      <c r="A33" s="85"/>
      <c r="B33" s="97" t="s">
        <v>61</v>
      </c>
      <c r="C33" s="98"/>
      <c r="D33" s="98"/>
      <c r="E33" s="98"/>
      <c r="F33" s="98">
        <f t="shared" si="0"/>
        <v>113238</v>
      </c>
      <c r="G33" s="99">
        <v>113238</v>
      </c>
    </row>
    <row r="34" spans="1:7" ht="15.75" customHeight="1" thickBot="1" x14ac:dyDescent="0.3">
      <c r="A34" s="85"/>
      <c r="B34" s="97" t="s">
        <v>381</v>
      </c>
      <c r="C34" s="89"/>
      <c r="D34" s="98"/>
      <c r="E34" s="98"/>
      <c r="F34" s="98">
        <f t="shared" si="0"/>
        <v>40866</v>
      </c>
      <c r="G34" s="99">
        <v>40866</v>
      </c>
    </row>
    <row r="35" spans="1:7" ht="15.75" customHeight="1" thickBot="1" x14ac:dyDescent="0.3">
      <c r="A35" s="85">
        <v>21</v>
      </c>
      <c r="B35" s="87" t="s">
        <v>63</v>
      </c>
      <c r="C35" s="88" t="s">
        <v>64</v>
      </c>
      <c r="D35" s="100">
        <v>1348400</v>
      </c>
      <c r="E35" s="100"/>
      <c r="F35" s="100">
        <f t="shared" si="0"/>
        <v>-1010279</v>
      </c>
      <c r="G35" s="101">
        <v>338121</v>
      </c>
    </row>
    <row r="36" spans="1:7" ht="15.75" customHeight="1" thickBot="1" x14ac:dyDescent="0.3">
      <c r="A36" s="85"/>
      <c r="B36" s="97" t="s">
        <v>65</v>
      </c>
      <c r="C36" s="98"/>
      <c r="D36" s="98">
        <v>4000</v>
      </c>
      <c r="E36" s="98"/>
      <c r="F36" s="98">
        <f t="shared" si="0"/>
        <v>8767</v>
      </c>
      <c r="G36" s="99">
        <v>12767</v>
      </c>
    </row>
    <row r="37" spans="1:7" ht="15.75" customHeight="1" thickBot="1" x14ac:dyDescent="0.3">
      <c r="A37" s="85"/>
      <c r="B37" s="97" t="s">
        <v>66</v>
      </c>
      <c r="C37" s="98"/>
      <c r="D37" s="98"/>
      <c r="E37" s="98"/>
      <c r="F37" s="98">
        <f t="shared" si="0"/>
        <v>0</v>
      </c>
      <c r="G37" s="99"/>
    </row>
    <row r="38" spans="1:7" ht="15.75" customHeight="1" thickBot="1" x14ac:dyDescent="0.3">
      <c r="A38" s="85"/>
      <c r="B38" s="97" t="s">
        <v>67</v>
      </c>
      <c r="C38" s="98"/>
      <c r="D38" s="98">
        <v>90000</v>
      </c>
      <c r="E38" s="98"/>
      <c r="F38" s="98">
        <f t="shared" si="0"/>
        <v>98182</v>
      </c>
      <c r="G38" s="99">
        <v>188182</v>
      </c>
    </row>
    <row r="39" spans="1:7" ht="15.75" customHeight="1" thickBot="1" x14ac:dyDescent="0.3">
      <c r="A39" s="85"/>
      <c r="B39" s="97" t="s">
        <v>68</v>
      </c>
      <c r="C39" s="98"/>
      <c r="D39" s="98"/>
      <c r="E39" s="98"/>
      <c r="F39" s="98">
        <f t="shared" si="0"/>
        <v>0</v>
      </c>
      <c r="G39" s="99"/>
    </row>
    <row r="40" spans="1:7" ht="15.75" customHeight="1" thickBot="1" x14ac:dyDescent="0.3">
      <c r="A40" s="85"/>
      <c r="B40" s="97" t="s">
        <v>69</v>
      </c>
      <c r="C40" s="98"/>
      <c r="D40" s="98"/>
      <c r="E40" s="98"/>
      <c r="F40" s="98">
        <f t="shared" si="0"/>
        <v>0</v>
      </c>
      <c r="G40" s="99"/>
    </row>
    <row r="41" spans="1:7" ht="15.75" customHeight="1" thickBot="1" x14ac:dyDescent="0.3">
      <c r="A41" s="85"/>
      <c r="B41" s="97" t="s">
        <v>70</v>
      </c>
      <c r="C41" s="89"/>
      <c r="D41" s="98">
        <v>1254400</v>
      </c>
      <c r="E41" s="98"/>
      <c r="F41" s="98">
        <f t="shared" si="0"/>
        <v>-1117228</v>
      </c>
      <c r="G41" s="99">
        <v>137172</v>
      </c>
    </row>
    <row r="42" spans="1:7" ht="15.75" customHeight="1" thickBot="1" x14ac:dyDescent="0.3">
      <c r="A42" s="85">
        <v>22</v>
      </c>
      <c r="B42" s="87" t="s">
        <v>71</v>
      </c>
      <c r="C42" s="88" t="s">
        <v>72</v>
      </c>
      <c r="D42" s="100">
        <v>26638760</v>
      </c>
      <c r="E42" s="100">
        <v>313760</v>
      </c>
      <c r="F42" s="100">
        <f t="shared" si="0"/>
        <v>9229807</v>
      </c>
      <c r="G42" s="101">
        <v>35868567</v>
      </c>
    </row>
    <row r="43" spans="1:7" ht="15.75" customHeight="1" thickBot="1" x14ac:dyDescent="0.3">
      <c r="A43" s="85"/>
      <c r="B43" s="97" t="s">
        <v>73</v>
      </c>
      <c r="C43" s="98"/>
      <c r="D43" s="98">
        <v>25508760</v>
      </c>
      <c r="E43" s="98"/>
      <c r="F43" s="98">
        <f t="shared" ref="F43:F74" si="1">G43-D43</f>
        <v>4731891</v>
      </c>
      <c r="G43" s="99">
        <v>30240651</v>
      </c>
    </row>
    <row r="44" spans="1:7" ht="15.75" customHeight="1" thickBot="1" x14ac:dyDescent="0.3">
      <c r="A44" s="85"/>
      <c r="B44" s="97" t="s">
        <v>74</v>
      </c>
      <c r="C44" s="98"/>
      <c r="D44" s="98">
        <v>60000</v>
      </c>
      <c r="E44" s="98"/>
      <c r="F44" s="98">
        <f t="shared" si="1"/>
        <v>28385</v>
      </c>
      <c r="G44" s="99">
        <v>88385</v>
      </c>
    </row>
    <row r="45" spans="1:7" ht="15.75" customHeight="1" thickBot="1" x14ac:dyDescent="0.3">
      <c r="A45" s="85"/>
      <c r="B45" s="97" t="s">
        <v>382</v>
      </c>
      <c r="C45" s="98"/>
      <c r="D45" s="98">
        <v>20000</v>
      </c>
      <c r="E45" s="98"/>
      <c r="F45" s="98">
        <f t="shared" si="1"/>
        <v>-16850</v>
      </c>
      <c r="G45" s="99">
        <v>3150</v>
      </c>
    </row>
    <row r="46" spans="1:7" ht="15.75" customHeight="1" thickBot="1" x14ac:dyDescent="0.3">
      <c r="A46" s="85"/>
      <c r="B46" s="97" t="s">
        <v>76</v>
      </c>
      <c r="C46" s="98"/>
      <c r="D46" s="98">
        <v>100000</v>
      </c>
      <c r="E46" s="98"/>
      <c r="F46" s="98">
        <f t="shared" si="1"/>
        <v>-100000</v>
      </c>
      <c r="G46" s="99"/>
    </row>
    <row r="47" spans="1:7" ht="15.75" customHeight="1" thickBot="1" x14ac:dyDescent="0.3">
      <c r="A47" s="85"/>
      <c r="B47" s="97" t="s">
        <v>77</v>
      </c>
      <c r="C47" s="89"/>
      <c r="D47" s="98">
        <v>950000</v>
      </c>
      <c r="E47" s="98">
        <v>313760</v>
      </c>
      <c r="F47" s="98">
        <f t="shared" si="1"/>
        <v>4586381</v>
      </c>
      <c r="G47" s="99">
        <v>5536381</v>
      </c>
    </row>
    <row r="48" spans="1:7" ht="15.75" customHeight="1" thickBot="1" x14ac:dyDescent="0.3">
      <c r="A48" s="85">
        <v>23</v>
      </c>
      <c r="B48" s="87" t="s">
        <v>78</v>
      </c>
      <c r="C48" s="88" t="s">
        <v>79</v>
      </c>
      <c r="D48" s="100"/>
      <c r="E48" s="100"/>
      <c r="F48" s="100">
        <f t="shared" si="1"/>
        <v>0</v>
      </c>
      <c r="G48" s="101"/>
    </row>
    <row r="49" spans="1:7" ht="15.75" customHeight="1" thickBot="1" x14ac:dyDescent="0.3">
      <c r="A49" s="85"/>
      <c r="B49" s="97" t="s">
        <v>80</v>
      </c>
      <c r="C49" s="98"/>
      <c r="D49" s="100"/>
      <c r="E49" s="100"/>
      <c r="F49" s="100">
        <f t="shared" si="1"/>
        <v>0</v>
      </c>
      <c r="G49" s="101"/>
    </row>
    <row r="50" spans="1:7" ht="15.75" customHeight="1" thickBot="1" x14ac:dyDescent="0.3">
      <c r="A50" s="85"/>
      <c r="B50" s="97" t="s">
        <v>81</v>
      </c>
      <c r="C50" s="91"/>
      <c r="D50" s="100"/>
      <c r="E50" s="100"/>
      <c r="F50" s="100">
        <f t="shared" si="1"/>
        <v>0</v>
      </c>
      <c r="G50" s="101"/>
    </row>
    <row r="51" spans="1:7" ht="15.75" customHeight="1" thickBot="1" x14ac:dyDescent="0.3">
      <c r="A51" s="85">
        <v>24</v>
      </c>
      <c r="B51" s="87" t="s">
        <v>82</v>
      </c>
      <c r="C51" s="88" t="s">
        <v>83</v>
      </c>
      <c r="D51" s="91">
        <v>27987160</v>
      </c>
      <c r="E51" s="91">
        <v>313760</v>
      </c>
      <c r="F51" s="91">
        <f t="shared" si="1"/>
        <v>8219528</v>
      </c>
      <c r="G51" s="92">
        <v>36206688</v>
      </c>
    </row>
    <row r="52" spans="1:7" ht="15.75" customHeight="1" thickBot="1" x14ac:dyDescent="0.3">
      <c r="A52" s="85">
        <v>25</v>
      </c>
      <c r="B52" s="87" t="s">
        <v>84</v>
      </c>
      <c r="C52" s="88" t="s">
        <v>85</v>
      </c>
      <c r="D52" s="100"/>
      <c r="E52" s="100"/>
      <c r="F52" s="100">
        <f t="shared" si="1"/>
        <v>84584</v>
      </c>
      <c r="G52" s="101">
        <v>84584</v>
      </c>
    </row>
    <row r="53" spans="1:7" ht="15.75" customHeight="1" thickBot="1" x14ac:dyDescent="0.3">
      <c r="A53" s="85"/>
      <c r="B53" s="97" t="s">
        <v>86</v>
      </c>
      <c r="C53" s="98"/>
      <c r="D53" s="100"/>
      <c r="E53" s="100"/>
      <c r="F53" s="100">
        <f t="shared" si="1"/>
        <v>84584</v>
      </c>
      <c r="G53" s="101">
        <v>84584</v>
      </c>
    </row>
    <row r="54" spans="1:7" ht="15.75" customHeight="1" thickBot="1" x14ac:dyDescent="0.3">
      <c r="A54" s="85"/>
      <c r="B54" s="97" t="s">
        <v>87</v>
      </c>
      <c r="C54" s="98"/>
      <c r="D54" s="100"/>
      <c r="E54" s="100"/>
      <c r="F54" s="100">
        <f t="shared" si="1"/>
        <v>0</v>
      </c>
      <c r="G54" s="101"/>
    </row>
    <row r="55" spans="1:7" ht="15.75" customHeight="1" thickBot="1" x14ac:dyDescent="0.3">
      <c r="A55" s="85"/>
      <c r="B55" s="97" t="s">
        <v>88</v>
      </c>
      <c r="C55" s="98"/>
      <c r="D55" s="98"/>
      <c r="E55" s="98"/>
      <c r="F55" s="98">
        <f t="shared" si="1"/>
        <v>0</v>
      </c>
      <c r="G55" s="99"/>
    </row>
    <row r="56" spans="1:7" ht="15.75" customHeight="1" thickBot="1" x14ac:dyDescent="0.3">
      <c r="A56" s="85"/>
      <c r="B56" s="97" t="s">
        <v>89</v>
      </c>
      <c r="C56" s="89"/>
      <c r="D56" s="98"/>
      <c r="E56" s="98"/>
      <c r="F56" s="98">
        <f t="shared" si="1"/>
        <v>0</v>
      </c>
      <c r="G56" s="99"/>
    </row>
    <row r="57" spans="1:7" ht="15.75" customHeight="1" thickBot="1" x14ac:dyDescent="0.3">
      <c r="A57" s="85">
        <v>26</v>
      </c>
      <c r="B57" s="87" t="s">
        <v>90</v>
      </c>
      <c r="C57" s="88" t="s">
        <v>91</v>
      </c>
      <c r="D57" s="100">
        <v>180000</v>
      </c>
      <c r="E57" s="100"/>
      <c r="F57" s="100">
        <f t="shared" si="1"/>
        <v>-45415</v>
      </c>
      <c r="G57" s="101">
        <v>134585</v>
      </c>
    </row>
    <row r="58" spans="1:7" ht="15.75" customHeight="1" thickBot="1" x14ac:dyDescent="0.3">
      <c r="A58" s="85"/>
      <c r="B58" s="97" t="s">
        <v>92</v>
      </c>
      <c r="C58" s="91"/>
      <c r="D58" s="98">
        <v>180000</v>
      </c>
      <c r="E58" s="98"/>
      <c r="F58" s="98">
        <f t="shared" si="1"/>
        <v>-45415</v>
      </c>
      <c r="G58" s="99">
        <v>134585</v>
      </c>
    </row>
    <row r="59" spans="1:7" ht="15.75" customHeight="1" thickBot="1" x14ac:dyDescent="0.3">
      <c r="A59" s="85">
        <v>27</v>
      </c>
      <c r="B59" s="87" t="s">
        <v>93</v>
      </c>
      <c r="C59" s="88" t="s">
        <v>94</v>
      </c>
      <c r="D59" s="91">
        <v>180000</v>
      </c>
      <c r="E59" s="91"/>
      <c r="F59" s="91">
        <f t="shared" si="1"/>
        <v>39169</v>
      </c>
      <c r="G59" s="92">
        <v>219169</v>
      </c>
    </row>
    <row r="60" spans="1:7" ht="15.75" customHeight="1" thickBot="1" x14ac:dyDescent="0.3">
      <c r="A60" s="85">
        <v>28</v>
      </c>
      <c r="B60" s="87" t="s">
        <v>95</v>
      </c>
      <c r="C60" s="88" t="s">
        <v>96</v>
      </c>
      <c r="D60" s="100">
        <v>2640000</v>
      </c>
      <c r="E60" s="100"/>
      <c r="F60" s="100">
        <f t="shared" si="1"/>
        <v>-151369</v>
      </c>
      <c r="G60" s="101">
        <v>2488631</v>
      </c>
    </row>
    <row r="61" spans="1:7" ht="15.75" customHeight="1" thickBot="1" x14ac:dyDescent="0.3">
      <c r="A61" s="85"/>
      <c r="B61" s="97" t="s">
        <v>97</v>
      </c>
      <c r="C61" s="98"/>
      <c r="D61" s="98">
        <v>1500000</v>
      </c>
      <c r="E61" s="98"/>
      <c r="F61" s="98">
        <f t="shared" si="1"/>
        <v>605292</v>
      </c>
      <c r="G61" s="99">
        <v>2105292</v>
      </c>
    </row>
    <row r="62" spans="1:7" ht="15.75" customHeight="1" thickBot="1" x14ac:dyDescent="0.3">
      <c r="A62" s="85"/>
      <c r="B62" s="97" t="s">
        <v>98</v>
      </c>
      <c r="C62" s="98"/>
      <c r="D62" s="98">
        <v>440000</v>
      </c>
      <c r="E62" s="98"/>
      <c r="F62" s="98">
        <f t="shared" si="1"/>
        <v>-151307</v>
      </c>
      <c r="G62" s="99">
        <v>288693</v>
      </c>
    </row>
    <row r="63" spans="1:7" ht="15.75" customHeight="1" thickBot="1" x14ac:dyDescent="0.3">
      <c r="A63" s="85"/>
      <c r="B63" s="97" t="s">
        <v>99</v>
      </c>
      <c r="C63" s="98"/>
      <c r="D63" s="98">
        <v>700000</v>
      </c>
      <c r="E63" s="98"/>
      <c r="F63" s="98">
        <f t="shared" si="1"/>
        <v>-605354</v>
      </c>
      <c r="G63" s="99">
        <v>94646</v>
      </c>
    </row>
    <row r="64" spans="1:7" ht="15.75" customHeight="1" thickBot="1" x14ac:dyDescent="0.3">
      <c r="A64" s="85"/>
      <c r="B64" s="97" t="s">
        <v>383</v>
      </c>
      <c r="C64" s="89"/>
      <c r="D64" s="98"/>
      <c r="E64" s="98"/>
      <c r="F64" s="98">
        <f t="shared" si="1"/>
        <v>0</v>
      </c>
      <c r="G64" s="99"/>
    </row>
    <row r="65" spans="1:7" ht="15.75" customHeight="1" thickBot="1" x14ac:dyDescent="0.3">
      <c r="A65" s="85">
        <v>29</v>
      </c>
      <c r="B65" s="87" t="s">
        <v>100</v>
      </c>
      <c r="C65" s="88" t="s">
        <v>101</v>
      </c>
      <c r="D65" s="91"/>
      <c r="E65" s="91"/>
      <c r="F65" s="91">
        <f t="shared" si="1"/>
        <v>0</v>
      </c>
      <c r="G65" s="92"/>
    </row>
    <row r="66" spans="1:7" ht="15.75" customHeight="1" thickBot="1" x14ac:dyDescent="0.3">
      <c r="A66" s="85">
        <v>30</v>
      </c>
      <c r="B66" s="87" t="s">
        <v>102</v>
      </c>
      <c r="C66" s="88" t="s">
        <v>103</v>
      </c>
      <c r="D66" s="91"/>
      <c r="E66" s="91"/>
      <c r="F66" s="91">
        <f t="shared" si="1"/>
        <v>0</v>
      </c>
      <c r="G66" s="92"/>
    </row>
    <row r="67" spans="1:7" ht="15.75" customHeight="1" thickBot="1" x14ac:dyDescent="0.3">
      <c r="A67" s="85">
        <v>31</v>
      </c>
      <c r="B67" s="87" t="s">
        <v>104</v>
      </c>
      <c r="C67" s="88" t="s">
        <v>105</v>
      </c>
      <c r="D67" s="91">
        <v>70000</v>
      </c>
      <c r="E67" s="91"/>
      <c r="F67" s="91">
        <f t="shared" si="1"/>
        <v>158345</v>
      </c>
      <c r="G67" s="92">
        <v>228345</v>
      </c>
    </row>
    <row r="68" spans="1:7" ht="15.75" customHeight="1" thickBot="1" x14ac:dyDescent="0.3">
      <c r="A68" s="85">
        <v>32</v>
      </c>
      <c r="B68" s="102" t="s">
        <v>106</v>
      </c>
      <c r="C68" s="88" t="s">
        <v>107</v>
      </c>
      <c r="D68" s="91"/>
      <c r="E68" s="91"/>
      <c r="F68" s="91">
        <f t="shared" si="1"/>
        <v>0</v>
      </c>
      <c r="G68" s="92"/>
    </row>
    <row r="69" spans="1:7" ht="15.75" customHeight="1" thickBot="1" x14ac:dyDescent="0.3">
      <c r="A69" s="85">
        <v>33</v>
      </c>
      <c r="B69" s="87" t="s">
        <v>108</v>
      </c>
      <c r="C69" s="88" t="s">
        <v>109</v>
      </c>
      <c r="D69" s="100">
        <v>200000</v>
      </c>
      <c r="E69" s="100"/>
      <c r="F69" s="100">
        <f t="shared" si="1"/>
        <v>-64284</v>
      </c>
      <c r="G69" s="101">
        <v>135716</v>
      </c>
    </row>
    <row r="70" spans="1:7" ht="15.75" customHeight="1" thickBot="1" x14ac:dyDescent="0.3">
      <c r="A70" s="85"/>
      <c r="B70" s="97" t="s">
        <v>110</v>
      </c>
      <c r="C70" s="98"/>
      <c r="D70" s="100"/>
      <c r="E70" s="100"/>
      <c r="F70" s="100">
        <f t="shared" si="1"/>
        <v>0</v>
      </c>
      <c r="G70" s="101"/>
    </row>
    <row r="71" spans="1:7" ht="15.75" customHeight="1" thickBot="1" x14ac:dyDescent="0.3">
      <c r="A71" s="85"/>
      <c r="B71" s="97" t="s">
        <v>111</v>
      </c>
      <c r="C71" s="98"/>
      <c r="D71" s="100"/>
      <c r="E71" s="100"/>
      <c r="F71" s="100">
        <f t="shared" si="1"/>
        <v>0</v>
      </c>
      <c r="G71" s="101"/>
    </row>
    <row r="72" spans="1:7" ht="15.75" customHeight="1" thickBot="1" x14ac:dyDescent="0.3">
      <c r="A72" s="85"/>
      <c r="B72" s="97" t="s">
        <v>112</v>
      </c>
      <c r="C72" s="98"/>
      <c r="D72" s="98">
        <v>200000</v>
      </c>
      <c r="E72" s="98"/>
      <c r="F72" s="98">
        <f t="shared" si="1"/>
        <v>-64284</v>
      </c>
      <c r="G72" s="99">
        <v>135716</v>
      </c>
    </row>
    <row r="73" spans="1:7" ht="15.75" customHeight="1" thickBot="1" x14ac:dyDescent="0.3">
      <c r="A73" s="85"/>
      <c r="B73" s="97" t="s">
        <v>113</v>
      </c>
      <c r="C73" s="98"/>
      <c r="D73" s="100"/>
      <c r="E73" s="100"/>
      <c r="F73" s="100">
        <f t="shared" si="1"/>
        <v>0</v>
      </c>
      <c r="G73" s="101"/>
    </row>
    <row r="74" spans="1:7" ht="15.75" customHeight="1" thickBot="1" x14ac:dyDescent="0.3">
      <c r="A74" s="85"/>
      <c r="B74" s="97" t="s">
        <v>384</v>
      </c>
      <c r="C74" s="89"/>
      <c r="D74" s="100"/>
      <c r="E74" s="100"/>
      <c r="F74" s="100">
        <f t="shared" si="1"/>
        <v>0</v>
      </c>
      <c r="G74" s="101"/>
    </row>
    <row r="75" spans="1:7" ht="15.75" customHeight="1" thickBot="1" x14ac:dyDescent="0.3">
      <c r="A75" s="85">
        <v>34</v>
      </c>
      <c r="B75" s="87" t="s">
        <v>115</v>
      </c>
      <c r="C75" s="88" t="s">
        <v>116</v>
      </c>
      <c r="D75" s="100">
        <v>680000</v>
      </c>
      <c r="E75" s="100"/>
      <c r="F75" s="100">
        <f t="shared" ref="F75:F106" si="2">G75-D75</f>
        <v>282033</v>
      </c>
      <c r="G75" s="101">
        <v>962033</v>
      </c>
    </row>
    <row r="76" spans="1:7" ht="15.75" customHeight="1" thickBot="1" x14ac:dyDescent="0.3">
      <c r="A76" s="85"/>
      <c r="B76" s="97" t="s">
        <v>117</v>
      </c>
      <c r="C76" s="98"/>
      <c r="D76" s="98"/>
      <c r="E76" s="98"/>
      <c r="F76" s="98">
        <f t="shared" si="2"/>
        <v>3000</v>
      </c>
      <c r="G76" s="99">
        <v>3000</v>
      </c>
    </row>
    <row r="77" spans="1:7" ht="15.75" customHeight="1" thickBot="1" x14ac:dyDescent="0.3">
      <c r="A77" s="85"/>
      <c r="B77" s="97" t="s">
        <v>118</v>
      </c>
      <c r="C77" s="98"/>
      <c r="D77" s="98">
        <v>50000</v>
      </c>
      <c r="E77" s="98"/>
      <c r="F77" s="98">
        <f t="shared" si="2"/>
        <v>-10000</v>
      </c>
      <c r="G77" s="99">
        <v>40000</v>
      </c>
    </row>
    <row r="78" spans="1:7" ht="15.75" customHeight="1" thickBot="1" x14ac:dyDescent="0.3">
      <c r="A78" s="85"/>
      <c r="B78" s="97" t="s">
        <v>119</v>
      </c>
      <c r="C78" s="98"/>
      <c r="D78" s="98">
        <v>300000</v>
      </c>
      <c r="E78" s="98"/>
      <c r="F78" s="98">
        <f t="shared" si="2"/>
        <v>-31198</v>
      </c>
      <c r="G78" s="99">
        <v>268802</v>
      </c>
    </row>
    <row r="79" spans="1:7" ht="15.75" customHeight="1" thickBot="1" x14ac:dyDescent="0.3">
      <c r="A79" s="85"/>
      <c r="B79" s="97" t="s">
        <v>120</v>
      </c>
      <c r="C79" s="91"/>
      <c r="D79" s="98">
        <v>330000</v>
      </c>
      <c r="E79" s="98"/>
      <c r="F79" s="98">
        <f t="shared" si="2"/>
        <v>320231</v>
      </c>
      <c r="G79" s="99">
        <v>650231</v>
      </c>
    </row>
    <row r="80" spans="1:7" ht="15.75" customHeight="1" thickBot="1" x14ac:dyDescent="0.3">
      <c r="A80" s="85">
        <v>35</v>
      </c>
      <c r="B80" s="87" t="s">
        <v>121</v>
      </c>
      <c r="C80" s="88" t="s">
        <v>122</v>
      </c>
      <c r="D80" s="91">
        <v>3590000</v>
      </c>
      <c r="E80" s="91"/>
      <c r="F80" s="91">
        <f t="shared" si="2"/>
        <v>224725</v>
      </c>
      <c r="G80" s="92">
        <v>3814725</v>
      </c>
    </row>
    <row r="81" spans="1:7" ht="15.75" customHeight="1" thickBot="1" x14ac:dyDescent="0.3">
      <c r="A81" s="85">
        <v>36</v>
      </c>
      <c r="B81" s="87" t="s">
        <v>123</v>
      </c>
      <c r="C81" s="88" t="s">
        <v>124</v>
      </c>
      <c r="D81" s="91"/>
      <c r="E81" s="91"/>
      <c r="F81" s="91">
        <f t="shared" si="2"/>
        <v>0</v>
      </c>
      <c r="G81" s="92"/>
    </row>
    <row r="82" spans="1:7" ht="15.75" customHeight="1" thickBot="1" x14ac:dyDescent="0.3">
      <c r="A82" s="85">
        <v>37</v>
      </c>
      <c r="B82" s="87" t="s">
        <v>125</v>
      </c>
      <c r="C82" s="88" t="s">
        <v>126</v>
      </c>
      <c r="D82" s="91"/>
      <c r="E82" s="91"/>
      <c r="F82" s="91">
        <f t="shared" si="2"/>
        <v>0</v>
      </c>
      <c r="G82" s="92"/>
    </row>
    <row r="83" spans="1:7" ht="15.75" customHeight="1" thickBot="1" x14ac:dyDescent="0.3">
      <c r="A83" s="85">
        <v>38</v>
      </c>
      <c r="B83" s="87" t="s">
        <v>127</v>
      </c>
      <c r="C83" s="88" t="s">
        <v>128</v>
      </c>
      <c r="D83" s="91"/>
      <c r="E83" s="91"/>
      <c r="F83" s="91">
        <f t="shared" si="2"/>
        <v>0</v>
      </c>
      <c r="G83" s="92"/>
    </row>
    <row r="84" spans="1:7" ht="15.75" customHeight="1" thickBot="1" x14ac:dyDescent="0.3">
      <c r="A84" s="85">
        <v>39</v>
      </c>
      <c r="B84" s="87" t="s">
        <v>129</v>
      </c>
      <c r="C84" s="88" t="s">
        <v>130</v>
      </c>
      <c r="D84" s="91">
        <v>8447240</v>
      </c>
      <c r="E84" s="91"/>
      <c r="F84" s="91">
        <f t="shared" si="2"/>
        <v>-70050</v>
      </c>
      <c r="G84" s="92">
        <v>8377190</v>
      </c>
    </row>
    <row r="85" spans="1:7" ht="15.75" customHeight="1" thickBot="1" x14ac:dyDescent="0.3">
      <c r="A85" s="85">
        <v>40</v>
      </c>
      <c r="B85" s="87" t="s">
        <v>131</v>
      </c>
      <c r="C85" s="88" t="s">
        <v>132</v>
      </c>
      <c r="D85" s="91">
        <v>290480</v>
      </c>
      <c r="E85" s="91"/>
      <c r="F85" s="91">
        <f t="shared" si="2"/>
        <v>3893520</v>
      </c>
      <c r="G85" s="92">
        <v>4184000</v>
      </c>
    </row>
    <row r="86" spans="1:7" ht="15.75" customHeight="1" thickBot="1" x14ac:dyDescent="0.3">
      <c r="A86" s="85">
        <v>41</v>
      </c>
      <c r="B86" s="87" t="s">
        <v>133</v>
      </c>
      <c r="C86" s="88" t="s">
        <v>134</v>
      </c>
      <c r="D86" s="91"/>
      <c r="E86" s="91"/>
      <c r="F86" s="91">
        <f t="shared" si="2"/>
        <v>0</v>
      </c>
      <c r="G86" s="92"/>
    </row>
    <row r="87" spans="1:7" ht="15.75" customHeight="1" thickBot="1" x14ac:dyDescent="0.3">
      <c r="A87" s="85">
        <v>42</v>
      </c>
      <c r="B87" s="87" t="s">
        <v>135</v>
      </c>
      <c r="C87" s="88" t="s">
        <v>136</v>
      </c>
      <c r="D87" s="91"/>
      <c r="E87" s="91"/>
      <c r="F87" s="91">
        <f t="shared" si="2"/>
        <v>0</v>
      </c>
      <c r="G87" s="92"/>
    </row>
    <row r="88" spans="1:7" ht="15.75" customHeight="1" thickBot="1" x14ac:dyDescent="0.3">
      <c r="A88" s="85">
        <v>43</v>
      </c>
      <c r="B88" s="87" t="s">
        <v>137</v>
      </c>
      <c r="C88" s="88" t="s">
        <v>138</v>
      </c>
      <c r="D88" s="100">
        <v>4000</v>
      </c>
      <c r="E88" s="100"/>
      <c r="F88" s="100">
        <f t="shared" si="2"/>
        <v>57616</v>
      </c>
      <c r="G88" s="101">
        <v>61616</v>
      </c>
    </row>
    <row r="89" spans="1:7" ht="15.75" customHeight="1" thickBot="1" x14ac:dyDescent="0.3">
      <c r="A89" s="85"/>
      <c r="B89" s="97" t="s">
        <v>385</v>
      </c>
      <c r="C89" s="98"/>
      <c r="D89" s="100"/>
      <c r="E89" s="100"/>
      <c r="F89" s="100">
        <f t="shared" si="2"/>
        <v>0</v>
      </c>
      <c r="G89" s="101"/>
    </row>
    <row r="90" spans="1:7" ht="15.75" customHeight="1" thickBot="1" x14ac:dyDescent="0.3">
      <c r="A90" s="85"/>
      <c r="B90" s="97" t="s">
        <v>140</v>
      </c>
      <c r="C90" s="98"/>
      <c r="D90" s="100"/>
      <c r="E90" s="100"/>
      <c r="F90" s="100">
        <f t="shared" si="2"/>
        <v>0</v>
      </c>
      <c r="G90" s="101"/>
    </row>
    <row r="91" spans="1:7" ht="15.75" customHeight="1" thickBot="1" x14ac:dyDescent="0.3">
      <c r="A91" s="85"/>
      <c r="B91" s="97" t="s">
        <v>141</v>
      </c>
      <c r="C91" s="98"/>
      <c r="D91" s="100"/>
      <c r="E91" s="100"/>
      <c r="F91" s="100">
        <f t="shared" si="2"/>
        <v>0</v>
      </c>
      <c r="G91" s="101"/>
    </row>
    <row r="92" spans="1:7" ht="15.75" customHeight="1" thickBot="1" x14ac:dyDescent="0.3">
      <c r="A92" s="85"/>
      <c r="B92" s="97" t="s">
        <v>142</v>
      </c>
      <c r="C92" s="98"/>
      <c r="D92" s="100"/>
      <c r="E92" s="100"/>
      <c r="F92" s="100">
        <f t="shared" si="2"/>
        <v>0</v>
      </c>
      <c r="G92" s="101"/>
    </row>
    <row r="93" spans="1:7" ht="15.75" customHeight="1" thickBot="1" x14ac:dyDescent="0.3">
      <c r="A93" s="85"/>
      <c r="B93" s="97" t="s">
        <v>386</v>
      </c>
      <c r="C93" s="91"/>
      <c r="D93" s="98"/>
      <c r="E93" s="98"/>
      <c r="F93" s="98">
        <f t="shared" si="2"/>
        <v>0</v>
      </c>
      <c r="G93" s="99"/>
    </row>
    <row r="94" spans="1:7" ht="15.75" customHeight="1" thickBot="1" x14ac:dyDescent="0.3">
      <c r="A94" s="85">
        <v>44</v>
      </c>
      <c r="B94" s="87" t="s">
        <v>144</v>
      </c>
      <c r="C94" s="88" t="s">
        <v>145</v>
      </c>
      <c r="D94" s="91">
        <v>8741720</v>
      </c>
      <c r="E94" s="91"/>
      <c r="F94" s="91">
        <f t="shared" si="2"/>
        <v>3881086</v>
      </c>
      <c r="G94" s="92">
        <v>12622806</v>
      </c>
    </row>
    <row r="95" spans="1:7" ht="15.75" customHeight="1" thickBot="1" x14ac:dyDescent="0.3">
      <c r="A95" s="93">
        <v>45</v>
      </c>
      <c r="B95" s="94" t="s">
        <v>146</v>
      </c>
      <c r="C95" s="95" t="s">
        <v>147</v>
      </c>
      <c r="D95" s="96">
        <v>40498880</v>
      </c>
      <c r="E95" s="96">
        <v>313760</v>
      </c>
      <c r="F95" s="96">
        <f t="shared" si="2"/>
        <v>12364508</v>
      </c>
      <c r="G95" s="103">
        <v>52863388</v>
      </c>
    </row>
    <row r="96" spans="1:7" ht="15.75" customHeight="1" thickBot="1" x14ac:dyDescent="0.3">
      <c r="A96" s="85">
        <v>46</v>
      </c>
      <c r="B96" s="87" t="s">
        <v>148</v>
      </c>
      <c r="C96" s="88" t="s">
        <v>149</v>
      </c>
      <c r="D96" s="91"/>
      <c r="E96" s="91"/>
      <c r="F96" s="91">
        <f t="shared" si="2"/>
        <v>0</v>
      </c>
      <c r="G96" s="92"/>
    </row>
    <row r="97" spans="1:7" ht="15.75" customHeight="1" thickBot="1" x14ac:dyDescent="0.3">
      <c r="A97" s="85">
        <v>47</v>
      </c>
      <c r="B97" s="87" t="s">
        <v>150</v>
      </c>
      <c r="C97" s="88" t="s">
        <v>151</v>
      </c>
      <c r="D97" s="91"/>
      <c r="E97" s="91"/>
      <c r="F97" s="91">
        <f t="shared" si="2"/>
        <v>0</v>
      </c>
      <c r="G97" s="92"/>
    </row>
    <row r="98" spans="1:7" ht="15.75" customHeight="1" thickBot="1" x14ac:dyDescent="0.3">
      <c r="A98" s="85">
        <v>48</v>
      </c>
      <c r="B98" s="102" t="s">
        <v>152</v>
      </c>
      <c r="C98" s="88" t="s">
        <v>153</v>
      </c>
      <c r="D98" s="91"/>
      <c r="E98" s="91"/>
      <c r="F98" s="91">
        <f t="shared" si="2"/>
        <v>0</v>
      </c>
      <c r="G98" s="92"/>
    </row>
    <row r="99" spans="1:7" ht="15.75" customHeight="1" thickBot="1" x14ac:dyDescent="0.3">
      <c r="A99" s="85">
        <v>49</v>
      </c>
      <c r="B99" s="102" t="s">
        <v>154</v>
      </c>
      <c r="C99" s="88" t="s">
        <v>155</v>
      </c>
      <c r="D99" s="91"/>
      <c r="E99" s="91"/>
      <c r="F99" s="91">
        <f t="shared" si="2"/>
        <v>0</v>
      </c>
      <c r="G99" s="92"/>
    </row>
    <row r="100" spans="1:7" ht="15.75" customHeight="1" thickBot="1" x14ac:dyDescent="0.3">
      <c r="A100" s="85">
        <v>50</v>
      </c>
      <c r="B100" s="102" t="s">
        <v>156</v>
      </c>
      <c r="C100" s="88" t="s">
        <v>157</v>
      </c>
      <c r="D100" s="91"/>
      <c r="E100" s="91"/>
      <c r="F100" s="91">
        <f t="shared" si="2"/>
        <v>0</v>
      </c>
      <c r="G100" s="92"/>
    </row>
    <row r="101" spans="1:7" ht="15.75" customHeight="1" thickBot="1" x14ac:dyDescent="0.3">
      <c r="A101" s="85">
        <v>51</v>
      </c>
      <c r="B101" s="87" t="s">
        <v>158</v>
      </c>
      <c r="C101" s="88" t="s">
        <v>159</v>
      </c>
      <c r="D101" s="91"/>
      <c r="E101" s="91"/>
      <c r="F101" s="91">
        <f t="shared" si="2"/>
        <v>0</v>
      </c>
      <c r="G101" s="92"/>
    </row>
    <row r="102" spans="1:7" ht="15.75" customHeight="1" thickBot="1" x14ac:dyDescent="0.3">
      <c r="A102" s="85">
        <v>52</v>
      </c>
      <c r="B102" s="87" t="s">
        <v>160</v>
      </c>
      <c r="C102" s="88" t="s">
        <v>161</v>
      </c>
      <c r="D102" s="91"/>
      <c r="E102" s="91"/>
      <c r="F102" s="91">
        <f t="shared" si="2"/>
        <v>0</v>
      </c>
      <c r="G102" s="92"/>
    </row>
    <row r="103" spans="1:7" ht="15.75" customHeight="1" thickBot="1" x14ac:dyDescent="0.3">
      <c r="A103" s="85">
        <v>53</v>
      </c>
      <c r="B103" s="87" t="s">
        <v>162</v>
      </c>
      <c r="C103" s="88" t="s">
        <v>163</v>
      </c>
      <c r="D103" s="91"/>
      <c r="E103" s="91"/>
      <c r="F103" s="91">
        <f t="shared" si="2"/>
        <v>0</v>
      </c>
      <c r="G103" s="92"/>
    </row>
    <row r="104" spans="1:7" ht="15.75" customHeight="1" thickBot="1" x14ac:dyDescent="0.3">
      <c r="A104" s="93">
        <v>54</v>
      </c>
      <c r="B104" s="94" t="s">
        <v>164</v>
      </c>
      <c r="C104" s="95" t="s">
        <v>165</v>
      </c>
      <c r="D104" s="96"/>
      <c r="E104" s="96"/>
      <c r="F104" s="96">
        <f t="shared" si="2"/>
        <v>0</v>
      </c>
      <c r="G104" s="103"/>
    </row>
    <row r="105" spans="1:7" ht="15.75" customHeight="1" thickBot="1" x14ac:dyDescent="0.3">
      <c r="A105" s="85">
        <v>55</v>
      </c>
      <c r="B105" s="87" t="s">
        <v>166</v>
      </c>
      <c r="C105" s="88" t="s">
        <v>167</v>
      </c>
      <c r="D105" s="91"/>
      <c r="E105" s="91"/>
      <c r="F105" s="91">
        <f t="shared" si="2"/>
        <v>0</v>
      </c>
      <c r="G105" s="92"/>
    </row>
    <row r="106" spans="1:7" ht="15.75" customHeight="1" thickBot="1" x14ac:dyDescent="0.3">
      <c r="A106" s="85">
        <v>56</v>
      </c>
      <c r="B106" s="87" t="s">
        <v>168</v>
      </c>
      <c r="C106" s="88" t="s">
        <v>169</v>
      </c>
      <c r="D106" s="91"/>
      <c r="E106" s="91"/>
      <c r="F106" s="91">
        <f t="shared" si="2"/>
        <v>0</v>
      </c>
      <c r="G106" s="92"/>
    </row>
    <row r="107" spans="1:7" ht="15.75" customHeight="1" thickBot="1" x14ac:dyDescent="0.3">
      <c r="A107" s="85">
        <v>57</v>
      </c>
      <c r="B107" s="87" t="s">
        <v>170</v>
      </c>
      <c r="C107" s="88" t="s">
        <v>171</v>
      </c>
      <c r="D107" s="91"/>
      <c r="E107" s="91"/>
      <c r="F107" s="91">
        <f t="shared" ref="F107:F138" si="3">G107-D107</f>
        <v>0</v>
      </c>
      <c r="G107" s="92"/>
    </row>
    <row r="108" spans="1:7" ht="15.75" customHeight="1" thickBot="1" x14ac:dyDescent="0.3">
      <c r="A108" s="85">
        <v>58</v>
      </c>
      <c r="B108" s="87" t="s">
        <v>172</v>
      </c>
      <c r="C108" s="88" t="s">
        <v>173</v>
      </c>
      <c r="D108" s="91"/>
      <c r="E108" s="91"/>
      <c r="F108" s="91">
        <f t="shared" si="3"/>
        <v>0</v>
      </c>
      <c r="G108" s="92"/>
    </row>
    <row r="109" spans="1:7" ht="15.75" customHeight="1" thickBot="1" x14ac:dyDescent="0.3">
      <c r="A109" s="85">
        <v>59</v>
      </c>
      <c r="B109" s="87" t="s">
        <v>174</v>
      </c>
      <c r="C109" s="88" t="s">
        <v>175</v>
      </c>
      <c r="D109" s="89"/>
      <c r="E109" s="89"/>
      <c r="F109" s="89">
        <f t="shared" si="3"/>
        <v>0</v>
      </c>
      <c r="G109" s="90"/>
    </row>
    <row r="110" spans="1:7" ht="15.75" customHeight="1" thickBot="1" x14ac:dyDescent="0.3">
      <c r="A110" s="85">
        <v>60</v>
      </c>
      <c r="B110" s="87" t="s">
        <v>176</v>
      </c>
      <c r="C110" s="88" t="s">
        <v>177</v>
      </c>
      <c r="D110" s="89"/>
      <c r="E110" s="89"/>
      <c r="F110" s="89">
        <f t="shared" si="3"/>
        <v>0</v>
      </c>
      <c r="G110" s="90"/>
    </row>
    <row r="111" spans="1:7" ht="15.75" customHeight="1" thickBot="1" x14ac:dyDescent="0.3">
      <c r="A111" s="85">
        <v>61</v>
      </c>
      <c r="B111" s="87" t="s">
        <v>178</v>
      </c>
      <c r="C111" s="88" t="s">
        <v>179</v>
      </c>
      <c r="D111" s="89"/>
      <c r="E111" s="89"/>
      <c r="F111" s="89">
        <f t="shared" si="3"/>
        <v>0</v>
      </c>
      <c r="G111" s="90"/>
    </row>
    <row r="112" spans="1:7" ht="15.75" customHeight="1" thickBot="1" x14ac:dyDescent="0.3">
      <c r="A112" s="85">
        <v>62</v>
      </c>
      <c r="B112" s="87" t="s">
        <v>180</v>
      </c>
      <c r="C112" s="88" t="s">
        <v>181</v>
      </c>
      <c r="D112" s="89"/>
      <c r="E112" s="89"/>
      <c r="F112" s="89">
        <f t="shared" si="3"/>
        <v>0</v>
      </c>
      <c r="G112" s="90"/>
    </row>
    <row r="113" spans="1:7" ht="15.75" customHeight="1" thickBot="1" x14ac:dyDescent="0.3">
      <c r="A113" s="85">
        <v>63</v>
      </c>
      <c r="B113" s="87" t="s">
        <v>182</v>
      </c>
      <c r="C113" s="88" t="s">
        <v>183</v>
      </c>
      <c r="D113" s="89"/>
      <c r="E113" s="89"/>
      <c r="F113" s="89">
        <f t="shared" si="3"/>
        <v>0</v>
      </c>
      <c r="G113" s="90"/>
    </row>
    <row r="114" spans="1:7" ht="15.75" customHeight="1" thickBot="1" x14ac:dyDescent="0.3">
      <c r="A114" s="85">
        <v>64</v>
      </c>
      <c r="B114" s="87" t="s">
        <v>184</v>
      </c>
      <c r="C114" s="88" t="s">
        <v>185</v>
      </c>
      <c r="D114" s="89"/>
      <c r="E114" s="89"/>
      <c r="F114" s="89">
        <f t="shared" si="3"/>
        <v>0</v>
      </c>
      <c r="G114" s="90"/>
    </row>
    <row r="115" spans="1:7" ht="15.75" customHeight="1" thickBot="1" x14ac:dyDescent="0.3">
      <c r="A115" s="85">
        <v>65</v>
      </c>
      <c r="B115" s="87" t="s">
        <v>186</v>
      </c>
      <c r="C115" s="88" t="s">
        <v>387</v>
      </c>
      <c r="D115" s="89"/>
      <c r="E115" s="89"/>
      <c r="F115" s="89">
        <f t="shared" si="3"/>
        <v>0</v>
      </c>
      <c r="G115" s="90"/>
    </row>
    <row r="116" spans="1:7" ht="15.75" customHeight="1" thickBot="1" x14ac:dyDescent="0.3">
      <c r="A116" s="85">
        <v>66</v>
      </c>
      <c r="B116" s="87" t="s">
        <v>188</v>
      </c>
      <c r="C116" s="88" t="s">
        <v>187</v>
      </c>
      <c r="D116" s="91"/>
      <c r="E116" s="91"/>
      <c r="F116" s="91">
        <f t="shared" si="3"/>
        <v>0</v>
      </c>
      <c r="G116" s="92"/>
    </row>
    <row r="117" spans="1:7" ht="15.75" customHeight="1" thickBot="1" x14ac:dyDescent="0.3">
      <c r="A117" s="93">
        <v>67</v>
      </c>
      <c r="B117" s="94" t="s">
        <v>190</v>
      </c>
      <c r="C117" s="95" t="s">
        <v>191</v>
      </c>
      <c r="D117" s="104"/>
      <c r="E117" s="104"/>
      <c r="F117" s="104">
        <f t="shared" si="3"/>
        <v>0</v>
      </c>
      <c r="G117" s="105"/>
    </row>
    <row r="118" spans="1:7" ht="15.75" customHeight="1" thickBot="1" x14ac:dyDescent="0.3">
      <c r="A118" s="85">
        <v>68</v>
      </c>
      <c r="B118" s="87" t="s">
        <v>192</v>
      </c>
      <c r="C118" s="88" t="s">
        <v>193</v>
      </c>
      <c r="D118" s="89"/>
      <c r="E118" s="89"/>
      <c r="F118" s="89">
        <f t="shared" si="3"/>
        <v>0</v>
      </c>
      <c r="G118" s="90"/>
    </row>
    <row r="119" spans="1:7" ht="15.75" customHeight="1" thickBot="1" x14ac:dyDescent="0.3">
      <c r="A119" s="85">
        <v>69</v>
      </c>
      <c r="B119" s="87" t="s">
        <v>194</v>
      </c>
      <c r="C119" s="88" t="s">
        <v>195</v>
      </c>
      <c r="D119" s="89"/>
      <c r="E119" s="89"/>
      <c r="F119" s="89">
        <f t="shared" si="3"/>
        <v>0</v>
      </c>
      <c r="G119" s="90"/>
    </row>
    <row r="120" spans="1:7" ht="15.75" customHeight="1" thickBot="1" x14ac:dyDescent="0.3">
      <c r="A120" s="85">
        <v>70</v>
      </c>
      <c r="B120" s="87" t="s">
        <v>196</v>
      </c>
      <c r="C120" s="88" t="s">
        <v>197</v>
      </c>
      <c r="D120" s="89"/>
      <c r="E120" s="89"/>
      <c r="F120" s="89">
        <f t="shared" si="3"/>
        <v>0</v>
      </c>
      <c r="G120" s="90"/>
    </row>
    <row r="121" spans="1:7" ht="15.75" customHeight="1" thickBot="1" x14ac:dyDescent="0.3">
      <c r="A121" s="85">
        <v>71</v>
      </c>
      <c r="B121" s="87" t="s">
        <v>198</v>
      </c>
      <c r="C121" s="88" t="s">
        <v>199</v>
      </c>
      <c r="D121" s="89"/>
      <c r="E121" s="89"/>
      <c r="F121" s="89">
        <f t="shared" si="3"/>
        <v>1139071</v>
      </c>
      <c r="G121" s="90">
        <v>1139071</v>
      </c>
    </row>
    <row r="122" spans="1:7" ht="15.75" customHeight="1" thickBot="1" x14ac:dyDescent="0.3">
      <c r="A122" s="85">
        <v>72</v>
      </c>
      <c r="B122" s="87" t="s">
        <v>200</v>
      </c>
      <c r="C122" s="88" t="s">
        <v>201</v>
      </c>
      <c r="D122" s="89"/>
      <c r="E122" s="89"/>
      <c r="F122" s="89">
        <f t="shared" si="3"/>
        <v>0</v>
      </c>
      <c r="G122" s="90"/>
    </row>
    <row r="123" spans="1:7" ht="15.75" customHeight="1" thickBot="1" x14ac:dyDescent="0.3">
      <c r="A123" s="85">
        <v>73</v>
      </c>
      <c r="B123" s="87" t="s">
        <v>202</v>
      </c>
      <c r="C123" s="88" t="s">
        <v>203</v>
      </c>
      <c r="D123" s="89"/>
      <c r="E123" s="89"/>
      <c r="F123" s="89">
        <f t="shared" si="3"/>
        <v>0</v>
      </c>
      <c r="G123" s="90"/>
    </row>
    <row r="124" spans="1:7" ht="15.75" customHeight="1" thickBot="1" x14ac:dyDescent="0.3">
      <c r="A124" s="85">
        <v>74</v>
      </c>
      <c r="B124" s="87" t="s">
        <v>204</v>
      </c>
      <c r="C124" s="88" t="s">
        <v>205</v>
      </c>
      <c r="D124" s="91"/>
      <c r="E124" s="91"/>
      <c r="F124" s="91">
        <f t="shared" si="3"/>
        <v>307550</v>
      </c>
      <c r="G124" s="92">
        <v>307550</v>
      </c>
    </row>
    <row r="125" spans="1:7" ht="15.75" customHeight="1" thickBot="1" x14ac:dyDescent="0.3">
      <c r="A125" s="93">
        <v>75</v>
      </c>
      <c r="B125" s="94" t="s">
        <v>206</v>
      </c>
      <c r="C125" s="95" t="s">
        <v>207</v>
      </c>
      <c r="D125" s="104"/>
      <c r="E125" s="104"/>
      <c r="F125" s="104">
        <f t="shared" si="3"/>
        <v>1446621</v>
      </c>
      <c r="G125" s="105">
        <v>1446621</v>
      </c>
    </row>
    <row r="126" spans="1:7" ht="15.75" customHeight="1" thickBot="1" x14ac:dyDescent="0.3">
      <c r="A126" s="85">
        <v>76</v>
      </c>
      <c r="B126" s="87" t="s">
        <v>208</v>
      </c>
      <c r="C126" s="88" t="s">
        <v>209</v>
      </c>
      <c r="D126" s="89"/>
      <c r="E126" s="89"/>
      <c r="F126" s="89">
        <f t="shared" si="3"/>
        <v>0</v>
      </c>
      <c r="G126" s="90"/>
    </row>
    <row r="127" spans="1:7" ht="15.75" customHeight="1" thickBot="1" x14ac:dyDescent="0.3">
      <c r="A127" s="85">
        <v>77</v>
      </c>
      <c r="B127" s="87" t="s">
        <v>210</v>
      </c>
      <c r="C127" s="88" t="s">
        <v>211</v>
      </c>
      <c r="D127" s="89"/>
      <c r="E127" s="89"/>
      <c r="F127" s="89">
        <f t="shared" si="3"/>
        <v>0</v>
      </c>
      <c r="G127" s="90"/>
    </row>
    <row r="128" spans="1:7" ht="15.75" customHeight="1" thickBot="1" x14ac:dyDescent="0.3">
      <c r="A128" s="85">
        <v>78</v>
      </c>
      <c r="B128" s="87" t="s">
        <v>212</v>
      </c>
      <c r="C128" s="88" t="s">
        <v>213</v>
      </c>
      <c r="D128" s="89"/>
      <c r="E128" s="89"/>
      <c r="F128" s="89">
        <f t="shared" si="3"/>
        <v>0</v>
      </c>
      <c r="G128" s="90"/>
    </row>
    <row r="129" spans="1:7" ht="15.75" customHeight="1" thickBot="1" x14ac:dyDescent="0.3">
      <c r="A129" s="85">
        <v>79</v>
      </c>
      <c r="B129" s="87" t="s">
        <v>214</v>
      </c>
      <c r="C129" s="88" t="s">
        <v>215</v>
      </c>
      <c r="D129" s="91"/>
      <c r="E129" s="91"/>
      <c r="F129" s="91">
        <f t="shared" si="3"/>
        <v>0</v>
      </c>
      <c r="G129" s="92"/>
    </row>
    <row r="130" spans="1:7" ht="15.75" customHeight="1" thickBot="1" x14ac:dyDescent="0.3">
      <c r="A130" s="93">
        <v>80</v>
      </c>
      <c r="B130" s="94" t="s">
        <v>216</v>
      </c>
      <c r="C130" s="95" t="s">
        <v>217</v>
      </c>
      <c r="D130" s="104"/>
      <c r="E130" s="104"/>
      <c r="F130" s="104">
        <f t="shared" si="3"/>
        <v>0</v>
      </c>
      <c r="G130" s="105"/>
    </row>
    <row r="131" spans="1:7" ht="15.75" customHeight="1" thickBot="1" x14ac:dyDescent="0.3">
      <c r="A131" s="85">
        <v>81</v>
      </c>
      <c r="B131" s="87" t="s">
        <v>218</v>
      </c>
      <c r="C131" s="88" t="s">
        <v>219</v>
      </c>
      <c r="D131" s="89"/>
      <c r="E131" s="89"/>
      <c r="F131" s="89">
        <f t="shared" si="3"/>
        <v>0</v>
      </c>
      <c r="G131" s="90"/>
    </row>
    <row r="132" spans="1:7" ht="15.75" customHeight="1" thickBot="1" x14ac:dyDescent="0.3">
      <c r="A132" s="85">
        <v>82</v>
      </c>
      <c r="B132" s="87" t="s">
        <v>220</v>
      </c>
      <c r="C132" s="88" t="s">
        <v>221</v>
      </c>
      <c r="D132" s="89"/>
      <c r="E132" s="89"/>
      <c r="F132" s="89">
        <f t="shared" si="3"/>
        <v>0</v>
      </c>
      <c r="G132" s="90"/>
    </row>
    <row r="133" spans="1:7" ht="15.75" customHeight="1" thickBot="1" x14ac:dyDescent="0.3">
      <c r="A133" s="85">
        <v>83</v>
      </c>
      <c r="B133" s="87" t="s">
        <v>222</v>
      </c>
      <c r="C133" s="88" t="s">
        <v>223</v>
      </c>
      <c r="D133" s="89"/>
      <c r="E133" s="89"/>
      <c r="F133" s="89">
        <f t="shared" si="3"/>
        <v>0</v>
      </c>
      <c r="G133" s="90"/>
    </row>
    <row r="134" spans="1:7" ht="15.75" customHeight="1" thickBot="1" x14ac:dyDescent="0.3">
      <c r="A134" s="85">
        <v>84</v>
      </c>
      <c r="B134" s="87" t="s">
        <v>224</v>
      </c>
      <c r="C134" s="88" t="s">
        <v>225</v>
      </c>
      <c r="D134" s="89"/>
      <c r="E134" s="89"/>
      <c r="F134" s="89">
        <f t="shared" si="3"/>
        <v>0</v>
      </c>
      <c r="G134" s="90"/>
    </row>
    <row r="135" spans="1:7" ht="15.75" customHeight="1" thickBot="1" x14ac:dyDescent="0.3">
      <c r="A135" s="85">
        <v>85</v>
      </c>
      <c r="B135" s="87" t="s">
        <v>226</v>
      </c>
      <c r="C135" s="88" t="s">
        <v>227</v>
      </c>
      <c r="D135" s="89"/>
      <c r="E135" s="89"/>
      <c r="F135" s="89">
        <f t="shared" si="3"/>
        <v>0</v>
      </c>
      <c r="G135" s="90"/>
    </row>
    <row r="136" spans="1:7" ht="15.75" customHeight="1" thickBot="1" x14ac:dyDescent="0.3">
      <c r="A136" s="85">
        <v>86</v>
      </c>
      <c r="B136" s="87" t="s">
        <v>228</v>
      </c>
      <c r="C136" s="88" t="s">
        <v>229</v>
      </c>
      <c r="D136" s="89"/>
      <c r="E136" s="89"/>
      <c r="F136" s="89">
        <f t="shared" si="3"/>
        <v>0</v>
      </c>
      <c r="G136" s="90"/>
    </row>
    <row r="137" spans="1:7" ht="15.75" customHeight="1" thickBot="1" x14ac:dyDescent="0.3">
      <c r="A137" s="85">
        <v>87</v>
      </c>
      <c r="B137" s="87" t="s">
        <v>230</v>
      </c>
      <c r="C137" s="88" t="s">
        <v>231</v>
      </c>
      <c r="D137" s="89"/>
      <c r="E137" s="89"/>
      <c r="F137" s="89">
        <f t="shared" si="3"/>
        <v>0</v>
      </c>
      <c r="G137" s="90"/>
    </row>
    <row r="138" spans="1:7" ht="15.75" customHeight="1" thickBot="1" x14ac:dyDescent="0.3">
      <c r="A138" s="85">
        <v>88</v>
      </c>
      <c r="B138" s="87" t="s">
        <v>232</v>
      </c>
      <c r="C138" s="88" t="s">
        <v>233</v>
      </c>
      <c r="D138" s="91"/>
      <c r="E138" s="91"/>
      <c r="F138" s="91">
        <f t="shared" si="3"/>
        <v>0</v>
      </c>
      <c r="G138" s="92"/>
    </row>
    <row r="139" spans="1:7" ht="15.75" customHeight="1" thickBot="1" x14ac:dyDescent="0.3">
      <c r="A139" s="93">
        <v>89</v>
      </c>
      <c r="B139" s="94" t="s">
        <v>234</v>
      </c>
      <c r="C139" s="95" t="s">
        <v>388</v>
      </c>
      <c r="D139" s="96"/>
      <c r="E139" s="96"/>
      <c r="F139" s="96">
        <f t="shared" ref="F139:F170" si="4">G139-D139</f>
        <v>0</v>
      </c>
      <c r="G139" s="103"/>
    </row>
    <row r="140" spans="1:7" ht="15.75" customHeight="1" thickBot="1" x14ac:dyDescent="0.3">
      <c r="A140" s="85">
        <v>90</v>
      </c>
      <c r="B140" s="87" t="s">
        <v>389</v>
      </c>
      <c r="C140" s="88" t="s">
        <v>235</v>
      </c>
      <c r="D140" s="91">
        <v>75420200</v>
      </c>
      <c r="E140" s="91">
        <v>349224</v>
      </c>
      <c r="F140" s="91">
        <f t="shared" si="4"/>
        <v>15180382</v>
      </c>
      <c r="G140" s="92">
        <v>90600582</v>
      </c>
    </row>
    <row r="141" spans="1:7" ht="15.75" customHeight="1" x14ac:dyDescent="0.25">
      <c r="B141" s="106"/>
    </row>
    <row r="142" spans="1:7" ht="15.75" customHeight="1" x14ac:dyDescent="0.25">
      <c r="A142" s="76" t="s">
        <v>390</v>
      </c>
      <c r="B142" s="76"/>
      <c r="C142" s="76"/>
      <c r="D142" s="76"/>
      <c r="E142" s="76"/>
      <c r="F142" s="76"/>
      <c r="G142" s="76"/>
    </row>
    <row r="143" spans="1:7" ht="15.75" customHeight="1" x14ac:dyDescent="0.25">
      <c r="A143" s="80"/>
      <c r="B143" s="80"/>
      <c r="C143" s="80"/>
      <c r="D143" s="80"/>
      <c r="E143" s="80"/>
      <c r="F143" s="80"/>
      <c r="G143" s="80"/>
    </row>
    <row r="144" spans="1:7" ht="15.75" customHeight="1" x14ac:dyDescent="0.25">
      <c r="A144" s="113" t="s">
        <v>1</v>
      </c>
      <c r="B144" s="113"/>
      <c r="C144" s="113"/>
      <c r="D144" s="113"/>
      <c r="E144" s="113"/>
      <c r="F144" s="113"/>
      <c r="G144" s="113"/>
    </row>
    <row r="145" spans="1:7" ht="15.75" customHeight="1" x14ac:dyDescent="0.25">
      <c r="A145" s="113" t="s">
        <v>380</v>
      </c>
      <c r="B145" s="113"/>
      <c r="C145" s="113"/>
      <c r="D145" s="113"/>
      <c r="E145" s="113"/>
      <c r="F145" s="113"/>
      <c r="G145" s="113"/>
    </row>
    <row r="146" spans="1:7" ht="15.75" customHeight="1" x14ac:dyDescent="0.25">
      <c r="A146" s="113" t="s">
        <v>3</v>
      </c>
      <c r="B146" s="113"/>
      <c r="C146" s="113"/>
      <c r="D146" s="113"/>
      <c r="E146" s="113"/>
      <c r="F146" s="113"/>
      <c r="G146" s="113"/>
    </row>
    <row r="147" spans="1:7" ht="15.75" customHeight="1" x14ac:dyDescent="0.25">
      <c r="A147" s="113" t="s">
        <v>237</v>
      </c>
      <c r="B147" s="113"/>
      <c r="C147" s="113"/>
      <c r="D147" s="113"/>
      <c r="E147" s="113"/>
      <c r="F147" s="113"/>
      <c r="G147" s="113"/>
    </row>
    <row r="148" spans="1:7" ht="15.75" customHeight="1" thickBot="1" x14ac:dyDescent="0.3">
      <c r="A148" s="83"/>
      <c r="B148" s="83"/>
      <c r="C148" s="83"/>
      <c r="D148" s="83"/>
      <c r="E148" s="83"/>
      <c r="F148" s="83"/>
      <c r="G148" s="83"/>
    </row>
    <row r="149" spans="1:7" ht="15.75" customHeight="1" thickBot="1" x14ac:dyDescent="0.3">
      <c r="A149" s="107" t="s">
        <v>391</v>
      </c>
      <c r="B149" s="115" t="s">
        <v>6</v>
      </c>
      <c r="C149" s="107" t="s">
        <v>7</v>
      </c>
      <c r="D149" s="107" t="s">
        <v>392</v>
      </c>
      <c r="E149" s="108"/>
      <c r="F149" s="116"/>
      <c r="G149" s="115" t="s">
        <v>11</v>
      </c>
    </row>
    <row r="150" spans="1:7" ht="15.75" customHeight="1" thickBot="1" x14ac:dyDescent="0.3">
      <c r="A150" s="107" t="s">
        <v>393</v>
      </c>
      <c r="B150" s="115"/>
      <c r="C150" s="107" t="s">
        <v>394</v>
      </c>
      <c r="D150" s="107" t="s">
        <v>395</v>
      </c>
      <c r="E150" s="108"/>
      <c r="F150" s="116"/>
      <c r="G150" s="115"/>
    </row>
    <row r="151" spans="1:7" ht="15.75" customHeight="1" thickBot="1" x14ac:dyDescent="0.3">
      <c r="A151" s="2" t="s">
        <v>12</v>
      </c>
      <c r="B151" s="3" t="s">
        <v>13</v>
      </c>
      <c r="C151" s="4" t="s">
        <v>14</v>
      </c>
      <c r="D151" s="5" t="s">
        <v>15</v>
      </c>
      <c r="E151" s="5"/>
      <c r="F151" s="5"/>
      <c r="G151" s="6" t="s">
        <v>16</v>
      </c>
    </row>
    <row r="152" spans="1:7" ht="15.75" customHeight="1" thickBot="1" x14ac:dyDescent="0.3">
      <c r="A152" s="2">
        <v>1</v>
      </c>
      <c r="B152" s="40" t="s">
        <v>238</v>
      </c>
      <c r="C152" s="41" t="s">
        <v>239</v>
      </c>
      <c r="D152" s="45"/>
      <c r="E152" s="45"/>
      <c r="F152" s="45">
        <f t="shared" ref="F152:F183" si="5">G152-D152</f>
        <v>0</v>
      </c>
      <c r="G152" s="47"/>
    </row>
    <row r="153" spans="1:7" ht="15.75" customHeight="1" thickBot="1" x14ac:dyDescent="0.3">
      <c r="A153" s="2">
        <v>2</v>
      </c>
      <c r="B153" s="40" t="s">
        <v>240</v>
      </c>
      <c r="C153" s="41" t="s">
        <v>241</v>
      </c>
      <c r="D153" s="45"/>
      <c r="E153" s="45"/>
      <c r="F153" s="45">
        <f t="shared" si="5"/>
        <v>0</v>
      </c>
      <c r="G153" s="47"/>
    </row>
    <row r="154" spans="1:7" ht="15.75" customHeight="1" thickBot="1" x14ac:dyDescent="0.3">
      <c r="A154" s="2">
        <v>3</v>
      </c>
      <c r="B154" s="40" t="s">
        <v>242</v>
      </c>
      <c r="C154" s="41" t="s">
        <v>243</v>
      </c>
      <c r="D154" s="45"/>
      <c r="E154" s="45"/>
      <c r="F154" s="45">
        <f t="shared" si="5"/>
        <v>0</v>
      </c>
      <c r="G154" s="47"/>
    </row>
    <row r="155" spans="1:7" ht="15.75" customHeight="1" thickBot="1" x14ac:dyDescent="0.3">
      <c r="A155" s="2">
        <v>4</v>
      </c>
      <c r="B155" s="40" t="s">
        <v>244</v>
      </c>
      <c r="C155" s="41" t="s">
        <v>245</v>
      </c>
      <c r="D155" s="45"/>
      <c r="E155" s="45"/>
      <c r="F155" s="45">
        <f t="shared" si="5"/>
        <v>0</v>
      </c>
      <c r="G155" s="47"/>
    </row>
    <row r="156" spans="1:7" ht="15.75" customHeight="1" thickBot="1" x14ac:dyDescent="0.3">
      <c r="A156" s="2">
        <v>5</v>
      </c>
      <c r="B156" s="40" t="s">
        <v>246</v>
      </c>
      <c r="C156" s="41" t="s">
        <v>247</v>
      </c>
      <c r="D156" s="45"/>
      <c r="E156" s="45"/>
      <c r="F156" s="45">
        <f t="shared" si="5"/>
        <v>0</v>
      </c>
      <c r="G156" s="47"/>
    </row>
    <row r="157" spans="1:7" ht="15.75" customHeight="1" thickBot="1" x14ac:dyDescent="0.3">
      <c r="A157" s="2">
        <v>6</v>
      </c>
      <c r="B157" s="40" t="s">
        <v>248</v>
      </c>
      <c r="C157" s="41" t="s">
        <v>249</v>
      </c>
      <c r="D157" s="45"/>
      <c r="E157" s="45"/>
      <c r="F157" s="45">
        <f t="shared" si="5"/>
        <v>0</v>
      </c>
      <c r="G157" s="47"/>
    </row>
    <row r="158" spans="1:7" ht="15.75" customHeight="1" thickBot="1" x14ac:dyDescent="0.3">
      <c r="A158" s="2">
        <v>7</v>
      </c>
      <c r="B158" s="40" t="s">
        <v>250</v>
      </c>
      <c r="C158" s="41" t="s">
        <v>251</v>
      </c>
      <c r="D158" s="45"/>
      <c r="E158" s="45"/>
      <c r="F158" s="45">
        <f t="shared" si="5"/>
        <v>0</v>
      </c>
      <c r="G158" s="47"/>
    </row>
    <row r="159" spans="1:7" ht="15.75" customHeight="1" thickBot="1" x14ac:dyDescent="0.3">
      <c r="A159" s="2">
        <v>8</v>
      </c>
      <c r="B159" s="40" t="s">
        <v>252</v>
      </c>
      <c r="C159" s="41" t="s">
        <v>253</v>
      </c>
      <c r="D159" s="45"/>
      <c r="E159" s="45"/>
      <c r="F159" s="45">
        <f t="shared" si="5"/>
        <v>0</v>
      </c>
      <c r="G159" s="47"/>
    </row>
    <row r="160" spans="1:7" ht="15.75" customHeight="1" thickBot="1" x14ac:dyDescent="0.3">
      <c r="A160" s="2">
        <v>9</v>
      </c>
      <c r="B160" s="40" t="s">
        <v>254</v>
      </c>
      <c r="C160" s="41" t="s">
        <v>255</v>
      </c>
      <c r="D160" s="45"/>
      <c r="E160" s="45"/>
      <c r="F160" s="45">
        <f t="shared" si="5"/>
        <v>0</v>
      </c>
      <c r="G160" s="47"/>
    </row>
    <row r="161" spans="1:7" ht="15.75" customHeight="1" thickBot="1" x14ac:dyDescent="0.3">
      <c r="A161" s="2">
        <v>10</v>
      </c>
      <c r="B161" s="40" t="s">
        <v>256</v>
      </c>
      <c r="C161" s="41" t="s">
        <v>257</v>
      </c>
      <c r="D161" s="45"/>
      <c r="E161" s="45"/>
      <c r="F161" s="45">
        <f t="shared" si="5"/>
        <v>0</v>
      </c>
      <c r="G161" s="47"/>
    </row>
    <row r="162" spans="1:7" ht="15.75" customHeight="1" thickBot="1" x14ac:dyDescent="0.3">
      <c r="A162" s="2">
        <v>11</v>
      </c>
      <c r="B162" s="40" t="s">
        <v>258</v>
      </c>
      <c r="C162" s="41" t="s">
        <v>259</v>
      </c>
      <c r="D162" s="45"/>
      <c r="E162" s="45"/>
      <c r="F162" s="45">
        <f t="shared" si="5"/>
        <v>0</v>
      </c>
      <c r="G162" s="47"/>
    </row>
    <row r="163" spans="1:7" ht="15.75" customHeight="1" thickBot="1" x14ac:dyDescent="0.3">
      <c r="A163" s="2">
        <v>12</v>
      </c>
      <c r="B163" s="40" t="s">
        <v>260</v>
      </c>
      <c r="C163" s="41" t="s">
        <v>261</v>
      </c>
      <c r="D163" s="45"/>
      <c r="E163" s="45"/>
      <c r="F163" s="45">
        <f t="shared" si="5"/>
        <v>0</v>
      </c>
      <c r="G163" s="47"/>
    </row>
    <row r="164" spans="1:7" ht="15.75" customHeight="1" thickBot="1" x14ac:dyDescent="0.3">
      <c r="A164" s="26"/>
      <c r="B164" s="54" t="s">
        <v>396</v>
      </c>
      <c r="C164" s="109"/>
      <c r="D164" s="51"/>
      <c r="E164" s="51"/>
      <c r="F164" s="51">
        <f t="shared" si="5"/>
        <v>0</v>
      </c>
      <c r="G164" s="53"/>
    </row>
    <row r="165" spans="1:7" ht="15.75" customHeight="1" thickBot="1" x14ac:dyDescent="0.3">
      <c r="A165" s="26"/>
      <c r="B165" s="54" t="s">
        <v>397</v>
      </c>
      <c r="C165" s="109"/>
      <c r="D165" s="51"/>
      <c r="E165" s="51"/>
      <c r="F165" s="51">
        <f t="shared" si="5"/>
        <v>0</v>
      </c>
      <c r="G165" s="53"/>
    </row>
    <row r="166" spans="1:7" ht="15.75" customHeight="1" thickBot="1" x14ac:dyDescent="0.3">
      <c r="A166" s="55"/>
      <c r="B166" s="54" t="s">
        <v>264</v>
      </c>
      <c r="C166" s="110"/>
      <c r="D166" s="51"/>
      <c r="E166" s="51"/>
      <c r="F166" s="51">
        <f t="shared" si="5"/>
        <v>0</v>
      </c>
      <c r="G166" s="53"/>
    </row>
    <row r="167" spans="1:7" ht="15.75" customHeight="1" thickBot="1" x14ac:dyDescent="0.3">
      <c r="A167" s="26"/>
      <c r="B167" s="54" t="s">
        <v>398</v>
      </c>
      <c r="C167" s="109"/>
      <c r="D167" s="51"/>
      <c r="E167" s="51"/>
      <c r="F167" s="51">
        <f t="shared" si="5"/>
        <v>0</v>
      </c>
      <c r="G167" s="53"/>
    </row>
    <row r="168" spans="1:7" ht="15.75" customHeight="1" thickBot="1" x14ac:dyDescent="0.3">
      <c r="A168" s="26"/>
      <c r="B168" s="54" t="s">
        <v>266</v>
      </c>
      <c r="C168" s="51"/>
      <c r="D168" s="51"/>
      <c r="E168" s="51"/>
      <c r="F168" s="51">
        <f t="shared" si="5"/>
        <v>0</v>
      </c>
      <c r="G168" s="53"/>
    </row>
    <row r="169" spans="1:7" ht="15.75" customHeight="1" thickBot="1" x14ac:dyDescent="0.3">
      <c r="A169" s="20">
        <v>13</v>
      </c>
      <c r="B169" s="56" t="s">
        <v>267</v>
      </c>
      <c r="C169" s="57" t="s">
        <v>268</v>
      </c>
      <c r="D169" s="71"/>
      <c r="E169" s="71"/>
      <c r="F169" s="71">
        <f t="shared" si="5"/>
        <v>0</v>
      </c>
      <c r="G169" s="72"/>
    </row>
    <row r="170" spans="1:7" ht="15.75" customHeight="1" thickBot="1" x14ac:dyDescent="0.3">
      <c r="A170" s="2">
        <v>14</v>
      </c>
      <c r="B170" s="40" t="s">
        <v>269</v>
      </c>
      <c r="C170" s="41" t="s">
        <v>270</v>
      </c>
      <c r="D170" s="45"/>
      <c r="E170" s="45"/>
      <c r="F170" s="45">
        <f t="shared" si="5"/>
        <v>0</v>
      </c>
      <c r="G170" s="47"/>
    </row>
    <row r="171" spans="1:7" ht="15.75" customHeight="1" thickBot="1" x14ac:dyDescent="0.3">
      <c r="A171" s="2">
        <v>15</v>
      </c>
      <c r="B171" s="40" t="s">
        <v>271</v>
      </c>
      <c r="C171" s="41" t="s">
        <v>272</v>
      </c>
      <c r="D171" s="45"/>
      <c r="E171" s="45"/>
      <c r="F171" s="45">
        <f t="shared" si="5"/>
        <v>0</v>
      </c>
      <c r="G171" s="47"/>
    </row>
    <row r="172" spans="1:7" ht="15.75" customHeight="1" thickBot="1" x14ac:dyDescent="0.3">
      <c r="A172" s="2">
        <v>16</v>
      </c>
      <c r="B172" s="40" t="s">
        <v>273</v>
      </c>
      <c r="C172" s="41" t="s">
        <v>274</v>
      </c>
      <c r="D172" s="45"/>
      <c r="E172" s="45"/>
      <c r="F172" s="45">
        <f t="shared" si="5"/>
        <v>0</v>
      </c>
      <c r="G172" s="47"/>
    </row>
    <row r="173" spans="1:7" ht="15.75" customHeight="1" thickBot="1" x14ac:dyDescent="0.3">
      <c r="A173" s="2">
        <v>17</v>
      </c>
      <c r="B173" s="40" t="s">
        <v>275</v>
      </c>
      <c r="C173" s="41" t="s">
        <v>276</v>
      </c>
      <c r="D173" s="45"/>
      <c r="E173" s="45"/>
      <c r="F173" s="45">
        <f t="shared" si="5"/>
        <v>0</v>
      </c>
      <c r="G173" s="47"/>
    </row>
    <row r="174" spans="1:7" ht="15.75" customHeight="1" thickBot="1" x14ac:dyDescent="0.3">
      <c r="A174" s="2">
        <v>18</v>
      </c>
      <c r="B174" s="40" t="s">
        <v>277</v>
      </c>
      <c r="C174" s="41" t="s">
        <v>278</v>
      </c>
      <c r="D174" s="45"/>
      <c r="E174" s="45"/>
      <c r="F174" s="45">
        <f t="shared" si="5"/>
        <v>0</v>
      </c>
      <c r="G174" s="47"/>
    </row>
    <row r="175" spans="1:7" ht="15.75" customHeight="1" thickBot="1" x14ac:dyDescent="0.3">
      <c r="A175" s="26"/>
      <c r="B175" s="27" t="s">
        <v>279</v>
      </c>
      <c r="C175" s="28"/>
      <c r="D175" s="51"/>
      <c r="E175" s="51"/>
      <c r="F175" s="51">
        <f t="shared" si="5"/>
        <v>0</v>
      </c>
      <c r="G175" s="53"/>
    </row>
    <row r="176" spans="1:7" ht="15.75" customHeight="1" thickBot="1" x14ac:dyDescent="0.3">
      <c r="A176" s="26"/>
      <c r="B176" s="27" t="s">
        <v>280</v>
      </c>
      <c r="C176" s="28"/>
      <c r="D176" s="51"/>
      <c r="E176" s="51"/>
      <c r="F176" s="51">
        <f t="shared" si="5"/>
        <v>0</v>
      </c>
      <c r="G176" s="53"/>
    </row>
    <row r="177" spans="1:7" ht="15.75" customHeight="1" thickBot="1" x14ac:dyDescent="0.3">
      <c r="A177" s="20">
        <v>19</v>
      </c>
      <c r="B177" s="56" t="s">
        <v>281</v>
      </c>
      <c r="C177" s="57" t="s">
        <v>282</v>
      </c>
      <c r="D177" s="71"/>
      <c r="E177" s="71"/>
      <c r="F177" s="71">
        <f t="shared" si="5"/>
        <v>0</v>
      </c>
      <c r="G177" s="72"/>
    </row>
    <row r="178" spans="1:7" ht="15.75" customHeight="1" thickBot="1" x14ac:dyDescent="0.3">
      <c r="A178" s="2">
        <v>20</v>
      </c>
      <c r="B178" s="40" t="s">
        <v>283</v>
      </c>
      <c r="C178" s="41" t="s">
        <v>284</v>
      </c>
      <c r="D178" s="45"/>
      <c r="E178" s="45"/>
      <c r="F178" s="45">
        <f t="shared" si="5"/>
        <v>0</v>
      </c>
      <c r="G178" s="47"/>
    </row>
    <row r="179" spans="1:7" ht="15.75" customHeight="1" thickBot="1" x14ac:dyDescent="0.3">
      <c r="A179" s="26"/>
      <c r="B179" s="27" t="s">
        <v>285</v>
      </c>
      <c r="C179" s="28"/>
      <c r="D179" s="51"/>
      <c r="E179" s="51"/>
      <c r="F179" s="51">
        <f t="shared" si="5"/>
        <v>0</v>
      </c>
      <c r="G179" s="53"/>
    </row>
    <row r="180" spans="1:7" ht="15.75" customHeight="1" thickBot="1" x14ac:dyDescent="0.3">
      <c r="A180" s="2">
        <v>21</v>
      </c>
      <c r="B180" s="40" t="s">
        <v>286</v>
      </c>
      <c r="C180" s="41" t="s">
        <v>287</v>
      </c>
      <c r="D180" s="45"/>
      <c r="E180" s="45"/>
      <c r="F180" s="45">
        <f t="shared" si="5"/>
        <v>0</v>
      </c>
      <c r="G180" s="47"/>
    </row>
    <row r="181" spans="1:7" ht="15.75" customHeight="1" thickBot="1" x14ac:dyDescent="0.3">
      <c r="A181" s="2">
        <v>22</v>
      </c>
      <c r="B181" s="40" t="s">
        <v>288</v>
      </c>
      <c r="C181" s="41" t="s">
        <v>289</v>
      </c>
      <c r="D181" s="45"/>
      <c r="E181" s="45"/>
      <c r="F181" s="45">
        <f t="shared" si="5"/>
        <v>0</v>
      </c>
      <c r="G181" s="47"/>
    </row>
    <row r="182" spans="1:7" ht="15.75" customHeight="1" thickBot="1" x14ac:dyDescent="0.3">
      <c r="A182" s="2">
        <v>23</v>
      </c>
      <c r="B182" s="40" t="s">
        <v>290</v>
      </c>
      <c r="C182" s="41" t="s">
        <v>291</v>
      </c>
      <c r="D182" s="45"/>
      <c r="E182" s="45"/>
      <c r="F182" s="45">
        <f t="shared" si="5"/>
        <v>0</v>
      </c>
      <c r="G182" s="47"/>
    </row>
    <row r="183" spans="1:7" ht="15.75" customHeight="1" thickBot="1" x14ac:dyDescent="0.3">
      <c r="A183" s="2">
        <v>24</v>
      </c>
      <c r="B183" s="40" t="s">
        <v>292</v>
      </c>
      <c r="C183" s="41" t="s">
        <v>293</v>
      </c>
      <c r="D183" s="45"/>
      <c r="E183" s="45"/>
      <c r="F183" s="45">
        <f t="shared" si="5"/>
        <v>0</v>
      </c>
      <c r="G183" s="47"/>
    </row>
    <row r="184" spans="1:7" ht="15.75" customHeight="1" thickBot="1" x14ac:dyDescent="0.3">
      <c r="A184" s="2">
        <v>25</v>
      </c>
      <c r="B184" s="40" t="s">
        <v>294</v>
      </c>
      <c r="C184" s="41" t="s">
        <v>295</v>
      </c>
      <c r="D184" s="45"/>
      <c r="E184" s="45"/>
      <c r="F184" s="45">
        <f t="shared" ref="F184:F215" si="6">G184-D184</f>
        <v>0</v>
      </c>
      <c r="G184" s="47"/>
    </row>
    <row r="185" spans="1:7" ht="15.75" customHeight="1" thickBot="1" x14ac:dyDescent="0.3">
      <c r="A185" s="26"/>
      <c r="B185" s="27" t="s">
        <v>296</v>
      </c>
      <c r="C185" s="28"/>
      <c r="D185" s="51"/>
      <c r="E185" s="51"/>
      <c r="F185" s="51">
        <f t="shared" si="6"/>
        <v>0</v>
      </c>
      <c r="G185" s="53"/>
    </row>
    <row r="186" spans="1:7" ht="15.75" customHeight="1" thickBot="1" x14ac:dyDescent="0.3">
      <c r="A186" s="2">
        <v>26</v>
      </c>
      <c r="B186" s="40" t="s">
        <v>297</v>
      </c>
      <c r="C186" s="41" t="s">
        <v>298</v>
      </c>
      <c r="D186" s="45"/>
      <c r="E186" s="45"/>
      <c r="F186" s="45">
        <f t="shared" si="6"/>
        <v>0</v>
      </c>
      <c r="G186" s="47"/>
    </row>
    <row r="187" spans="1:7" ht="15.75" customHeight="1" thickBot="1" x14ac:dyDescent="0.3">
      <c r="A187" s="26"/>
      <c r="B187" s="27" t="s">
        <v>299</v>
      </c>
      <c r="C187" s="28"/>
      <c r="D187" s="51"/>
      <c r="E187" s="51"/>
      <c r="F187" s="51">
        <f t="shared" si="6"/>
        <v>0</v>
      </c>
      <c r="G187" s="53"/>
    </row>
    <row r="188" spans="1:7" ht="15.75" customHeight="1" thickBot="1" x14ac:dyDescent="0.3">
      <c r="A188" s="26"/>
      <c r="B188" s="27" t="s">
        <v>300</v>
      </c>
      <c r="C188" s="28"/>
      <c r="D188" s="51"/>
      <c r="E188" s="51"/>
      <c r="F188" s="51">
        <f t="shared" si="6"/>
        <v>0</v>
      </c>
      <c r="G188" s="53"/>
    </row>
    <row r="189" spans="1:7" ht="15.75" customHeight="1" thickBot="1" x14ac:dyDescent="0.3">
      <c r="A189" s="26"/>
      <c r="B189" s="27" t="s">
        <v>301</v>
      </c>
      <c r="C189" s="28"/>
      <c r="D189" s="51"/>
      <c r="E189" s="51"/>
      <c r="F189" s="51">
        <f t="shared" si="6"/>
        <v>0</v>
      </c>
      <c r="G189" s="53"/>
    </row>
    <row r="190" spans="1:7" ht="15.75" customHeight="1" thickBot="1" x14ac:dyDescent="0.3">
      <c r="A190" s="2">
        <v>27</v>
      </c>
      <c r="B190" s="40" t="s">
        <v>302</v>
      </c>
      <c r="C190" s="41" t="s">
        <v>303</v>
      </c>
      <c r="D190" s="45"/>
      <c r="E190" s="45"/>
      <c r="F190" s="45">
        <f t="shared" si="6"/>
        <v>0</v>
      </c>
      <c r="G190" s="47"/>
    </row>
    <row r="191" spans="1:7" ht="15.75" customHeight="1" thickBot="1" x14ac:dyDescent="0.3">
      <c r="A191" s="2">
        <v>28</v>
      </c>
      <c r="B191" s="40" t="s">
        <v>304</v>
      </c>
      <c r="C191" s="41" t="s">
        <v>305</v>
      </c>
      <c r="D191" s="45"/>
      <c r="E191" s="45"/>
      <c r="F191" s="45">
        <f t="shared" si="6"/>
        <v>0</v>
      </c>
      <c r="G191" s="47"/>
    </row>
    <row r="192" spans="1:7" ht="15.75" customHeight="1" thickBot="1" x14ac:dyDescent="0.3">
      <c r="A192" s="2">
        <v>29</v>
      </c>
      <c r="B192" s="40" t="s">
        <v>306</v>
      </c>
      <c r="C192" s="41" t="s">
        <v>307</v>
      </c>
      <c r="D192" s="45"/>
      <c r="E192" s="45"/>
      <c r="F192" s="45">
        <f t="shared" si="6"/>
        <v>0</v>
      </c>
      <c r="G192" s="47"/>
    </row>
    <row r="193" spans="1:7" ht="15.75" customHeight="1" thickBot="1" x14ac:dyDescent="0.3">
      <c r="A193" s="26"/>
      <c r="B193" s="27" t="s">
        <v>308</v>
      </c>
      <c r="C193" s="28"/>
      <c r="D193" s="51"/>
      <c r="E193" s="51"/>
      <c r="F193" s="51">
        <f t="shared" si="6"/>
        <v>0</v>
      </c>
      <c r="G193" s="53"/>
    </row>
    <row r="194" spans="1:7" ht="15.75" customHeight="1" thickBot="1" x14ac:dyDescent="0.3">
      <c r="A194" s="2">
        <v>30</v>
      </c>
      <c r="B194" s="40" t="s">
        <v>309</v>
      </c>
      <c r="C194" s="41" t="s">
        <v>310</v>
      </c>
      <c r="D194" s="45"/>
      <c r="E194" s="45"/>
      <c r="F194" s="45">
        <f t="shared" si="6"/>
        <v>0</v>
      </c>
      <c r="G194" s="47"/>
    </row>
    <row r="195" spans="1:7" ht="15.75" customHeight="1" thickBot="1" x14ac:dyDescent="0.3">
      <c r="A195" s="4"/>
      <c r="B195" s="27" t="s">
        <v>311</v>
      </c>
      <c r="C195" s="28"/>
      <c r="D195" s="51"/>
      <c r="E195" s="51"/>
      <c r="F195" s="51">
        <f t="shared" si="6"/>
        <v>0</v>
      </c>
      <c r="G195" s="53"/>
    </row>
    <row r="196" spans="1:7" ht="15.75" customHeight="1" thickBot="1" x14ac:dyDescent="0.3">
      <c r="A196" s="2">
        <v>31</v>
      </c>
      <c r="B196" s="40" t="s">
        <v>312</v>
      </c>
      <c r="C196" s="41" t="s">
        <v>313</v>
      </c>
      <c r="D196" s="45"/>
      <c r="E196" s="45"/>
      <c r="F196" s="45">
        <f t="shared" si="6"/>
        <v>0</v>
      </c>
      <c r="G196" s="47"/>
    </row>
    <row r="197" spans="1:7" ht="15.75" customHeight="1" thickBot="1" x14ac:dyDescent="0.3">
      <c r="A197" s="2">
        <v>32</v>
      </c>
      <c r="B197" s="40" t="s">
        <v>314</v>
      </c>
      <c r="C197" s="41" t="s">
        <v>315</v>
      </c>
      <c r="D197" s="45"/>
      <c r="E197" s="45"/>
      <c r="F197" s="45">
        <f t="shared" si="6"/>
        <v>0</v>
      </c>
      <c r="G197" s="47"/>
    </row>
    <row r="198" spans="1:7" ht="15.75" customHeight="1" thickBot="1" x14ac:dyDescent="0.3">
      <c r="A198" s="26"/>
      <c r="B198" s="27" t="s">
        <v>316</v>
      </c>
      <c r="C198" s="28"/>
      <c r="D198" s="51"/>
      <c r="E198" s="51"/>
      <c r="F198" s="51">
        <f t="shared" si="6"/>
        <v>0</v>
      </c>
      <c r="G198" s="53"/>
    </row>
    <row r="199" spans="1:7" ht="15.75" customHeight="1" thickBot="1" x14ac:dyDescent="0.3">
      <c r="A199" s="26"/>
      <c r="B199" s="27" t="s">
        <v>317</v>
      </c>
      <c r="C199" s="28"/>
      <c r="D199" s="51"/>
      <c r="E199" s="51"/>
      <c r="F199" s="51">
        <f t="shared" si="6"/>
        <v>0</v>
      </c>
      <c r="G199" s="53"/>
    </row>
    <row r="200" spans="1:7" ht="15.75" customHeight="1" thickBot="1" x14ac:dyDescent="0.3">
      <c r="A200" s="26"/>
      <c r="B200" s="27" t="s">
        <v>318</v>
      </c>
      <c r="C200" s="28"/>
      <c r="D200" s="51"/>
      <c r="E200" s="51"/>
      <c r="F200" s="51">
        <f t="shared" si="6"/>
        <v>0</v>
      </c>
      <c r="G200" s="53"/>
    </row>
    <row r="201" spans="1:7" ht="15.75" customHeight="1" thickBot="1" x14ac:dyDescent="0.3">
      <c r="A201" s="20">
        <v>33</v>
      </c>
      <c r="B201" s="56" t="s">
        <v>319</v>
      </c>
      <c r="C201" s="57" t="s">
        <v>320</v>
      </c>
      <c r="D201" s="71"/>
      <c r="E201" s="71"/>
      <c r="F201" s="71">
        <f t="shared" si="6"/>
        <v>0</v>
      </c>
      <c r="G201" s="72"/>
    </row>
    <row r="202" spans="1:7" ht="15.75" customHeight="1" thickBot="1" x14ac:dyDescent="0.3">
      <c r="A202" s="2">
        <v>34</v>
      </c>
      <c r="B202" s="40" t="s">
        <v>321</v>
      </c>
      <c r="C202" s="41" t="s">
        <v>322</v>
      </c>
      <c r="D202" s="48"/>
      <c r="E202" s="48"/>
      <c r="F202" s="48">
        <f t="shared" si="6"/>
        <v>0</v>
      </c>
      <c r="G202" s="50"/>
    </row>
    <row r="203" spans="1:7" ht="15.75" customHeight="1" thickBot="1" x14ac:dyDescent="0.3">
      <c r="A203" s="26"/>
      <c r="B203" s="27" t="s">
        <v>323</v>
      </c>
      <c r="C203" s="28"/>
      <c r="D203" s="51"/>
      <c r="E203" s="51"/>
      <c r="F203" s="51">
        <f t="shared" si="6"/>
        <v>0</v>
      </c>
      <c r="G203" s="53"/>
    </row>
    <row r="204" spans="1:7" ht="15.75" customHeight="1" thickBot="1" x14ac:dyDescent="0.3">
      <c r="A204" s="26"/>
      <c r="B204" s="27" t="s">
        <v>324</v>
      </c>
      <c r="C204" s="28"/>
      <c r="D204" s="51"/>
      <c r="E204" s="51"/>
      <c r="F204" s="51">
        <f t="shared" si="6"/>
        <v>0</v>
      </c>
      <c r="G204" s="53"/>
    </row>
    <row r="205" spans="1:7" ht="15.75" customHeight="1" thickBot="1" x14ac:dyDescent="0.3">
      <c r="A205" s="26"/>
      <c r="B205" s="27" t="s">
        <v>325</v>
      </c>
      <c r="C205" s="28"/>
      <c r="D205" s="51"/>
      <c r="E205" s="51"/>
      <c r="F205" s="51">
        <f t="shared" si="6"/>
        <v>0</v>
      </c>
      <c r="G205" s="53"/>
    </row>
    <row r="206" spans="1:7" ht="15.75" customHeight="1" thickBot="1" x14ac:dyDescent="0.3">
      <c r="A206" s="2">
        <v>35</v>
      </c>
      <c r="B206" s="40" t="s">
        <v>326</v>
      </c>
      <c r="C206" s="41" t="s">
        <v>327</v>
      </c>
      <c r="D206" s="48">
        <v>6482665</v>
      </c>
      <c r="E206" s="48"/>
      <c r="F206" s="48">
        <f t="shared" si="6"/>
        <v>2822588</v>
      </c>
      <c r="G206" s="50">
        <v>9305253</v>
      </c>
    </row>
    <row r="207" spans="1:7" ht="15.75" customHeight="1" thickBot="1" x14ac:dyDescent="0.3">
      <c r="A207" s="26"/>
      <c r="B207" s="27" t="s">
        <v>328</v>
      </c>
      <c r="C207" s="28"/>
      <c r="D207" s="111"/>
      <c r="E207" s="111"/>
      <c r="F207" s="111">
        <f t="shared" si="6"/>
        <v>0</v>
      </c>
      <c r="G207" s="112"/>
    </row>
    <row r="208" spans="1:7" ht="15.75" customHeight="1" thickBot="1" x14ac:dyDescent="0.3">
      <c r="A208" s="26"/>
      <c r="B208" s="27" t="s">
        <v>329</v>
      </c>
      <c r="C208" s="28"/>
      <c r="D208" s="111"/>
      <c r="E208" s="111"/>
      <c r="F208" s="111">
        <f t="shared" si="6"/>
        <v>0</v>
      </c>
      <c r="G208" s="112"/>
    </row>
    <row r="209" spans="1:7" ht="15.75" customHeight="1" thickBot="1" x14ac:dyDescent="0.3">
      <c r="A209" s="2">
        <v>36</v>
      </c>
      <c r="B209" s="40" t="s">
        <v>330</v>
      </c>
      <c r="C209" s="41" t="s">
        <v>331</v>
      </c>
      <c r="D209" s="48"/>
      <c r="E209" s="48"/>
      <c r="F209" s="48">
        <f t="shared" si="6"/>
        <v>0</v>
      </c>
      <c r="G209" s="50"/>
    </row>
    <row r="210" spans="1:7" ht="15.75" customHeight="1" thickBot="1" x14ac:dyDescent="0.3">
      <c r="A210" s="2">
        <v>37</v>
      </c>
      <c r="B210" s="40" t="s">
        <v>332</v>
      </c>
      <c r="C210" s="41" t="s">
        <v>333</v>
      </c>
      <c r="D210" s="48"/>
      <c r="E210" s="48"/>
      <c r="F210" s="48">
        <f t="shared" si="6"/>
        <v>0</v>
      </c>
      <c r="G210" s="50"/>
    </row>
    <row r="211" spans="1:7" ht="15.75" customHeight="1" thickBot="1" x14ac:dyDescent="0.3">
      <c r="A211" s="26"/>
      <c r="B211" s="27" t="s">
        <v>334</v>
      </c>
      <c r="C211" s="28"/>
      <c r="D211" s="111"/>
      <c r="E211" s="111"/>
      <c r="F211" s="111">
        <f t="shared" si="6"/>
        <v>0</v>
      </c>
      <c r="G211" s="112"/>
    </row>
    <row r="212" spans="1:7" ht="15.75" customHeight="1" thickBot="1" x14ac:dyDescent="0.3">
      <c r="A212" s="2">
        <v>38</v>
      </c>
      <c r="B212" s="40" t="s">
        <v>335</v>
      </c>
      <c r="C212" s="41" t="s">
        <v>336</v>
      </c>
      <c r="D212" s="48">
        <v>1146075</v>
      </c>
      <c r="E212" s="48"/>
      <c r="F212" s="48">
        <f t="shared" si="6"/>
        <v>-1146075</v>
      </c>
      <c r="G212" s="50"/>
    </row>
    <row r="213" spans="1:7" ht="15.75" customHeight="1" thickBot="1" x14ac:dyDescent="0.3">
      <c r="A213" s="2">
        <v>39</v>
      </c>
      <c r="B213" s="40" t="s">
        <v>337</v>
      </c>
      <c r="C213" s="41" t="s">
        <v>338</v>
      </c>
      <c r="D213" s="48">
        <v>2059760</v>
      </c>
      <c r="E213" s="48"/>
      <c r="F213" s="48">
        <f t="shared" si="6"/>
        <v>452665</v>
      </c>
      <c r="G213" s="50">
        <v>2512425</v>
      </c>
    </row>
    <row r="214" spans="1:7" ht="15.75" customHeight="1" thickBot="1" x14ac:dyDescent="0.3">
      <c r="A214" s="2">
        <v>40</v>
      </c>
      <c r="B214" s="40" t="s">
        <v>339</v>
      </c>
      <c r="C214" s="41" t="s">
        <v>340</v>
      </c>
      <c r="D214" s="48"/>
      <c r="E214" s="48"/>
      <c r="F214" s="48">
        <f t="shared" si="6"/>
        <v>1753000</v>
      </c>
      <c r="G214" s="50">
        <v>1753000</v>
      </c>
    </row>
    <row r="215" spans="1:7" ht="15.75" customHeight="1" thickBot="1" x14ac:dyDescent="0.3">
      <c r="A215" s="2">
        <v>41</v>
      </c>
      <c r="B215" s="40" t="s">
        <v>341</v>
      </c>
      <c r="C215" s="41" t="s">
        <v>342</v>
      </c>
      <c r="D215" s="48"/>
      <c r="E215" s="48"/>
      <c r="F215" s="48">
        <f t="shared" si="6"/>
        <v>114</v>
      </c>
      <c r="G215" s="50">
        <v>114</v>
      </c>
    </row>
    <row r="216" spans="1:7" ht="15.75" customHeight="1" thickBot="1" x14ac:dyDescent="0.3">
      <c r="A216" s="2">
        <v>42</v>
      </c>
      <c r="B216" s="40" t="s">
        <v>343</v>
      </c>
      <c r="C216" s="41" t="s">
        <v>344</v>
      </c>
      <c r="D216" s="48"/>
      <c r="E216" s="48"/>
      <c r="F216" s="48">
        <f t="shared" ref="F216:F247" si="7">G216-D216</f>
        <v>0</v>
      </c>
      <c r="G216" s="50"/>
    </row>
    <row r="217" spans="1:7" ht="15.75" customHeight="1" thickBot="1" x14ac:dyDescent="0.3">
      <c r="A217" s="2">
        <v>43</v>
      </c>
      <c r="B217" s="40" t="s">
        <v>345</v>
      </c>
      <c r="C217" s="41" t="s">
        <v>346</v>
      </c>
      <c r="D217" s="48"/>
      <c r="E217" s="48"/>
      <c r="F217" s="48">
        <f t="shared" si="7"/>
        <v>1</v>
      </c>
      <c r="G217" s="50">
        <v>1</v>
      </c>
    </row>
    <row r="218" spans="1:7" ht="15.75" customHeight="1" thickBot="1" x14ac:dyDescent="0.3">
      <c r="A218" s="20">
        <v>44</v>
      </c>
      <c r="B218" s="56" t="s">
        <v>347</v>
      </c>
      <c r="C218" s="57" t="s">
        <v>348</v>
      </c>
      <c r="D218" s="58">
        <v>9688500</v>
      </c>
      <c r="E218" s="58"/>
      <c r="F218" s="58">
        <f t="shared" si="7"/>
        <v>3882293</v>
      </c>
      <c r="G218" s="60">
        <v>13570793</v>
      </c>
    </row>
    <row r="219" spans="1:7" ht="15.75" customHeight="1" thickBot="1" x14ac:dyDescent="0.3">
      <c r="A219" s="2">
        <v>45</v>
      </c>
      <c r="B219" s="40" t="s">
        <v>349</v>
      </c>
      <c r="C219" s="41" t="s">
        <v>350</v>
      </c>
      <c r="D219" s="48"/>
      <c r="E219" s="48"/>
      <c r="F219" s="48">
        <f t="shared" si="7"/>
        <v>0</v>
      </c>
      <c r="G219" s="50"/>
    </row>
    <row r="220" spans="1:7" ht="15.75" customHeight="1" thickBot="1" x14ac:dyDescent="0.3">
      <c r="A220" s="2">
        <v>46</v>
      </c>
      <c r="B220" s="40" t="s">
        <v>351</v>
      </c>
      <c r="C220" s="41" t="s">
        <v>352</v>
      </c>
      <c r="D220" s="48"/>
      <c r="E220" s="48"/>
      <c r="F220" s="48">
        <f t="shared" si="7"/>
        <v>0</v>
      </c>
      <c r="G220" s="50"/>
    </row>
    <row r="221" spans="1:7" ht="15.75" customHeight="1" thickBot="1" x14ac:dyDescent="0.3">
      <c r="A221" s="2">
        <v>47</v>
      </c>
      <c r="B221" s="40" t="s">
        <v>353</v>
      </c>
      <c r="C221" s="41" t="s">
        <v>354</v>
      </c>
      <c r="D221" s="48"/>
      <c r="E221" s="48"/>
      <c r="F221" s="48">
        <f t="shared" si="7"/>
        <v>0</v>
      </c>
      <c r="G221" s="50"/>
    </row>
    <row r="222" spans="1:7" ht="15.75" customHeight="1" thickBot="1" x14ac:dyDescent="0.3">
      <c r="A222" s="2">
        <v>48</v>
      </c>
      <c r="B222" s="40" t="s">
        <v>355</v>
      </c>
      <c r="C222" s="41" t="s">
        <v>356</v>
      </c>
      <c r="D222" s="48"/>
      <c r="E222" s="48"/>
      <c r="F222" s="48">
        <f t="shared" si="7"/>
        <v>0</v>
      </c>
      <c r="G222" s="50"/>
    </row>
    <row r="223" spans="1:7" ht="15.75" customHeight="1" thickBot="1" x14ac:dyDescent="0.3">
      <c r="A223" s="2">
        <v>49</v>
      </c>
      <c r="B223" s="40" t="s">
        <v>357</v>
      </c>
      <c r="C223" s="41" t="s">
        <v>358</v>
      </c>
      <c r="D223" s="48"/>
      <c r="E223" s="48"/>
      <c r="F223" s="48">
        <f t="shared" si="7"/>
        <v>0</v>
      </c>
      <c r="G223" s="50"/>
    </row>
    <row r="224" spans="1:7" ht="15.75" customHeight="1" thickBot="1" x14ac:dyDescent="0.3">
      <c r="A224" s="20">
        <v>50</v>
      </c>
      <c r="B224" s="56" t="s">
        <v>359</v>
      </c>
      <c r="C224" s="57" t="s">
        <v>360</v>
      </c>
      <c r="D224" s="58"/>
      <c r="E224" s="58"/>
      <c r="F224" s="58">
        <f t="shared" si="7"/>
        <v>0</v>
      </c>
      <c r="G224" s="60"/>
    </row>
    <row r="225" spans="1:7" ht="15.75" customHeight="1" thickBot="1" x14ac:dyDescent="0.3">
      <c r="A225" s="2">
        <v>51</v>
      </c>
      <c r="B225" s="40" t="s">
        <v>361</v>
      </c>
      <c r="C225" s="41" t="s">
        <v>362</v>
      </c>
      <c r="D225" s="48"/>
      <c r="E225" s="48"/>
      <c r="F225" s="48">
        <f t="shared" si="7"/>
        <v>0</v>
      </c>
      <c r="G225" s="50"/>
    </row>
    <row r="226" spans="1:7" ht="15.75" customHeight="1" thickBot="1" x14ac:dyDescent="0.3">
      <c r="A226" s="2">
        <v>52</v>
      </c>
      <c r="B226" s="40" t="s">
        <v>363</v>
      </c>
      <c r="C226" s="41" t="s">
        <v>364</v>
      </c>
      <c r="D226" s="48"/>
      <c r="E226" s="48"/>
      <c r="F226" s="48">
        <f t="shared" si="7"/>
        <v>0</v>
      </c>
      <c r="G226" s="50"/>
    </row>
    <row r="227" spans="1:7" ht="15.75" customHeight="1" thickBot="1" x14ac:dyDescent="0.3">
      <c r="A227" s="2">
        <v>53</v>
      </c>
      <c r="B227" s="40" t="s">
        <v>365</v>
      </c>
      <c r="C227" s="41" t="s">
        <v>366</v>
      </c>
      <c r="D227" s="48"/>
      <c r="E227" s="48"/>
      <c r="F227" s="48">
        <f t="shared" si="7"/>
        <v>0</v>
      </c>
      <c r="G227" s="50"/>
    </row>
    <row r="228" spans="1:7" ht="15.75" customHeight="1" thickBot="1" x14ac:dyDescent="0.3">
      <c r="A228" s="20">
        <v>54</v>
      </c>
      <c r="B228" s="56" t="s">
        <v>367</v>
      </c>
      <c r="C228" s="57" t="s">
        <v>368</v>
      </c>
      <c r="D228" s="58"/>
      <c r="E228" s="58"/>
      <c r="F228" s="58">
        <f t="shared" si="7"/>
        <v>0</v>
      </c>
      <c r="G228" s="60"/>
    </row>
    <row r="229" spans="1:7" ht="15.75" customHeight="1" thickBot="1" x14ac:dyDescent="0.3">
      <c r="A229" s="2">
        <v>55</v>
      </c>
      <c r="B229" s="40" t="s">
        <v>369</v>
      </c>
      <c r="C229" s="41" t="s">
        <v>370</v>
      </c>
      <c r="D229" s="48"/>
      <c r="E229" s="48"/>
      <c r="F229" s="48">
        <f t="shared" si="7"/>
        <v>0</v>
      </c>
      <c r="G229" s="50"/>
    </row>
    <row r="230" spans="1:7" ht="15.75" customHeight="1" thickBot="1" x14ac:dyDescent="0.3">
      <c r="A230" s="2">
        <v>56</v>
      </c>
      <c r="B230" s="40" t="s">
        <v>371</v>
      </c>
      <c r="C230" s="41" t="s">
        <v>372</v>
      </c>
      <c r="D230" s="48"/>
      <c r="E230" s="48"/>
      <c r="F230" s="48">
        <f t="shared" si="7"/>
        <v>0</v>
      </c>
      <c r="G230" s="50"/>
    </row>
    <row r="231" spans="1:7" ht="15.75" customHeight="1" thickBot="1" x14ac:dyDescent="0.3">
      <c r="A231" s="2">
        <v>57</v>
      </c>
      <c r="B231" s="40" t="s">
        <v>373</v>
      </c>
      <c r="C231" s="41" t="s">
        <v>374</v>
      </c>
      <c r="D231" s="48"/>
      <c r="E231" s="48"/>
      <c r="F231" s="48">
        <f t="shared" si="7"/>
        <v>0</v>
      </c>
      <c r="G231" s="50"/>
    </row>
    <row r="232" spans="1:7" ht="15.75" customHeight="1" thickBot="1" x14ac:dyDescent="0.3">
      <c r="A232" s="20">
        <v>58</v>
      </c>
      <c r="B232" s="56" t="s">
        <v>375</v>
      </c>
      <c r="C232" s="57" t="s">
        <v>376</v>
      </c>
      <c r="D232" s="58"/>
      <c r="E232" s="58"/>
      <c r="F232" s="58">
        <f t="shared" si="7"/>
        <v>0</v>
      </c>
      <c r="G232" s="60"/>
    </row>
    <row r="233" spans="1:7" ht="15.75" customHeight="1" thickBot="1" x14ac:dyDescent="0.3">
      <c r="A233" s="2">
        <v>59</v>
      </c>
      <c r="B233" s="40" t="s">
        <v>377</v>
      </c>
      <c r="C233" s="41" t="s">
        <v>378</v>
      </c>
      <c r="D233" s="48">
        <v>9688500</v>
      </c>
      <c r="E233" s="48"/>
      <c r="F233" s="48">
        <f t="shared" si="7"/>
        <v>3882293</v>
      </c>
      <c r="G233" s="50">
        <v>13570793</v>
      </c>
    </row>
    <row r="234" spans="1:7" ht="15.75" customHeight="1" thickBot="1" x14ac:dyDescent="0.3">
      <c r="A234" s="20">
        <v>60</v>
      </c>
      <c r="B234" s="56" t="s">
        <v>399</v>
      </c>
      <c r="C234" s="57" t="s">
        <v>400</v>
      </c>
      <c r="D234" s="58">
        <v>65731700</v>
      </c>
      <c r="E234" s="58"/>
      <c r="F234" s="58">
        <f t="shared" si="7"/>
        <v>10721005</v>
      </c>
      <c r="G234" s="60">
        <v>76452705</v>
      </c>
    </row>
    <row r="235" spans="1:7" ht="15.75" customHeight="1" thickBot="1" x14ac:dyDescent="0.3">
      <c r="A235" s="2">
        <v>61</v>
      </c>
      <c r="B235" s="40" t="s">
        <v>401</v>
      </c>
      <c r="C235" s="41" t="s">
        <v>402</v>
      </c>
      <c r="D235" s="48">
        <v>65731700</v>
      </c>
      <c r="E235" s="43">
        <v>35464</v>
      </c>
      <c r="F235" s="48">
        <f t="shared" si="7"/>
        <v>10407245</v>
      </c>
      <c r="G235" s="50">
        <v>76138945</v>
      </c>
    </row>
    <row r="236" spans="1:7" ht="15.75" customHeight="1" thickBot="1" x14ac:dyDescent="0.3">
      <c r="A236" s="2">
        <v>62</v>
      </c>
      <c r="B236" s="40" t="s">
        <v>403</v>
      </c>
      <c r="C236" s="41" t="s">
        <v>404</v>
      </c>
      <c r="D236" s="48"/>
      <c r="E236" s="49">
        <v>313760</v>
      </c>
      <c r="F236" s="48">
        <f t="shared" si="7"/>
        <v>313760</v>
      </c>
      <c r="G236" s="50">
        <v>313760</v>
      </c>
    </row>
    <row r="237" spans="1:7" ht="15.75" customHeight="1" thickBot="1" x14ac:dyDescent="0.3">
      <c r="A237" s="2">
        <v>63</v>
      </c>
      <c r="B237" s="40" t="s">
        <v>405</v>
      </c>
      <c r="C237" s="41" t="s">
        <v>406</v>
      </c>
      <c r="D237" s="48">
        <v>75420200</v>
      </c>
      <c r="E237" s="49">
        <v>349224</v>
      </c>
      <c r="F237" s="48">
        <f t="shared" si="7"/>
        <v>14603298</v>
      </c>
      <c r="G237" s="50">
        <v>90023498</v>
      </c>
    </row>
  </sheetData>
  <mergeCells count="23">
    <mergeCell ref="A146:G146"/>
    <mergeCell ref="A147:G147"/>
    <mergeCell ref="B149:B150"/>
    <mergeCell ref="F149:F150"/>
    <mergeCell ref="G149:G150"/>
    <mergeCell ref="F8:F9"/>
    <mergeCell ref="G8:G9"/>
    <mergeCell ref="A142:G142"/>
    <mergeCell ref="A143:G143"/>
    <mergeCell ref="A144:G144"/>
    <mergeCell ref="A145:G145"/>
    <mergeCell ref="A7:C7"/>
    <mergeCell ref="A8:A9"/>
    <mergeCell ref="B8:B9"/>
    <mergeCell ref="C8:C9"/>
    <mergeCell ref="D8:D9"/>
    <mergeCell ref="E8:E9"/>
    <mergeCell ref="A1:G1"/>
    <mergeCell ref="A2:G2"/>
    <mergeCell ref="A3:G3"/>
    <mergeCell ref="A4:G4"/>
    <mergeCell ref="A5:G5"/>
    <mergeCell ref="A6:G6"/>
  </mergeCells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workbookViewId="0"/>
  </sheetViews>
  <sheetFormatPr defaultRowHeight="15" x14ac:dyDescent="0.25"/>
  <cols>
    <col min="1" max="1" width="9.140625" customWidth="1"/>
    <col min="2" max="2" width="42.28515625" customWidth="1"/>
    <col min="3" max="3" width="9.140625" customWidth="1"/>
    <col min="4" max="7" width="13.85546875" customWidth="1"/>
    <col min="8" max="8" width="9.140625" customWidth="1"/>
  </cols>
  <sheetData>
    <row r="1" spans="1:7" x14ac:dyDescent="0.25">
      <c r="A1" s="76" t="s">
        <v>407</v>
      </c>
      <c r="B1" s="76"/>
      <c r="C1" s="76"/>
      <c r="D1" s="76"/>
      <c r="E1" s="76"/>
      <c r="F1" s="76"/>
      <c r="G1" s="76"/>
    </row>
    <row r="2" spans="1:7" ht="15.75" customHeight="1" x14ac:dyDescent="0.25">
      <c r="A2" s="113" t="s">
        <v>1</v>
      </c>
      <c r="B2" s="113"/>
      <c r="C2" s="113"/>
      <c r="D2" s="113"/>
      <c r="E2" s="113"/>
      <c r="F2" s="113"/>
      <c r="G2" s="113"/>
    </row>
    <row r="3" spans="1:7" x14ac:dyDescent="0.25">
      <c r="A3" s="113" t="s">
        <v>408</v>
      </c>
      <c r="B3" s="113"/>
      <c r="C3" s="113"/>
      <c r="D3" s="113"/>
      <c r="E3" s="113"/>
      <c r="F3" s="113"/>
      <c r="G3" s="113"/>
    </row>
    <row r="4" spans="1:7" x14ac:dyDescent="0.25">
      <c r="A4" s="113" t="s">
        <v>3</v>
      </c>
      <c r="B4" s="113"/>
      <c r="C4" s="113"/>
      <c r="D4" s="113"/>
      <c r="E4" s="113"/>
      <c r="F4" s="113"/>
      <c r="G4" s="113"/>
    </row>
    <row r="5" spans="1:7" x14ac:dyDescent="0.25">
      <c r="A5" s="113" t="s">
        <v>4</v>
      </c>
      <c r="B5" s="113"/>
      <c r="C5" s="113"/>
      <c r="D5" s="113"/>
      <c r="E5" s="113"/>
      <c r="F5" s="113"/>
      <c r="G5" s="113"/>
    </row>
    <row r="6" spans="1:7" ht="15.75" thickBot="1" x14ac:dyDescent="0.3"/>
    <row r="7" spans="1:7" ht="15" customHeight="1" thickBot="1" x14ac:dyDescent="0.3">
      <c r="A7" s="78" t="s">
        <v>5</v>
      </c>
      <c r="B7" s="79" t="s">
        <v>6</v>
      </c>
      <c r="C7" s="78" t="s">
        <v>7</v>
      </c>
      <c r="D7" s="78" t="s">
        <v>8</v>
      </c>
      <c r="E7" s="78" t="s">
        <v>9</v>
      </c>
      <c r="F7" s="78" t="s">
        <v>10</v>
      </c>
      <c r="G7" s="78" t="s">
        <v>11</v>
      </c>
    </row>
    <row r="8" spans="1:7" ht="15" customHeight="1" thickBot="1" x14ac:dyDescent="0.3">
      <c r="A8" s="78"/>
      <c r="B8" s="79"/>
      <c r="C8" s="78"/>
      <c r="D8" s="78"/>
      <c r="E8" s="78"/>
      <c r="F8" s="78"/>
      <c r="G8" s="78"/>
    </row>
    <row r="9" spans="1:7" ht="15" customHeight="1" thickBot="1" x14ac:dyDescent="0.3">
      <c r="A9" s="117" t="s">
        <v>12</v>
      </c>
      <c r="B9" s="118" t="s">
        <v>13</v>
      </c>
      <c r="C9" s="119" t="s">
        <v>14</v>
      </c>
      <c r="D9" s="120" t="s">
        <v>15</v>
      </c>
      <c r="E9" s="120"/>
      <c r="F9" s="120"/>
      <c r="G9" s="121" t="s">
        <v>16</v>
      </c>
    </row>
    <row r="10" spans="1:7" ht="15" customHeight="1" thickBot="1" x14ac:dyDescent="0.3">
      <c r="A10" s="117">
        <v>1</v>
      </c>
      <c r="B10" s="122" t="s">
        <v>19</v>
      </c>
      <c r="C10" s="123" t="s">
        <v>20</v>
      </c>
      <c r="D10" s="124">
        <v>18592000</v>
      </c>
      <c r="E10" s="124">
        <v>-24500</v>
      </c>
      <c r="F10" s="124">
        <f t="shared" ref="F10:F41" si="0">G10-D10</f>
        <v>0</v>
      </c>
      <c r="G10" s="125">
        <v>18592000</v>
      </c>
    </row>
    <row r="11" spans="1:7" ht="15" customHeight="1" thickBot="1" x14ac:dyDescent="0.3">
      <c r="A11" s="117">
        <v>2</v>
      </c>
      <c r="B11" s="122" t="s">
        <v>21</v>
      </c>
      <c r="C11" s="123" t="s">
        <v>22</v>
      </c>
      <c r="D11" s="124">
        <v>1639337</v>
      </c>
      <c r="E11" s="124"/>
      <c r="F11" s="124">
        <f t="shared" si="0"/>
        <v>-1639337</v>
      </c>
      <c r="G11" s="125"/>
    </row>
    <row r="12" spans="1:7" ht="15" customHeight="1" thickBot="1" x14ac:dyDescent="0.3">
      <c r="A12" s="117">
        <v>3</v>
      </c>
      <c r="B12" s="122" t="s">
        <v>23</v>
      </c>
      <c r="C12" s="123" t="s">
        <v>24</v>
      </c>
      <c r="D12" s="124"/>
      <c r="E12" s="124"/>
      <c r="F12" s="124">
        <f t="shared" si="0"/>
        <v>0</v>
      </c>
      <c r="G12" s="125"/>
    </row>
    <row r="13" spans="1:7" ht="26.25" thickBot="1" x14ac:dyDescent="0.3">
      <c r="A13" s="117">
        <v>4</v>
      </c>
      <c r="B13" s="126" t="s">
        <v>25</v>
      </c>
      <c r="C13" s="123" t="s">
        <v>26</v>
      </c>
      <c r="D13" s="124"/>
      <c r="E13" s="124"/>
      <c r="F13" s="124">
        <f t="shared" si="0"/>
        <v>0</v>
      </c>
      <c r="G13" s="125"/>
    </row>
    <row r="14" spans="1:7" ht="15.75" thickBot="1" x14ac:dyDescent="0.3">
      <c r="A14" s="117">
        <v>5</v>
      </c>
      <c r="B14" s="126" t="s">
        <v>27</v>
      </c>
      <c r="C14" s="123" t="s">
        <v>28</v>
      </c>
      <c r="D14" s="124"/>
      <c r="E14" s="124"/>
      <c r="F14" s="124">
        <f t="shared" si="0"/>
        <v>0</v>
      </c>
      <c r="G14" s="125"/>
    </row>
    <row r="15" spans="1:7" ht="15.75" thickBot="1" x14ac:dyDescent="0.3">
      <c r="A15" s="117">
        <v>6</v>
      </c>
      <c r="B15" s="126" t="s">
        <v>29</v>
      </c>
      <c r="C15" s="123" t="s">
        <v>30</v>
      </c>
      <c r="D15" s="124"/>
      <c r="E15" s="124"/>
      <c r="F15" s="124">
        <f t="shared" si="0"/>
        <v>0</v>
      </c>
      <c r="G15" s="125"/>
    </row>
    <row r="16" spans="1:7" ht="15.75" customHeight="1" thickBot="1" x14ac:dyDescent="0.3">
      <c r="A16" s="117">
        <v>7</v>
      </c>
      <c r="B16" s="126" t="s">
        <v>31</v>
      </c>
      <c r="C16" s="123" t="s">
        <v>32</v>
      </c>
      <c r="D16" s="124">
        <v>1043063</v>
      </c>
      <c r="E16" s="124"/>
      <c r="F16" s="124">
        <f t="shared" si="0"/>
        <v>765840</v>
      </c>
      <c r="G16" s="125">
        <v>1808903</v>
      </c>
    </row>
    <row r="17" spans="1:7" ht="15.75" thickBot="1" x14ac:dyDescent="0.3">
      <c r="A17" s="117">
        <v>8</v>
      </c>
      <c r="B17" s="126" t="s">
        <v>33</v>
      </c>
      <c r="C17" s="123" t="s">
        <v>34</v>
      </c>
      <c r="D17" s="124"/>
      <c r="E17" s="124"/>
      <c r="F17" s="124">
        <f t="shared" si="0"/>
        <v>0</v>
      </c>
      <c r="G17" s="125"/>
    </row>
    <row r="18" spans="1:7" ht="15.75" thickBot="1" x14ac:dyDescent="0.3">
      <c r="A18" s="117">
        <v>9</v>
      </c>
      <c r="B18" s="126" t="s">
        <v>35</v>
      </c>
      <c r="C18" s="123" t="s">
        <v>36</v>
      </c>
      <c r="D18" s="124">
        <v>363000</v>
      </c>
      <c r="E18" s="124"/>
      <c r="F18" s="124">
        <f t="shared" si="0"/>
        <v>0</v>
      </c>
      <c r="G18" s="125">
        <v>363000</v>
      </c>
    </row>
    <row r="19" spans="1:7" ht="15.75" thickBot="1" x14ac:dyDescent="0.3">
      <c r="A19" s="117">
        <v>10</v>
      </c>
      <c r="B19" s="126" t="s">
        <v>37</v>
      </c>
      <c r="C19" s="123" t="s">
        <v>38</v>
      </c>
      <c r="D19" s="124"/>
      <c r="E19" s="124"/>
      <c r="F19" s="124">
        <f t="shared" si="0"/>
        <v>0</v>
      </c>
      <c r="G19" s="125"/>
    </row>
    <row r="20" spans="1:7" ht="15.75" thickBot="1" x14ac:dyDescent="0.3">
      <c r="A20" s="117">
        <v>11</v>
      </c>
      <c r="B20" s="126" t="s">
        <v>39</v>
      </c>
      <c r="C20" s="123" t="s">
        <v>40</v>
      </c>
      <c r="D20" s="124"/>
      <c r="E20" s="124"/>
      <c r="F20" s="124">
        <f t="shared" si="0"/>
        <v>0</v>
      </c>
      <c r="G20" s="125"/>
    </row>
    <row r="21" spans="1:7" ht="15.75" thickBot="1" x14ac:dyDescent="0.3">
      <c r="A21" s="117">
        <v>12</v>
      </c>
      <c r="B21" s="126" t="s">
        <v>41</v>
      </c>
      <c r="C21" s="123" t="s">
        <v>42</v>
      </c>
      <c r="D21" s="124"/>
      <c r="E21" s="124"/>
      <c r="F21" s="124">
        <f t="shared" si="0"/>
        <v>0</v>
      </c>
      <c r="G21" s="125"/>
    </row>
    <row r="22" spans="1:7" ht="15.75" thickBot="1" x14ac:dyDescent="0.3">
      <c r="A22" s="117">
        <v>13</v>
      </c>
      <c r="B22" s="126" t="s">
        <v>43</v>
      </c>
      <c r="C22" s="123" t="s">
        <v>44</v>
      </c>
      <c r="D22" s="124"/>
      <c r="E22" s="124">
        <v>183400</v>
      </c>
      <c r="F22" s="124">
        <f t="shared" si="0"/>
        <v>452390</v>
      </c>
      <c r="G22" s="125">
        <v>452390</v>
      </c>
    </row>
    <row r="23" spans="1:7" ht="15.75" thickBot="1" x14ac:dyDescent="0.3">
      <c r="A23" s="117">
        <v>14</v>
      </c>
      <c r="B23" s="126" t="s">
        <v>45</v>
      </c>
      <c r="C23" s="123" t="s">
        <v>46</v>
      </c>
      <c r="D23" s="127">
        <v>21637400</v>
      </c>
      <c r="E23" s="127"/>
      <c r="F23" s="127">
        <f t="shared" si="0"/>
        <v>-421107</v>
      </c>
      <c r="G23" s="128">
        <v>21216293</v>
      </c>
    </row>
    <row r="24" spans="1:7" ht="15.75" thickBot="1" x14ac:dyDescent="0.3">
      <c r="A24" s="117">
        <v>15</v>
      </c>
      <c r="B24" s="126" t="s">
        <v>47</v>
      </c>
      <c r="C24" s="123" t="s">
        <v>48</v>
      </c>
      <c r="D24" s="127"/>
      <c r="E24" s="127"/>
      <c r="F24" s="127">
        <f t="shared" si="0"/>
        <v>0</v>
      </c>
      <c r="G24" s="128"/>
    </row>
    <row r="25" spans="1:7" ht="26.25" thickBot="1" x14ac:dyDescent="0.3">
      <c r="A25" s="117">
        <v>16</v>
      </c>
      <c r="B25" s="126" t="s">
        <v>49</v>
      </c>
      <c r="C25" s="123" t="s">
        <v>50</v>
      </c>
      <c r="D25" s="129"/>
      <c r="E25" s="129"/>
      <c r="F25" s="129">
        <f t="shared" si="0"/>
        <v>0</v>
      </c>
      <c r="G25" s="130"/>
    </row>
    <row r="26" spans="1:7" ht="15.75" thickBot="1" x14ac:dyDescent="0.3">
      <c r="A26" s="117">
        <v>17</v>
      </c>
      <c r="B26" s="122" t="s">
        <v>51</v>
      </c>
      <c r="C26" s="123" t="s">
        <v>52</v>
      </c>
      <c r="D26" s="131">
        <v>300000</v>
      </c>
      <c r="E26" s="131"/>
      <c r="F26" s="131">
        <f t="shared" si="0"/>
        <v>-294483</v>
      </c>
      <c r="G26" s="132">
        <v>5517</v>
      </c>
    </row>
    <row r="27" spans="1:7" ht="15.75" thickBot="1" x14ac:dyDescent="0.3">
      <c r="A27" s="117">
        <v>18</v>
      </c>
      <c r="B27" s="126" t="s">
        <v>53</v>
      </c>
      <c r="C27" s="123" t="s">
        <v>54</v>
      </c>
      <c r="D27" s="127">
        <v>300000</v>
      </c>
      <c r="E27" s="127"/>
      <c r="F27" s="127">
        <f t="shared" si="0"/>
        <v>-294483</v>
      </c>
      <c r="G27" s="128">
        <v>5517</v>
      </c>
    </row>
    <row r="28" spans="1:7" ht="15.75" thickBot="1" x14ac:dyDescent="0.3">
      <c r="A28" s="133">
        <v>19</v>
      </c>
      <c r="B28" s="134" t="s">
        <v>55</v>
      </c>
      <c r="C28" s="135" t="s">
        <v>56</v>
      </c>
      <c r="D28" s="136">
        <v>21937400</v>
      </c>
      <c r="E28" s="136"/>
      <c r="F28" s="136">
        <f t="shared" si="0"/>
        <v>-715590</v>
      </c>
      <c r="G28" s="137">
        <v>21221810</v>
      </c>
    </row>
    <row r="29" spans="1:7" ht="26.25" thickBot="1" x14ac:dyDescent="0.3">
      <c r="A29" s="133">
        <v>20</v>
      </c>
      <c r="B29" s="134" t="s">
        <v>409</v>
      </c>
      <c r="C29" s="135" t="s">
        <v>58</v>
      </c>
      <c r="D29" s="136">
        <v>4938820</v>
      </c>
      <c r="E29" s="136"/>
      <c r="F29" s="136">
        <f t="shared" si="0"/>
        <v>0</v>
      </c>
      <c r="G29" s="137">
        <v>4938820</v>
      </c>
    </row>
    <row r="30" spans="1:7" ht="15.75" thickBot="1" x14ac:dyDescent="0.3">
      <c r="A30" s="138"/>
      <c r="B30" s="139" t="s">
        <v>59</v>
      </c>
      <c r="C30" s="124"/>
      <c r="D30" s="124">
        <v>4450903</v>
      </c>
      <c r="E30" s="124">
        <v>36403</v>
      </c>
      <c r="F30" s="124">
        <f t="shared" si="0"/>
        <v>-203389</v>
      </c>
      <c r="G30" s="125">
        <v>4247514</v>
      </c>
    </row>
    <row r="31" spans="1:7" ht="15.75" thickBot="1" x14ac:dyDescent="0.3">
      <c r="A31" s="138"/>
      <c r="B31" s="139" t="s">
        <v>60</v>
      </c>
      <c r="C31" s="124"/>
      <c r="D31" s="124">
        <v>250194</v>
      </c>
      <c r="E31" s="124"/>
      <c r="F31" s="124">
        <f t="shared" si="0"/>
        <v>120932</v>
      </c>
      <c r="G31" s="125">
        <v>371126</v>
      </c>
    </row>
    <row r="32" spans="1:7" ht="15.75" thickBot="1" x14ac:dyDescent="0.3">
      <c r="A32" s="138"/>
      <c r="B32" s="139" t="s">
        <v>61</v>
      </c>
      <c r="C32" s="124"/>
      <c r="D32" s="124"/>
      <c r="E32" s="124"/>
      <c r="F32" s="124">
        <f t="shared" si="0"/>
        <v>0</v>
      </c>
      <c r="G32" s="125"/>
    </row>
    <row r="33" spans="1:7" ht="15.75" thickBot="1" x14ac:dyDescent="0.3">
      <c r="A33" s="138"/>
      <c r="B33" s="139" t="s">
        <v>381</v>
      </c>
      <c r="C33" s="129"/>
      <c r="D33" s="124">
        <v>237723</v>
      </c>
      <c r="E33" s="124"/>
      <c r="F33" s="124">
        <f t="shared" si="0"/>
        <v>82457</v>
      </c>
      <c r="G33" s="125">
        <v>320180</v>
      </c>
    </row>
    <row r="34" spans="1:7" ht="15.75" thickBot="1" x14ac:dyDescent="0.3">
      <c r="A34" s="117">
        <v>21</v>
      </c>
      <c r="B34" s="126" t="s">
        <v>63</v>
      </c>
      <c r="C34" s="123" t="s">
        <v>64</v>
      </c>
      <c r="D34" s="131">
        <v>200000</v>
      </c>
      <c r="E34" s="131"/>
      <c r="F34" s="131">
        <f t="shared" si="0"/>
        <v>28600</v>
      </c>
      <c r="G34" s="132">
        <v>228600</v>
      </c>
    </row>
    <row r="35" spans="1:7" ht="15.75" thickBot="1" x14ac:dyDescent="0.3">
      <c r="A35" s="138"/>
      <c r="B35" s="139" t="s">
        <v>65</v>
      </c>
      <c r="C35" s="124"/>
      <c r="D35" s="131"/>
      <c r="E35" s="131"/>
      <c r="F35" s="131">
        <f t="shared" si="0"/>
        <v>0</v>
      </c>
      <c r="G35" s="132"/>
    </row>
    <row r="36" spans="1:7" ht="15.75" thickBot="1" x14ac:dyDescent="0.3">
      <c r="A36" s="138"/>
      <c r="B36" s="139" t="s">
        <v>66</v>
      </c>
      <c r="C36" s="124"/>
      <c r="D36" s="131"/>
      <c r="E36" s="131"/>
      <c r="F36" s="131">
        <f t="shared" si="0"/>
        <v>0</v>
      </c>
      <c r="G36" s="132"/>
    </row>
    <row r="37" spans="1:7" ht="15.75" thickBot="1" x14ac:dyDescent="0.3">
      <c r="A37" s="138"/>
      <c r="B37" s="139" t="s">
        <v>67</v>
      </c>
      <c r="C37" s="124"/>
      <c r="D37" s="131"/>
      <c r="E37" s="131"/>
      <c r="F37" s="131">
        <f t="shared" si="0"/>
        <v>0</v>
      </c>
      <c r="G37" s="132"/>
    </row>
    <row r="38" spans="1:7" ht="15.75" thickBot="1" x14ac:dyDescent="0.3">
      <c r="A38" s="138"/>
      <c r="B38" s="139" t="s">
        <v>68</v>
      </c>
      <c r="C38" s="124"/>
      <c r="D38" s="131"/>
      <c r="E38" s="131"/>
      <c r="F38" s="131">
        <f t="shared" si="0"/>
        <v>0</v>
      </c>
      <c r="G38" s="132"/>
    </row>
    <row r="39" spans="1:7" ht="15.75" thickBot="1" x14ac:dyDescent="0.3">
      <c r="A39" s="138"/>
      <c r="B39" s="139" t="s">
        <v>69</v>
      </c>
      <c r="C39" s="124"/>
      <c r="D39" s="131"/>
      <c r="E39" s="131"/>
      <c r="F39" s="131">
        <f t="shared" si="0"/>
        <v>0</v>
      </c>
      <c r="G39" s="132"/>
    </row>
    <row r="40" spans="1:7" ht="27.75" thickBot="1" x14ac:dyDescent="0.3">
      <c r="A40" s="138"/>
      <c r="B40" s="139" t="s">
        <v>70</v>
      </c>
      <c r="C40" s="129"/>
      <c r="D40" s="131">
        <v>200000</v>
      </c>
      <c r="E40" s="131"/>
      <c r="F40" s="131">
        <f t="shared" si="0"/>
        <v>28600</v>
      </c>
      <c r="G40" s="132">
        <v>228600</v>
      </c>
    </row>
    <row r="41" spans="1:7" ht="15.75" thickBot="1" x14ac:dyDescent="0.3">
      <c r="A41" s="117">
        <v>22</v>
      </c>
      <c r="B41" s="126" t="s">
        <v>71</v>
      </c>
      <c r="C41" s="123" t="s">
        <v>72</v>
      </c>
      <c r="D41" s="131">
        <v>300000</v>
      </c>
      <c r="E41" s="131"/>
      <c r="F41" s="131">
        <f t="shared" si="0"/>
        <v>494712</v>
      </c>
      <c r="G41" s="132">
        <v>794712</v>
      </c>
    </row>
    <row r="42" spans="1:7" ht="15.75" thickBot="1" x14ac:dyDescent="0.3">
      <c r="A42" s="138"/>
      <c r="B42" s="139" t="s">
        <v>73</v>
      </c>
      <c r="C42" s="124"/>
      <c r="D42" s="131"/>
      <c r="E42" s="131"/>
      <c r="F42" s="131">
        <f t="shared" ref="F42:F73" si="1">G42-D42</f>
        <v>0</v>
      </c>
      <c r="G42" s="132"/>
    </row>
    <row r="43" spans="1:7" ht="15.75" thickBot="1" x14ac:dyDescent="0.3">
      <c r="A43" s="138"/>
      <c r="B43" s="139" t="s">
        <v>74</v>
      </c>
      <c r="C43" s="124"/>
      <c r="D43" s="131"/>
      <c r="E43" s="131"/>
      <c r="F43" s="131">
        <f t="shared" si="1"/>
        <v>0</v>
      </c>
      <c r="G43" s="132"/>
    </row>
    <row r="44" spans="1:7" ht="15.75" thickBot="1" x14ac:dyDescent="0.3">
      <c r="A44" s="138"/>
      <c r="B44" s="139" t="s">
        <v>75</v>
      </c>
      <c r="C44" s="124"/>
      <c r="D44" s="131"/>
      <c r="E44" s="131"/>
      <c r="F44" s="131">
        <f t="shared" si="1"/>
        <v>0</v>
      </c>
      <c r="G44" s="132"/>
    </row>
    <row r="45" spans="1:7" ht="15.75" thickBot="1" x14ac:dyDescent="0.3">
      <c r="A45" s="138"/>
      <c r="B45" s="139" t="s">
        <v>76</v>
      </c>
      <c r="C45" s="124"/>
      <c r="D45" s="131"/>
      <c r="E45" s="131"/>
      <c r="F45" s="131">
        <f t="shared" si="1"/>
        <v>0</v>
      </c>
      <c r="G45" s="132"/>
    </row>
    <row r="46" spans="1:7" ht="27.75" thickBot="1" x14ac:dyDescent="0.3">
      <c r="A46" s="138"/>
      <c r="B46" s="139" t="s">
        <v>77</v>
      </c>
      <c r="C46" s="129"/>
      <c r="D46" s="131">
        <v>300000</v>
      </c>
      <c r="E46" s="131"/>
      <c r="F46" s="131">
        <f t="shared" si="1"/>
        <v>494912</v>
      </c>
      <c r="G46" s="132">
        <v>794912</v>
      </c>
    </row>
    <row r="47" spans="1:7" ht="15.75" thickBot="1" x14ac:dyDescent="0.3">
      <c r="A47" s="117">
        <v>23</v>
      </c>
      <c r="B47" s="126" t="s">
        <v>78</v>
      </c>
      <c r="C47" s="123" t="s">
        <v>79</v>
      </c>
      <c r="D47" s="131"/>
      <c r="E47" s="131"/>
      <c r="F47" s="131">
        <f t="shared" si="1"/>
        <v>0</v>
      </c>
      <c r="G47" s="132"/>
    </row>
    <row r="48" spans="1:7" ht="15.75" thickBot="1" x14ac:dyDescent="0.3">
      <c r="A48" s="138"/>
      <c r="B48" s="139" t="s">
        <v>80</v>
      </c>
      <c r="C48" s="124"/>
      <c r="D48" s="131"/>
      <c r="E48" s="131"/>
      <c r="F48" s="131">
        <f t="shared" si="1"/>
        <v>0</v>
      </c>
      <c r="G48" s="132"/>
    </row>
    <row r="49" spans="1:7" ht="15.75" thickBot="1" x14ac:dyDescent="0.3">
      <c r="A49" s="138"/>
      <c r="B49" s="139" t="s">
        <v>81</v>
      </c>
      <c r="C49" s="127"/>
      <c r="D49" s="131"/>
      <c r="E49" s="131"/>
      <c r="F49" s="131">
        <f t="shared" si="1"/>
        <v>0</v>
      </c>
      <c r="G49" s="132"/>
    </row>
    <row r="50" spans="1:7" ht="15.75" thickBot="1" x14ac:dyDescent="0.3">
      <c r="A50" s="117">
        <v>24</v>
      </c>
      <c r="B50" s="126" t="s">
        <v>82</v>
      </c>
      <c r="C50" s="123" t="s">
        <v>83</v>
      </c>
      <c r="D50" s="127">
        <v>500000</v>
      </c>
      <c r="E50" s="127"/>
      <c r="F50" s="127">
        <f t="shared" si="1"/>
        <v>523312</v>
      </c>
      <c r="G50" s="128">
        <v>1023312</v>
      </c>
    </row>
    <row r="51" spans="1:7" ht="15.75" thickBot="1" x14ac:dyDescent="0.3">
      <c r="A51" s="117">
        <v>25</v>
      </c>
      <c r="B51" s="126" t="s">
        <v>84</v>
      </c>
      <c r="C51" s="123" t="s">
        <v>85</v>
      </c>
      <c r="D51" s="131">
        <v>435000</v>
      </c>
      <c r="E51" s="131"/>
      <c r="F51" s="131">
        <f t="shared" si="1"/>
        <v>0</v>
      </c>
      <c r="G51" s="132">
        <v>435000</v>
      </c>
    </row>
    <row r="52" spans="1:7" ht="15.75" thickBot="1" x14ac:dyDescent="0.3">
      <c r="A52" s="138"/>
      <c r="B52" s="139" t="s">
        <v>86</v>
      </c>
      <c r="C52" s="124"/>
      <c r="D52" s="124">
        <v>435000</v>
      </c>
      <c r="E52" s="124"/>
      <c r="F52" s="124">
        <f t="shared" si="1"/>
        <v>0</v>
      </c>
      <c r="G52" s="125">
        <v>435000</v>
      </c>
    </row>
    <row r="53" spans="1:7" ht="15.75" thickBot="1" x14ac:dyDescent="0.3">
      <c r="A53" s="138"/>
      <c r="B53" s="139" t="s">
        <v>87</v>
      </c>
      <c r="C53" s="124"/>
      <c r="D53" s="131"/>
      <c r="E53" s="131"/>
      <c r="F53" s="131">
        <f t="shared" si="1"/>
        <v>0</v>
      </c>
      <c r="G53" s="132"/>
    </row>
    <row r="54" spans="1:7" ht="15.75" thickBot="1" x14ac:dyDescent="0.3">
      <c r="A54" s="138"/>
      <c r="B54" s="139" t="s">
        <v>88</v>
      </c>
      <c r="C54" s="124"/>
      <c r="D54" s="131"/>
      <c r="E54" s="131"/>
      <c r="F54" s="131">
        <f t="shared" si="1"/>
        <v>0</v>
      </c>
      <c r="G54" s="132"/>
    </row>
    <row r="55" spans="1:7" ht="15.75" thickBot="1" x14ac:dyDescent="0.3">
      <c r="A55" s="138"/>
      <c r="B55" s="139" t="s">
        <v>89</v>
      </c>
      <c r="C55" s="129"/>
      <c r="D55" s="124"/>
      <c r="E55" s="124"/>
      <c r="F55" s="124">
        <f t="shared" si="1"/>
        <v>0</v>
      </c>
      <c r="G55" s="125"/>
    </row>
    <row r="56" spans="1:7" ht="15.75" thickBot="1" x14ac:dyDescent="0.3">
      <c r="A56" s="117">
        <v>26</v>
      </c>
      <c r="B56" s="126" t="s">
        <v>90</v>
      </c>
      <c r="C56" s="123" t="s">
        <v>91</v>
      </c>
      <c r="D56" s="131"/>
      <c r="E56" s="131"/>
      <c r="F56" s="131">
        <f t="shared" si="1"/>
        <v>0</v>
      </c>
      <c r="G56" s="132"/>
    </row>
    <row r="57" spans="1:7" ht="15.75" thickBot="1" x14ac:dyDescent="0.3">
      <c r="A57" s="138"/>
      <c r="B57" s="139" t="s">
        <v>92</v>
      </c>
      <c r="C57" s="127"/>
      <c r="D57" s="131"/>
      <c r="E57" s="131"/>
      <c r="F57" s="131">
        <f t="shared" si="1"/>
        <v>0</v>
      </c>
      <c r="G57" s="132"/>
    </row>
    <row r="58" spans="1:7" ht="15.75" thickBot="1" x14ac:dyDescent="0.3">
      <c r="A58" s="117">
        <v>27</v>
      </c>
      <c r="B58" s="126" t="s">
        <v>93</v>
      </c>
      <c r="C58" s="123" t="s">
        <v>94</v>
      </c>
      <c r="D58" s="127">
        <v>435000</v>
      </c>
      <c r="E58" s="127"/>
      <c r="F58" s="127">
        <f t="shared" si="1"/>
        <v>0</v>
      </c>
      <c r="G58" s="128">
        <v>435000</v>
      </c>
    </row>
    <row r="59" spans="1:7" ht="15.75" thickBot="1" x14ac:dyDescent="0.3">
      <c r="A59" s="117">
        <v>28</v>
      </c>
      <c r="B59" s="126" t="s">
        <v>95</v>
      </c>
      <c r="C59" s="123" t="s">
        <v>96</v>
      </c>
      <c r="D59" s="131"/>
      <c r="E59" s="131"/>
      <c r="F59" s="131">
        <f t="shared" si="1"/>
        <v>0</v>
      </c>
      <c r="G59" s="132"/>
    </row>
    <row r="60" spans="1:7" ht="15.75" thickBot="1" x14ac:dyDescent="0.3">
      <c r="A60" s="138"/>
      <c r="B60" s="139" t="s">
        <v>97</v>
      </c>
      <c r="C60" s="124"/>
      <c r="D60" s="131"/>
      <c r="E60" s="131"/>
      <c r="F60" s="131">
        <f t="shared" si="1"/>
        <v>0</v>
      </c>
      <c r="G60" s="132"/>
    </row>
    <row r="61" spans="1:7" ht="15.75" thickBot="1" x14ac:dyDescent="0.3">
      <c r="A61" s="138"/>
      <c r="B61" s="139" t="s">
        <v>98</v>
      </c>
      <c r="C61" s="124"/>
      <c r="D61" s="131"/>
      <c r="E61" s="131"/>
      <c r="F61" s="131">
        <f t="shared" si="1"/>
        <v>0</v>
      </c>
      <c r="G61" s="132"/>
    </row>
    <row r="62" spans="1:7" ht="15.75" thickBot="1" x14ac:dyDescent="0.3">
      <c r="A62" s="138"/>
      <c r="B62" s="139" t="s">
        <v>99</v>
      </c>
      <c r="C62" s="124"/>
      <c r="D62" s="131"/>
      <c r="E62" s="131"/>
      <c r="F62" s="131">
        <f t="shared" si="1"/>
        <v>0</v>
      </c>
      <c r="G62" s="132"/>
    </row>
    <row r="63" spans="1:7" ht="15.75" thickBot="1" x14ac:dyDescent="0.3">
      <c r="A63" s="119"/>
      <c r="B63" s="139" t="s">
        <v>383</v>
      </c>
      <c r="C63" s="129"/>
      <c r="D63" s="131"/>
      <c r="E63" s="131"/>
      <c r="F63" s="131">
        <f t="shared" si="1"/>
        <v>0</v>
      </c>
      <c r="G63" s="132"/>
    </row>
    <row r="64" spans="1:7" ht="15.75" thickBot="1" x14ac:dyDescent="0.3">
      <c r="A64" s="117">
        <v>29</v>
      </c>
      <c r="B64" s="126" t="s">
        <v>100</v>
      </c>
      <c r="C64" s="123" t="s">
        <v>101</v>
      </c>
      <c r="D64" s="127"/>
      <c r="E64" s="127"/>
      <c r="F64" s="127">
        <f t="shared" si="1"/>
        <v>0</v>
      </c>
      <c r="G64" s="128"/>
    </row>
    <row r="65" spans="1:7" ht="15.75" thickBot="1" x14ac:dyDescent="0.3">
      <c r="A65" s="117">
        <v>30</v>
      </c>
      <c r="B65" s="126" t="s">
        <v>102</v>
      </c>
      <c r="C65" s="123" t="s">
        <v>103</v>
      </c>
      <c r="D65" s="127"/>
      <c r="E65" s="127"/>
      <c r="F65" s="127">
        <f t="shared" si="1"/>
        <v>0</v>
      </c>
      <c r="G65" s="128"/>
    </row>
    <row r="66" spans="1:7" ht="15.75" thickBot="1" x14ac:dyDescent="0.3">
      <c r="A66" s="117">
        <v>31</v>
      </c>
      <c r="B66" s="126" t="s">
        <v>104</v>
      </c>
      <c r="C66" s="123" t="s">
        <v>105</v>
      </c>
      <c r="D66" s="127"/>
      <c r="E66" s="127"/>
      <c r="F66" s="127">
        <f t="shared" si="1"/>
        <v>0</v>
      </c>
      <c r="G66" s="128"/>
    </row>
    <row r="67" spans="1:7" ht="15.75" thickBot="1" x14ac:dyDescent="0.3">
      <c r="A67" s="117">
        <v>32</v>
      </c>
      <c r="B67" s="140" t="s">
        <v>106</v>
      </c>
      <c r="C67" s="123" t="s">
        <v>107</v>
      </c>
      <c r="D67" s="127"/>
      <c r="E67" s="127"/>
      <c r="F67" s="127">
        <f t="shared" si="1"/>
        <v>0</v>
      </c>
      <c r="G67" s="128"/>
    </row>
    <row r="68" spans="1:7" ht="15.75" thickBot="1" x14ac:dyDescent="0.3">
      <c r="A68" s="117">
        <v>33</v>
      </c>
      <c r="B68" s="122" t="s">
        <v>108</v>
      </c>
      <c r="C68" s="123" t="s">
        <v>109</v>
      </c>
      <c r="D68" s="131">
        <v>637000</v>
      </c>
      <c r="E68" s="131"/>
      <c r="F68" s="131">
        <f t="shared" si="1"/>
        <v>412606</v>
      </c>
      <c r="G68" s="132">
        <v>1049606</v>
      </c>
    </row>
    <row r="69" spans="1:7" ht="15.75" thickBot="1" x14ac:dyDescent="0.3">
      <c r="A69" s="138"/>
      <c r="B69" s="139" t="s">
        <v>110</v>
      </c>
      <c r="C69" s="124"/>
      <c r="D69" s="131"/>
      <c r="E69" s="131"/>
      <c r="F69" s="131">
        <f t="shared" si="1"/>
        <v>0</v>
      </c>
      <c r="G69" s="132"/>
    </row>
    <row r="70" spans="1:7" ht="15.75" thickBot="1" x14ac:dyDescent="0.3">
      <c r="A70" s="138"/>
      <c r="B70" s="139" t="s">
        <v>111</v>
      </c>
      <c r="C70" s="124"/>
      <c r="D70" s="131"/>
      <c r="E70" s="131"/>
      <c r="F70" s="131">
        <f t="shared" si="1"/>
        <v>0</v>
      </c>
      <c r="G70" s="132"/>
    </row>
    <row r="71" spans="1:7" ht="15.75" thickBot="1" x14ac:dyDescent="0.3">
      <c r="A71" s="138"/>
      <c r="B71" s="139" t="s">
        <v>112</v>
      </c>
      <c r="C71" s="124"/>
      <c r="D71" s="131">
        <v>300000</v>
      </c>
      <c r="E71" s="131"/>
      <c r="F71" s="131">
        <f t="shared" si="1"/>
        <v>-300000</v>
      </c>
      <c r="G71" s="132"/>
    </row>
    <row r="72" spans="1:7" ht="15.75" thickBot="1" x14ac:dyDescent="0.3">
      <c r="A72" s="138"/>
      <c r="B72" s="139" t="s">
        <v>113</v>
      </c>
      <c r="C72" s="124"/>
      <c r="D72" s="131"/>
      <c r="E72" s="131"/>
      <c r="F72" s="131">
        <f t="shared" si="1"/>
        <v>0</v>
      </c>
      <c r="G72" s="132"/>
    </row>
    <row r="73" spans="1:7" ht="15.75" thickBot="1" x14ac:dyDescent="0.3">
      <c r="A73" s="138"/>
      <c r="B73" s="139" t="s">
        <v>114</v>
      </c>
      <c r="C73" s="129"/>
      <c r="D73" s="131">
        <v>337000</v>
      </c>
      <c r="E73" s="131"/>
      <c r="F73" s="131">
        <f t="shared" si="1"/>
        <v>712606</v>
      </c>
      <c r="G73" s="132">
        <v>1049606</v>
      </c>
    </row>
    <row r="74" spans="1:7" ht="15.75" thickBot="1" x14ac:dyDescent="0.3">
      <c r="A74" s="117">
        <v>34</v>
      </c>
      <c r="B74" s="126" t="s">
        <v>115</v>
      </c>
      <c r="C74" s="123" t="s">
        <v>116</v>
      </c>
      <c r="D74" s="131">
        <v>300000</v>
      </c>
      <c r="E74" s="131"/>
      <c r="F74" s="131">
        <f t="shared" ref="F74:F105" si="2">G74-D74</f>
        <v>503908</v>
      </c>
      <c r="G74" s="132">
        <v>803908</v>
      </c>
    </row>
    <row r="75" spans="1:7" ht="15.75" thickBot="1" x14ac:dyDescent="0.3">
      <c r="A75" s="138"/>
      <c r="B75" s="139" t="s">
        <v>117</v>
      </c>
      <c r="C75" s="124"/>
      <c r="D75" s="124"/>
      <c r="E75" s="124"/>
      <c r="F75" s="124">
        <f t="shared" si="2"/>
        <v>0</v>
      </c>
      <c r="G75" s="125"/>
    </row>
    <row r="76" spans="1:7" ht="15.75" thickBot="1" x14ac:dyDescent="0.3">
      <c r="A76" s="138"/>
      <c r="B76" s="139" t="s">
        <v>118</v>
      </c>
      <c r="C76" s="124"/>
      <c r="D76" s="124"/>
      <c r="E76" s="124"/>
      <c r="F76" s="124">
        <f t="shared" si="2"/>
        <v>13490</v>
      </c>
      <c r="G76" s="125">
        <v>13490</v>
      </c>
    </row>
    <row r="77" spans="1:7" ht="15.75" thickBot="1" x14ac:dyDescent="0.3">
      <c r="A77" s="138"/>
      <c r="B77" s="139" t="s">
        <v>119</v>
      </c>
      <c r="C77" s="124"/>
      <c r="D77" s="124">
        <v>100000</v>
      </c>
      <c r="E77" s="124"/>
      <c r="F77" s="124">
        <f t="shared" si="2"/>
        <v>-9079</v>
      </c>
      <c r="G77" s="125">
        <v>90921</v>
      </c>
    </row>
    <row r="78" spans="1:7" ht="15.75" thickBot="1" x14ac:dyDescent="0.3">
      <c r="A78" s="138"/>
      <c r="B78" s="139" t="s">
        <v>120</v>
      </c>
      <c r="C78" s="127"/>
      <c r="D78" s="124">
        <v>200000</v>
      </c>
      <c r="E78" s="124"/>
      <c r="F78" s="124">
        <f t="shared" si="2"/>
        <v>499497</v>
      </c>
      <c r="G78" s="125">
        <v>699497</v>
      </c>
    </row>
    <row r="79" spans="1:7" ht="15.75" thickBot="1" x14ac:dyDescent="0.3">
      <c r="A79" s="117">
        <v>35</v>
      </c>
      <c r="B79" s="126" t="s">
        <v>121</v>
      </c>
      <c r="C79" s="123" t="s">
        <v>122</v>
      </c>
      <c r="D79" s="127">
        <v>937000</v>
      </c>
      <c r="E79" s="127"/>
      <c r="F79" s="127">
        <f t="shared" si="2"/>
        <v>916514</v>
      </c>
      <c r="G79" s="128">
        <v>1853514</v>
      </c>
    </row>
    <row r="80" spans="1:7" ht="15.75" thickBot="1" x14ac:dyDescent="0.3">
      <c r="A80" s="117">
        <v>36</v>
      </c>
      <c r="B80" s="126" t="s">
        <v>123</v>
      </c>
      <c r="C80" s="123" t="s">
        <v>124</v>
      </c>
      <c r="D80" s="127">
        <v>745000</v>
      </c>
      <c r="E80" s="127"/>
      <c r="F80" s="127">
        <f t="shared" si="2"/>
        <v>-23172</v>
      </c>
      <c r="G80" s="128">
        <v>721828</v>
      </c>
    </row>
    <row r="81" spans="1:7" ht="15.75" thickBot="1" x14ac:dyDescent="0.3">
      <c r="A81" s="117">
        <v>37</v>
      </c>
      <c r="B81" s="126" t="s">
        <v>125</v>
      </c>
      <c r="C81" s="123" t="s">
        <v>126</v>
      </c>
      <c r="D81" s="127"/>
      <c r="E81" s="127"/>
      <c r="F81" s="127">
        <f t="shared" si="2"/>
        <v>0</v>
      </c>
      <c r="G81" s="128"/>
    </row>
    <row r="82" spans="1:7" ht="26.25" thickBot="1" x14ac:dyDescent="0.3">
      <c r="A82" s="117">
        <v>38</v>
      </c>
      <c r="B82" s="126" t="s">
        <v>127</v>
      </c>
      <c r="C82" s="123" t="s">
        <v>128</v>
      </c>
      <c r="D82" s="127"/>
      <c r="E82" s="127"/>
      <c r="F82" s="127">
        <f t="shared" si="2"/>
        <v>0</v>
      </c>
      <c r="G82" s="128"/>
    </row>
    <row r="83" spans="1:7" ht="24.75" thickBot="1" x14ac:dyDescent="0.3">
      <c r="A83" s="117">
        <v>39</v>
      </c>
      <c r="B83" s="141" t="s">
        <v>129</v>
      </c>
      <c r="C83" s="123" t="s">
        <v>130</v>
      </c>
      <c r="D83" s="131">
        <v>425280</v>
      </c>
      <c r="E83" s="131"/>
      <c r="F83" s="131">
        <f t="shared" si="2"/>
        <v>292833</v>
      </c>
      <c r="G83" s="132">
        <v>718113</v>
      </c>
    </row>
    <row r="84" spans="1:7" ht="15.75" thickBot="1" x14ac:dyDescent="0.3">
      <c r="A84" s="117">
        <v>40</v>
      </c>
      <c r="B84" s="126" t="s">
        <v>131</v>
      </c>
      <c r="C84" s="123" t="s">
        <v>132</v>
      </c>
      <c r="D84" s="127"/>
      <c r="E84" s="127"/>
      <c r="F84" s="127">
        <f t="shared" si="2"/>
        <v>0</v>
      </c>
      <c r="G84" s="128"/>
    </row>
    <row r="85" spans="1:7" ht="15.75" thickBot="1" x14ac:dyDescent="0.3">
      <c r="A85" s="117">
        <v>41</v>
      </c>
      <c r="B85" s="126" t="s">
        <v>133</v>
      </c>
      <c r="C85" s="123" t="s">
        <v>134</v>
      </c>
      <c r="D85" s="127"/>
      <c r="E85" s="127"/>
      <c r="F85" s="127">
        <f t="shared" si="2"/>
        <v>0</v>
      </c>
      <c r="G85" s="128"/>
    </row>
    <row r="86" spans="1:7" ht="15.75" thickBot="1" x14ac:dyDescent="0.3">
      <c r="A86" s="117">
        <v>42</v>
      </c>
      <c r="B86" s="126" t="s">
        <v>135</v>
      </c>
      <c r="C86" s="123" t="s">
        <v>136</v>
      </c>
      <c r="D86" s="127"/>
      <c r="E86" s="127"/>
      <c r="F86" s="127">
        <f t="shared" si="2"/>
        <v>0</v>
      </c>
      <c r="G86" s="128"/>
    </row>
    <row r="87" spans="1:7" ht="15.75" thickBot="1" x14ac:dyDescent="0.3">
      <c r="A87" s="117">
        <v>43</v>
      </c>
      <c r="B87" s="126" t="s">
        <v>137</v>
      </c>
      <c r="C87" s="123" t="s">
        <v>138</v>
      </c>
      <c r="D87" s="131">
        <v>80000</v>
      </c>
      <c r="E87" s="131"/>
      <c r="F87" s="131">
        <f t="shared" si="2"/>
        <v>-67000</v>
      </c>
      <c r="G87" s="132">
        <v>13000</v>
      </c>
    </row>
    <row r="88" spans="1:7" ht="15.75" thickBot="1" x14ac:dyDescent="0.3">
      <c r="A88" s="138"/>
      <c r="B88" s="139" t="s">
        <v>385</v>
      </c>
      <c r="C88" s="124"/>
      <c r="D88" s="131"/>
      <c r="E88" s="131"/>
      <c r="F88" s="131">
        <f t="shared" si="2"/>
        <v>0</v>
      </c>
      <c r="G88" s="132"/>
    </row>
    <row r="89" spans="1:7" ht="15.75" thickBot="1" x14ac:dyDescent="0.3">
      <c r="A89" s="138"/>
      <c r="B89" s="139" t="s">
        <v>140</v>
      </c>
      <c r="C89" s="124"/>
      <c r="D89" s="131"/>
      <c r="E89" s="131"/>
      <c r="F89" s="131">
        <f t="shared" si="2"/>
        <v>0</v>
      </c>
      <c r="G89" s="132"/>
    </row>
    <row r="90" spans="1:7" ht="15.75" thickBot="1" x14ac:dyDescent="0.3">
      <c r="A90" s="138"/>
      <c r="B90" s="139" t="s">
        <v>141</v>
      </c>
      <c r="C90" s="124"/>
      <c r="D90" s="131"/>
      <c r="E90" s="131"/>
      <c r="F90" s="131">
        <f t="shared" si="2"/>
        <v>0</v>
      </c>
      <c r="G90" s="132"/>
    </row>
    <row r="91" spans="1:7" ht="15.75" thickBot="1" x14ac:dyDescent="0.3">
      <c r="A91" s="138"/>
      <c r="B91" s="139" t="s">
        <v>142</v>
      </c>
      <c r="C91" s="124"/>
      <c r="D91" s="131"/>
      <c r="E91" s="131"/>
      <c r="F91" s="131">
        <f t="shared" si="2"/>
        <v>0</v>
      </c>
      <c r="G91" s="132"/>
    </row>
    <row r="92" spans="1:7" ht="15.75" thickBot="1" x14ac:dyDescent="0.3">
      <c r="A92" s="138"/>
      <c r="B92" s="139" t="s">
        <v>386</v>
      </c>
      <c r="C92" s="127"/>
      <c r="D92" s="131"/>
      <c r="E92" s="131"/>
      <c r="F92" s="131">
        <f t="shared" si="2"/>
        <v>0</v>
      </c>
      <c r="G92" s="132"/>
    </row>
    <row r="93" spans="1:7" ht="24.75" thickBot="1" x14ac:dyDescent="0.3">
      <c r="A93" s="117">
        <v>44</v>
      </c>
      <c r="B93" s="141" t="s">
        <v>144</v>
      </c>
      <c r="C93" s="123" t="s">
        <v>145</v>
      </c>
      <c r="D93" s="127">
        <v>505280</v>
      </c>
      <c r="E93" s="127"/>
      <c r="F93" s="127">
        <f t="shared" si="2"/>
        <v>225833</v>
      </c>
      <c r="G93" s="128">
        <v>731113</v>
      </c>
    </row>
    <row r="94" spans="1:7" ht="15.75" thickBot="1" x14ac:dyDescent="0.3">
      <c r="A94" s="133">
        <v>45</v>
      </c>
      <c r="B94" s="134" t="s">
        <v>146</v>
      </c>
      <c r="C94" s="135" t="s">
        <v>147</v>
      </c>
      <c r="D94" s="136">
        <v>3122280</v>
      </c>
      <c r="E94" s="136"/>
      <c r="F94" s="136">
        <f t="shared" si="2"/>
        <v>1642487</v>
      </c>
      <c r="G94" s="137">
        <v>4764767</v>
      </c>
    </row>
    <row r="95" spans="1:7" ht="15.75" thickBot="1" x14ac:dyDescent="0.3">
      <c r="A95" s="117">
        <v>46</v>
      </c>
      <c r="B95" s="126" t="s">
        <v>148</v>
      </c>
      <c r="C95" s="123" t="s">
        <v>149</v>
      </c>
      <c r="D95" s="127"/>
      <c r="E95" s="127"/>
      <c r="F95" s="127">
        <f t="shared" si="2"/>
        <v>0</v>
      </c>
      <c r="G95" s="128"/>
    </row>
    <row r="96" spans="1:7" ht="15.75" thickBot="1" x14ac:dyDescent="0.3">
      <c r="A96" s="117">
        <v>47</v>
      </c>
      <c r="B96" s="126" t="s">
        <v>150</v>
      </c>
      <c r="C96" s="123" t="s">
        <v>151</v>
      </c>
      <c r="D96" s="127"/>
      <c r="E96" s="127"/>
      <c r="F96" s="127">
        <f t="shared" si="2"/>
        <v>0</v>
      </c>
      <c r="G96" s="128"/>
    </row>
    <row r="97" spans="1:7" ht="15.75" thickBot="1" x14ac:dyDescent="0.3">
      <c r="A97" s="117">
        <v>48</v>
      </c>
      <c r="B97" s="140" t="s">
        <v>152</v>
      </c>
      <c r="C97" s="123" t="s">
        <v>153</v>
      </c>
      <c r="D97" s="127"/>
      <c r="E97" s="127"/>
      <c r="F97" s="127">
        <f t="shared" si="2"/>
        <v>0</v>
      </c>
      <c r="G97" s="128"/>
    </row>
    <row r="98" spans="1:7" ht="26.25" thickBot="1" x14ac:dyDescent="0.3">
      <c r="A98" s="117">
        <v>49</v>
      </c>
      <c r="B98" s="140" t="s">
        <v>154</v>
      </c>
      <c r="C98" s="123" t="s">
        <v>155</v>
      </c>
      <c r="D98" s="127"/>
      <c r="E98" s="127"/>
      <c r="F98" s="127">
        <f t="shared" si="2"/>
        <v>0</v>
      </c>
      <c r="G98" s="128"/>
    </row>
    <row r="99" spans="1:7" ht="26.25" thickBot="1" x14ac:dyDescent="0.3">
      <c r="A99" s="117">
        <v>50</v>
      </c>
      <c r="B99" s="140" t="s">
        <v>156</v>
      </c>
      <c r="C99" s="123" t="s">
        <v>157</v>
      </c>
      <c r="D99" s="127"/>
      <c r="E99" s="127"/>
      <c r="F99" s="127">
        <f t="shared" si="2"/>
        <v>0</v>
      </c>
      <c r="G99" s="128"/>
    </row>
    <row r="100" spans="1:7" ht="15.75" thickBot="1" x14ac:dyDescent="0.3">
      <c r="A100" s="117">
        <v>51</v>
      </c>
      <c r="B100" s="126" t="s">
        <v>158</v>
      </c>
      <c r="C100" s="123" t="s">
        <v>159</v>
      </c>
      <c r="D100" s="127"/>
      <c r="E100" s="127"/>
      <c r="F100" s="127">
        <f t="shared" si="2"/>
        <v>0</v>
      </c>
      <c r="G100" s="128"/>
    </row>
    <row r="101" spans="1:7" ht="15.75" thickBot="1" x14ac:dyDescent="0.3">
      <c r="A101" s="117">
        <v>52</v>
      </c>
      <c r="B101" s="126" t="s">
        <v>160</v>
      </c>
      <c r="C101" s="123" t="s">
        <v>161</v>
      </c>
      <c r="D101" s="127"/>
      <c r="E101" s="127"/>
      <c r="F101" s="127">
        <f t="shared" si="2"/>
        <v>0</v>
      </c>
      <c r="G101" s="128"/>
    </row>
    <row r="102" spans="1:7" ht="15.75" thickBot="1" x14ac:dyDescent="0.3">
      <c r="A102" s="117">
        <v>53</v>
      </c>
      <c r="B102" s="126" t="s">
        <v>162</v>
      </c>
      <c r="C102" s="123" t="s">
        <v>163</v>
      </c>
      <c r="D102" s="127"/>
      <c r="E102" s="127"/>
      <c r="F102" s="127">
        <f t="shared" si="2"/>
        <v>0</v>
      </c>
      <c r="G102" s="128"/>
    </row>
    <row r="103" spans="1:7" ht="15.75" thickBot="1" x14ac:dyDescent="0.3">
      <c r="A103" s="133">
        <v>54</v>
      </c>
      <c r="B103" s="134" t="s">
        <v>164</v>
      </c>
      <c r="C103" s="135" t="s">
        <v>165</v>
      </c>
      <c r="D103" s="136"/>
      <c r="E103" s="136"/>
      <c r="F103" s="136">
        <f t="shared" si="2"/>
        <v>0</v>
      </c>
      <c r="G103" s="137"/>
    </row>
    <row r="104" spans="1:7" ht="15.75" thickBot="1" x14ac:dyDescent="0.3">
      <c r="A104" s="117">
        <v>55</v>
      </c>
      <c r="B104" s="126" t="s">
        <v>166</v>
      </c>
      <c r="C104" s="123" t="s">
        <v>167</v>
      </c>
      <c r="D104" s="127"/>
      <c r="E104" s="127"/>
      <c r="F104" s="127">
        <f t="shared" si="2"/>
        <v>0</v>
      </c>
      <c r="G104" s="128"/>
    </row>
    <row r="105" spans="1:7" ht="15.75" thickBot="1" x14ac:dyDescent="0.3">
      <c r="A105" s="117">
        <v>56</v>
      </c>
      <c r="B105" s="126" t="s">
        <v>168</v>
      </c>
      <c r="C105" s="123" t="s">
        <v>169</v>
      </c>
      <c r="D105" s="127"/>
      <c r="E105" s="127"/>
      <c r="F105" s="127">
        <f t="shared" si="2"/>
        <v>0</v>
      </c>
      <c r="G105" s="128"/>
    </row>
    <row r="106" spans="1:7" ht="26.25" thickBot="1" x14ac:dyDescent="0.3">
      <c r="A106" s="117">
        <v>57</v>
      </c>
      <c r="B106" s="126" t="s">
        <v>170</v>
      </c>
      <c r="C106" s="123" t="s">
        <v>171</v>
      </c>
      <c r="D106" s="127"/>
      <c r="E106" s="127"/>
      <c r="F106" s="127">
        <f t="shared" ref="F106:F137" si="3">G106-D106</f>
        <v>0</v>
      </c>
      <c r="G106" s="128"/>
    </row>
    <row r="107" spans="1:7" ht="26.25" thickBot="1" x14ac:dyDescent="0.3">
      <c r="A107" s="117">
        <v>58</v>
      </c>
      <c r="B107" s="126" t="s">
        <v>172</v>
      </c>
      <c r="C107" s="123" t="s">
        <v>173</v>
      </c>
      <c r="D107" s="127"/>
      <c r="E107" s="127"/>
      <c r="F107" s="127">
        <f t="shared" si="3"/>
        <v>0</v>
      </c>
      <c r="G107" s="128"/>
    </row>
    <row r="108" spans="1:7" ht="26.25" thickBot="1" x14ac:dyDescent="0.3">
      <c r="A108" s="117">
        <v>59</v>
      </c>
      <c r="B108" s="126" t="s">
        <v>174</v>
      </c>
      <c r="C108" s="123" t="s">
        <v>175</v>
      </c>
      <c r="D108" s="129"/>
      <c r="E108" s="129"/>
      <c r="F108" s="129">
        <f t="shared" si="3"/>
        <v>0</v>
      </c>
      <c r="G108" s="130"/>
    </row>
    <row r="109" spans="1:7" ht="26.25" thickBot="1" x14ac:dyDescent="0.3">
      <c r="A109" s="117">
        <v>60</v>
      </c>
      <c r="B109" s="126" t="s">
        <v>176</v>
      </c>
      <c r="C109" s="123" t="s">
        <v>177</v>
      </c>
      <c r="D109" s="129"/>
      <c r="E109" s="129"/>
      <c r="F109" s="129">
        <f t="shared" si="3"/>
        <v>0</v>
      </c>
      <c r="G109" s="130"/>
    </row>
    <row r="110" spans="1:7" ht="26.25" thickBot="1" x14ac:dyDescent="0.3">
      <c r="A110" s="117">
        <v>61</v>
      </c>
      <c r="B110" s="126" t="s">
        <v>178</v>
      </c>
      <c r="C110" s="123" t="s">
        <v>179</v>
      </c>
      <c r="D110" s="129"/>
      <c r="E110" s="129"/>
      <c r="F110" s="129">
        <f t="shared" si="3"/>
        <v>0</v>
      </c>
      <c r="G110" s="130"/>
    </row>
    <row r="111" spans="1:7" ht="26.25" thickBot="1" x14ac:dyDescent="0.3">
      <c r="A111" s="117">
        <v>62</v>
      </c>
      <c r="B111" s="126" t="s">
        <v>180</v>
      </c>
      <c r="C111" s="123" t="s">
        <v>181</v>
      </c>
      <c r="D111" s="127"/>
      <c r="E111" s="127"/>
      <c r="F111" s="127">
        <f t="shared" si="3"/>
        <v>0</v>
      </c>
      <c r="G111" s="128"/>
    </row>
    <row r="112" spans="1:7" ht="15.75" thickBot="1" x14ac:dyDescent="0.3">
      <c r="A112" s="117">
        <v>63</v>
      </c>
      <c r="B112" s="126" t="s">
        <v>182</v>
      </c>
      <c r="C112" s="123" t="s">
        <v>183</v>
      </c>
      <c r="D112" s="127"/>
      <c r="E112" s="127"/>
      <c r="F112" s="127">
        <f t="shared" si="3"/>
        <v>0</v>
      </c>
      <c r="G112" s="128"/>
    </row>
    <row r="113" spans="1:7" ht="15.75" thickBot="1" x14ac:dyDescent="0.3">
      <c r="A113" s="117">
        <v>64</v>
      </c>
      <c r="B113" s="122" t="s">
        <v>184</v>
      </c>
      <c r="C113" s="123" t="s">
        <v>185</v>
      </c>
      <c r="D113" s="127"/>
      <c r="E113" s="127"/>
      <c r="F113" s="127">
        <f t="shared" si="3"/>
        <v>0</v>
      </c>
      <c r="G113" s="128"/>
    </row>
    <row r="114" spans="1:7" ht="26.25" thickBot="1" x14ac:dyDescent="0.3">
      <c r="A114" s="117">
        <v>65</v>
      </c>
      <c r="B114" s="126" t="s">
        <v>186</v>
      </c>
      <c r="C114" s="123" t="s">
        <v>387</v>
      </c>
      <c r="D114" s="129"/>
      <c r="E114" s="129"/>
      <c r="F114" s="129">
        <f t="shared" si="3"/>
        <v>0</v>
      </c>
      <c r="G114" s="130"/>
    </row>
    <row r="115" spans="1:7" ht="15.75" thickBot="1" x14ac:dyDescent="0.3">
      <c r="A115" s="117">
        <v>66</v>
      </c>
      <c r="B115" s="122" t="s">
        <v>188</v>
      </c>
      <c r="C115" s="123" t="s">
        <v>187</v>
      </c>
      <c r="D115" s="127"/>
      <c r="E115" s="127"/>
      <c r="F115" s="127">
        <f t="shared" si="3"/>
        <v>0</v>
      </c>
      <c r="G115" s="128"/>
    </row>
    <row r="116" spans="1:7" ht="15.75" thickBot="1" x14ac:dyDescent="0.3">
      <c r="A116" s="133">
        <v>67</v>
      </c>
      <c r="B116" s="134" t="s">
        <v>190</v>
      </c>
      <c r="C116" s="135" t="s">
        <v>191</v>
      </c>
      <c r="D116" s="142"/>
      <c r="E116" s="142"/>
      <c r="F116" s="142">
        <f t="shared" si="3"/>
        <v>0</v>
      </c>
      <c r="G116" s="143"/>
    </row>
    <row r="117" spans="1:7" ht="15.75" thickBot="1" x14ac:dyDescent="0.3">
      <c r="A117" s="117">
        <v>68</v>
      </c>
      <c r="B117" s="122" t="s">
        <v>192</v>
      </c>
      <c r="C117" s="123" t="s">
        <v>193</v>
      </c>
      <c r="D117" s="129"/>
      <c r="E117" s="129"/>
      <c r="F117" s="129">
        <f t="shared" si="3"/>
        <v>0</v>
      </c>
      <c r="G117" s="130"/>
    </row>
    <row r="118" spans="1:7" ht="15.75" thickBot="1" x14ac:dyDescent="0.3">
      <c r="A118" s="117">
        <v>69</v>
      </c>
      <c r="B118" s="122" t="s">
        <v>194</v>
      </c>
      <c r="C118" s="123" t="s">
        <v>195</v>
      </c>
      <c r="D118" s="129"/>
      <c r="E118" s="129"/>
      <c r="F118" s="129">
        <f t="shared" si="3"/>
        <v>0</v>
      </c>
      <c r="G118" s="130"/>
    </row>
    <row r="119" spans="1:7" ht="15.75" thickBot="1" x14ac:dyDescent="0.3">
      <c r="A119" s="117">
        <v>70</v>
      </c>
      <c r="B119" s="122" t="s">
        <v>196</v>
      </c>
      <c r="C119" s="123" t="s">
        <v>197</v>
      </c>
      <c r="D119" s="129"/>
      <c r="E119" s="129"/>
      <c r="F119" s="129">
        <f t="shared" si="3"/>
        <v>0</v>
      </c>
      <c r="G119" s="130"/>
    </row>
    <row r="120" spans="1:7" ht="15.75" thickBot="1" x14ac:dyDescent="0.3">
      <c r="A120" s="117">
        <v>71</v>
      </c>
      <c r="B120" s="122" t="s">
        <v>198</v>
      </c>
      <c r="C120" s="123" t="s">
        <v>199</v>
      </c>
      <c r="D120" s="129"/>
      <c r="E120" s="129"/>
      <c r="F120" s="129">
        <f t="shared" si="3"/>
        <v>0</v>
      </c>
      <c r="G120" s="130"/>
    </row>
    <row r="121" spans="1:7" ht="15.75" thickBot="1" x14ac:dyDescent="0.3">
      <c r="A121" s="117">
        <v>72</v>
      </c>
      <c r="B121" s="122" t="s">
        <v>200</v>
      </c>
      <c r="C121" s="123" t="s">
        <v>201</v>
      </c>
      <c r="D121" s="129"/>
      <c r="E121" s="129"/>
      <c r="F121" s="129">
        <f t="shared" si="3"/>
        <v>0</v>
      </c>
      <c r="G121" s="130"/>
    </row>
    <row r="122" spans="1:7" ht="15.75" thickBot="1" x14ac:dyDescent="0.3">
      <c r="A122" s="117">
        <v>73</v>
      </c>
      <c r="B122" s="122" t="s">
        <v>202</v>
      </c>
      <c r="C122" s="123" t="s">
        <v>203</v>
      </c>
      <c r="D122" s="129"/>
      <c r="E122" s="129"/>
      <c r="F122" s="129">
        <f t="shared" si="3"/>
        <v>0</v>
      </c>
      <c r="G122" s="130"/>
    </row>
    <row r="123" spans="1:7" ht="15.75" thickBot="1" x14ac:dyDescent="0.3">
      <c r="A123" s="117">
        <v>74</v>
      </c>
      <c r="B123" s="122" t="s">
        <v>204</v>
      </c>
      <c r="C123" s="123" t="s">
        <v>205</v>
      </c>
      <c r="D123" s="127"/>
      <c r="E123" s="127"/>
      <c r="F123" s="127">
        <f t="shared" si="3"/>
        <v>0</v>
      </c>
      <c r="G123" s="128"/>
    </row>
    <row r="124" spans="1:7" ht="15.75" thickBot="1" x14ac:dyDescent="0.3">
      <c r="A124" s="133">
        <v>75</v>
      </c>
      <c r="B124" s="144" t="s">
        <v>206</v>
      </c>
      <c r="C124" s="135" t="s">
        <v>207</v>
      </c>
      <c r="D124" s="142"/>
      <c r="E124" s="142"/>
      <c r="F124" s="142">
        <f t="shared" si="3"/>
        <v>0</v>
      </c>
      <c r="G124" s="143"/>
    </row>
    <row r="125" spans="1:7" ht="15.75" thickBot="1" x14ac:dyDescent="0.3">
      <c r="A125" s="117">
        <v>76</v>
      </c>
      <c r="B125" s="126" t="s">
        <v>208</v>
      </c>
      <c r="C125" s="123" t="s">
        <v>209</v>
      </c>
      <c r="D125" s="129"/>
      <c r="E125" s="129"/>
      <c r="F125" s="129">
        <f t="shared" si="3"/>
        <v>0</v>
      </c>
      <c r="G125" s="130"/>
    </row>
    <row r="126" spans="1:7" ht="15.75" thickBot="1" x14ac:dyDescent="0.3">
      <c r="A126" s="117">
        <v>77</v>
      </c>
      <c r="B126" s="126" t="s">
        <v>210</v>
      </c>
      <c r="C126" s="123" t="s">
        <v>211</v>
      </c>
      <c r="D126" s="129"/>
      <c r="E126" s="129"/>
      <c r="F126" s="129">
        <f t="shared" si="3"/>
        <v>0</v>
      </c>
      <c r="G126" s="130"/>
    </row>
    <row r="127" spans="1:7" ht="15.75" thickBot="1" x14ac:dyDescent="0.3">
      <c r="A127" s="117">
        <v>78</v>
      </c>
      <c r="B127" s="126" t="s">
        <v>212</v>
      </c>
      <c r="C127" s="123" t="s">
        <v>213</v>
      </c>
      <c r="D127" s="129"/>
      <c r="E127" s="129"/>
      <c r="F127" s="129">
        <f t="shared" si="3"/>
        <v>0</v>
      </c>
      <c r="G127" s="130"/>
    </row>
    <row r="128" spans="1:7" ht="26.25" thickBot="1" x14ac:dyDescent="0.3">
      <c r="A128" s="117">
        <v>79</v>
      </c>
      <c r="B128" s="126" t="s">
        <v>214</v>
      </c>
      <c r="C128" s="123" t="s">
        <v>215</v>
      </c>
      <c r="D128" s="127"/>
      <c r="E128" s="127"/>
      <c r="F128" s="127">
        <f t="shared" si="3"/>
        <v>0</v>
      </c>
      <c r="G128" s="128"/>
    </row>
    <row r="129" spans="1:7" ht="15.75" thickBot="1" x14ac:dyDescent="0.3">
      <c r="A129" s="133">
        <v>80</v>
      </c>
      <c r="B129" s="134" t="s">
        <v>216</v>
      </c>
      <c r="C129" s="135" t="s">
        <v>217</v>
      </c>
      <c r="D129" s="142"/>
      <c r="E129" s="142"/>
      <c r="F129" s="142">
        <f t="shared" si="3"/>
        <v>0</v>
      </c>
      <c r="G129" s="143"/>
    </row>
    <row r="130" spans="1:7" ht="26.25" thickBot="1" x14ac:dyDescent="0.3">
      <c r="A130" s="117">
        <v>81</v>
      </c>
      <c r="B130" s="126" t="s">
        <v>218</v>
      </c>
      <c r="C130" s="123" t="s">
        <v>219</v>
      </c>
      <c r="D130" s="129"/>
      <c r="E130" s="129"/>
      <c r="F130" s="129">
        <f t="shared" si="3"/>
        <v>0</v>
      </c>
      <c r="G130" s="130"/>
    </row>
    <row r="131" spans="1:7" ht="26.25" thickBot="1" x14ac:dyDescent="0.3">
      <c r="A131" s="117">
        <v>82</v>
      </c>
      <c r="B131" s="126" t="s">
        <v>220</v>
      </c>
      <c r="C131" s="123" t="s">
        <v>221</v>
      </c>
      <c r="D131" s="129"/>
      <c r="E131" s="129"/>
      <c r="F131" s="129">
        <f t="shared" si="3"/>
        <v>0</v>
      </c>
      <c r="G131" s="130"/>
    </row>
    <row r="132" spans="1:7" ht="26.25" thickBot="1" x14ac:dyDescent="0.3">
      <c r="A132" s="117">
        <v>83</v>
      </c>
      <c r="B132" s="126" t="s">
        <v>222</v>
      </c>
      <c r="C132" s="123" t="s">
        <v>223</v>
      </c>
      <c r="D132" s="129"/>
      <c r="E132" s="129"/>
      <c r="F132" s="129">
        <f t="shared" si="3"/>
        <v>0</v>
      </c>
      <c r="G132" s="130"/>
    </row>
    <row r="133" spans="1:7" ht="26.25" thickBot="1" x14ac:dyDescent="0.3">
      <c r="A133" s="117">
        <v>84</v>
      </c>
      <c r="B133" s="126" t="s">
        <v>224</v>
      </c>
      <c r="C133" s="123" t="s">
        <v>225</v>
      </c>
      <c r="D133" s="129"/>
      <c r="E133" s="129"/>
      <c r="F133" s="129">
        <f t="shared" si="3"/>
        <v>0</v>
      </c>
      <c r="G133" s="130"/>
    </row>
    <row r="134" spans="1:7" ht="26.25" thickBot="1" x14ac:dyDescent="0.3">
      <c r="A134" s="117">
        <v>85</v>
      </c>
      <c r="B134" s="126" t="s">
        <v>226</v>
      </c>
      <c r="C134" s="123" t="s">
        <v>227</v>
      </c>
      <c r="D134" s="129"/>
      <c r="E134" s="129"/>
      <c r="F134" s="129">
        <f t="shared" si="3"/>
        <v>0</v>
      </c>
      <c r="G134" s="130"/>
    </row>
    <row r="135" spans="1:7" ht="26.25" thickBot="1" x14ac:dyDescent="0.3">
      <c r="A135" s="117">
        <v>86</v>
      </c>
      <c r="B135" s="126" t="s">
        <v>228</v>
      </c>
      <c r="C135" s="123" t="s">
        <v>229</v>
      </c>
      <c r="D135" s="129"/>
      <c r="E135" s="129"/>
      <c r="F135" s="129">
        <f t="shared" si="3"/>
        <v>0</v>
      </c>
      <c r="G135" s="130"/>
    </row>
    <row r="136" spans="1:7" ht="15.75" thickBot="1" x14ac:dyDescent="0.3">
      <c r="A136" s="117">
        <v>87</v>
      </c>
      <c r="B136" s="126" t="s">
        <v>230</v>
      </c>
      <c r="C136" s="123" t="s">
        <v>231</v>
      </c>
      <c r="D136" s="129"/>
      <c r="E136" s="129"/>
      <c r="F136" s="129">
        <f t="shared" si="3"/>
        <v>0</v>
      </c>
      <c r="G136" s="130"/>
    </row>
    <row r="137" spans="1:7" ht="26.25" thickBot="1" x14ac:dyDescent="0.3">
      <c r="A137" s="117">
        <v>88</v>
      </c>
      <c r="B137" s="126" t="s">
        <v>232</v>
      </c>
      <c r="C137" s="123" t="s">
        <v>233</v>
      </c>
      <c r="D137" s="127"/>
      <c r="E137" s="127"/>
      <c r="F137" s="127">
        <f t="shared" si="3"/>
        <v>0</v>
      </c>
      <c r="G137" s="128"/>
    </row>
    <row r="138" spans="1:7" ht="15.75" thickBot="1" x14ac:dyDescent="0.3">
      <c r="A138" s="133">
        <v>89</v>
      </c>
      <c r="B138" s="134" t="s">
        <v>234</v>
      </c>
      <c r="C138" s="135" t="s">
        <v>388</v>
      </c>
      <c r="D138" s="136"/>
      <c r="E138" s="136"/>
      <c r="F138" s="136">
        <f t="shared" ref="F138:F169" si="4">G138-D138</f>
        <v>0</v>
      </c>
      <c r="G138" s="137"/>
    </row>
    <row r="139" spans="1:7" ht="15.75" thickBot="1" x14ac:dyDescent="0.3">
      <c r="A139" s="145">
        <v>90</v>
      </c>
      <c r="B139" s="146" t="s">
        <v>389</v>
      </c>
      <c r="C139" s="147" t="s">
        <v>235</v>
      </c>
      <c r="D139" s="148">
        <v>29998500</v>
      </c>
      <c r="E139" s="148"/>
      <c r="F139" s="148">
        <f t="shared" si="4"/>
        <v>926897</v>
      </c>
      <c r="G139" s="149">
        <v>30925397</v>
      </c>
    </row>
    <row r="140" spans="1:7" ht="15.75" thickBot="1" x14ac:dyDescent="0.3">
      <c r="A140" s="133">
        <v>91</v>
      </c>
      <c r="B140" s="144" t="s">
        <v>410</v>
      </c>
      <c r="C140" s="135" t="s">
        <v>411</v>
      </c>
      <c r="D140" s="142"/>
      <c r="E140" s="142"/>
      <c r="F140" s="142">
        <f t="shared" si="4"/>
        <v>0</v>
      </c>
      <c r="G140" s="143"/>
    </row>
    <row r="141" spans="1:7" ht="15.75" thickBot="1" x14ac:dyDescent="0.3">
      <c r="A141" s="117">
        <v>92</v>
      </c>
      <c r="B141" s="122" t="s">
        <v>412</v>
      </c>
      <c r="C141" s="123" t="s">
        <v>413</v>
      </c>
      <c r="D141" s="129"/>
      <c r="E141" s="129"/>
      <c r="F141" s="129">
        <f t="shared" si="4"/>
        <v>0</v>
      </c>
      <c r="G141" s="130"/>
    </row>
    <row r="142" spans="1:7" ht="15.75" thickBot="1" x14ac:dyDescent="0.3">
      <c r="A142" s="117">
        <v>93</v>
      </c>
      <c r="B142" s="122" t="s">
        <v>414</v>
      </c>
      <c r="C142" s="123"/>
      <c r="D142" s="129"/>
      <c r="E142" s="129"/>
      <c r="F142" s="129">
        <f t="shared" si="4"/>
        <v>0</v>
      </c>
      <c r="G142" s="130"/>
    </row>
    <row r="143" spans="1:7" ht="16.5" thickBot="1" x14ac:dyDescent="0.3">
      <c r="A143" s="150">
        <v>94</v>
      </c>
      <c r="B143" s="151" t="s">
        <v>415</v>
      </c>
      <c r="C143" s="152" t="s">
        <v>416</v>
      </c>
      <c r="D143" s="153">
        <v>29998500</v>
      </c>
      <c r="E143" s="153"/>
      <c r="F143" s="153">
        <f t="shared" si="4"/>
        <v>926897</v>
      </c>
      <c r="G143" s="154">
        <v>30925397</v>
      </c>
    </row>
  </sheetData>
  <mergeCells count="12">
    <mergeCell ref="F7:F8"/>
    <mergeCell ref="G7:G8"/>
    <mergeCell ref="A1:G1"/>
    <mergeCell ref="A2:G2"/>
    <mergeCell ref="A3:G3"/>
    <mergeCell ref="A4:G4"/>
    <mergeCell ref="A5:G5"/>
    <mergeCell ref="A7:A8"/>
    <mergeCell ref="B7:B8"/>
    <mergeCell ref="C7:C8"/>
    <mergeCell ref="D7:D8"/>
    <mergeCell ref="E7:E8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8"/>
  <sheetViews>
    <sheetView workbookViewId="0"/>
  </sheetViews>
  <sheetFormatPr defaultRowHeight="15" x14ac:dyDescent="0.25"/>
  <cols>
    <col min="1" max="1" width="5.85546875" customWidth="1"/>
    <col min="2" max="2" width="9.140625" hidden="1" customWidth="1"/>
    <col min="3" max="3" width="2.28515625" customWidth="1"/>
    <col min="4" max="4" width="9.140625" customWidth="1"/>
    <col min="5" max="5" width="30" customWidth="1"/>
    <col min="6" max="6" width="6.140625" customWidth="1"/>
    <col min="7" max="8" width="9.140625" hidden="1" customWidth="1"/>
    <col min="9" max="9" width="9.140625" customWidth="1"/>
    <col min="10" max="10" width="4.85546875" customWidth="1"/>
    <col min="11" max="12" width="9.140625" customWidth="1"/>
    <col min="13" max="13" width="14.28515625" customWidth="1"/>
    <col min="14" max="14" width="9.140625" customWidth="1"/>
  </cols>
  <sheetData>
    <row r="2" spans="1:15" ht="15.75" x14ac:dyDescent="0.25">
      <c r="D2" s="170" t="s">
        <v>417</v>
      </c>
      <c r="E2" s="170"/>
      <c r="F2" s="170"/>
      <c r="G2" s="170"/>
      <c r="H2" s="170"/>
      <c r="I2" s="170"/>
      <c r="J2" s="170"/>
      <c r="K2" s="170"/>
      <c r="L2" s="170"/>
      <c r="M2" s="155"/>
    </row>
    <row r="3" spans="1:15" ht="15.75" x14ac:dyDescent="0.25">
      <c r="D3" s="170"/>
      <c r="E3" s="170"/>
      <c r="F3" s="170"/>
      <c r="G3" s="170"/>
      <c r="H3" s="170"/>
      <c r="I3" s="170"/>
      <c r="J3" s="170"/>
      <c r="K3" s="170"/>
      <c r="L3" s="170"/>
      <c r="M3" s="155"/>
    </row>
    <row r="4" spans="1:15" ht="15.75" x14ac:dyDescent="0.25">
      <c r="A4" s="156"/>
      <c r="D4" s="170"/>
      <c r="E4" s="170"/>
      <c r="F4" s="170"/>
      <c r="G4" s="170"/>
      <c r="H4" s="170"/>
      <c r="I4" s="170"/>
      <c r="J4" s="170"/>
      <c r="K4" s="170"/>
      <c r="L4" s="170"/>
      <c r="M4" s="155"/>
    </row>
    <row r="5" spans="1:15" ht="15.75" x14ac:dyDescent="0.25">
      <c r="A5" s="1"/>
      <c r="D5" s="170"/>
      <c r="E5" s="170"/>
      <c r="F5" s="170"/>
      <c r="G5" s="170"/>
      <c r="H5" s="170"/>
      <c r="I5" s="170"/>
      <c r="J5" s="170"/>
      <c r="K5" s="170"/>
      <c r="L5" s="170"/>
      <c r="M5" s="155"/>
    </row>
    <row r="6" spans="1:15" ht="15.75" x14ac:dyDescent="0.25">
      <c r="A6" s="1"/>
      <c r="D6" s="170"/>
      <c r="E6" s="170"/>
      <c r="F6" s="170"/>
      <c r="G6" s="170"/>
      <c r="H6" s="170"/>
      <c r="I6" s="170"/>
      <c r="J6" s="170"/>
      <c r="K6" s="170"/>
      <c r="L6" s="170"/>
      <c r="M6" s="155"/>
    </row>
    <row r="7" spans="1:15" ht="15.75" x14ac:dyDescent="0.25">
      <c r="A7" s="1"/>
      <c r="D7" s="170"/>
      <c r="E7" s="170"/>
      <c r="F7" s="170"/>
      <c r="G7" s="170"/>
      <c r="H7" s="170"/>
      <c r="I7" s="170"/>
      <c r="J7" s="170"/>
      <c r="K7" s="170"/>
      <c r="L7" s="170"/>
      <c r="M7" s="155"/>
    </row>
    <row r="8" spans="1:15" ht="15.75" x14ac:dyDescent="0.25">
      <c r="A8" s="1"/>
      <c r="N8" s="157" t="s">
        <v>418</v>
      </c>
    </row>
    <row r="9" spans="1:15" ht="16.5" thickBot="1" x14ac:dyDescent="0.3">
      <c r="A9" s="1"/>
    </row>
    <row r="10" spans="1:15" ht="15.75" thickBot="1" x14ac:dyDescent="0.3">
      <c r="A10" s="171" t="s">
        <v>391</v>
      </c>
      <c r="B10" s="171"/>
      <c r="C10" s="171"/>
      <c r="D10" s="172" t="s">
        <v>6</v>
      </c>
      <c r="E10" s="172"/>
      <c r="F10" s="173" t="s">
        <v>7</v>
      </c>
      <c r="G10" s="173"/>
      <c r="H10" s="173"/>
      <c r="I10" s="174" t="s">
        <v>392</v>
      </c>
      <c r="J10" s="174"/>
      <c r="K10" s="174" t="s">
        <v>419</v>
      </c>
      <c r="L10" s="174"/>
      <c r="M10" s="174" t="s">
        <v>420</v>
      </c>
      <c r="N10" s="174" t="s">
        <v>11</v>
      </c>
      <c r="O10" s="174"/>
    </row>
    <row r="11" spans="1:15" ht="15.75" thickBot="1" x14ac:dyDescent="0.3">
      <c r="A11" s="175" t="s">
        <v>393</v>
      </c>
      <c r="B11" s="175"/>
      <c r="C11" s="175"/>
      <c r="D11" s="172"/>
      <c r="E11" s="172"/>
      <c r="F11" s="173"/>
      <c r="G11" s="173"/>
      <c r="H11" s="173"/>
      <c r="I11" s="174"/>
      <c r="J11" s="174"/>
      <c r="K11" s="174"/>
      <c r="L11" s="174"/>
      <c r="M11" s="174"/>
      <c r="N11" s="174"/>
      <c r="O11" s="174"/>
    </row>
    <row r="12" spans="1:15" ht="15.75" thickBot="1" x14ac:dyDescent="0.3">
      <c r="A12" s="176" t="s">
        <v>12</v>
      </c>
      <c r="B12" s="176"/>
      <c r="C12" s="176"/>
      <c r="D12" s="176" t="s">
        <v>13</v>
      </c>
      <c r="E12" s="176"/>
      <c r="F12" s="176" t="s">
        <v>14</v>
      </c>
      <c r="G12" s="176"/>
      <c r="H12" s="176"/>
      <c r="I12" s="176" t="s">
        <v>15</v>
      </c>
      <c r="J12" s="176"/>
      <c r="K12" s="174" t="s">
        <v>16</v>
      </c>
      <c r="L12" s="174"/>
      <c r="M12" s="158"/>
      <c r="N12" s="174" t="s">
        <v>17</v>
      </c>
      <c r="O12" s="174"/>
    </row>
    <row r="13" spans="1:15" ht="32.25" customHeight="1" thickBot="1" x14ac:dyDescent="0.3">
      <c r="A13" s="177">
        <v>1</v>
      </c>
      <c r="B13" s="177"/>
      <c r="C13" s="177"/>
      <c r="D13" s="178" t="s">
        <v>238</v>
      </c>
      <c r="E13" s="178"/>
      <c r="F13" s="179" t="s">
        <v>239</v>
      </c>
      <c r="G13" s="179"/>
      <c r="H13" s="179"/>
      <c r="I13" s="180"/>
      <c r="J13" s="180"/>
      <c r="K13" s="180"/>
      <c r="L13" s="180"/>
      <c r="M13" s="159"/>
      <c r="N13" s="180"/>
      <c r="O13" s="180"/>
    </row>
    <row r="14" spans="1:15" ht="25.5" customHeight="1" thickBot="1" x14ac:dyDescent="0.3">
      <c r="A14" s="177">
        <v>2</v>
      </c>
      <c r="B14" s="177"/>
      <c r="C14" s="177"/>
      <c r="D14" s="178" t="s">
        <v>240</v>
      </c>
      <c r="E14" s="178"/>
      <c r="F14" s="179" t="s">
        <v>241</v>
      </c>
      <c r="G14" s="179"/>
      <c r="H14" s="179"/>
      <c r="I14" s="180"/>
      <c r="J14" s="180"/>
      <c r="K14" s="180"/>
      <c r="L14" s="180"/>
      <c r="M14" s="159"/>
      <c r="N14" s="180"/>
      <c r="O14" s="180"/>
    </row>
    <row r="15" spans="1:15" ht="38.25" customHeight="1" thickBot="1" x14ac:dyDescent="0.3">
      <c r="A15" s="177">
        <v>3</v>
      </c>
      <c r="B15" s="177"/>
      <c r="C15" s="177"/>
      <c r="D15" s="178" t="s">
        <v>242</v>
      </c>
      <c r="E15" s="178"/>
      <c r="F15" s="179" t="s">
        <v>243</v>
      </c>
      <c r="G15" s="179"/>
      <c r="H15" s="179"/>
      <c r="I15" s="180"/>
      <c r="J15" s="180"/>
      <c r="K15" s="180"/>
      <c r="L15" s="180"/>
      <c r="M15" s="159"/>
      <c r="N15" s="180"/>
      <c r="O15" s="180"/>
    </row>
    <row r="16" spans="1:15" ht="29.25" customHeight="1" thickBot="1" x14ac:dyDescent="0.3">
      <c r="A16" s="177">
        <v>4</v>
      </c>
      <c r="B16" s="177"/>
      <c r="C16" s="177"/>
      <c r="D16" s="178" t="s">
        <v>244</v>
      </c>
      <c r="E16" s="178"/>
      <c r="F16" s="179" t="s">
        <v>245</v>
      </c>
      <c r="G16" s="179"/>
      <c r="H16" s="179"/>
      <c r="I16" s="180"/>
      <c r="J16" s="180"/>
      <c r="K16" s="180"/>
      <c r="L16" s="180"/>
      <c r="M16" s="159"/>
      <c r="N16" s="180"/>
      <c r="O16" s="180"/>
    </row>
    <row r="17" spans="1:15" ht="15.75" thickBot="1" x14ac:dyDescent="0.3">
      <c r="A17" s="177">
        <v>5</v>
      </c>
      <c r="B17" s="177"/>
      <c r="C17" s="177"/>
      <c r="D17" s="178" t="s">
        <v>246</v>
      </c>
      <c r="E17" s="178"/>
      <c r="F17" s="179" t="s">
        <v>247</v>
      </c>
      <c r="G17" s="179"/>
      <c r="H17" s="179"/>
      <c r="I17" s="180"/>
      <c r="J17" s="180"/>
      <c r="K17" s="180"/>
      <c r="L17" s="180"/>
      <c r="M17" s="159"/>
      <c r="N17" s="180"/>
      <c r="O17" s="180"/>
    </row>
    <row r="18" spans="1:15" ht="15.75" thickBot="1" x14ac:dyDescent="0.3">
      <c r="A18" s="177">
        <v>6</v>
      </c>
      <c r="B18" s="177"/>
      <c r="C18" s="177"/>
      <c r="D18" s="178" t="s">
        <v>248</v>
      </c>
      <c r="E18" s="178"/>
      <c r="F18" s="179" t="s">
        <v>249</v>
      </c>
      <c r="G18" s="179"/>
      <c r="H18" s="179"/>
      <c r="I18" s="180"/>
      <c r="J18" s="180"/>
      <c r="K18" s="180"/>
      <c r="L18" s="180"/>
      <c r="M18" s="159"/>
      <c r="N18" s="180"/>
      <c r="O18" s="180"/>
    </row>
    <row r="19" spans="1:15" ht="33.75" customHeight="1" thickBot="1" x14ac:dyDescent="0.3">
      <c r="A19" s="172">
        <v>7</v>
      </c>
      <c r="B19" s="172"/>
      <c r="C19" s="172"/>
      <c r="D19" s="181" t="s">
        <v>250</v>
      </c>
      <c r="E19" s="181"/>
      <c r="F19" s="182" t="s">
        <v>251</v>
      </c>
      <c r="G19" s="182"/>
      <c r="H19" s="182"/>
      <c r="I19" s="183"/>
      <c r="J19" s="183"/>
      <c r="K19" s="183"/>
      <c r="L19" s="183"/>
      <c r="M19" s="160"/>
      <c r="N19" s="183"/>
      <c r="O19" s="183"/>
    </row>
    <row r="20" spans="1:15" ht="15.75" thickBot="1" x14ac:dyDescent="0.3">
      <c r="A20" s="177">
        <v>8</v>
      </c>
      <c r="B20" s="177"/>
      <c r="C20" s="177"/>
      <c r="D20" s="178" t="s">
        <v>252</v>
      </c>
      <c r="E20" s="178"/>
      <c r="F20" s="179" t="s">
        <v>253</v>
      </c>
      <c r="G20" s="179"/>
      <c r="H20" s="179"/>
      <c r="I20" s="180"/>
      <c r="J20" s="180"/>
      <c r="K20" s="180"/>
      <c r="L20" s="180"/>
      <c r="M20" s="159"/>
      <c r="N20" s="180"/>
      <c r="O20" s="180"/>
    </row>
    <row r="21" spans="1:15" ht="37.5" customHeight="1" thickBot="1" x14ac:dyDescent="0.3">
      <c r="A21" s="177">
        <v>9</v>
      </c>
      <c r="B21" s="177"/>
      <c r="C21" s="177"/>
      <c r="D21" s="178" t="s">
        <v>254</v>
      </c>
      <c r="E21" s="178"/>
      <c r="F21" s="179" t="s">
        <v>255</v>
      </c>
      <c r="G21" s="179"/>
      <c r="H21" s="179"/>
      <c r="I21" s="180"/>
      <c r="J21" s="180"/>
      <c r="K21" s="180"/>
      <c r="L21" s="180"/>
      <c r="M21" s="159"/>
      <c r="N21" s="180"/>
      <c r="O21" s="180"/>
    </row>
    <row r="22" spans="1:15" ht="41.25" customHeight="1" thickBot="1" x14ac:dyDescent="0.3">
      <c r="A22" s="177">
        <v>10</v>
      </c>
      <c r="B22" s="177"/>
      <c r="C22" s="177"/>
      <c r="D22" s="178" t="s">
        <v>256</v>
      </c>
      <c r="E22" s="178"/>
      <c r="F22" s="179" t="s">
        <v>257</v>
      </c>
      <c r="G22" s="179"/>
      <c r="H22" s="179"/>
      <c r="I22" s="180"/>
      <c r="J22" s="180"/>
      <c r="K22" s="180"/>
      <c r="L22" s="180"/>
      <c r="M22" s="159"/>
      <c r="N22" s="180"/>
      <c r="O22" s="180"/>
    </row>
    <row r="23" spans="1:15" ht="45.75" customHeight="1" thickBot="1" x14ac:dyDescent="0.3">
      <c r="A23" s="177">
        <v>11</v>
      </c>
      <c r="B23" s="177"/>
      <c r="C23" s="177"/>
      <c r="D23" s="178" t="s">
        <v>258</v>
      </c>
      <c r="E23" s="178"/>
      <c r="F23" s="179" t="s">
        <v>259</v>
      </c>
      <c r="G23" s="179"/>
      <c r="H23" s="179"/>
      <c r="I23" s="180"/>
      <c r="J23" s="180"/>
      <c r="K23" s="180"/>
      <c r="L23" s="180"/>
      <c r="M23" s="159"/>
      <c r="N23" s="180"/>
      <c r="O23" s="180"/>
    </row>
    <row r="24" spans="1:15" ht="33.75" customHeight="1" thickBot="1" x14ac:dyDescent="0.3">
      <c r="A24" s="177">
        <v>12</v>
      </c>
      <c r="B24" s="177"/>
      <c r="C24" s="177"/>
      <c r="D24" s="178" t="s">
        <v>260</v>
      </c>
      <c r="E24" s="178"/>
      <c r="F24" s="179" t="s">
        <v>261</v>
      </c>
      <c r="G24" s="179"/>
      <c r="H24" s="179"/>
      <c r="I24" s="180"/>
      <c r="J24" s="180"/>
      <c r="K24" s="180"/>
      <c r="L24" s="180"/>
      <c r="M24" s="161"/>
      <c r="N24" s="180"/>
      <c r="O24" s="180"/>
    </row>
    <row r="25" spans="1:15" ht="15.75" thickBot="1" x14ac:dyDescent="0.3">
      <c r="A25" s="162"/>
      <c r="B25" s="184"/>
      <c r="C25" s="184"/>
      <c r="D25" s="185" t="s">
        <v>396</v>
      </c>
      <c r="E25" s="185"/>
      <c r="F25" s="180"/>
      <c r="G25" s="180"/>
      <c r="H25" s="180"/>
      <c r="I25" s="180"/>
      <c r="J25" s="180"/>
      <c r="K25" s="180"/>
      <c r="L25" s="180"/>
      <c r="M25" s="159"/>
      <c r="N25" s="180"/>
      <c r="O25" s="180"/>
    </row>
    <row r="26" spans="1:15" ht="15.75" thickBot="1" x14ac:dyDescent="0.3">
      <c r="A26" s="162"/>
      <c r="B26" s="184"/>
      <c r="C26" s="184"/>
      <c r="D26" s="185" t="s">
        <v>397</v>
      </c>
      <c r="E26" s="185"/>
      <c r="F26" s="180"/>
      <c r="G26" s="180"/>
      <c r="H26" s="180"/>
      <c r="I26" s="180"/>
      <c r="J26" s="180"/>
      <c r="K26" s="180"/>
      <c r="L26" s="180"/>
      <c r="M26" s="159"/>
      <c r="N26" s="180"/>
      <c r="O26" s="180"/>
    </row>
    <row r="27" spans="1:15" ht="15.75" thickBot="1" x14ac:dyDescent="0.3">
      <c r="A27" s="162"/>
      <c r="B27" s="184"/>
      <c r="C27" s="184"/>
      <c r="D27" s="185" t="s">
        <v>264</v>
      </c>
      <c r="E27" s="185"/>
      <c r="F27" s="180"/>
      <c r="G27" s="180"/>
      <c r="H27" s="180"/>
      <c r="I27" s="180"/>
      <c r="J27" s="180"/>
      <c r="K27" s="180"/>
      <c r="L27" s="180"/>
      <c r="M27" s="159"/>
      <c r="N27" s="180"/>
      <c r="O27" s="180"/>
    </row>
    <row r="28" spans="1:15" ht="15.75" thickBot="1" x14ac:dyDescent="0.3">
      <c r="A28" s="162"/>
      <c r="B28" s="184"/>
      <c r="C28" s="184"/>
      <c r="D28" s="185" t="s">
        <v>398</v>
      </c>
      <c r="E28" s="185"/>
      <c r="F28" s="180"/>
      <c r="G28" s="180"/>
      <c r="H28" s="180"/>
      <c r="I28" s="180"/>
      <c r="J28" s="180"/>
      <c r="K28" s="180"/>
      <c r="L28" s="180"/>
      <c r="M28" s="161"/>
      <c r="N28" s="180"/>
      <c r="O28" s="180"/>
    </row>
    <row r="29" spans="1:15" ht="28.5" customHeight="1" thickBot="1" x14ac:dyDescent="0.3">
      <c r="A29" s="172">
        <v>13</v>
      </c>
      <c r="B29" s="172"/>
      <c r="C29" s="172"/>
      <c r="D29" s="181" t="s">
        <v>267</v>
      </c>
      <c r="E29" s="181"/>
      <c r="F29" s="182" t="s">
        <v>268</v>
      </c>
      <c r="G29" s="182"/>
      <c r="H29" s="182"/>
      <c r="I29" s="183"/>
      <c r="J29" s="183"/>
      <c r="K29" s="183"/>
      <c r="L29" s="183"/>
      <c r="M29" s="163"/>
      <c r="N29" s="183"/>
      <c r="O29" s="183"/>
    </row>
    <row r="30" spans="1:15" ht="25.5" customHeight="1" thickBot="1" x14ac:dyDescent="0.3">
      <c r="A30" s="177">
        <v>14</v>
      </c>
      <c r="B30" s="177"/>
      <c r="C30" s="177"/>
      <c r="D30" s="178" t="s">
        <v>269</v>
      </c>
      <c r="E30" s="178"/>
      <c r="F30" s="179" t="s">
        <v>270</v>
      </c>
      <c r="G30" s="179"/>
      <c r="H30" s="179"/>
      <c r="I30" s="180"/>
      <c r="J30" s="180"/>
      <c r="K30" s="180"/>
      <c r="L30" s="180"/>
      <c r="M30" s="159"/>
      <c r="N30" s="180"/>
      <c r="O30" s="180"/>
    </row>
    <row r="31" spans="1:15" ht="24.75" customHeight="1" thickBot="1" x14ac:dyDescent="0.3">
      <c r="A31" s="177">
        <v>15</v>
      </c>
      <c r="B31" s="177"/>
      <c r="C31" s="177"/>
      <c r="D31" s="178" t="s">
        <v>271</v>
      </c>
      <c r="E31" s="178"/>
      <c r="F31" s="179" t="s">
        <v>272</v>
      </c>
      <c r="G31" s="179"/>
      <c r="H31" s="179"/>
      <c r="I31" s="180"/>
      <c r="J31" s="180"/>
      <c r="K31" s="180"/>
      <c r="L31" s="180"/>
      <c r="M31" s="159"/>
      <c r="N31" s="180"/>
      <c r="O31" s="180"/>
    </row>
    <row r="32" spans="1:15" ht="26.25" customHeight="1" thickBot="1" x14ac:dyDescent="0.3">
      <c r="A32" s="177">
        <v>16</v>
      </c>
      <c r="B32" s="177"/>
      <c r="C32" s="177"/>
      <c r="D32" s="178" t="s">
        <v>273</v>
      </c>
      <c r="E32" s="178"/>
      <c r="F32" s="179" t="s">
        <v>274</v>
      </c>
      <c r="G32" s="179"/>
      <c r="H32" s="179"/>
      <c r="I32" s="180"/>
      <c r="J32" s="180"/>
      <c r="K32" s="180"/>
      <c r="L32" s="180"/>
      <c r="M32" s="159"/>
      <c r="N32" s="180"/>
      <c r="O32" s="180"/>
    </row>
    <row r="33" spans="1:15" ht="41.25" customHeight="1" thickBot="1" x14ac:dyDescent="0.3">
      <c r="A33" s="177">
        <v>17</v>
      </c>
      <c r="B33" s="177"/>
      <c r="C33" s="177"/>
      <c r="D33" s="178" t="s">
        <v>275</v>
      </c>
      <c r="E33" s="178"/>
      <c r="F33" s="179" t="s">
        <v>276</v>
      </c>
      <c r="G33" s="179"/>
      <c r="H33" s="179"/>
      <c r="I33" s="180"/>
      <c r="J33" s="180"/>
      <c r="K33" s="180"/>
      <c r="L33" s="180"/>
      <c r="M33" s="159"/>
      <c r="N33" s="180"/>
      <c r="O33" s="180"/>
    </row>
    <row r="34" spans="1:15" ht="31.5" customHeight="1" thickBot="1" x14ac:dyDescent="0.3">
      <c r="A34" s="177">
        <v>18</v>
      </c>
      <c r="B34" s="177"/>
      <c r="C34" s="177"/>
      <c r="D34" s="178" t="s">
        <v>277</v>
      </c>
      <c r="E34" s="178"/>
      <c r="F34" s="179" t="s">
        <v>278</v>
      </c>
      <c r="G34" s="179"/>
      <c r="H34" s="179"/>
      <c r="I34" s="180"/>
      <c r="J34" s="180"/>
      <c r="K34" s="180"/>
      <c r="L34" s="180"/>
      <c r="M34" s="159"/>
      <c r="N34" s="180"/>
      <c r="O34" s="180"/>
    </row>
    <row r="35" spans="1:15" ht="28.5" customHeight="1" thickBot="1" x14ac:dyDescent="0.3">
      <c r="A35" s="162"/>
      <c r="B35" s="184"/>
      <c r="C35" s="184"/>
      <c r="D35" s="186" t="s">
        <v>279</v>
      </c>
      <c r="E35" s="186"/>
      <c r="F35" s="187"/>
      <c r="G35" s="187"/>
      <c r="H35" s="187"/>
      <c r="I35" s="180"/>
      <c r="J35" s="180"/>
      <c r="K35" s="180"/>
      <c r="L35" s="180"/>
      <c r="M35" s="159"/>
      <c r="N35" s="180"/>
      <c r="O35" s="180"/>
    </row>
    <row r="36" spans="1:15" ht="15.75" thickBot="1" x14ac:dyDescent="0.3">
      <c r="A36" s="162"/>
      <c r="B36" s="184"/>
      <c r="C36" s="184"/>
      <c r="D36" s="186" t="s">
        <v>280</v>
      </c>
      <c r="E36" s="186"/>
      <c r="F36" s="187"/>
      <c r="G36" s="187"/>
      <c r="H36" s="187"/>
      <c r="I36" s="180"/>
      <c r="J36" s="180"/>
      <c r="K36" s="180"/>
      <c r="L36" s="180"/>
      <c r="M36" s="159"/>
      <c r="N36" s="180"/>
      <c r="O36" s="180"/>
    </row>
    <row r="37" spans="1:15" ht="27" customHeight="1" thickBot="1" x14ac:dyDescent="0.3">
      <c r="A37" s="172">
        <v>19</v>
      </c>
      <c r="B37" s="172"/>
      <c r="C37" s="172"/>
      <c r="D37" s="181" t="s">
        <v>281</v>
      </c>
      <c r="E37" s="181"/>
      <c r="F37" s="182" t="s">
        <v>282</v>
      </c>
      <c r="G37" s="182"/>
      <c r="H37" s="182"/>
      <c r="I37" s="183"/>
      <c r="J37" s="183"/>
      <c r="K37" s="183"/>
      <c r="L37" s="183"/>
      <c r="M37" s="160"/>
      <c r="N37" s="183"/>
      <c r="O37" s="183"/>
    </row>
    <row r="38" spans="1:15" ht="28.5" customHeight="1" thickBot="1" x14ac:dyDescent="0.3">
      <c r="A38" s="177">
        <v>20</v>
      </c>
      <c r="B38" s="177"/>
      <c r="C38" s="177"/>
      <c r="D38" s="178" t="s">
        <v>283</v>
      </c>
      <c r="E38" s="178"/>
      <c r="F38" s="179" t="s">
        <v>284</v>
      </c>
      <c r="G38" s="179"/>
      <c r="H38" s="179"/>
      <c r="I38" s="180"/>
      <c r="J38" s="180"/>
      <c r="K38" s="180"/>
      <c r="L38" s="180"/>
      <c r="M38" s="159"/>
      <c r="N38" s="180"/>
      <c r="O38" s="180"/>
    </row>
    <row r="39" spans="1:15" ht="23.25" customHeight="1" thickBot="1" x14ac:dyDescent="0.3">
      <c r="A39" s="162"/>
      <c r="B39" s="184"/>
      <c r="C39" s="184"/>
      <c r="D39" s="186" t="s">
        <v>285</v>
      </c>
      <c r="E39" s="186"/>
      <c r="F39" s="187"/>
      <c r="G39" s="187"/>
      <c r="H39" s="187"/>
      <c r="I39" s="180"/>
      <c r="J39" s="180"/>
      <c r="K39" s="180"/>
      <c r="L39" s="180"/>
      <c r="M39" s="159"/>
      <c r="N39" s="180"/>
      <c r="O39" s="180"/>
    </row>
    <row r="40" spans="1:15" ht="15.75" thickBot="1" x14ac:dyDescent="0.3">
      <c r="A40" s="177">
        <v>21</v>
      </c>
      <c r="B40" s="177"/>
      <c r="C40" s="177"/>
      <c r="D40" s="178" t="s">
        <v>286</v>
      </c>
      <c r="E40" s="178"/>
      <c r="F40" s="179" t="s">
        <v>287</v>
      </c>
      <c r="G40" s="179"/>
      <c r="H40" s="179"/>
      <c r="I40" s="180"/>
      <c r="J40" s="180"/>
      <c r="K40" s="180"/>
      <c r="L40" s="180"/>
      <c r="M40" s="159"/>
      <c r="N40" s="180"/>
      <c r="O40" s="180"/>
    </row>
    <row r="41" spans="1:15" ht="15.75" thickBot="1" x14ac:dyDescent="0.3">
      <c r="A41" s="188">
        <v>22</v>
      </c>
      <c r="B41" s="188"/>
      <c r="C41" s="188"/>
      <c r="D41" s="189" t="s">
        <v>288</v>
      </c>
      <c r="E41" s="189"/>
      <c r="F41" s="190" t="s">
        <v>289</v>
      </c>
      <c r="G41" s="190"/>
      <c r="H41" s="190"/>
      <c r="I41" s="180"/>
      <c r="J41" s="180"/>
      <c r="K41" s="180"/>
      <c r="L41" s="180"/>
      <c r="M41" s="159"/>
      <c r="N41" s="180"/>
      <c r="O41" s="180"/>
    </row>
    <row r="42" spans="1:15" ht="15.75" thickBot="1" x14ac:dyDescent="0.3">
      <c r="A42" s="177">
        <v>23</v>
      </c>
      <c r="B42" s="177"/>
      <c r="C42" s="177"/>
      <c r="D42" s="178" t="s">
        <v>290</v>
      </c>
      <c r="E42" s="178"/>
      <c r="F42" s="179" t="s">
        <v>291</v>
      </c>
      <c r="G42" s="179"/>
      <c r="H42" s="179"/>
      <c r="I42" s="180"/>
      <c r="J42" s="180"/>
      <c r="K42" s="180"/>
      <c r="L42" s="180"/>
      <c r="M42" s="159"/>
      <c r="N42" s="180"/>
      <c r="O42" s="180"/>
    </row>
    <row r="43" spans="1:15" ht="15.75" thickBot="1" x14ac:dyDescent="0.3">
      <c r="A43" s="177">
        <v>24</v>
      </c>
      <c r="B43" s="177"/>
      <c r="C43" s="177"/>
      <c r="D43" s="178" t="s">
        <v>292</v>
      </c>
      <c r="E43" s="178"/>
      <c r="F43" s="179" t="s">
        <v>293</v>
      </c>
      <c r="G43" s="179"/>
      <c r="H43" s="179"/>
      <c r="I43" s="180"/>
      <c r="J43" s="180"/>
      <c r="K43" s="180"/>
      <c r="L43" s="180"/>
      <c r="M43" s="159"/>
      <c r="N43" s="180"/>
      <c r="O43" s="180"/>
    </row>
    <row r="44" spans="1:15" ht="15.75" thickBot="1" x14ac:dyDescent="0.3">
      <c r="A44" s="177">
        <v>25</v>
      </c>
      <c r="B44" s="177"/>
      <c r="C44" s="177"/>
      <c r="D44" s="178" t="s">
        <v>294</v>
      </c>
      <c r="E44" s="178"/>
      <c r="F44" s="179" t="s">
        <v>295</v>
      </c>
      <c r="G44" s="179"/>
      <c r="H44" s="179"/>
      <c r="I44" s="180"/>
      <c r="J44" s="180"/>
      <c r="K44" s="180"/>
      <c r="L44" s="180"/>
      <c r="M44" s="159"/>
      <c r="N44" s="180"/>
      <c r="O44" s="180"/>
    </row>
    <row r="45" spans="1:15" ht="15.75" thickBot="1" x14ac:dyDescent="0.3">
      <c r="A45" s="162"/>
      <c r="B45" s="184"/>
      <c r="C45" s="184"/>
      <c r="D45" s="186" t="s">
        <v>421</v>
      </c>
      <c r="E45" s="186"/>
      <c r="F45" s="187"/>
      <c r="G45" s="187"/>
      <c r="H45" s="187"/>
      <c r="I45" s="180"/>
      <c r="J45" s="180"/>
      <c r="K45" s="180"/>
      <c r="L45" s="180"/>
      <c r="M45" s="159"/>
      <c r="N45" s="180"/>
      <c r="O45" s="180"/>
    </row>
    <row r="46" spans="1:15" ht="15.75" thickBot="1" x14ac:dyDescent="0.3">
      <c r="A46" s="162"/>
      <c r="B46" s="184"/>
      <c r="C46" s="184"/>
      <c r="D46" s="186" t="s">
        <v>296</v>
      </c>
      <c r="E46" s="186"/>
      <c r="F46" s="187"/>
      <c r="G46" s="187"/>
      <c r="H46" s="187"/>
      <c r="I46" s="180"/>
      <c r="J46" s="180"/>
      <c r="K46" s="180"/>
      <c r="L46" s="180"/>
      <c r="M46" s="159"/>
      <c r="N46" s="180"/>
      <c r="O46" s="180"/>
    </row>
    <row r="47" spans="1:15" ht="15.75" thickBot="1" x14ac:dyDescent="0.3">
      <c r="A47" s="177">
        <v>26</v>
      </c>
      <c r="B47" s="177"/>
      <c r="C47" s="177"/>
      <c r="D47" s="178" t="s">
        <v>297</v>
      </c>
      <c r="E47" s="178"/>
      <c r="F47" s="179" t="s">
        <v>298</v>
      </c>
      <c r="G47" s="179"/>
      <c r="H47" s="179"/>
      <c r="I47" s="180"/>
      <c r="J47" s="180"/>
      <c r="K47" s="180"/>
      <c r="L47" s="180"/>
      <c r="M47" s="159"/>
      <c r="N47" s="180"/>
      <c r="O47" s="180"/>
    </row>
    <row r="48" spans="1:15" ht="15.75" thickBot="1" x14ac:dyDescent="0.3">
      <c r="A48" s="162"/>
      <c r="B48" s="184"/>
      <c r="C48" s="184"/>
      <c r="D48" s="186" t="s">
        <v>299</v>
      </c>
      <c r="E48" s="186"/>
      <c r="F48" s="187"/>
      <c r="G48" s="187"/>
      <c r="H48" s="187"/>
      <c r="I48" s="180"/>
      <c r="J48" s="180"/>
      <c r="K48" s="180"/>
      <c r="L48" s="180"/>
      <c r="M48" s="159"/>
      <c r="N48" s="180"/>
      <c r="O48" s="180"/>
    </row>
    <row r="49" spans="1:15" ht="15.75" thickBot="1" x14ac:dyDescent="0.3">
      <c r="A49" s="162"/>
      <c r="B49" s="184"/>
      <c r="C49" s="184"/>
      <c r="D49" s="186" t="s">
        <v>300</v>
      </c>
      <c r="E49" s="186"/>
      <c r="F49" s="187"/>
      <c r="G49" s="187"/>
      <c r="H49" s="187"/>
      <c r="I49" s="180"/>
      <c r="J49" s="180"/>
      <c r="K49" s="180"/>
      <c r="L49" s="180"/>
      <c r="M49" s="159"/>
      <c r="N49" s="180"/>
      <c r="O49" s="180"/>
    </row>
    <row r="50" spans="1:15" ht="15.75" thickBot="1" x14ac:dyDescent="0.3">
      <c r="A50" s="162"/>
      <c r="B50" s="184"/>
      <c r="C50" s="184"/>
      <c r="D50" s="186" t="s">
        <v>301</v>
      </c>
      <c r="E50" s="186"/>
      <c r="F50" s="187"/>
      <c r="G50" s="187"/>
      <c r="H50" s="187"/>
      <c r="I50" s="180"/>
      <c r="J50" s="180"/>
      <c r="K50" s="180"/>
      <c r="L50" s="180"/>
      <c r="M50" s="159"/>
      <c r="N50" s="180"/>
      <c r="O50" s="180"/>
    </row>
    <row r="51" spans="1:15" ht="15.75" thickBot="1" x14ac:dyDescent="0.3">
      <c r="A51" s="177">
        <v>27</v>
      </c>
      <c r="B51" s="177"/>
      <c r="C51" s="177"/>
      <c r="D51" s="178" t="s">
        <v>302</v>
      </c>
      <c r="E51" s="178"/>
      <c r="F51" s="179" t="s">
        <v>303</v>
      </c>
      <c r="G51" s="179"/>
      <c r="H51" s="179"/>
      <c r="I51" s="180"/>
      <c r="J51" s="180"/>
      <c r="K51" s="180"/>
      <c r="L51" s="180"/>
      <c r="M51" s="159"/>
      <c r="N51" s="180"/>
      <c r="O51" s="180"/>
    </row>
    <row r="52" spans="1:15" ht="25.5" customHeight="1" thickBot="1" x14ac:dyDescent="0.3">
      <c r="A52" s="177">
        <v>28</v>
      </c>
      <c r="B52" s="177"/>
      <c r="C52" s="177"/>
      <c r="D52" s="178" t="s">
        <v>304</v>
      </c>
      <c r="E52" s="178"/>
      <c r="F52" s="179" t="s">
        <v>305</v>
      </c>
      <c r="G52" s="179"/>
      <c r="H52" s="179"/>
      <c r="I52" s="180"/>
      <c r="J52" s="180"/>
      <c r="K52" s="180"/>
      <c r="L52" s="180"/>
      <c r="M52" s="159"/>
      <c r="N52" s="180"/>
      <c r="O52" s="180"/>
    </row>
    <row r="53" spans="1:15" ht="15.75" thickBot="1" x14ac:dyDescent="0.3">
      <c r="A53" s="177">
        <v>29</v>
      </c>
      <c r="B53" s="177"/>
      <c r="C53" s="177"/>
      <c r="D53" s="178" t="s">
        <v>306</v>
      </c>
      <c r="E53" s="178"/>
      <c r="F53" s="179" t="s">
        <v>307</v>
      </c>
      <c r="G53" s="179"/>
      <c r="H53" s="179"/>
      <c r="I53" s="180"/>
      <c r="J53" s="180"/>
      <c r="K53" s="180"/>
      <c r="L53" s="180"/>
      <c r="M53" s="159"/>
      <c r="N53" s="180"/>
      <c r="O53" s="180"/>
    </row>
    <row r="54" spans="1:15" ht="24" customHeight="1" thickBot="1" x14ac:dyDescent="0.3">
      <c r="A54" s="162"/>
      <c r="B54" s="184"/>
      <c r="C54" s="184"/>
      <c r="D54" s="186" t="s">
        <v>308</v>
      </c>
      <c r="E54" s="186"/>
      <c r="F54" s="187"/>
      <c r="G54" s="187"/>
      <c r="H54" s="187"/>
      <c r="I54" s="180"/>
      <c r="J54" s="180"/>
      <c r="K54" s="180"/>
      <c r="L54" s="180"/>
      <c r="M54" s="159"/>
      <c r="N54" s="180"/>
      <c r="O54" s="180"/>
    </row>
    <row r="55" spans="1:15" ht="15.75" thickBot="1" x14ac:dyDescent="0.3">
      <c r="A55" s="177">
        <v>30</v>
      </c>
      <c r="B55" s="177"/>
      <c r="C55" s="177"/>
      <c r="D55" s="178" t="s">
        <v>309</v>
      </c>
      <c r="E55" s="178"/>
      <c r="F55" s="179" t="s">
        <v>310</v>
      </c>
      <c r="G55" s="179"/>
      <c r="H55" s="179"/>
      <c r="I55" s="180"/>
      <c r="J55" s="180"/>
      <c r="K55" s="180"/>
      <c r="L55" s="180"/>
      <c r="M55" s="159"/>
      <c r="N55" s="180"/>
      <c r="O55" s="180"/>
    </row>
    <row r="56" spans="1:15" ht="15.75" thickBot="1" x14ac:dyDescent="0.3">
      <c r="A56" s="164"/>
      <c r="B56" s="187"/>
      <c r="C56" s="187"/>
      <c r="D56" s="186" t="s">
        <v>311</v>
      </c>
      <c r="E56" s="186"/>
      <c r="F56" s="187"/>
      <c r="G56" s="187"/>
      <c r="H56" s="187"/>
      <c r="I56" s="180"/>
      <c r="J56" s="180"/>
      <c r="K56" s="180"/>
      <c r="L56" s="180"/>
      <c r="M56" s="159"/>
      <c r="N56" s="180"/>
      <c r="O56" s="180"/>
    </row>
    <row r="57" spans="1:15" ht="15.75" thickBot="1" x14ac:dyDescent="0.3">
      <c r="A57" s="188">
        <v>31</v>
      </c>
      <c r="B57" s="188"/>
      <c r="C57" s="188"/>
      <c r="D57" s="189" t="s">
        <v>312</v>
      </c>
      <c r="E57" s="189"/>
      <c r="F57" s="190" t="s">
        <v>313</v>
      </c>
      <c r="G57" s="190"/>
      <c r="H57" s="190"/>
      <c r="I57" s="180"/>
      <c r="J57" s="180"/>
      <c r="K57" s="180"/>
      <c r="L57" s="180"/>
      <c r="M57" s="159"/>
      <c r="N57" s="180"/>
      <c r="O57" s="180"/>
    </row>
    <row r="58" spans="1:15" ht="15.75" thickBot="1" x14ac:dyDescent="0.3">
      <c r="A58" s="177">
        <v>32</v>
      </c>
      <c r="B58" s="177"/>
      <c r="C58" s="177"/>
      <c r="D58" s="178" t="s">
        <v>314</v>
      </c>
      <c r="E58" s="178"/>
      <c r="F58" s="179" t="s">
        <v>315</v>
      </c>
      <c r="G58" s="179"/>
      <c r="H58" s="179"/>
      <c r="I58" s="180"/>
      <c r="J58" s="180"/>
      <c r="K58" s="180"/>
      <c r="L58" s="180"/>
      <c r="M58" s="165">
        <v>50910</v>
      </c>
      <c r="N58" s="191">
        <v>50910</v>
      </c>
      <c r="O58" s="191"/>
    </row>
    <row r="59" spans="1:15" ht="15.75" thickBot="1" x14ac:dyDescent="0.3">
      <c r="A59" s="162"/>
      <c r="B59" s="184"/>
      <c r="C59" s="184"/>
      <c r="D59" s="186" t="s">
        <v>316</v>
      </c>
      <c r="E59" s="186"/>
      <c r="F59" s="187"/>
      <c r="G59" s="187"/>
      <c r="H59" s="187"/>
      <c r="I59" s="180"/>
      <c r="J59" s="180"/>
      <c r="K59" s="180"/>
      <c r="L59" s="180"/>
      <c r="M59" s="166">
        <v>50910</v>
      </c>
      <c r="N59" s="192">
        <v>50910</v>
      </c>
      <c r="O59" s="192"/>
    </row>
    <row r="60" spans="1:15" ht="15.75" thickBot="1" x14ac:dyDescent="0.3">
      <c r="A60" s="162"/>
      <c r="B60" s="184"/>
      <c r="C60" s="184"/>
      <c r="D60" s="186" t="s">
        <v>317</v>
      </c>
      <c r="E60" s="186"/>
      <c r="F60" s="187"/>
      <c r="G60" s="187"/>
      <c r="H60" s="187"/>
      <c r="I60" s="180"/>
      <c r="J60" s="180"/>
      <c r="K60" s="180"/>
      <c r="L60" s="180"/>
      <c r="M60" s="159"/>
      <c r="N60" s="180"/>
      <c r="O60" s="180"/>
    </row>
    <row r="61" spans="1:15" ht="15.75" thickBot="1" x14ac:dyDescent="0.3">
      <c r="A61" s="162"/>
      <c r="B61" s="184"/>
      <c r="C61" s="184"/>
      <c r="D61" s="186" t="s">
        <v>318</v>
      </c>
      <c r="E61" s="186"/>
      <c r="F61" s="187"/>
      <c r="G61" s="187"/>
      <c r="H61" s="187"/>
      <c r="I61" s="180"/>
      <c r="J61" s="180"/>
      <c r="K61" s="180"/>
      <c r="L61" s="180"/>
      <c r="M61" s="159"/>
      <c r="N61" s="180"/>
      <c r="O61" s="180"/>
    </row>
    <row r="62" spans="1:15" ht="15.75" thickBot="1" x14ac:dyDescent="0.3">
      <c r="A62" s="172">
        <v>33</v>
      </c>
      <c r="B62" s="172"/>
      <c r="C62" s="172"/>
      <c r="D62" s="181" t="s">
        <v>319</v>
      </c>
      <c r="E62" s="181"/>
      <c r="F62" s="182" t="s">
        <v>320</v>
      </c>
      <c r="G62" s="182"/>
      <c r="H62" s="182"/>
      <c r="I62" s="183"/>
      <c r="J62" s="183"/>
      <c r="K62" s="183"/>
      <c r="L62" s="183"/>
      <c r="M62" s="167">
        <v>50910</v>
      </c>
      <c r="N62" s="193">
        <v>50910</v>
      </c>
      <c r="O62" s="193"/>
    </row>
    <row r="63" spans="1:15" ht="15.75" thickBot="1" x14ac:dyDescent="0.3">
      <c r="A63" s="177">
        <v>34</v>
      </c>
      <c r="B63" s="177"/>
      <c r="C63" s="177"/>
      <c r="D63" s="178" t="s">
        <v>321</v>
      </c>
      <c r="E63" s="178"/>
      <c r="F63" s="179" t="s">
        <v>322</v>
      </c>
      <c r="G63" s="179"/>
      <c r="H63" s="179"/>
      <c r="I63" s="180"/>
      <c r="J63" s="180"/>
      <c r="K63" s="180"/>
      <c r="L63" s="180"/>
      <c r="M63" s="159"/>
      <c r="N63" s="180"/>
      <c r="O63" s="180"/>
    </row>
    <row r="64" spans="1:15" ht="15.75" thickBot="1" x14ac:dyDescent="0.3">
      <c r="A64" s="162"/>
      <c r="B64" s="184"/>
      <c r="C64" s="184"/>
      <c r="D64" s="186" t="s">
        <v>323</v>
      </c>
      <c r="E64" s="186"/>
      <c r="F64" s="187"/>
      <c r="G64" s="187"/>
      <c r="H64" s="187"/>
      <c r="I64" s="180"/>
      <c r="J64" s="180"/>
      <c r="K64" s="180"/>
      <c r="L64" s="180"/>
      <c r="M64" s="159"/>
      <c r="N64" s="180"/>
      <c r="O64" s="180"/>
    </row>
    <row r="65" spans="1:15" ht="15.75" thickBot="1" x14ac:dyDescent="0.3">
      <c r="A65" s="162"/>
      <c r="B65" s="184"/>
      <c r="C65" s="184"/>
      <c r="D65" s="186" t="s">
        <v>324</v>
      </c>
      <c r="E65" s="186"/>
      <c r="F65" s="187"/>
      <c r="G65" s="187"/>
      <c r="H65" s="187"/>
      <c r="I65" s="180"/>
      <c r="J65" s="180"/>
      <c r="K65" s="180"/>
      <c r="L65" s="180"/>
      <c r="M65" s="159"/>
      <c r="N65" s="180"/>
      <c r="O65" s="180"/>
    </row>
    <row r="66" spans="1:15" ht="15.75" thickBot="1" x14ac:dyDescent="0.3">
      <c r="A66" s="162"/>
      <c r="B66" s="184"/>
      <c r="C66" s="184"/>
      <c r="D66" s="186" t="s">
        <v>325</v>
      </c>
      <c r="E66" s="186"/>
      <c r="F66" s="187"/>
      <c r="G66" s="187"/>
      <c r="H66" s="187"/>
      <c r="I66" s="180"/>
      <c r="J66" s="180"/>
      <c r="K66" s="180"/>
      <c r="L66" s="180"/>
      <c r="M66" s="159"/>
      <c r="N66" s="180"/>
      <c r="O66" s="180"/>
    </row>
    <row r="67" spans="1:15" ht="15.75" thickBot="1" x14ac:dyDescent="0.3">
      <c r="A67" s="177">
        <v>35</v>
      </c>
      <c r="B67" s="177"/>
      <c r="C67" s="177"/>
      <c r="D67" s="178" t="s">
        <v>326</v>
      </c>
      <c r="E67" s="178"/>
      <c r="F67" s="179" t="s">
        <v>327</v>
      </c>
      <c r="G67" s="179"/>
      <c r="H67" s="179"/>
      <c r="I67" s="180"/>
      <c r="J67" s="180"/>
      <c r="K67" s="180"/>
      <c r="L67" s="180"/>
      <c r="M67" s="159"/>
      <c r="N67" s="180"/>
      <c r="O67" s="180"/>
    </row>
    <row r="68" spans="1:15" ht="15.75" thickBot="1" x14ac:dyDescent="0.3">
      <c r="A68" s="162"/>
      <c r="B68" s="184"/>
      <c r="C68" s="184"/>
      <c r="D68" s="186" t="s">
        <v>328</v>
      </c>
      <c r="E68" s="186"/>
      <c r="F68" s="187"/>
      <c r="G68" s="187"/>
      <c r="H68" s="187"/>
      <c r="I68" s="180"/>
      <c r="J68" s="180"/>
      <c r="K68" s="180"/>
      <c r="L68" s="180"/>
      <c r="M68" s="159"/>
      <c r="N68" s="180"/>
      <c r="O68" s="180"/>
    </row>
    <row r="69" spans="1:15" ht="15.75" thickBot="1" x14ac:dyDescent="0.3">
      <c r="A69" s="162"/>
      <c r="B69" s="184"/>
      <c r="C69" s="184"/>
      <c r="D69" s="186" t="s">
        <v>329</v>
      </c>
      <c r="E69" s="186"/>
      <c r="F69" s="187"/>
      <c r="G69" s="187"/>
      <c r="H69" s="187"/>
      <c r="I69" s="180"/>
      <c r="J69" s="180"/>
      <c r="K69" s="180"/>
      <c r="L69" s="180"/>
      <c r="M69" s="159"/>
      <c r="N69" s="180"/>
      <c r="O69" s="180"/>
    </row>
    <row r="70" spans="1:15" ht="15.75" thickBot="1" x14ac:dyDescent="0.3">
      <c r="A70" s="177">
        <v>36</v>
      </c>
      <c r="B70" s="177"/>
      <c r="C70" s="177"/>
      <c r="D70" s="178" t="s">
        <v>330</v>
      </c>
      <c r="E70" s="178"/>
      <c r="F70" s="179" t="s">
        <v>331</v>
      </c>
      <c r="G70" s="179"/>
      <c r="H70" s="179"/>
      <c r="I70" s="180"/>
      <c r="J70" s="180"/>
      <c r="K70" s="180"/>
      <c r="L70" s="180"/>
      <c r="M70" s="168">
        <v>549000</v>
      </c>
      <c r="N70" s="194">
        <v>549000</v>
      </c>
      <c r="O70" s="194"/>
    </row>
    <row r="71" spans="1:15" ht="15.75" thickBot="1" x14ac:dyDescent="0.3">
      <c r="A71" s="177">
        <v>37</v>
      </c>
      <c r="B71" s="177"/>
      <c r="C71" s="177"/>
      <c r="D71" s="178" t="s">
        <v>332</v>
      </c>
      <c r="E71" s="178"/>
      <c r="F71" s="179" t="s">
        <v>333</v>
      </c>
      <c r="G71" s="179"/>
      <c r="H71" s="179"/>
      <c r="I71" s="180"/>
      <c r="J71" s="180"/>
      <c r="K71" s="180"/>
      <c r="L71" s="180"/>
      <c r="M71" s="159"/>
      <c r="N71" s="180"/>
      <c r="O71" s="180"/>
    </row>
    <row r="72" spans="1:15" ht="25.5" customHeight="1" thickBot="1" x14ac:dyDescent="0.3">
      <c r="A72" s="162"/>
      <c r="B72" s="184"/>
      <c r="C72" s="184"/>
      <c r="D72" s="186" t="s">
        <v>334</v>
      </c>
      <c r="E72" s="186"/>
      <c r="F72" s="187"/>
      <c r="G72" s="187"/>
      <c r="H72" s="187"/>
      <c r="I72" s="180"/>
      <c r="J72" s="180"/>
      <c r="K72" s="180"/>
      <c r="L72" s="180"/>
      <c r="M72" s="159"/>
      <c r="N72" s="180"/>
      <c r="O72" s="180"/>
    </row>
    <row r="73" spans="1:15" ht="15.75" thickBot="1" x14ac:dyDescent="0.3">
      <c r="A73" s="177">
        <v>38</v>
      </c>
      <c r="B73" s="177"/>
      <c r="C73" s="177"/>
      <c r="D73" s="178" t="s">
        <v>335</v>
      </c>
      <c r="E73" s="178"/>
      <c r="F73" s="179" t="s">
        <v>336</v>
      </c>
      <c r="G73" s="179"/>
      <c r="H73" s="179"/>
      <c r="I73" s="180"/>
      <c r="J73" s="180"/>
      <c r="K73" s="180"/>
      <c r="L73" s="180"/>
      <c r="M73" s="159"/>
      <c r="N73" s="180"/>
      <c r="O73" s="180"/>
    </row>
    <row r="74" spans="1:15" ht="15.75" thickBot="1" x14ac:dyDescent="0.3">
      <c r="A74" s="177">
        <v>39</v>
      </c>
      <c r="B74" s="177"/>
      <c r="C74" s="177"/>
      <c r="D74" s="178" t="s">
        <v>337</v>
      </c>
      <c r="E74" s="178"/>
      <c r="F74" s="179" t="s">
        <v>338</v>
      </c>
      <c r="G74" s="179"/>
      <c r="H74" s="179"/>
      <c r="I74" s="180"/>
      <c r="J74" s="180"/>
      <c r="K74" s="180"/>
      <c r="L74" s="180"/>
      <c r="M74" s="159"/>
      <c r="N74" s="180"/>
      <c r="O74" s="180"/>
    </row>
    <row r="75" spans="1:15" ht="15.75" thickBot="1" x14ac:dyDescent="0.3">
      <c r="A75" s="177">
        <v>40</v>
      </c>
      <c r="B75" s="177"/>
      <c r="C75" s="177"/>
      <c r="D75" s="178" t="s">
        <v>339</v>
      </c>
      <c r="E75" s="178"/>
      <c r="F75" s="179" t="s">
        <v>340</v>
      </c>
      <c r="G75" s="179"/>
      <c r="H75" s="179"/>
      <c r="I75" s="180"/>
      <c r="J75" s="180"/>
      <c r="K75" s="180"/>
      <c r="L75" s="180"/>
      <c r="M75" s="159"/>
      <c r="N75" s="180"/>
      <c r="O75" s="180"/>
    </row>
    <row r="76" spans="1:15" ht="15.75" thickBot="1" x14ac:dyDescent="0.3">
      <c r="A76" s="177">
        <v>41</v>
      </c>
      <c r="B76" s="177"/>
      <c r="C76" s="177"/>
      <c r="D76" s="178" t="s">
        <v>341</v>
      </c>
      <c r="E76" s="178"/>
      <c r="F76" s="179" t="s">
        <v>342</v>
      </c>
      <c r="G76" s="179"/>
      <c r="H76" s="179"/>
      <c r="I76" s="180"/>
      <c r="J76" s="180"/>
      <c r="K76" s="180"/>
      <c r="L76" s="180"/>
      <c r="M76" s="161">
        <v>46</v>
      </c>
      <c r="N76" s="195">
        <v>46</v>
      </c>
      <c r="O76" s="195"/>
    </row>
    <row r="77" spans="1:15" ht="15.75" thickBot="1" x14ac:dyDescent="0.3">
      <c r="A77" s="177">
        <v>42</v>
      </c>
      <c r="B77" s="177"/>
      <c r="C77" s="177"/>
      <c r="D77" s="178" t="s">
        <v>343</v>
      </c>
      <c r="E77" s="178"/>
      <c r="F77" s="179" t="s">
        <v>344</v>
      </c>
      <c r="G77" s="179"/>
      <c r="H77" s="179"/>
      <c r="I77" s="180"/>
      <c r="J77" s="180"/>
      <c r="K77" s="180"/>
      <c r="L77" s="180"/>
      <c r="M77" s="159"/>
      <c r="N77" s="180"/>
      <c r="O77" s="180"/>
    </row>
    <row r="78" spans="1:15" ht="15.75" thickBot="1" x14ac:dyDescent="0.3">
      <c r="A78" s="177">
        <v>43</v>
      </c>
      <c r="B78" s="177"/>
      <c r="C78" s="177"/>
      <c r="D78" s="178" t="s">
        <v>345</v>
      </c>
      <c r="E78" s="178"/>
      <c r="F78" s="179" t="s">
        <v>346</v>
      </c>
      <c r="G78" s="179"/>
      <c r="H78" s="179"/>
      <c r="I78" s="180"/>
      <c r="J78" s="180"/>
      <c r="K78" s="180"/>
      <c r="L78" s="180"/>
      <c r="M78" s="161">
        <v>2</v>
      </c>
      <c r="N78" s="195">
        <v>2</v>
      </c>
      <c r="O78" s="195"/>
    </row>
    <row r="79" spans="1:15" ht="15.75" thickBot="1" x14ac:dyDescent="0.3">
      <c r="A79" s="172">
        <v>44</v>
      </c>
      <c r="B79" s="172"/>
      <c r="C79" s="172"/>
      <c r="D79" s="181" t="s">
        <v>347</v>
      </c>
      <c r="E79" s="181"/>
      <c r="F79" s="182" t="s">
        <v>348</v>
      </c>
      <c r="G79" s="182"/>
      <c r="H79" s="182"/>
      <c r="I79" s="183"/>
      <c r="J79" s="183"/>
      <c r="K79" s="183"/>
      <c r="L79" s="183"/>
      <c r="M79" s="169">
        <f>SUM(M70+M76+M78)</f>
        <v>549048</v>
      </c>
      <c r="N79" s="196">
        <f>SUM(N70+N76+N78)</f>
        <v>549048</v>
      </c>
      <c r="O79" s="196"/>
    </row>
    <row r="80" spans="1:15" ht="15.75" thickBot="1" x14ac:dyDescent="0.3">
      <c r="A80" s="177">
        <v>45</v>
      </c>
      <c r="B80" s="177"/>
      <c r="C80" s="177"/>
      <c r="D80" s="178" t="s">
        <v>349</v>
      </c>
      <c r="E80" s="178"/>
      <c r="F80" s="179" t="s">
        <v>350</v>
      </c>
      <c r="G80" s="179"/>
      <c r="H80" s="179"/>
      <c r="I80" s="180"/>
      <c r="J80" s="180"/>
      <c r="K80" s="180"/>
      <c r="L80" s="180"/>
      <c r="M80" s="159"/>
      <c r="N80" s="180"/>
      <c r="O80" s="180"/>
    </row>
    <row r="81" spans="1:15" ht="15.75" thickBot="1" x14ac:dyDescent="0.3">
      <c r="A81" s="177">
        <v>46</v>
      </c>
      <c r="B81" s="177"/>
      <c r="C81" s="177"/>
      <c r="D81" s="178" t="s">
        <v>351</v>
      </c>
      <c r="E81" s="178"/>
      <c r="F81" s="179" t="s">
        <v>352</v>
      </c>
      <c r="G81" s="179"/>
      <c r="H81" s="179"/>
      <c r="I81" s="180"/>
      <c r="J81" s="180"/>
      <c r="K81" s="180"/>
      <c r="L81" s="180"/>
      <c r="M81" s="159"/>
      <c r="N81" s="180"/>
      <c r="O81" s="180"/>
    </row>
    <row r="82" spans="1:15" ht="15.75" thickBot="1" x14ac:dyDescent="0.3">
      <c r="A82" s="177">
        <v>47</v>
      </c>
      <c r="B82" s="177"/>
      <c r="C82" s="177"/>
      <c r="D82" s="178" t="s">
        <v>353</v>
      </c>
      <c r="E82" s="178"/>
      <c r="F82" s="179" t="s">
        <v>354</v>
      </c>
      <c r="G82" s="179"/>
      <c r="H82" s="179"/>
      <c r="I82" s="180"/>
      <c r="J82" s="180"/>
      <c r="K82" s="180"/>
      <c r="L82" s="180"/>
      <c r="M82" s="159"/>
      <c r="N82" s="180"/>
      <c r="O82" s="180"/>
    </row>
    <row r="83" spans="1:15" ht="15.75" thickBot="1" x14ac:dyDescent="0.3">
      <c r="A83" s="177">
        <v>48</v>
      </c>
      <c r="B83" s="177"/>
      <c r="C83" s="177"/>
      <c r="D83" s="178" t="s">
        <v>355</v>
      </c>
      <c r="E83" s="178"/>
      <c r="F83" s="179" t="s">
        <v>356</v>
      </c>
      <c r="G83" s="179"/>
      <c r="H83" s="179"/>
      <c r="I83" s="180"/>
      <c r="J83" s="180"/>
      <c r="K83" s="180"/>
      <c r="L83" s="180"/>
      <c r="M83" s="159"/>
      <c r="N83" s="180"/>
      <c r="O83" s="180"/>
    </row>
    <row r="84" spans="1:15" ht="26.25" customHeight="1" thickBot="1" x14ac:dyDescent="0.3">
      <c r="A84" s="177">
        <v>49</v>
      </c>
      <c r="B84" s="177"/>
      <c r="C84" s="177"/>
      <c r="D84" s="178" t="s">
        <v>357</v>
      </c>
      <c r="E84" s="178"/>
      <c r="F84" s="179" t="s">
        <v>358</v>
      </c>
      <c r="G84" s="179"/>
      <c r="H84" s="179"/>
      <c r="I84" s="180"/>
      <c r="J84" s="180"/>
      <c r="K84" s="180"/>
      <c r="L84" s="180"/>
      <c r="M84" s="159"/>
      <c r="N84" s="180"/>
      <c r="O84" s="180"/>
    </row>
    <row r="85" spans="1:15" ht="26.25" customHeight="1" thickBot="1" x14ac:dyDescent="0.3">
      <c r="A85" s="172">
        <v>50</v>
      </c>
      <c r="B85" s="172"/>
      <c r="C85" s="172"/>
      <c r="D85" s="181" t="s">
        <v>359</v>
      </c>
      <c r="E85" s="181"/>
      <c r="F85" s="182" t="s">
        <v>360</v>
      </c>
      <c r="G85" s="182"/>
      <c r="H85" s="182"/>
      <c r="I85" s="183"/>
      <c r="J85" s="183"/>
      <c r="K85" s="183"/>
      <c r="L85" s="183"/>
      <c r="M85" s="160"/>
      <c r="N85" s="183"/>
      <c r="O85" s="183"/>
    </row>
    <row r="86" spans="1:15" ht="28.5" customHeight="1" thickBot="1" x14ac:dyDescent="0.3">
      <c r="A86" s="177">
        <v>51</v>
      </c>
      <c r="B86" s="177"/>
      <c r="C86" s="177"/>
      <c r="D86" s="178" t="s">
        <v>361</v>
      </c>
      <c r="E86" s="178"/>
      <c r="F86" s="179" t="s">
        <v>362</v>
      </c>
      <c r="G86" s="179"/>
      <c r="H86" s="179"/>
      <c r="I86" s="180"/>
      <c r="J86" s="180"/>
      <c r="K86" s="180"/>
      <c r="L86" s="180"/>
      <c r="M86" s="159"/>
      <c r="N86" s="180"/>
      <c r="O86" s="180"/>
    </row>
    <row r="87" spans="1:15" ht="38.25" customHeight="1" thickBot="1" x14ac:dyDescent="0.3">
      <c r="A87" s="177">
        <v>52</v>
      </c>
      <c r="B87" s="177"/>
      <c r="C87" s="177"/>
      <c r="D87" s="178" t="s">
        <v>363</v>
      </c>
      <c r="E87" s="178"/>
      <c r="F87" s="179" t="s">
        <v>364</v>
      </c>
      <c r="G87" s="179"/>
      <c r="H87" s="179"/>
      <c r="I87" s="180"/>
      <c r="J87" s="180"/>
      <c r="K87" s="180"/>
      <c r="L87" s="180"/>
      <c r="M87" s="159"/>
      <c r="N87" s="180"/>
      <c r="O87" s="180"/>
    </row>
    <row r="88" spans="1:15" ht="15.75" thickBot="1" x14ac:dyDescent="0.3">
      <c r="A88" s="177">
        <v>53</v>
      </c>
      <c r="B88" s="177"/>
      <c r="C88" s="177"/>
      <c r="D88" s="178" t="s">
        <v>365</v>
      </c>
      <c r="E88" s="178"/>
      <c r="F88" s="179" t="s">
        <v>366</v>
      </c>
      <c r="G88" s="179"/>
      <c r="H88" s="179"/>
      <c r="I88" s="180"/>
      <c r="J88" s="180"/>
      <c r="K88" s="180"/>
      <c r="L88" s="180"/>
      <c r="M88" s="159"/>
      <c r="N88" s="180"/>
      <c r="O88" s="180"/>
    </row>
    <row r="89" spans="1:15" ht="15.75" thickBot="1" x14ac:dyDescent="0.3">
      <c r="A89" s="172">
        <v>54</v>
      </c>
      <c r="B89" s="172"/>
      <c r="C89" s="172"/>
      <c r="D89" s="181" t="s">
        <v>367</v>
      </c>
      <c r="E89" s="181"/>
      <c r="F89" s="182" t="s">
        <v>368</v>
      </c>
      <c r="G89" s="182"/>
      <c r="H89" s="182"/>
      <c r="I89" s="183"/>
      <c r="J89" s="183"/>
      <c r="K89" s="183"/>
      <c r="L89" s="183"/>
      <c r="M89" s="160"/>
      <c r="N89" s="183"/>
      <c r="O89" s="183"/>
    </row>
    <row r="90" spans="1:15" ht="30.75" customHeight="1" thickBot="1" x14ac:dyDescent="0.3">
      <c r="A90" s="177">
        <v>55</v>
      </c>
      <c r="B90" s="177"/>
      <c r="C90" s="177"/>
      <c r="D90" s="178" t="s">
        <v>369</v>
      </c>
      <c r="E90" s="178"/>
      <c r="F90" s="179" t="s">
        <v>370</v>
      </c>
      <c r="G90" s="179"/>
      <c r="H90" s="179"/>
      <c r="I90" s="180"/>
      <c r="J90" s="180"/>
      <c r="K90" s="180"/>
      <c r="L90" s="180"/>
      <c r="M90" s="159"/>
      <c r="N90" s="180"/>
      <c r="O90" s="180"/>
    </row>
    <row r="91" spans="1:15" ht="43.5" customHeight="1" thickBot="1" x14ac:dyDescent="0.3">
      <c r="A91" s="177">
        <v>56</v>
      </c>
      <c r="B91" s="177"/>
      <c r="C91" s="177"/>
      <c r="D91" s="178" t="s">
        <v>371</v>
      </c>
      <c r="E91" s="178"/>
      <c r="F91" s="179" t="s">
        <v>372</v>
      </c>
      <c r="G91" s="179"/>
      <c r="H91" s="179"/>
      <c r="I91" s="180"/>
      <c r="J91" s="180"/>
      <c r="K91" s="180"/>
      <c r="L91" s="180"/>
      <c r="M91" s="159"/>
      <c r="N91" s="180"/>
      <c r="O91" s="180"/>
    </row>
    <row r="92" spans="1:15" ht="15.75" thickBot="1" x14ac:dyDescent="0.3">
      <c r="A92" s="177">
        <v>57</v>
      </c>
      <c r="B92" s="177"/>
      <c r="C92" s="177"/>
      <c r="D92" s="178" t="s">
        <v>373</v>
      </c>
      <c r="E92" s="178"/>
      <c r="F92" s="179" t="s">
        <v>374</v>
      </c>
      <c r="G92" s="179"/>
      <c r="H92" s="179"/>
      <c r="I92" s="180"/>
      <c r="J92" s="180"/>
      <c r="K92" s="180"/>
      <c r="L92" s="180"/>
      <c r="M92" s="159"/>
      <c r="N92" s="180"/>
      <c r="O92" s="180"/>
    </row>
    <row r="93" spans="1:15" ht="32.25" customHeight="1" thickBot="1" x14ac:dyDescent="0.3">
      <c r="A93" s="172">
        <v>58</v>
      </c>
      <c r="B93" s="172"/>
      <c r="C93" s="172"/>
      <c r="D93" s="181" t="s">
        <v>375</v>
      </c>
      <c r="E93" s="181"/>
      <c r="F93" s="182" t="s">
        <v>376</v>
      </c>
      <c r="G93" s="182"/>
      <c r="H93" s="182"/>
      <c r="I93" s="183"/>
      <c r="J93" s="183"/>
      <c r="K93" s="183"/>
      <c r="L93" s="183"/>
      <c r="M93" s="160"/>
      <c r="N93" s="183"/>
      <c r="O93" s="183"/>
    </row>
    <row r="94" spans="1:15" ht="30" customHeight="1" thickBot="1" x14ac:dyDescent="0.3">
      <c r="A94" s="172">
        <v>59</v>
      </c>
      <c r="B94" s="172"/>
      <c r="C94" s="172"/>
      <c r="D94" s="181" t="s">
        <v>377</v>
      </c>
      <c r="E94" s="181"/>
      <c r="F94" s="182" t="s">
        <v>378</v>
      </c>
      <c r="G94" s="182"/>
      <c r="H94" s="182"/>
      <c r="I94" s="183"/>
      <c r="J94" s="183"/>
      <c r="K94" s="183"/>
      <c r="L94" s="183"/>
      <c r="M94" s="167">
        <f>SUM(M62+M79)</f>
        <v>599958</v>
      </c>
      <c r="N94" s="193">
        <f>SUM(N62+N79)</f>
        <v>599958</v>
      </c>
      <c r="O94" s="193"/>
    </row>
    <row r="95" spans="1:15" ht="15.75" thickBot="1" x14ac:dyDescent="0.3">
      <c r="A95" s="172">
        <v>60</v>
      </c>
      <c r="B95" s="172"/>
      <c r="C95" s="172"/>
      <c r="D95" s="181" t="s">
        <v>399</v>
      </c>
      <c r="E95" s="181"/>
      <c r="F95" s="182" t="s">
        <v>400</v>
      </c>
      <c r="G95" s="182"/>
      <c r="H95" s="182"/>
      <c r="I95" s="197">
        <f>SUM(I96:J97)</f>
        <v>29998500</v>
      </c>
      <c r="J95" s="197"/>
      <c r="K95" s="183"/>
      <c r="L95" s="183"/>
      <c r="M95" s="167">
        <f>SUM(M96:M97)</f>
        <v>326939</v>
      </c>
      <c r="N95" s="193">
        <f>SUM(N96:O97)</f>
        <v>30325439</v>
      </c>
      <c r="O95" s="193"/>
    </row>
    <row r="96" spans="1:15" ht="15.75" thickBot="1" x14ac:dyDescent="0.3">
      <c r="A96" s="188">
        <v>61</v>
      </c>
      <c r="B96" s="188"/>
      <c r="C96" s="188"/>
      <c r="D96" s="189" t="s">
        <v>422</v>
      </c>
      <c r="E96" s="189"/>
      <c r="F96" s="190" t="s">
        <v>402</v>
      </c>
      <c r="G96" s="190"/>
      <c r="H96" s="190"/>
      <c r="I96" s="198">
        <v>29998500</v>
      </c>
      <c r="J96" s="198"/>
      <c r="K96" s="180"/>
      <c r="L96" s="180"/>
      <c r="M96" s="165">
        <f>SUM(N96-I96)</f>
        <v>-255424</v>
      </c>
      <c r="N96" s="199">
        <v>29743076</v>
      </c>
      <c r="O96" s="199"/>
    </row>
    <row r="97" spans="1:15" ht="15.75" thickBot="1" x14ac:dyDescent="0.3">
      <c r="A97" s="188">
        <v>62</v>
      </c>
      <c r="B97" s="188"/>
      <c r="C97" s="188"/>
      <c r="D97" s="189" t="s">
        <v>423</v>
      </c>
      <c r="E97" s="189"/>
      <c r="F97" s="190" t="s">
        <v>424</v>
      </c>
      <c r="G97" s="190"/>
      <c r="H97" s="190"/>
      <c r="I97" s="180"/>
      <c r="J97" s="180"/>
      <c r="K97" s="180"/>
      <c r="L97" s="180"/>
      <c r="M97" s="168">
        <v>582363</v>
      </c>
      <c r="N97" s="199">
        <v>582363</v>
      </c>
      <c r="O97" s="199"/>
    </row>
    <row r="98" spans="1:15" ht="15.75" thickBot="1" x14ac:dyDescent="0.3">
      <c r="A98" s="172">
        <v>63</v>
      </c>
      <c r="B98" s="172"/>
      <c r="C98" s="172"/>
      <c r="D98" s="181" t="s">
        <v>405</v>
      </c>
      <c r="E98" s="181"/>
      <c r="F98" s="182" t="s">
        <v>425</v>
      </c>
      <c r="G98" s="182"/>
      <c r="H98" s="182"/>
      <c r="I98" s="200">
        <f>SUM(I94:J95)</f>
        <v>29998500</v>
      </c>
      <c r="J98" s="200"/>
      <c r="K98" s="183"/>
      <c r="L98" s="183"/>
      <c r="M98" s="167">
        <f>SUM(M94:M95)</f>
        <v>926897</v>
      </c>
      <c r="N98" s="193">
        <f>SUM(N94:O95)</f>
        <v>30925397</v>
      </c>
      <c r="O98" s="193"/>
    </row>
  </sheetData>
  <mergeCells count="531">
    <mergeCell ref="A98:C98"/>
    <mergeCell ref="D98:E98"/>
    <mergeCell ref="F98:H98"/>
    <mergeCell ref="I98:J98"/>
    <mergeCell ref="K98:L98"/>
    <mergeCell ref="N98:O98"/>
    <mergeCell ref="A97:C97"/>
    <mergeCell ref="D97:E97"/>
    <mergeCell ref="F97:H97"/>
    <mergeCell ref="I97:J97"/>
    <mergeCell ref="K97:L97"/>
    <mergeCell ref="N97:O97"/>
    <mergeCell ref="A96:C96"/>
    <mergeCell ref="D96:E96"/>
    <mergeCell ref="F96:H96"/>
    <mergeCell ref="I96:J96"/>
    <mergeCell ref="K96:L96"/>
    <mergeCell ref="N96:O96"/>
    <mergeCell ref="A95:C95"/>
    <mergeCell ref="D95:E95"/>
    <mergeCell ref="F95:H95"/>
    <mergeCell ref="I95:J95"/>
    <mergeCell ref="K95:L95"/>
    <mergeCell ref="N95:O95"/>
    <mergeCell ref="A94:C94"/>
    <mergeCell ref="D94:E94"/>
    <mergeCell ref="F94:H94"/>
    <mergeCell ref="I94:J94"/>
    <mergeCell ref="K94:L94"/>
    <mergeCell ref="N94:O94"/>
    <mergeCell ref="A93:C93"/>
    <mergeCell ref="D93:E93"/>
    <mergeCell ref="F93:H93"/>
    <mergeCell ref="I93:J93"/>
    <mergeCell ref="K93:L93"/>
    <mergeCell ref="N93:O93"/>
    <mergeCell ref="A92:C92"/>
    <mergeCell ref="D92:E92"/>
    <mergeCell ref="F92:H92"/>
    <mergeCell ref="I92:J92"/>
    <mergeCell ref="K92:L92"/>
    <mergeCell ref="N92:O92"/>
    <mergeCell ref="A91:C91"/>
    <mergeCell ref="D91:E91"/>
    <mergeCell ref="F91:H91"/>
    <mergeCell ref="I91:J91"/>
    <mergeCell ref="K91:L91"/>
    <mergeCell ref="N91:O91"/>
    <mergeCell ref="A90:C90"/>
    <mergeCell ref="D90:E90"/>
    <mergeCell ref="F90:H90"/>
    <mergeCell ref="I90:J90"/>
    <mergeCell ref="K90:L90"/>
    <mergeCell ref="N90:O90"/>
    <mergeCell ref="A89:C89"/>
    <mergeCell ref="D89:E89"/>
    <mergeCell ref="F89:H89"/>
    <mergeCell ref="I89:J89"/>
    <mergeCell ref="K89:L89"/>
    <mergeCell ref="N89:O89"/>
    <mergeCell ref="A88:C88"/>
    <mergeCell ref="D88:E88"/>
    <mergeCell ref="F88:H88"/>
    <mergeCell ref="I88:J88"/>
    <mergeCell ref="K88:L88"/>
    <mergeCell ref="N88:O88"/>
    <mergeCell ref="A87:C87"/>
    <mergeCell ref="D87:E87"/>
    <mergeCell ref="F87:H87"/>
    <mergeCell ref="I87:J87"/>
    <mergeCell ref="K87:L87"/>
    <mergeCell ref="N87:O87"/>
    <mergeCell ref="A86:C86"/>
    <mergeCell ref="D86:E86"/>
    <mergeCell ref="F86:H86"/>
    <mergeCell ref="I86:J86"/>
    <mergeCell ref="K86:L86"/>
    <mergeCell ref="N86:O86"/>
    <mergeCell ref="A85:C85"/>
    <mergeCell ref="D85:E85"/>
    <mergeCell ref="F85:H85"/>
    <mergeCell ref="I85:J85"/>
    <mergeCell ref="K85:L85"/>
    <mergeCell ref="N85:O85"/>
    <mergeCell ref="A84:C84"/>
    <mergeCell ref="D84:E84"/>
    <mergeCell ref="F84:H84"/>
    <mergeCell ref="I84:J84"/>
    <mergeCell ref="K84:L84"/>
    <mergeCell ref="N84:O84"/>
    <mergeCell ref="A83:C83"/>
    <mergeCell ref="D83:E83"/>
    <mergeCell ref="F83:H83"/>
    <mergeCell ref="I83:J83"/>
    <mergeCell ref="K83:L83"/>
    <mergeCell ref="N83:O83"/>
    <mergeCell ref="A82:C82"/>
    <mergeCell ref="D82:E82"/>
    <mergeCell ref="F82:H82"/>
    <mergeCell ref="I82:J82"/>
    <mergeCell ref="K82:L82"/>
    <mergeCell ref="N82:O82"/>
    <mergeCell ref="A81:C81"/>
    <mergeCell ref="D81:E81"/>
    <mergeCell ref="F81:H81"/>
    <mergeCell ref="I81:J81"/>
    <mergeCell ref="K81:L81"/>
    <mergeCell ref="N81:O81"/>
    <mergeCell ref="A80:C80"/>
    <mergeCell ref="D80:E80"/>
    <mergeCell ref="F80:H80"/>
    <mergeCell ref="I80:J80"/>
    <mergeCell ref="K80:L80"/>
    <mergeCell ref="N80:O80"/>
    <mergeCell ref="A79:C79"/>
    <mergeCell ref="D79:E79"/>
    <mergeCell ref="F79:H79"/>
    <mergeCell ref="I79:J79"/>
    <mergeCell ref="K79:L79"/>
    <mergeCell ref="N79:O79"/>
    <mergeCell ref="A78:C78"/>
    <mergeCell ref="D78:E78"/>
    <mergeCell ref="F78:H78"/>
    <mergeCell ref="I78:J78"/>
    <mergeCell ref="K78:L78"/>
    <mergeCell ref="N78:O78"/>
    <mergeCell ref="A77:C77"/>
    <mergeCell ref="D77:E77"/>
    <mergeCell ref="F77:H77"/>
    <mergeCell ref="I77:J77"/>
    <mergeCell ref="K77:L77"/>
    <mergeCell ref="N77:O77"/>
    <mergeCell ref="A76:C76"/>
    <mergeCell ref="D76:E76"/>
    <mergeCell ref="F76:H76"/>
    <mergeCell ref="I76:J76"/>
    <mergeCell ref="K76:L76"/>
    <mergeCell ref="N76:O76"/>
    <mergeCell ref="A75:C75"/>
    <mergeCell ref="D75:E75"/>
    <mergeCell ref="F75:H75"/>
    <mergeCell ref="I75:J75"/>
    <mergeCell ref="K75:L75"/>
    <mergeCell ref="N75:O75"/>
    <mergeCell ref="A74:C74"/>
    <mergeCell ref="D74:E74"/>
    <mergeCell ref="F74:H74"/>
    <mergeCell ref="I74:J74"/>
    <mergeCell ref="K74:L74"/>
    <mergeCell ref="N74:O74"/>
    <mergeCell ref="A73:C73"/>
    <mergeCell ref="D73:E73"/>
    <mergeCell ref="F73:H73"/>
    <mergeCell ref="I73:J73"/>
    <mergeCell ref="K73:L73"/>
    <mergeCell ref="N73:O73"/>
    <mergeCell ref="B72:C72"/>
    <mergeCell ref="D72:E72"/>
    <mergeCell ref="F72:H72"/>
    <mergeCell ref="I72:J72"/>
    <mergeCell ref="K72:L72"/>
    <mergeCell ref="N72:O72"/>
    <mergeCell ref="A71:C71"/>
    <mergeCell ref="D71:E71"/>
    <mergeCell ref="F71:H71"/>
    <mergeCell ref="I71:J71"/>
    <mergeCell ref="K71:L71"/>
    <mergeCell ref="N71:O71"/>
    <mergeCell ref="A70:C70"/>
    <mergeCell ref="D70:E70"/>
    <mergeCell ref="F70:H70"/>
    <mergeCell ref="I70:J70"/>
    <mergeCell ref="K70:L70"/>
    <mergeCell ref="N70:O70"/>
    <mergeCell ref="B69:C69"/>
    <mergeCell ref="D69:E69"/>
    <mergeCell ref="F69:H69"/>
    <mergeCell ref="I69:J69"/>
    <mergeCell ref="K69:L69"/>
    <mergeCell ref="N69:O69"/>
    <mergeCell ref="B68:C68"/>
    <mergeCell ref="D68:E68"/>
    <mergeCell ref="F68:H68"/>
    <mergeCell ref="I68:J68"/>
    <mergeCell ref="K68:L68"/>
    <mergeCell ref="N68:O68"/>
    <mergeCell ref="A67:C67"/>
    <mergeCell ref="D67:E67"/>
    <mergeCell ref="F67:H67"/>
    <mergeCell ref="I67:J67"/>
    <mergeCell ref="K67:L67"/>
    <mergeCell ref="N67:O67"/>
    <mergeCell ref="B66:C66"/>
    <mergeCell ref="D66:E66"/>
    <mergeCell ref="F66:H66"/>
    <mergeCell ref="I66:J66"/>
    <mergeCell ref="K66:L66"/>
    <mergeCell ref="N66:O66"/>
    <mergeCell ref="B65:C65"/>
    <mergeCell ref="D65:E65"/>
    <mergeCell ref="F65:H65"/>
    <mergeCell ref="I65:J65"/>
    <mergeCell ref="K65:L65"/>
    <mergeCell ref="N65:O65"/>
    <mergeCell ref="B64:C64"/>
    <mergeCell ref="D64:E64"/>
    <mergeCell ref="F64:H64"/>
    <mergeCell ref="I64:J64"/>
    <mergeCell ref="K64:L64"/>
    <mergeCell ref="N64:O64"/>
    <mergeCell ref="A63:C63"/>
    <mergeCell ref="D63:E63"/>
    <mergeCell ref="F63:H63"/>
    <mergeCell ref="I63:J63"/>
    <mergeCell ref="K63:L63"/>
    <mergeCell ref="N63:O63"/>
    <mergeCell ref="A62:C62"/>
    <mergeCell ref="D62:E62"/>
    <mergeCell ref="F62:H62"/>
    <mergeCell ref="I62:J62"/>
    <mergeCell ref="K62:L62"/>
    <mergeCell ref="N62:O62"/>
    <mergeCell ref="B61:C61"/>
    <mergeCell ref="D61:E61"/>
    <mergeCell ref="F61:H61"/>
    <mergeCell ref="I61:J61"/>
    <mergeCell ref="K61:L61"/>
    <mergeCell ref="N61:O61"/>
    <mergeCell ref="B60:C60"/>
    <mergeCell ref="D60:E60"/>
    <mergeCell ref="F60:H60"/>
    <mergeCell ref="I60:J60"/>
    <mergeCell ref="K60:L60"/>
    <mergeCell ref="N60:O60"/>
    <mergeCell ref="B59:C59"/>
    <mergeCell ref="D59:E59"/>
    <mergeCell ref="F59:H59"/>
    <mergeCell ref="I59:J59"/>
    <mergeCell ref="K59:L59"/>
    <mergeCell ref="N59:O59"/>
    <mergeCell ref="A58:C58"/>
    <mergeCell ref="D58:E58"/>
    <mergeCell ref="F58:H58"/>
    <mergeCell ref="I58:J58"/>
    <mergeCell ref="K58:L58"/>
    <mergeCell ref="N58:O58"/>
    <mergeCell ref="A57:C57"/>
    <mergeCell ref="D57:E57"/>
    <mergeCell ref="F57:H57"/>
    <mergeCell ref="I57:J57"/>
    <mergeCell ref="K57:L57"/>
    <mergeCell ref="N57:O57"/>
    <mergeCell ref="B56:C56"/>
    <mergeCell ref="D56:E56"/>
    <mergeCell ref="F56:H56"/>
    <mergeCell ref="I56:J56"/>
    <mergeCell ref="K56:L56"/>
    <mergeCell ref="N56:O56"/>
    <mergeCell ref="A55:C55"/>
    <mergeCell ref="D55:E55"/>
    <mergeCell ref="F55:H55"/>
    <mergeCell ref="I55:J55"/>
    <mergeCell ref="K55:L55"/>
    <mergeCell ref="N55:O55"/>
    <mergeCell ref="B54:C54"/>
    <mergeCell ref="D54:E54"/>
    <mergeCell ref="F54:H54"/>
    <mergeCell ref="I54:J54"/>
    <mergeCell ref="K54:L54"/>
    <mergeCell ref="N54:O54"/>
    <mergeCell ref="A53:C53"/>
    <mergeCell ref="D53:E53"/>
    <mergeCell ref="F53:H53"/>
    <mergeCell ref="I53:J53"/>
    <mergeCell ref="K53:L53"/>
    <mergeCell ref="N53:O53"/>
    <mergeCell ref="A52:C52"/>
    <mergeCell ref="D52:E52"/>
    <mergeCell ref="F52:H52"/>
    <mergeCell ref="I52:J52"/>
    <mergeCell ref="K52:L52"/>
    <mergeCell ref="N52:O52"/>
    <mergeCell ref="A51:C51"/>
    <mergeCell ref="D51:E51"/>
    <mergeCell ref="F51:H51"/>
    <mergeCell ref="I51:J51"/>
    <mergeCell ref="K51:L51"/>
    <mergeCell ref="N51:O51"/>
    <mergeCell ref="B50:C50"/>
    <mergeCell ref="D50:E50"/>
    <mergeCell ref="F50:H50"/>
    <mergeCell ref="I50:J50"/>
    <mergeCell ref="K50:L50"/>
    <mergeCell ref="N50:O50"/>
    <mergeCell ref="B49:C49"/>
    <mergeCell ref="D49:E49"/>
    <mergeCell ref="F49:H49"/>
    <mergeCell ref="I49:J49"/>
    <mergeCell ref="K49:L49"/>
    <mergeCell ref="N49:O49"/>
    <mergeCell ref="B48:C48"/>
    <mergeCell ref="D48:E48"/>
    <mergeCell ref="F48:H48"/>
    <mergeCell ref="I48:J48"/>
    <mergeCell ref="K48:L48"/>
    <mergeCell ref="N48:O48"/>
    <mergeCell ref="A47:C47"/>
    <mergeCell ref="D47:E47"/>
    <mergeCell ref="F47:H47"/>
    <mergeCell ref="I47:J47"/>
    <mergeCell ref="K47:L47"/>
    <mergeCell ref="N47:O47"/>
    <mergeCell ref="B46:C46"/>
    <mergeCell ref="D46:E46"/>
    <mergeCell ref="F46:H46"/>
    <mergeCell ref="I46:J46"/>
    <mergeCell ref="K46:L46"/>
    <mergeCell ref="N46:O46"/>
    <mergeCell ref="B45:C45"/>
    <mergeCell ref="D45:E45"/>
    <mergeCell ref="F45:H45"/>
    <mergeCell ref="I45:J45"/>
    <mergeCell ref="K45:L45"/>
    <mergeCell ref="N45:O45"/>
    <mergeCell ref="A44:C44"/>
    <mergeCell ref="D44:E44"/>
    <mergeCell ref="F44:H44"/>
    <mergeCell ref="I44:J44"/>
    <mergeCell ref="K44:L44"/>
    <mergeCell ref="N44:O44"/>
    <mergeCell ref="A43:C43"/>
    <mergeCell ref="D43:E43"/>
    <mergeCell ref="F43:H43"/>
    <mergeCell ref="I43:J43"/>
    <mergeCell ref="K43:L43"/>
    <mergeCell ref="N43:O43"/>
    <mergeCell ref="A42:C42"/>
    <mergeCell ref="D42:E42"/>
    <mergeCell ref="F42:H42"/>
    <mergeCell ref="I42:J42"/>
    <mergeCell ref="K42:L42"/>
    <mergeCell ref="N42:O42"/>
    <mergeCell ref="A41:C41"/>
    <mergeCell ref="D41:E41"/>
    <mergeCell ref="F41:H41"/>
    <mergeCell ref="I41:J41"/>
    <mergeCell ref="K41:L41"/>
    <mergeCell ref="N41:O41"/>
    <mergeCell ref="A40:C40"/>
    <mergeCell ref="D40:E40"/>
    <mergeCell ref="F40:H40"/>
    <mergeCell ref="I40:J40"/>
    <mergeCell ref="K40:L40"/>
    <mergeCell ref="N40:O40"/>
    <mergeCell ref="B39:C39"/>
    <mergeCell ref="D39:E39"/>
    <mergeCell ref="F39:H39"/>
    <mergeCell ref="I39:J39"/>
    <mergeCell ref="K39:L39"/>
    <mergeCell ref="N39:O39"/>
    <mergeCell ref="A38:C38"/>
    <mergeCell ref="D38:E38"/>
    <mergeCell ref="F38:H38"/>
    <mergeCell ref="I38:J38"/>
    <mergeCell ref="K38:L38"/>
    <mergeCell ref="N38:O38"/>
    <mergeCell ref="A37:C37"/>
    <mergeCell ref="D37:E37"/>
    <mergeCell ref="F37:H37"/>
    <mergeCell ref="I37:J37"/>
    <mergeCell ref="K37:L37"/>
    <mergeCell ref="N37:O37"/>
    <mergeCell ref="B36:C36"/>
    <mergeCell ref="D36:E36"/>
    <mergeCell ref="F36:H36"/>
    <mergeCell ref="I36:J36"/>
    <mergeCell ref="K36:L36"/>
    <mergeCell ref="N36:O36"/>
    <mergeCell ref="B35:C35"/>
    <mergeCell ref="D35:E35"/>
    <mergeCell ref="F35:H35"/>
    <mergeCell ref="I35:J35"/>
    <mergeCell ref="K35:L35"/>
    <mergeCell ref="N35:O35"/>
    <mergeCell ref="A34:C34"/>
    <mergeCell ref="D34:E34"/>
    <mergeCell ref="F34:H34"/>
    <mergeCell ref="I34:J34"/>
    <mergeCell ref="K34:L34"/>
    <mergeCell ref="N34:O34"/>
    <mergeCell ref="A33:C33"/>
    <mergeCell ref="D33:E33"/>
    <mergeCell ref="F33:H33"/>
    <mergeCell ref="I33:J33"/>
    <mergeCell ref="K33:L33"/>
    <mergeCell ref="N33:O33"/>
    <mergeCell ref="A32:C32"/>
    <mergeCell ref="D32:E32"/>
    <mergeCell ref="F32:H32"/>
    <mergeCell ref="I32:J32"/>
    <mergeCell ref="K32:L32"/>
    <mergeCell ref="N32:O32"/>
    <mergeCell ref="A31:C31"/>
    <mergeCell ref="D31:E31"/>
    <mergeCell ref="F31:H31"/>
    <mergeCell ref="I31:J31"/>
    <mergeCell ref="K31:L31"/>
    <mergeCell ref="N31:O31"/>
    <mergeCell ref="A30:C30"/>
    <mergeCell ref="D30:E30"/>
    <mergeCell ref="F30:H30"/>
    <mergeCell ref="I30:J30"/>
    <mergeCell ref="K30:L30"/>
    <mergeCell ref="N30:O30"/>
    <mergeCell ref="A29:C29"/>
    <mergeCell ref="D29:E29"/>
    <mergeCell ref="F29:H29"/>
    <mergeCell ref="I29:J29"/>
    <mergeCell ref="K29:L29"/>
    <mergeCell ref="N29:O29"/>
    <mergeCell ref="B28:C28"/>
    <mergeCell ref="D28:E28"/>
    <mergeCell ref="F28:H28"/>
    <mergeCell ref="I28:J28"/>
    <mergeCell ref="K28:L28"/>
    <mergeCell ref="N28:O28"/>
    <mergeCell ref="B27:C27"/>
    <mergeCell ref="D27:E27"/>
    <mergeCell ref="F27:H27"/>
    <mergeCell ref="I27:J27"/>
    <mergeCell ref="K27:L27"/>
    <mergeCell ref="N27:O27"/>
    <mergeCell ref="B26:C26"/>
    <mergeCell ref="D26:E26"/>
    <mergeCell ref="F26:H26"/>
    <mergeCell ref="I26:J26"/>
    <mergeCell ref="K26:L26"/>
    <mergeCell ref="N26:O26"/>
    <mergeCell ref="B25:C25"/>
    <mergeCell ref="D25:E25"/>
    <mergeCell ref="F25:H25"/>
    <mergeCell ref="I25:J25"/>
    <mergeCell ref="K25:L25"/>
    <mergeCell ref="N25:O25"/>
    <mergeCell ref="A24:C24"/>
    <mergeCell ref="D24:E24"/>
    <mergeCell ref="F24:H24"/>
    <mergeCell ref="I24:J24"/>
    <mergeCell ref="K24:L24"/>
    <mergeCell ref="N24:O24"/>
    <mergeCell ref="A23:C23"/>
    <mergeCell ref="D23:E23"/>
    <mergeCell ref="F23:H23"/>
    <mergeCell ref="I23:J23"/>
    <mergeCell ref="K23:L23"/>
    <mergeCell ref="N23:O23"/>
    <mergeCell ref="A22:C22"/>
    <mergeCell ref="D22:E22"/>
    <mergeCell ref="F22:H22"/>
    <mergeCell ref="I22:J22"/>
    <mergeCell ref="K22:L22"/>
    <mergeCell ref="N22:O22"/>
    <mergeCell ref="A21:C21"/>
    <mergeCell ref="D21:E21"/>
    <mergeCell ref="F21:H21"/>
    <mergeCell ref="I21:J21"/>
    <mergeCell ref="K21:L21"/>
    <mergeCell ref="N21:O21"/>
    <mergeCell ref="A20:C20"/>
    <mergeCell ref="D20:E20"/>
    <mergeCell ref="F20:H20"/>
    <mergeCell ref="I20:J20"/>
    <mergeCell ref="K20:L20"/>
    <mergeCell ref="N20:O20"/>
    <mergeCell ref="A19:C19"/>
    <mergeCell ref="D19:E19"/>
    <mergeCell ref="F19:H19"/>
    <mergeCell ref="I19:J19"/>
    <mergeCell ref="K19:L19"/>
    <mergeCell ref="N19:O19"/>
    <mergeCell ref="A18:C18"/>
    <mergeCell ref="D18:E18"/>
    <mergeCell ref="F18:H18"/>
    <mergeCell ref="I18:J18"/>
    <mergeCell ref="K18:L18"/>
    <mergeCell ref="N18:O18"/>
    <mergeCell ref="A17:C17"/>
    <mergeCell ref="D17:E17"/>
    <mergeCell ref="F17:H17"/>
    <mergeCell ref="I17:J17"/>
    <mergeCell ref="K17:L17"/>
    <mergeCell ref="N17:O17"/>
    <mergeCell ref="A16:C16"/>
    <mergeCell ref="D16:E16"/>
    <mergeCell ref="F16:H16"/>
    <mergeCell ref="I16:J16"/>
    <mergeCell ref="K16:L16"/>
    <mergeCell ref="N16:O16"/>
    <mergeCell ref="A15:C15"/>
    <mergeCell ref="D15:E15"/>
    <mergeCell ref="F15:H15"/>
    <mergeCell ref="I15:J15"/>
    <mergeCell ref="K15:L15"/>
    <mergeCell ref="N15:O15"/>
    <mergeCell ref="A14:C14"/>
    <mergeCell ref="D14:E14"/>
    <mergeCell ref="F14:H14"/>
    <mergeCell ref="I14:J14"/>
    <mergeCell ref="K14:L14"/>
    <mergeCell ref="N14:O14"/>
    <mergeCell ref="A13:C13"/>
    <mergeCell ref="D13:E13"/>
    <mergeCell ref="F13:H13"/>
    <mergeCell ref="I13:J13"/>
    <mergeCell ref="K13:L13"/>
    <mergeCell ref="N13:O13"/>
    <mergeCell ref="M10:M11"/>
    <mergeCell ref="N10:O11"/>
    <mergeCell ref="A11:C11"/>
    <mergeCell ref="A12:C12"/>
    <mergeCell ref="D12:E12"/>
    <mergeCell ref="F12:H12"/>
    <mergeCell ref="I12:J12"/>
    <mergeCell ref="K12:L12"/>
    <mergeCell ref="N12:O12"/>
    <mergeCell ref="D2:L7"/>
    <mergeCell ref="A10:C10"/>
    <mergeCell ref="D10:E11"/>
    <mergeCell ref="F10:H11"/>
    <mergeCell ref="I10:J11"/>
    <mergeCell ref="K10:L11"/>
  </mergeCells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4"/>
  <sheetViews>
    <sheetView workbookViewId="0"/>
  </sheetViews>
  <sheetFormatPr defaultRowHeight="15" x14ac:dyDescent="0.25"/>
  <cols>
    <col min="1" max="1" width="9.140625" customWidth="1"/>
    <col min="2" max="2" width="7.7109375" customWidth="1"/>
    <col min="3" max="5" width="9.140625" hidden="1" customWidth="1"/>
    <col min="6" max="6" width="9.140625" customWidth="1"/>
    <col min="7" max="7" width="29.85546875" customWidth="1"/>
    <col min="8" max="8" width="8" customWidth="1"/>
    <col min="9" max="12" width="9.140625" customWidth="1"/>
    <col min="13" max="13" width="14.140625" customWidth="1"/>
    <col min="14" max="14" width="9.140625" customWidth="1"/>
  </cols>
  <sheetData>
    <row r="2" spans="2:15" x14ac:dyDescent="0.25">
      <c r="B2" s="249" t="s">
        <v>426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</row>
    <row r="3" spans="2:15" x14ac:dyDescent="0.25"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</row>
    <row r="4" spans="2:15" x14ac:dyDescent="0.25"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</row>
    <row r="5" spans="2:15" x14ac:dyDescent="0.25"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</row>
    <row r="6" spans="2:15" x14ac:dyDescent="0.25">
      <c r="B6" s="250" t="s">
        <v>427</v>
      </c>
      <c r="C6" s="250"/>
      <c r="D6" s="250"/>
      <c r="E6" s="250"/>
      <c r="F6" s="250"/>
      <c r="G6" s="250"/>
      <c r="H6" s="250"/>
      <c r="I6" s="250"/>
      <c r="J6" s="250"/>
      <c r="K6" s="80"/>
      <c r="L6" s="80"/>
      <c r="M6" s="202"/>
      <c r="N6" s="80"/>
      <c r="O6" s="80"/>
    </row>
    <row r="7" spans="2:15" x14ac:dyDescent="0.25"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202"/>
      <c r="N7" s="80"/>
      <c r="O7" s="80"/>
    </row>
    <row r="8" spans="2:15" x14ac:dyDescent="0.25">
      <c r="B8" s="250" t="s">
        <v>428</v>
      </c>
      <c r="C8" s="250"/>
      <c r="D8" s="250"/>
      <c r="E8" s="250"/>
      <c r="F8" s="250"/>
      <c r="G8" s="250"/>
      <c r="H8" s="250"/>
      <c r="I8" s="250"/>
      <c r="J8" s="250"/>
      <c r="K8" s="80"/>
      <c r="L8" s="80"/>
      <c r="M8" s="202"/>
      <c r="N8" s="80"/>
      <c r="O8" s="80"/>
    </row>
    <row r="9" spans="2:15" x14ac:dyDescent="0.25"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202"/>
      <c r="N9" s="80"/>
      <c r="O9" s="80"/>
    </row>
    <row r="10" spans="2:15" ht="15.75" thickBot="1" x14ac:dyDescent="0.3">
      <c r="B10" s="251" t="s">
        <v>429</v>
      </c>
      <c r="C10" s="251"/>
      <c r="D10" s="251"/>
      <c r="E10" s="251"/>
      <c r="F10" s="251"/>
      <c r="G10" s="251"/>
      <c r="H10" s="251"/>
      <c r="I10" s="251"/>
      <c r="J10" s="251"/>
      <c r="K10" s="80"/>
      <c r="L10" s="80"/>
      <c r="M10" s="203"/>
      <c r="N10" s="80"/>
      <c r="O10" s="80"/>
    </row>
    <row r="11" spans="2:15" ht="15.75" thickBot="1" x14ac:dyDescent="0.3">
      <c r="B11" s="171" t="s">
        <v>391</v>
      </c>
      <c r="C11" s="171"/>
      <c r="D11" s="171"/>
      <c r="E11" s="171"/>
      <c r="F11" s="172" t="s">
        <v>6</v>
      </c>
      <c r="G11" s="172"/>
      <c r="H11" s="173" t="s">
        <v>7</v>
      </c>
      <c r="I11" s="174" t="s">
        <v>392</v>
      </c>
      <c r="J11" s="174"/>
      <c r="K11" s="174" t="s">
        <v>430</v>
      </c>
      <c r="L11" s="174"/>
      <c r="M11" s="174" t="s">
        <v>431</v>
      </c>
      <c r="N11" s="174" t="s">
        <v>11</v>
      </c>
      <c r="O11" s="174"/>
    </row>
    <row r="12" spans="2:15" ht="15.75" thickBot="1" x14ac:dyDescent="0.3">
      <c r="B12" s="175" t="s">
        <v>393</v>
      </c>
      <c r="C12" s="175"/>
      <c r="D12" s="175"/>
      <c r="E12" s="175"/>
      <c r="F12" s="172"/>
      <c r="G12" s="172"/>
      <c r="H12" s="173"/>
      <c r="I12" s="174"/>
      <c r="J12" s="174"/>
      <c r="K12" s="174"/>
      <c r="L12" s="174"/>
      <c r="M12" s="174"/>
      <c r="N12" s="174"/>
      <c r="O12" s="174"/>
    </row>
    <row r="13" spans="2:15" ht="15.75" thickBot="1" x14ac:dyDescent="0.3">
      <c r="B13" s="172" t="s">
        <v>12</v>
      </c>
      <c r="C13" s="172"/>
      <c r="D13" s="172"/>
      <c r="E13" s="172"/>
      <c r="F13" s="172" t="s">
        <v>13</v>
      </c>
      <c r="G13" s="172"/>
      <c r="H13" s="204" t="s">
        <v>14</v>
      </c>
      <c r="I13" s="172" t="s">
        <v>15</v>
      </c>
      <c r="J13" s="172"/>
      <c r="K13" s="183"/>
      <c r="L13" s="183"/>
      <c r="M13" s="205"/>
      <c r="N13" s="183"/>
      <c r="O13" s="183"/>
    </row>
    <row r="14" spans="2:15" ht="15.75" thickBot="1" x14ac:dyDescent="0.3">
      <c r="B14" s="188">
        <v>1</v>
      </c>
      <c r="C14" s="188"/>
      <c r="D14" s="188"/>
      <c r="E14" s="188"/>
      <c r="F14" s="190" t="s">
        <v>19</v>
      </c>
      <c r="G14" s="190"/>
      <c r="H14" s="206" t="s">
        <v>20</v>
      </c>
      <c r="I14" s="252">
        <v>124444762</v>
      </c>
      <c r="J14" s="252"/>
      <c r="K14" s="253">
        <v>-156795</v>
      </c>
      <c r="L14" s="253"/>
      <c r="M14" s="207">
        <v>39748967</v>
      </c>
      <c r="N14" s="253">
        <v>164036934</v>
      </c>
      <c r="O14" s="253"/>
    </row>
    <row r="15" spans="2:15" ht="15.75" thickBot="1" x14ac:dyDescent="0.3">
      <c r="B15" s="188">
        <v>2</v>
      </c>
      <c r="C15" s="188"/>
      <c r="D15" s="188"/>
      <c r="E15" s="188"/>
      <c r="F15" s="190" t="s">
        <v>21</v>
      </c>
      <c r="G15" s="190"/>
      <c r="H15" s="206" t="s">
        <v>22</v>
      </c>
      <c r="I15" s="187"/>
      <c r="J15" s="187"/>
      <c r="K15" s="187"/>
      <c r="L15" s="187"/>
      <c r="M15" s="208"/>
      <c r="N15" s="187"/>
      <c r="O15" s="187"/>
    </row>
    <row r="16" spans="2:15" ht="15.75" thickBot="1" x14ac:dyDescent="0.3">
      <c r="B16" s="188">
        <v>3</v>
      </c>
      <c r="C16" s="188"/>
      <c r="D16" s="188"/>
      <c r="E16" s="188"/>
      <c r="F16" s="190" t="s">
        <v>23</v>
      </c>
      <c r="G16" s="190"/>
      <c r="H16" s="206" t="s">
        <v>24</v>
      </c>
      <c r="I16" s="187"/>
      <c r="J16" s="187"/>
      <c r="K16" s="187"/>
      <c r="L16" s="187"/>
      <c r="M16" s="208"/>
      <c r="N16" s="187"/>
      <c r="O16" s="187"/>
    </row>
    <row r="17" spans="2:15" ht="20.25" customHeight="1" thickBot="1" x14ac:dyDescent="0.3">
      <c r="B17" s="188">
        <v>4</v>
      </c>
      <c r="C17" s="188"/>
      <c r="D17" s="188"/>
      <c r="E17" s="188"/>
      <c r="F17" s="189" t="s">
        <v>25</v>
      </c>
      <c r="G17" s="189"/>
      <c r="H17" s="206" t="s">
        <v>26</v>
      </c>
      <c r="I17" s="187"/>
      <c r="J17" s="187"/>
      <c r="K17" s="187"/>
      <c r="L17" s="187"/>
      <c r="M17" s="208"/>
      <c r="N17" s="187"/>
      <c r="O17" s="187"/>
    </row>
    <row r="18" spans="2:15" ht="15.75" thickBot="1" x14ac:dyDescent="0.3">
      <c r="B18" s="188">
        <v>5</v>
      </c>
      <c r="C18" s="188"/>
      <c r="D18" s="188"/>
      <c r="E18" s="188"/>
      <c r="F18" s="189" t="s">
        <v>27</v>
      </c>
      <c r="G18" s="189"/>
      <c r="H18" s="206" t="s">
        <v>28</v>
      </c>
      <c r="I18" s="187"/>
      <c r="J18" s="187"/>
      <c r="K18" s="187"/>
      <c r="L18" s="187"/>
      <c r="M18" s="208"/>
      <c r="N18" s="187"/>
      <c r="O18" s="187"/>
    </row>
    <row r="19" spans="2:15" ht="15.75" thickBot="1" x14ac:dyDescent="0.3">
      <c r="B19" s="188">
        <v>6</v>
      </c>
      <c r="C19" s="188"/>
      <c r="D19" s="188"/>
      <c r="E19" s="188"/>
      <c r="F19" s="189" t="s">
        <v>29</v>
      </c>
      <c r="G19" s="189"/>
      <c r="H19" s="206" t="s">
        <v>30</v>
      </c>
      <c r="I19" s="187"/>
      <c r="J19" s="187"/>
      <c r="K19" s="187"/>
      <c r="L19" s="187"/>
      <c r="M19" s="208"/>
      <c r="N19" s="187"/>
      <c r="O19" s="187"/>
    </row>
    <row r="20" spans="2:15" ht="15.75" thickBot="1" x14ac:dyDescent="0.3">
      <c r="B20" s="188">
        <v>7</v>
      </c>
      <c r="C20" s="188"/>
      <c r="D20" s="188"/>
      <c r="E20" s="188"/>
      <c r="F20" s="189" t="s">
        <v>31</v>
      </c>
      <c r="G20" s="189"/>
      <c r="H20" s="206" t="s">
        <v>32</v>
      </c>
      <c r="I20" s="187"/>
      <c r="J20" s="187"/>
      <c r="K20" s="187"/>
      <c r="L20" s="187"/>
      <c r="M20" s="208"/>
      <c r="N20" s="187"/>
      <c r="O20" s="187"/>
    </row>
    <row r="21" spans="2:15" ht="15.75" thickBot="1" x14ac:dyDescent="0.3">
      <c r="B21" s="188">
        <v>8</v>
      </c>
      <c r="C21" s="188"/>
      <c r="D21" s="188"/>
      <c r="E21" s="188"/>
      <c r="F21" s="189" t="s">
        <v>33</v>
      </c>
      <c r="G21" s="189"/>
      <c r="H21" s="206" t="s">
        <v>34</v>
      </c>
      <c r="I21" s="187"/>
      <c r="J21" s="187"/>
      <c r="K21" s="187"/>
      <c r="L21" s="187"/>
      <c r="M21" s="208"/>
      <c r="N21" s="187"/>
      <c r="O21" s="187"/>
    </row>
    <row r="22" spans="2:15" ht="15.75" thickBot="1" x14ac:dyDescent="0.3">
      <c r="B22" s="188">
        <v>9</v>
      </c>
      <c r="C22" s="188"/>
      <c r="D22" s="188"/>
      <c r="E22" s="188"/>
      <c r="F22" s="189" t="s">
        <v>35</v>
      </c>
      <c r="G22" s="189"/>
      <c r="H22" s="206" t="s">
        <v>36</v>
      </c>
      <c r="I22" s="252">
        <v>64792</v>
      </c>
      <c r="J22" s="252"/>
      <c r="K22" s="187"/>
      <c r="L22" s="187"/>
      <c r="M22" s="207">
        <v>24308</v>
      </c>
      <c r="N22" s="253">
        <v>89100</v>
      </c>
      <c r="O22" s="253"/>
    </row>
    <row r="23" spans="2:15" ht="15.75" thickBot="1" x14ac:dyDescent="0.3">
      <c r="B23" s="188">
        <v>10</v>
      </c>
      <c r="C23" s="188"/>
      <c r="D23" s="188"/>
      <c r="E23" s="188"/>
      <c r="F23" s="189" t="s">
        <v>37</v>
      </c>
      <c r="G23" s="189"/>
      <c r="H23" s="206" t="s">
        <v>38</v>
      </c>
      <c r="I23" s="187"/>
      <c r="J23" s="187"/>
      <c r="K23" s="187"/>
      <c r="L23" s="187"/>
      <c r="M23" s="208"/>
      <c r="N23" s="187"/>
      <c r="O23" s="187"/>
    </row>
    <row r="24" spans="2:15" ht="15.75" thickBot="1" x14ac:dyDescent="0.3">
      <c r="B24" s="188">
        <v>11</v>
      </c>
      <c r="C24" s="188"/>
      <c r="D24" s="188"/>
      <c r="E24" s="188"/>
      <c r="F24" s="189" t="s">
        <v>39</v>
      </c>
      <c r="G24" s="189"/>
      <c r="H24" s="206" t="s">
        <v>40</v>
      </c>
      <c r="I24" s="187"/>
      <c r="J24" s="187"/>
      <c r="K24" s="187"/>
      <c r="L24" s="187"/>
      <c r="M24" s="208"/>
      <c r="N24" s="187"/>
      <c r="O24" s="187"/>
    </row>
    <row r="25" spans="2:15" ht="15.75" thickBot="1" x14ac:dyDescent="0.3">
      <c r="B25" s="188">
        <v>12</v>
      </c>
      <c r="C25" s="188"/>
      <c r="D25" s="188"/>
      <c r="E25" s="188"/>
      <c r="F25" s="189" t="s">
        <v>41</v>
      </c>
      <c r="G25" s="189"/>
      <c r="H25" s="206" t="s">
        <v>42</v>
      </c>
      <c r="I25" s="187"/>
      <c r="J25" s="187"/>
      <c r="K25" s="187"/>
      <c r="L25" s="187"/>
      <c r="M25" s="208"/>
      <c r="N25" s="187"/>
      <c r="O25" s="187"/>
    </row>
    <row r="26" spans="2:15" ht="15.75" thickBot="1" x14ac:dyDescent="0.3">
      <c r="B26" s="188">
        <v>13</v>
      </c>
      <c r="C26" s="188"/>
      <c r="D26" s="188"/>
      <c r="E26" s="188"/>
      <c r="F26" s="189" t="s">
        <v>43</v>
      </c>
      <c r="G26" s="189"/>
      <c r="H26" s="206" t="s">
        <v>44</v>
      </c>
      <c r="I26" s="187"/>
      <c r="J26" s="187"/>
      <c r="K26" s="253">
        <v>156795</v>
      </c>
      <c r="L26" s="253"/>
      <c r="M26" s="207">
        <f>SUM(N26-K26)</f>
        <v>2727112</v>
      </c>
      <c r="N26" s="253">
        <v>2883907</v>
      </c>
      <c r="O26" s="253"/>
    </row>
    <row r="27" spans="2:15" ht="25.5" customHeight="1" thickBot="1" x14ac:dyDescent="0.3">
      <c r="B27" s="254">
        <v>14</v>
      </c>
      <c r="C27" s="254"/>
      <c r="D27" s="254"/>
      <c r="E27" s="254"/>
      <c r="F27" s="186" t="s">
        <v>45</v>
      </c>
      <c r="G27" s="186"/>
      <c r="H27" s="209" t="s">
        <v>46</v>
      </c>
      <c r="I27" s="255">
        <f>SUM(I14:J26)</f>
        <v>124509554</v>
      </c>
      <c r="J27" s="255"/>
      <c r="K27" s="256">
        <f>SUM(K14:L26)</f>
        <v>0</v>
      </c>
      <c r="L27" s="256"/>
      <c r="M27" s="210">
        <f>SUM(M14:M26)</f>
        <v>42500387</v>
      </c>
      <c r="N27" s="256">
        <f>SUM(N14:O26)</f>
        <v>167009941</v>
      </c>
      <c r="O27" s="256"/>
    </row>
    <row r="28" spans="2:15" ht="15.75" thickBot="1" x14ac:dyDescent="0.3">
      <c r="B28" s="188">
        <v>15</v>
      </c>
      <c r="C28" s="188"/>
      <c r="D28" s="188"/>
      <c r="E28" s="188"/>
      <c r="F28" s="189" t="s">
        <v>47</v>
      </c>
      <c r="G28" s="189"/>
      <c r="H28" s="206" t="s">
        <v>48</v>
      </c>
      <c r="I28" s="252">
        <v>9164279</v>
      </c>
      <c r="J28" s="252"/>
      <c r="K28" s="187"/>
      <c r="L28" s="187"/>
      <c r="M28" s="207">
        <f>SUM(N28-I28)</f>
        <v>2589735</v>
      </c>
      <c r="N28" s="253">
        <v>11754014</v>
      </c>
      <c r="O28" s="253"/>
    </row>
    <row r="29" spans="2:15" ht="24.75" customHeight="1" thickBot="1" x14ac:dyDescent="0.3">
      <c r="B29" s="188">
        <v>16</v>
      </c>
      <c r="C29" s="188"/>
      <c r="D29" s="188"/>
      <c r="E29" s="188"/>
      <c r="F29" s="189" t="s">
        <v>49</v>
      </c>
      <c r="G29" s="189"/>
      <c r="H29" s="206" t="s">
        <v>50</v>
      </c>
      <c r="I29" s="252">
        <v>576000</v>
      </c>
      <c r="J29" s="252"/>
      <c r="K29" s="187"/>
      <c r="L29" s="187"/>
      <c r="M29" s="208"/>
      <c r="N29" s="253">
        <v>576000</v>
      </c>
      <c r="O29" s="253"/>
    </row>
    <row r="30" spans="2:15" ht="15.75" thickBot="1" x14ac:dyDescent="0.3">
      <c r="B30" s="188">
        <v>17</v>
      </c>
      <c r="C30" s="188"/>
      <c r="D30" s="188"/>
      <c r="E30" s="188"/>
      <c r="F30" s="190" t="s">
        <v>51</v>
      </c>
      <c r="G30" s="190"/>
      <c r="H30" s="206" t="s">
        <v>52</v>
      </c>
      <c r="I30" s="252">
        <v>500000</v>
      </c>
      <c r="J30" s="252"/>
      <c r="K30" s="187"/>
      <c r="L30" s="187"/>
      <c r="M30" s="207">
        <v>-500000</v>
      </c>
      <c r="N30" s="187"/>
      <c r="O30" s="187"/>
    </row>
    <row r="31" spans="2:15" ht="15.75" thickBot="1" x14ac:dyDescent="0.3">
      <c r="B31" s="254">
        <v>18</v>
      </c>
      <c r="C31" s="254"/>
      <c r="D31" s="254"/>
      <c r="E31" s="254"/>
      <c r="F31" s="186" t="s">
        <v>53</v>
      </c>
      <c r="G31" s="186"/>
      <c r="H31" s="209" t="s">
        <v>54</v>
      </c>
      <c r="I31" s="255">
        <f>SUM(I28:J30)</f>
        <v>10240279</v>
      </c>
      <c r="J31" s="255"/>
      <c r="K31" s="187"/>
      <c r="L31" s="187"/>
      <c r="M31" s="210">
        <f>SUM(M28:M30)</f>
        <v>2089735</v>
      </c>
      <c r="N31" s="256">
        <f>SUM(N28:O30)</f>
        <v>12330014</v>
      </c>
      <c r="O31" s="256"/>
    </row>
    <row r="32" spans="2:15" ht="15.75" thickBot="1" x14ac:dyDescent="0.3">
      <c r="B32" s="176">
        <v>19</v>
      </c>
      <c r="C32" s="176"/>
      <c r="D32" s="176"/>
      <c r="E32" s="176"/>
      <c r="F32" s="257" t="s">
        <v>55</v>
      </c>
      <c r="G32" s="257"/>
      <c r="H32" s="211" t="s">
        <v>56</v>
      </c>
      <c r="I32" s="197">
        <f>SUM(I27+I31)</f>
        <v>134749833</v>
      </c>
      <c r="J32" s="197"/>
      <c r="K32" s="183"/>
      <c r="L32" s="183"/>
      <c r="M32" s="212">
        <f>SUM(M27+M31)</f>
        <v>44590122</v>
      </c>
      <c r="N32" s="193">
        <f>SUM(N27+N31)</f>
        <v>179339955</v>
      </c>
      <c r="O32" s="193"/>
    </row>
    <row r="33" spans="2:15" ht="26.25" customHeight="1" thickBot="1" x14ac:dyDescent="0.3">
      <c r="B33" s="176">
        <v>20</v>
      </c>
      <c r="C33" s="176"/>
      <c r="D33" s="176"/>
      <c r="E33" s="176"/>
      <c r="F33" s="257" t="s">
        <v>57</v>
      </c>
      <c r="G33" s="257"/>
      <c r="H33" s="211" t="s">
        <v>58</v>
      </c>
      <c r="I33" s="197">
        <f>SUM(I34:J37)</f>
        <v>16662299</v>
      </c>
      <c r="J33" s="197"/>
      <c r="K33" s="183"/>
      <c r="L33" s="183"/>
      <c r="M33" s="212">
        <f>SUM(M34:M37)</f>
        <v>4857874</v>
      </c>
      <c r="N33" s="193">
        <f>SUM(N34:O37)</f>
        <v>21520173</v>
      </c>
      <c r="O33" s="193"/>
    </row>
    <row r="34" spans="2:15" ht="15.75" thickBot="1" x14ac:dyDescent="0.3">
      <c r="B34" s="258"/>
      <c r="C34" s="258"/>
      <c r="D34" s="184"/>
      <c r="E34" s="184"/>
      <c r="F34" s="259" t="s">
        <v>59</v>
      </c>
      <c r="G34" s="259"/>
      <c r="H34" s="213"/>
      <c r="I34" s="260">
        <v>16393008</v>
      </c>
      <c r="J34" s="260"/>
      <c r="K34" s="187"/>
      <c r="L34" s="187"/>
      <c r="M34" s="214">
        <f>SUM(N34-I34)</f>
        <v>4607604</v>
      </c>
      <c r="N34" s="261">
        <v>21000612</v>
      </c>
      <c r="O34" s="261"/>
    </row>
    <row r="35" spans="2:15" ht="15.75" thickBot="1" x14ac:dyDescent="0.3">
      <c r="B35" s="258"/>
      <c r="C35" s="258"/>
      <c r="D35" s="184"/>
      <c r="E35" s="184"/>
      <c r="F35" s="259" t="s">
        <v>60</v>
      </c>
      <c r="G35" s="259"/>
      <c r="H35" s="213"/>
      <c r="I35" s="260">
        <v>156175</v>
      </c>
      <c r="J35" s="260"/>
      <c r="K35" s="187"/>
      <c r="L35" s="187"/>
      <c r="M35" s="214">
        <f>SUM(N35-I35)</f>
        <v>-131559</v>
      </c>
      <c r="N35" s="261">
        <v>24616</v>
      </c>
      <c r="O35" s="261"/>
    </row>
    <row r="36" spans="2:15" ht="15.75" thickBot="1" x14ac:dyDescent="0.3">
      <c r="B36" s="258"/>
      <c r="C36" s="258"/>
      <c r="D36" s="184"/>
      <c r="E36" s="184"/>
      <c r="F36" s="259" t="s">
        <v>61</v>
      </c>
      <c r="G36" s="259"/>
      <c r="H36" s="213"/>
      <c r="I36" s="187"/>
      <c r="J36" s="187"/>
      <c r="K36" s="187"/>
      <c r="L36" s="187"/>
      <c r="M36" s="214">
        <v>468570</v>
      </c>
      <c r="N36" s="261">
        <v>468570</v>
      </c>
      <c r="O36" s="261"/>
    </row>
    <row r="37" spans="2:15" ht="15.75" thickBot="1" x14ac:dyDescent="0.3">
      <c r="B37" s="258"/>
      <c r="C37" s="258"/>
      <c r="D37" s="184"/>
      <c r="E37" s="184"/>
      <c r="F37" s="259" t="s">
        <v>62</v>
      </c>
      <c r="G37" s="259"/>
      <c r="H37" s="213"/>
      <c r="I37" s="260">
        <v>113116</v>
      </c>
      <c r="J37" s="260"/>
      <c r="K37" s="187"/>
      <c r="L37" s="187"/>
      <c r="M37" s="214">
        <f>SUM(N37-I37)</f>
        <v>-86741</v>
      </c>
      <c r="N37" s="261">
        <v>26375</v>
      </c>
      <c r="O37" s="261"/>
    </row>
    <row r="38" spans="2:15" ht="15.75" thickBot="1" x14ac:dyDescent="0.3">
      <c r="B38" s="176">
        <v>21</v>
      </c>
      <c r="C38" s="176"/>
      <c r="D38" s="176"/>
      <c r="E38" s="176"/>
      <c r="F38" s="257" t="s">
        <v>63</v>
      </c>
      <c r="G38" s="257"/>
      <c r="H38" s="211" t="s">
        <v>64</v>
      </c>
      <c r="I38" s="197">
        <v>40000</v>
      </c>
      <c r="J38" s="197"/>
      <c r="K38" s="183"/>
      <c r="L38" s="183"/>
      <c r="M38" s="212">
        <f>SUM(N38-I38)</f>
        <v>46880</v>
      </c>
      <c r="N38" s="193">
        <v>86880</v>
      </c>
      <c r="O38" s="193"/>
    </row>
    <row r="39" spans="2:15" ht="15.75" thickBot="1" x14ac:dyDescent="0.3">
      <c r="B39" s="258"/>
      <c r="C39" s="258"/>
      <c r="D39" s="184"/>
      <c r="E39" s="184"/>
      <c r="F39" s="259" t="s">
        <v>65</v>
      </c>
      <c r="G39" s="259"/>
      <c r="H39" s="213"/>
      <c r="I39" s="187"/>
      <c r="J39" s="187"/>
      <c r="K39" s="187"/>
      <c r="L39" s="187"/>
      <c r="M39" s="215"/>
      <c r="N39" s="187"/>
      <c r="O39" s="187"/>
    </row>
    <row r="40" spans="2:15" ht="15.75" thickBot="1" x14ac:dyDescent="0.3">
      <c r="B40" s="258"/>
      <c r="C40" s="258"/>
      <c r="D40" s="184"/>
      <c r="E40" s="184"/>
      <c r="F40" s="259" t="s">
        <v>66</v>
      </c>
      <c r="G40" s="259"/>
      <c r="H40" s="213"/>
      <c r="I40" s="187"/>
      <c r="J40" s="187"/>
      <c r="K40" s="187"/>
      <c r="L40" s="187"/>
      <c r="M40" s="216"/>
      <c r="N40" s="187"/>
      <c r="O40" s="187"/>
    </row>
    <row r="41" spans="2:15" ht="15.75" thickBot="1" x14ac:dyDescent="0.3">
      <c r="B41" s="258"/>
      <c r="C41" s="258"/>
      <c r="D41" s="184"/>
      <c r="E41" s="184"/>
      <c r="F41" s="259" t="s">
        <v>67</v>
      </c>
      <c r="G41" s="259"/>
      <c r="H41" s="213"/>
      <c r="I41" s="187"/>
      <c r="J41" s="187"/>
      <c r="K41" s="187"/>
      <c r="L41" s="187"/>
      <c r="M41" s="216"/>
      <c r="N41" s="187"/>
      <c r="O41" s="187"/>
    </row>
    <row r="42" spans="2:15" ht="15.75" thickBot="1" x14ac:dyDescent="0.3">
      <c r="B42" s="258"/>
      <c r="C42" s="258"/>
      <c r="D42" s="184"/>
      <c r="E42" s="184"/>
      <c r="F42" s="259" t="s">
        <v>68</v>
      </c>
      <c r="G42" s="259"/>
      <c r="H42" s="213"/>
      <c r="I42" s="187"/>
      <c r="J42" s="187"/>
      <c r="K42" s="187"/>
      <c r="L42" s="187"/>
      <c r="M42" s="216"/>
      <c r="N42" s="187"/>
      <c r="O42" s="187"/>
    </row>
    <row r="43" spans="2:15" ht="15.75" thickBot="1" x14ac:dyDescent="0.3">
      <c r="B43" s="258"/>
      <c r="C43" s="258"/>
      <c r="D43" s="184"/>
      <c r="E43" s="184"/>
      <c r="F43" s="259" t="s">
        <v>69</v>
      </c>
      <c r="G43" s="259"/>
      <c r="H43" s="213"/>
      <c r="I43" s="187"/>
      <c r="J43" s="187"/>
      <c r="K43" s="187"/>
      <c r="L43" s="187"/>
      <c r="M43" s="216"/>
      <c r="N43" s="187"/>
      <c r="O43" s="187"/>
    </row>
    <row r="44" spans="2:15" ht="28.5" customHeight="1" thickBot="1" x14ac:dyDescent="0.3">
      <c r="B44" s="258"/>
      <c r="C44" s="258"/>
      <c r="D44" s="184"/>
      <c r="E44" s="184"/>
      <c r="F44" s="259" t="s">
        <v>70</v>
      </c>
      <c r="G44" s="259"/>
      <c r="H44" s="213"/>
      <c r="I44" s="187"/>
      <c r="J44" s="187"/>
      <c r="K44" s="187"/>
      <c r="L44" s="187"/>
      <c r="M44" s="216"/>
      <c r="N44" s="187"/>
      <c r="O44" s="187"/>
    </row>
    <row r="45" spans="2:15" ht="15.75" thickBot="1" x14ac:dyDescent="0.3">
      <c r="B45" s="176">
        <v>22</v>
      </c>
      <c r="C45" s="176"/>
      <c r="D45" s="176"/>
      <c r="E45" s="176"/>
      <c r="F45" s="257" t="s">
        <v>71</v>
      </c>
      <c r="G45" s="257"/>
      <c r="H45" s="211" t="s">
        <v>72</v>
      </c>
      <c r="I45" s="200">
        <f>SUM(I46:J50)</f>
        <v>17664381</v>
      </c>
      <c r="J45" s="200"/>
      <c r="K45" s="183"/>
      <c r="L45" s="183"/>
      <c r="M45" s="205">
        <f>SUM(M46:M50)</f>
        <v>3152069</v>
      </c>
      <c r="N45" s="262">
        <f>SUM(N46:O50)</f>
        <v>20816450</v>
      </c>
      <c r="O45" s="262"/>
    </row>
    <row r="46" spans="2:15" ht="15.75" thickBot="1" x14ac:dyDescent="0.3">
      <c r="B46" s="258"/>
      <c r="C46" s="258"/>
      <c r="D46" s="184"/>
      <c r="E46" s="184"/>
      <c r="F46" s="259" t="s">
        <v>73</v>
      </c>
      <c r="G46" s="259"/>
      <c r="H46" s="213"/>
      <c r="I46" s="187"/>
      <c r="J46" s="187"/>
      <c r="K46" s="187"/>
      <c r="L46" s="187"/>
      <c r="M46" s="216"/>
      <c r="N46" s="187"/>
      <c r="O46" s="187"/>
    </row>
    <row r="47" spans="2:15" ht="15.75" thickBot="1" x14ac:dyDescent="0.3">
      <c r="B47" s="258"/>
      <c r="C47" s="258"/>
      <c r="D47" s="184"/>
      <c r="E47" s="184"/>
      <c r="F47" s="259" t="s">
        <v>74</v>
      </c>
      <c r="G47" s="259"/>
      <c r="H47" s="213"/>
      <c r="I47" s="260">
        <v>700000</v>
      </c>
      <c r="J47" s="260"/>
      <c r="K47" s="187"/>
      <c r="L47" s="187"/>
      <c r="M47" s="214">
        <f>SUM(N47-I47)</f>
        <v>110495</v>
      </c>
      <c r="N47" s="261">
        <v>810495</v>
      </c>
      <c r="O47" s="261"/>
    </row>
    <row r="48" spans="2:15" ht="15.75" thickBot="1" x14ac:dyDescent="0.3">
      <c r="B48" s="258"/>
      <c r="C48" s="258"/>
      <c r="D48" s="184"/>
      <c r="E48" s="184"/>
      <c r="F48" s="259" t="s">
        <v>75</v>
      </c>
      <c r="G48" s="259"/>
      <c r="H48" s="213"/>
      <c r="I48" s="260">
        <v>4200000</v>
      </c>
      <c r="J48" s="260"/>
      <c r="K48" s="187"/>
      <c r="L48" s="187"/>
      <c r="M48" s="214">
        <f>SUM(N48-I48)</f>
        <v>-411792</v>
      </c>
      <c r="N48" s="261">
        <v>3788208</v>
      </c>
      <c r="O48" s="261"/>
    </row>
    <row r="49" spans="2:15" ht="15.75" thickBot="1" x14ac:dyDescent="0.3">
      <c r="B49" s="258"/>
      <c r="C49" s="258"/>
      <c r="D49" s="184"/>
      <c r="E49" s="184"/>
      <c r="F49" s="259" t="s">
        <v>76</v>
      </c>
      <c r="G49" s="259"/>
      <c r="H49" s="213"/>
      <c r="I49" s="260">
        <v>3367040</v>
      </c>
      <c r="J49" s="260"/>
      <c r="K49" s="187"/>
      <c r="L49" s="187"/>
      <c r="M49" s="214">
        <f>SUM(N49-I49)</f>
        <v>1590736</v>
      </c>
      <c r="N49" s="261">
        <v>4957776</v>
      </c>
      <c r="O49" s="261"/>
    </row>
    <row r="50" spans="2:15" ht="27.75" customHeight="1" thickBot="1" x14ac:dyDescent="0.3">
      <c r="B50" s="258"/>
      <c r="C50" s="258"/>
      <c r="D50" s="184"/>
      <c r="E50" s="184"/>
      <c r="F50" s="259" t="s">
        <v>77</v>
      </c>
      <c r="G50" s="259"/>
      <c r="H50" s="213"/>
      <c r="I50" s="260">
        <v>9397341</v>
      </c>
      <c r="J50" s="260"/>
      <c r="K50" s="187"/>
      <c r="L50" s="187"/>
      <c r="M50" s="214">
        <f>SUM(N50-I50)</f>
        <v>1862630</v>
      </c>
      <c r="N50" s="261">
        <v>11259971</v>
      </c>
      <c r="O50" s="261"/>
    </row>
    <row r="51" spans="2:15" ht="15.75" thickBot="1" x14ac:dyDescent="0.3">
      <c r="B51" s="172">
        <v>23</v>
      </c>
      <c r="C51" s="172"/>
      <c r="D51" s="172"/>
      <c r="E51" s="172"/>
      <c r="F51" s="181" t="s">
        <v>78</v>
      </c>
      <c r="G51" s="181"/>
      <c r="H51" s="217" t="s">
        <v>79</v>
      </c>
      <c r="I51" s="183"/>
      <c r="J51" s="183"/>
      <c r="K51" s="183"/>
      <c r="L51" s="183"/>
      <c r="M51" s="218"/>
      <c r="N51" s="183"/>
      <c r="O51" s="183"/>
    </row>
    <row r="52" spans="2:15" ht="15.75" thickBot="1" x14ac:dyDescent="0.3">
      <c r="B52" s="258"/>
      <c r="C52" s="258"/>
      <c r="D52" s="184"/>
      <c r="E52" s="184"/>
      <c r="F52" s="259" t="s">
        <v>80</v>
      </c>
      <c r="G52" s="259"/>
      <c r="H52" s="213"/>
      <c r="I52" s="187"/>
      <c r="J52" s="187"/>
      <c r="K52" s="187"/>
      <c r="L52" s="187"/>
      <c r="M52" s="216"/>
      <c r="N52" s="187"/>
      <c r="O52" s="187"/>
    </row>
    <row r="53" spans="2:15" ht="15.75" thickBot="1" x14ac:dyDescent="0.3">
      <c r="B53" s="258"/>
      <c r="C53" s="258"/>
      <c r="D53" s="184"/>
      <c r="E53" s="184"/>
      <c r="F53" s="259" t="s">
        <v>81</v>
      </c>
      <c r="G53" s="259"/>
      <c r="H53" s="213"/>
      <c r="I53" s="187"/>
      <c r="J53" s="187"/>
      <c r="K53" s="187"/>
      <c r="L53" s="187"/>
      <c r="M53" s="216"/>
      <c r="N53" s="187"/>
      <c r="O53" s="187"/>
    </row>
    <row r="54" spans="2:15" ht="15.75" thickBot="1" x14ac:dyDescent="0.3">
      <c r="B54" s="263">
        <v>24</v>
      </c>
      <c r="C54" s="263"/>
      <c r="D54" s="263"/>
      <c r="E54" s="263"/>
      <c r="F54" s="264" t="s">
        <v>82</v>
      </c>
      <c r="G54" s="264"/>
      <c r="H54" s="219" t="s">
        <v>83</v>
      </c>
      <c r="I54" s="265">
        <f>SUM(I38+I45+I51)</f>
        <v>17704381</v>
      </c>
      <c r="J54" s="265"/>
      <c r="K54" s="183"/>
      <c r="L54" s="183"/>
      <c r="M54" s="220">
        <f>SUM(M38+M45+M51)</f>
        <v>3198949</v>
      </c>
      <c r="N54" s="266">
        <f>SUM(N38+N45+N51)</f>
        <v>20903330</v>
      </c>
      <c r="O54" s="266"/>
    </row>
    <row r="55" spans="2:15" ht="15.75" thickBot="1" x14ac:dyDescent="0.3">
      <c r="B55" s="172">
        <v>25</v>
      </c>
      <c r="C55" s="172"/>
      <c r="D55" s="172"/>
      <c r="E55" s="172"/>
      <c r="F55" s="181" t="s">
        <v>84</v>
      </c>
      <c r="G55" s="181"/>
      <c r="H55" s="217" t="s">
        <v>85</v>
      </c>
      <c r="I55" s="267">
        <f>SUM(I56:J59)</f>
        <v>190000</v>
      </c>
      <c r="J55" s="267"/>
      <c r="K55" s="268">
        <f>SUM(K56:L59)</f>
        <v>0</v>
      </c>
      <c r="L55" s="268"/>
      <c r="M55" s="221">
        <f>SUM(M56:M59)</f>
        <v>941</v>
      </c>
      <c r="N55" s="268">
        <f>SUM(N56:O59)</f>
        <v>190941</v>
      </c>
      <c r="O55" s="268"/>
    </row>
    <row r="56" spans="2:15" ht="15.75" thickBot="1" x14ac:dyDescent="0.3">
      <c r="B56" s="258"/>
      <c r="C56" s="258"/>
      <c r="D56" s="184"/>
      <c r="E56" s="184"/>
      <c r="F56" s="259" t="s">
        <v>86</v>
      </c>
      <c r="G56" s="259"/>
      <c r="H56" s="213"/>
      <c r="I56" s="187"/>
      <c r="J56" s="187"/>
      <c r="K56" s="187"/>
      <c r="L56" s="187"/>
      <c r="M56" s="216"/>
      <c r="N56" s="187"/>
      <c r="O56" s="187"/>
    </row>
    <row r="57" spans="2:15" ht="15.75" thickBot="1" x14ac:dyDescent="0.3">
      <c r="B57" s="258"/>
      <c r="C57" s="258"/>
      <c r="D57" s="184"/>
      <c r="E57" s="184"/>
      <c r="F57" s="259" t="s">
        <v>87</v>
      </c>
      <c r="G57" s="259"/>
      <c r="H57" s="213"/>
      <c r="I57" s="187"/>
      <c r="J57" s="187"/>
      <c r="K57" s="187"/>
      <c r="L57" s="187"/>
      <c r="M57" s="216"/>
      <c r="N57" s="187"/>
      <c r="O57" s="187"/>
    </row>
    <row r="58" spans="2:15" ht="15.75" thickBot="1" x14ac:dyDescent="0.3">
      <c r="B58" s="258"/>
      <c r="C58" s="258"/>
      <c r="D58" s="184"/>
      <c r="E58" s="184"/>
      <c r="F58" s="259" t="s">
        <v>88</v>
      </c>
      <c r="G58" s="259"/>
      <c r="H58" s="213"/>
      <c r="I58" s="260">
        <v>190000</v>
      </c>
      <c r="J58" s="260"/>
      <c r="K58" s="187"/>
      <c r="L58" s="187"/>
      <c r="M58" s="216">
        <v>941</v>
      </c>
      <c r="N58" s="261">
        <v>190941</v>
      </c>
      <c r="O58" s="261"/>
    </row>
    <row r="59" spans="2:15" ht="15.75" thickBot="1" x14ac:dyDescent="0.3">
      <c r="B59" s="258"/>
      <c r="C59" s="258"/>
      <c r="D59" s="184"/>
      <c r="E59" s="184"/>
      <c r="F59" s="259" t="s">
        <v>89</v>
      </c>
      <c r="G59" s="259"/>
      <c r="H59" s="213"/>
      <c r="I59" s="187"/>
      <c r="J59" s="187"/>
      <c r="K59" s="187"/>
      <c r="L59" s="187"/>
      <c r="M59" s="216"/>
      <c r="N59" s="187"/>
      <c r="O59" s="187"/>
    </row>
    <row r="60" spans="2:15" ht="15.75" thickBot="1" x14ac:dyDescent="0.3">
      <c r="B60" s="172">
        <v>26</v>
      </c>
      <c r="C60" s="172"/>
      <c r="D60" s="172"/>
      <c r="E60" s="172"/>
      <c r="F60" s="181" t="s">
        <v>90</v>
      </c>
      <c r="G60" s="181"/>
      <c r="H60" s="217" t="s">
        <v>91</v>
      </c>
      <c r="I60" s="269">
        <v>1200000</v>
      </c>
      <c r="J60" s="269"/>
      <c r="K60" s="183"/>
      <c r="L60" s="183"/>
      <c r="M60" s="222">
        <f>SUM(N60-I60)</f>
        <v>-212891</v>
      </c>
      <c r="N60" s="270">
        <v>987109</v>
      </c>
      <c r="O60" s="270"/>
    </row>
    <row r="61" spans="2:15" ht="15.75" thickBot="1" x14ac:dyDescent="0.3">
      <c r="B61" s="258"/>
      <c r="C61" s="258"/>
      <c r="D61" s="184"/>
      <c r="E61" s="184"/>
      <c r="F61" s="259" t="s">
        <v>92</v>
      </c>
      <c r="G61" s="259"/>
      <c r="H61" s="213"/>
      <c r="I61" s="252">
        <v>1200000</v>
      </c>
      <c r="J61" s="252"/>
      <c r="K61" s="187"/>
      <c r="L61" s="187"/>
      <c r="M61" s="216"/>
      <c r="N61" s="261">
        <v>987109</v>
      </c>
      <c r="O61" s="261"/>
    </row>
    <row r="62" spans="2:15" ht="15.75" thickBot="1" x14ac:dyDescent="0.3">
      <c r="B62" s="263">
        <v>27</v>
      </c>
      <c r="C62" s="263"/>
      <c r="D62" s="263"/>
      <c r="E62" s="263"/>
      <c r="F62" s="264" t="s">
        <v>93</v>
      </c>
      <c r="G62" s="264"/>
      <c r="H62" s="219" t="s">
        <v>94</v>
      </c>
      <c r="I62" s="265">
        <f>SUM(I55+I60)</f>
        <v>1390000</v>
      </c>
      <c r="J62" s="265"/>
      <c r="K62" s="183"/>
      <c r="L62" s="183"/>
      <c r="M62" s="223">
        <f>SUM(M55+M60)</f>
        <v>-211950</v>
      </c>
      <c r="N62" s="266">
        <f>SUM(N55+N60)</f>
        <v>1178050</v>
      </c>
      <c r="O62" s="266"/>
    </row>
    <row r="63" spans="2:15" ht="15.75" thickBot="1" x14ac:dyDescent="0.3">
      <c r="B63" s="172">
        <v>28</v>
      </c>
      <c r="C63" s="172"/>
      <c r="D63" s="172"/>
      <c r="E63" s="172"/>
      <c r="F63" s="181" t="s">
        <v>95</v>
      </c>
      <c r="G63" s="181"/>
      <c r="H63" s="217" t="s">
        <v>96</v>
      </c>
      <c r="I63" s="269">
        <f>SUM(I64:J67)</f>
        <v>3482000</v>
      </c>
      <c r="J63" s="269"/>
      <c r="K63" s="183"/>
      <c r="L63" s="183"/>
      <c r="M63" s="222">
        <f>SUM(N63-I63)</f>
        <v>1731559</v>
      </c>
      <c r="N63" s="271">
        <f>SUM(N64:O67)</f>
        <v>5213559</v>
      </c>
      <c r="O63" s="271"/>
    </row>
    <row r="64" spans="2:15" ht="15.75" thickBot="1" x14ac:dyDescent="0.3">
      <c r="B64" s="258"/>
      <c r="C64" s="258"/>
      <c r="D64" s="184"/>
      <c r="E64" s="184"/>
      <c r="F64" s="259" t="s">
        <v>97</v>
      </c>
      <c r="G64" s="259"/>
      <c r="H64" s="213"/>
      <c r="I64" s="260">
        <v>1150000</v>
      </c>
      <c r="J64" s="260"/>
      <c r="K64" s="187"/>
      <c r="L64" s="187"/>
      <c r="M64" s="214">
        <f>SUM(N64-I64)</f>
        <v>1444623</v>
      </c>
      <c r="N64" s="261">
        <v>2594623</v>
      </c>
      <c r="O64" s="261"/>
    </row>
    <row r="65" spans="2:15" ht="15.75" thickBot="1" x14ac:dyDescent="0.3">
      <c r="B65" s="258"/>
      <c r="C65" s="258"/>
      <c r="D65" s="184"/>
      <c r="E65" s="184"/>
      <c r="F65" s="259" t="s">
        <v>98</v>
      </c>
      <c r="G65" s="259"/>
      <c r="H65" s="213"/>
      <c r="I65" s="260">
        <v>1815000</v>
      </c>
      <c r="J65" s="260"/>
      <c r="K65" s="187"/>
      <c r="L65" s="187"/>
      <c r="M65" s="214">
        <f>SUM(N65-I65)</f>
        <v>188382</v>
      </c>
      <c r="N65" s="261">
        <v>2003382</v>
      </c>
      <c r="O65" s="261"/>
    </row>
    <row r="66" spans="2:15" ht="15.75" thickBot="1" x14ac:dyDescent="0.3">
      <c r="B66" s="258"/>
      <c r="C66" s="258"/>
      <c r="D66" s="184"/>
      <c r="E66" s="184"/>
      <c r="F66" s="259" t="s">
        <v>99</v>
      </c>
      <c r="G66" s="259"/>
      <c r="H66" s="213"/>
      <c r="I66" s="260">
        <v>517000</v>
      </c>
      <c r="J66" s="260"/>
      <c r="K66" s="187"/>
      <c r="L66" s="187"/>
      <c r="M66" s="214">
        <f>SUM(N66-I66)</f>
        <v>98554</v>
      </c>
      <c r="N66" s="261">
        <v>615554</v>
      </c>
      <c r="O66" s="261"/>
    </row>
    <row r="67" spans="2:15" ht="15.75" thickBot="1" x14ac:dyDescent="0.3">
      <c r="B67" s="187"/>
      <c r="C67" s="187"/>
      <c r="D67" s="187"/>
      <c r="E67" s="187"/>
      <c r="F67" s="259" t="s">
        <v>383</v>
      </c>
      <c r="G67" s="259"/>
      <c r="H67" s="213"/>
      <c r="I67" s="187"/>
      <c r="J67" s="187"/>
      <c r="K67" s="187"/>
      <c r="L67" s="187"/>
      <c r="M67" s="216"/>
      <c r="N67" s="187"/>
      <c r="O67" s="187"/>
    </row>
    <row r="68" spans="2:15" ht="15.75" thickBot="1" x14ac:dyDescent="0.3">
      <c r="B68" s="172">
        <v>29</v>
      </c>
      <c r="C68" s="172"/>
      <c r="D68" s="172"/>
      <c r="E68" s="172"/>
      <c r="F68" s="181" t="s">
        <v>100</v>
      </c>
      <c r="G68" s="181"/>
      <c r="H68" s="217" t="s">
        <v>101</v>
      </c>
      <c r="I68" s="183"/>
      <c r="J68" s="183"/>
      <c r="K68" s="183"/>
      <c r="L68" s="183"/>
      <c r="M68" s="221"/>
      <c r="N68" s="183"/>
      <c r="O68" s="183"/>
    </row>
    <row r="69" spans="2:15" ht="15.75" thickBot="1" x14ac:dyDescent="0.3">
      <c r="B69" s="172">
        <v>30</v>
      </c>
      <c r="C69" s="172"/>
      <c r="D69" s="172"/>
      <c r="E69" s="172"/>
      <c r="F69" s="181" t="s">
        <v>102</v>
      </c>
      <c r="G69" s="181"/>
      <c r="H69" s="217" t="s">
        <v>103</v>
      </c>
      <c r="I69" s="183"/>
      <c r="J69" s="183"/>
      <c r="K69" s="183"/>
      <c r="L69" s="183"/>
      <c r="M69" s="222">
        <v>8659</v>
      </c>
      <c r="N69" s="271">
        <v>8659</v>
      </c>
      <c r="O69" s="271"/>
    </row>
    <row r="70" spans="2:15" ht="15.75" thickBot="1" x14ac:dyDescent="0.3">
      <c r="B70" s="172">
        <v>31</v>
      </c>
      <c r="C70" s="172"/>
      <c r="D70" s="172"/>
      <c r="E70" s="172"/>
      <c r="F70" s="181" t="s">
        <v>104</v>
      </c>
      <c r="G70" s="181"/>
      <c r="H70" s="217" t="s">
        <v>105</v>
      </c>
      <c r="I70" s="269">
        <v>950000</v>
      </c>
      <c r="J70" s="269"/>
      <c r="K70" s="183"/>
      <c r="L70" s="183"/>
      <c r="M70" s="222">
        <f>SUM(N70-I70)</f>
        <v>720650</v>
      </c>
      <c r="N70" s="271">
        <v>1670650</v>
      </c>
      <c r="O70" s="271"/>
    </row>
    <row r="71" spans="2:15" ht="15.75" thickBot="1" x14ac:dyDescent="0.3">
      <c r="B71" s="172">
        <v>32</v>
      </c>
      <c r="C71" s="172"/>
      <c r="D71" s="172"/>
      <c r="E71" s="172"/>
      <c r="F71" s="181" t="s">
        <v>106</v>
      </c>
      <c r="G71" s="181"/>
      <c r="H71" s="217" t="s">
        <v>107</v>
      </c>
      <c r="I71" s="183"/>
      <c r="J71" s="183"/>
      <c r="K71" s="183"/>
      <c r="L71" s="183"/>
      <c r="M71" s="221"/>
      <c r="N71" s="183"/>
      <c r="O71" s="183"/>
    </row>
    <row r="72" spans="2:15" ht="15.75" thickBot="1" x14ac:dyDescent="0.3">
      <c r="B72" s="172">
        <v>33</v>
      </c>
      <c r="C72" s="172"/>
      <c r="D72" s="172"/>
      <c r="E72" s="172"/>
      <c r="F72" s="182" t="s">
        <v>108</v>
      </c>
      <c r="G72" s="182"/>
      <c r="H72" s="217" t="s">
        <v>109</v>
      </c>
      <c r="I72" s="269">
        <v>100000</v>
      </c>
      <c r="J72" s="269"/>
      <c r="K72" s="183"/>
      <c r="L72" s="183"/>
      <c r="M72" s="222">
        <f>SUM(N72-I72)</f>
        <v>1812295</v>
      </c>
      <c r="N72" s="271">
        <v>1912295</v>
      </c>
      <c r="O72" s="271"/>
    </row>
    <row r="73" spans="2:15" ht="15.75" thickBot="1" x14ac:dyDescent="0.3">
      <c r="B73" s="258"/>
      <c r="C73" s="258"/>
      <c r="D73" s="184"/>
      <c r="E73" s="184"/>
      <c r="F73" s="259" t="s">
        <v>110</v>
      </c>
      <c r="G73" s="259"/>
      <c r="H73" s="213"/>
      <c r="I73" s="187"/>
      <c r="J73" s="187"/>
      <c r="K73" s="187"/>
      <c r="L73" s="187"/>
      <c r="M73" s="216"/>
      <c r="N73" s="187"/>
      <c r="O73" s="187"/>
    </row>
    <row r="74" spans="2:15" ht="15.75" thickBot="1" x14ac:dyDescent="0.3">
      <c r="B74" s="258"/>
      <c r="C74" s="258"/>
      <c r="D74" s="184"/>
      <c r="E74" s="184"/>
      <c r="F74" s="259" t="s">
        <v>111</v>
      </c>
      <c r="G74" s="259"/>
      <c r="H74" s="213"/>
      <c r="I74" s="187"/>
      <c r="J74" s="187"/>
      <c r="K74" s="187"/>
      <c r="L74" s="187"/>
      <c r="M74" s="216"/>
      <c r="N74" s="187"/>
      <c r="O74" s="187"/>
    </row>
    <row r="75" spans="2:15" ht="15.75" thickBot="1" x14ac:dyDescent="0.3">
      <c r="B75" s="258"/>
      <c r="C75" s="258"/>
      <c r="D75" s="184"/>
      <c r="E75" s="184"/>
      <c r="F75" s="259" t="s">
        <v>112</v>
      </c>
      <c r="G75" s="259"/>
      <c r="H75" s="213"/>
      <c r="I75" s="187"/>
      <c r="J75" s="187"/>
      <c r="K75" s="187"/>
      <c r="L75" s="187"/>
      <c r="M75" s="216"/>
      <c r="N75" s="187"/>
      <c r="O75" s="187"/>
    </row>
    <row r="76" spans="2:15" ht="15.75" thickBot="1" x14ac:dyDescent="0.3">
      <c r="B76" s="258"/>
      <c r="C76" s="258"/>
      <c r="D76" s="184"/>
      <c r="E76" s="184"/>
      <c r="F76" s="259" t="s">
        <v>113</v>
      </c>
      <c r="G76" s="259"/>
      <c r="H76" s="213"/>
      <c r="I76" s="260">
        <v>100000</v>
      </c>
      <c r="J76" s="260"/>
      <c r="K76" s="187"/>
      <c r="L76" s="187"/>
      <c r="M76" s="214">
        <f>SUM(N76-I76)</f>
        <v>1812295</v>
      </c>
      <c r="N76" s="261">
        <v>1912295</v>
      </c>
      <c r="O76" s="261"/>
    </row>
    <row r="77" spans="2:15" ht="15.75" thickBot="1" x14ac:dyDescent="0.3">
      <c r="B77" s="258"/>
      <c r="C77" s="258"/>
      <c r="D77" s="184"/>
      <c r="E77" s="184"/>
      <c r="F77" s="259" t="s">
        <v>384</v>
      </c>
      <c r="G77" s="259"/>
      <c r="H77" s="213"/>
      <c r="I77" s="187"/>
      <c r="J77" s="187"/>
      <c r="K77" s="187"/>
      <c r="L77" s="187"/>
      <c r="M77" s="216"/>
      <c r="N77" s="187"/>
      <c r="O77" s="187"/>
    </row>
    <row r="78" spans="2:15" ht="15.75" thickBot="1" x14ac:dyDescent="0.3">
      <c r="B78" s="172">
        <v>34</v>
      </c>
      <c r="C78" s="172"/>
      <c r="D78" s="172"/>
      <c r="E78" s="172"/>
      <c r="F78" s="181" t="s">
        <v>115</v>
      </c>
      <c r="G78" s="181"/>
      <c r="H78" s="217" t="s">
        <v>116</v>
      </c>
      <c r="I78" s="269">
        <f>SUM(I79:J84)</f>
        <v>5294064</v>
      </c>
      <c r="J78" s="269"/>
      <c r="K78" s="183"/>
      <c r="L78" s="183"/>
      <c r="M78" s="222">
        <f>SUM(M79:M84)</f>
        <v>1743898</v>
      </c>
      <c r="N78" s="271">
        <f>SUM(N79:O84)</f>
        <v>7037962</v>
      </c>
      <c r="O78" s="271"/>
    </row>
    <row r="79" spans="2:15" ht="15.75" thickBot="1" x14ac:dyDescent="0.3">
      <c r="B79" s="258"/>
      <c r="C79" s="258"/>
      <c r="D79" s="184"/>
      <c r="E79" s="184"/>
      <c r="F79" s="259" t="s">
        <v>117</v>
      </c>
      <c r="G79" s="259"/>
      <c r="H79" s="213"/>
      <c r="I79" s="260">
        <v>280000</v>
      </c>
      <c r="J79" s="260"/>
      <c r="K79" s="187"/>
      <c r="L79" s="187"/>
      <c r="M79" s="214">
        <f>SUM(N79-I79)</f>
        <v>-47664</v>
      </c>
      <c r="N79" s="261">
        <v>232336</v>
      </c>
      <c r="O79" s="261"/>
    </row>
    <row r="80" spans="2:15" ht="15.75" thickBot="1" x14ac:dyDescent="0.3">
      <c r="B80" s="258"/>
      <c r="C80" s="258"/>
      <c r="D80" s="184"/>
      <c r="E80" s="184"/>
      <c r="F80" s="259" t="s">
        <v>118</v>
      </c>
      <c r="G80" s="259"/>
      <c r="H80" s="213"/>
      <c r="I80" s="260">
        <v>400000</v>
      </c>
      <c r="J80" s="260"/>
      <c r="K80" s="187"/>
      <c r="L80" s="187"/>
      <c r="M80" s="214">
        <f>SUM(N80-I80)</f>
        <v>303401</v>
      </c>
      <c r="N80" s="261">
        <v>703401</v>
      </c>
      <c r="O80" s="261"/>
    </row>
    <row r="81" spans="2:15" ht="15.75" thickBot="1" x14ac:dyDescent="0.3">
      <c r="B81" s="258"/>
      <c r="C81" s="258"/>
      <c r="D81" s="184"/>
      <c r="E81" s="184"/>
      <c r="F81" s="259" t="s">
        <v>432</v>
      </c>
      <c r="G81" s="259"/>
      <c r="H81" s="213"/>
      <c r="I81" s="187"/>
      <c r="J81" s="187"/>
      <c r="K81" s="187"/>
      <c r="L81" s="187"/>
      <c r="M81" s="214">
        <v>892305</v>
      </c>
      <c r="N81" s="261">
        <v>892305</v>
      </c>
      <c r="O81" s="261"/>
    </row>
    <row r="82" spans="2:15" ht="15.75" thickBot="1" x14ac:dyDescent="0.3">
      <c r="B82" s="258"/>
      <c r="C82" s="258"/>
      <c r="D82" s="184"/>
      <c r="E82" s="184"/>
      <c r="F82" s="259" t="s">
        <v>433</v>
      </c>
      <c r="G82" s="259"/>
      <c r="H82" s="213"/>
      <c r="I82" s="187"/>
      <c r="J82" s="187"/>
      <c r="K82" s="187"/>
      <c r="L82" s="187"/>
      <c r="M82" s="216"/>
      <c r="N82" s="187"/>
      <c r="O82" s="187"/>
    </row>
    <row r="83" spans="2:15" ht="15.75" thickBot="1" x14ac:dyDescent="0.3">
      <c r="B83" s="258"/>
      <c r="C83" s="258"/>
      <c r="D83" s="184"/>
      <c r="E83" s="184"/>
      <c r="F83" s="259" t="s">
        <v>119</v>
      </c>
      <c r="G83" s="259"/>
      <c r="H83" s="213"/>
      <c r="I83" s="260">
        <v>800000</v>
      </c>
      <c r="J83" s="260"/>
      <c r="K83" s="187"/>
      <c r="L83" s="187"/>
      <c r="M83" s="214">
        <f>SUM(N83-I83)</f>
        <v>570619</v>
      </c>
      <c r="N83" s="261">
        <v>1370619</v>
      </c>
      <c r="O83" s="261"/>
    </row>
    <row r="84" spans="2:15" ht="15.75" thickBot="1" x14ac:dyDescent="0.3">
      <c r="B84" s="258"/>
      <c r="C84" s="258"/>
      <c r="D84" s="184"/>
      <c r="E84" s="184"/>
      <c r="F84" s="259" t="s">
        <v>120</v>
      </c>
      <c r="G84" s="259"/>
      <c r="H84" s="213"/>
      <c r="I84" s="260">
        <v>3814064</v>
      </c>
      <c r="J84" s="260"/>
      <c r="K84" s="187"/>
      <c r="L84" s="187"/>
      <c r="M84" s="214">
        <f>SUM(N84-I84)</f>
        <v>25237</v>
      </c>
      <c r="N84" s="261">
        <v>3839301</v>
      </c>
      <c r="O84" s="261"/>
    </row>
    <row r="85" spans="2:15" ht="15.75" thickBot="1" x14ac:dyDescent="0.3">
      <c r="B85" s="263">
        <v>35</v>
      </c>
      <c r="C85" s="263"/>
      <c r="D85" s="263"/>
      <c r="E85" s="263"/>
      <c r="F85" s="264" t="s">
        <v>121</v>
      </c>
      <c r="G85" s="264"/>
      <c r="H85" s="219" t="s">
        <v>122</v>
      </c>
      <c r="I85" s="265">
        <f>SUM(I63+I68+I69+I70+I71+I72+I78)</f>
        <v>9826064</v>
      </c>
      <c r="J85" s="265"/>
      <c r="K85" s="183"/>
      <c r="L85" s="183"/>
      <c r="M85" s="220">
        <f>SUM(M63+M68+M69+M70+M71+M72+M78)</f>
        <v>6017061</v>
      </c>
      <c r="N85" s="266">
        <f>SUM(N63+N68+N69+N70+N71+N72+N78)</f>
        <v>15843125</v>
      </c>
      <c r="O85" s="266"/>
    </row>
    <row r="86" spans="2:15" ht="15.75" thickBot="1" x14ac:dyDescent="0.3">
      <c r="B86" s="188">
        <v>36</v>
      </c>
      <c r="C86" s="188"/>
      <c r="D86" s="188"/>
      <c r="E86" s="188"/>
      <c r="F86" s="189" t="s">
        <v>123</v>
      </c>
      <c r="G86" s="189"/>
      <c r="H86" s="206" t="s">
        <v>124</v>
      </c>
      <c r="I86" s="252">
        <v>40000</v>
      </c>
      <c r="J86" s="252"/>
      <c r="K86" s="187"/>
      <c r="L86" s="187"/>
      <c r="M86" s="207">
        <f>SUM(N86-I86)</f>
        <v>76135</v>
      </c>
      <c r="N86" s="253">
        <v>116135</v>
      </c>
      <c r="O86" s="253"/>
    </row>
    <row r="87" spans="2:15" ht="15.75" thickBot="1" x14ac:dyDescent="0.3">
      <c r="B87" s="188">
        <v>37</v>
      </c>
      <c r="C87" s="188"/>
      <c r="D87" s="188"/>
      <c r="E87" s="188"/>
      <c r="F87" s="189" t="s">
        <v>125</v>
      </c>
      <c r="G87" s="189"/>
      <c r="H87" s="206" t="s">
        <v>126</v>
      </c>
      <c r="I87" s="187"/>
      <c r="J87" s="187"/>
      <c r="K87" s="187"/>
      <c r="L87" s="187"/>
      <c r="M87" s="207">
        <v>182871</v>
      </c>
      <c r="N87" s="253">
        <v>182871</v>
      </c>
      <c r="O87" s="253"/>
    </row>
    <row r="88" spans="2:15" ht="28.5" customHeight="1" thickBot="1" x14ac:dyDescent="0.3">
      <c r="B88" s="263">
        <v>38</v>
      </c>
      <c r="C88" s="263"/>
      <c r="D88" s="263"/>
      <c r="E88" s="263"/>
      <c r="F88" s="264" t="s">
        <v>127</v>
      </c>
      <c r="G88" s="264"/>
      <c r="H88" s="219" t="s">
        <v>128</v>
      </c>
      <c r="I88" s="265">
        <f>SUM(I86:J87)</f>
        <v>40000</v>
      </c>
      <c r="J88" s="265"/>
      <c r="K88" s="183"/>
      <c r="L88" s="183"/>
      <c r="M88" s="220">
        <f>SUM(M86:M87)</f>
        <v>259006</v>
      </c>
      <c r="N88" s="266">
        <f>SUM(N86:O87)</f>
        <v>299006</v>
      </c>
      <c r="O88" s="266"/>
    </row>
    <row r="89" spans="2:15" ht="26.25" customHeight="1" thickBot="1" x14ac:dyDescent="0.3">
      <c r="B89" s="188">
        <v>39</v>
      </c>
      <c r="C89" s="188"/>
      <c r="D89" s="188"/>
      <c r="E89" s="188"/>
      <c r="F89" s="189" t="s">
        <v>129</v>
      </c>
      <c r="G89" s="189"/>
      <c r="H89" s="206" t="s">
        <v>130</v>
      </c>
      <c r="I89" s="252">
        <v>7514141</v>
      </c>
      <c r="J89" s="252"/>
      <c r="K89" s="187"/>
      <c r="L89" s="187"/>
      <c r="M89" s="207">
        <f>SUM(N89-I89)</f>
        <v>1424231</v>
      </c>
      <c r="N89" s="253">
        <v>8938372</v>
      </c>
      <c r="O89" s="253"/>
    </row>
    <row r="90" spans="2:15" ht="15.75" thickBot="1" x14ac:dyDescent="0.3">
      <c r="B90" s="188">
        <v>40</v>
      </c>
      <c r="C90" s="188"/>
      <c r="D90" s="188"/>
      <c r="E90" s="188"/>
      <c r="F90" s="189" t="s">
        <v>131</v>
      </c>
      <c r="G90" s="189"/>
      <c r="H90" s="206" t="s">
        <v>132</v>
      </c>
      <c r="I90" s="187"/>
      <c r="J90" s="187"/>
      <c r="K90" s="187"/>
      <c r="L90" s="187"/>
      <c r="M90" s="208"/>
      <c r="N90" s="187"/>
      <c r="O90" s="187"/>
    </row>
    <row r="91" spans="2:15" ht="15.75" thickBot="1" x14ac:dyDescent="0.3">
      <c r="B91" s="188">
        <v>41</v>
      </c>
      <c r="C91" s="188"/>
      <c r="D91" s="188"/>
      <c r="E91" s="188"/>
      <c r="F91" s="189" t="s">
        <v>133</v>
      </c>
      <c r="G91" s="189"/>
      <c r="H91" s="206" t="s">
        <v>134</v>
      </c>
      <c r="I91" s="187"/>
      <c r="J91" s="187"/>
      <c r="K91" s="187"/>
      <c r="L91" s="187"/>
      <c r="M91" s="208"/>
      <c r="N91" s="187"/>
      <c r="O91" s="187"/>
    </row>
    <row r="92" spans="2:15" ht="15.75" thickBot="1" x14ac:dyDescent="0.3">
      <c r="B92" s="188">
        <v>42</v>
      </c>
      <c r="C92" s="188"/>
      <c r="D92" s="188"/>
      <c r="E92" s="188"/>
      <c r="F92" s="189" t="s">
        <v>135</v>
      </c>
      <c r="G92" s="189"/>
      <c r="H92" s="206" t="s">
        <v>136</v>
      </c>
      <c r="I92" s="187"/>
      <c r="J92" s="187"/>
      <c r="K92" s="187"/>
      <c r="L92" s="187"/>
      <c r="M92" s="208"/>
      <c r="N92" s="187"/>
      <c r="O92" s="187"/>
    </row>
    <row r="93" spans="2:15" ht="15.75" thickBot="1" x14ac:dyDescent="0.3">
      <c r="B93" s="188">
        <v>43</v>
      </c>
      <c r="C93" s="188"/>
      <c r="D93" s="188"/>
      <c r="E93" s="188"/>
      <c r="F93" s="189" t="s">
        <v>137</v>
      </c>
      <c r="G93" s="189"/>
      <c r="H93" s="206" t="s">
        <v>138</v>
      </c>
      <c r="I93" s="252">
        <v>714000</v>
      </c>
      <c r="J93" s="252"/>
      <c r="K93" s="187"/>
      <c r="L93" s="187"/>
      <c r="M93" s="207">
        <f>SUM(N93-I93)</f>
        <v>324475</v>
      </c>
      <c r="N93" s="253">
        <v>1038475</v>
      </c>
      <c r="O93" s="253"/>
    </row>
    <row r="94" spans="2:15" ht="15.75" thickBot="1" x14ac:dyDescent="0.3">
      <c r="B94" s="258"/>
      <c r="C94" s="258"/>
      <c r="D94" s="184"/>
      <c r="E94" s="184"/>
      <c r="F94" s="259" t="s">
        <v>139</v>
      </c>
      <c r="G94" s="259"/>
      <c r="H94" s="213"/>
      <c r="I94" s="187"/>
      <c r="J94" s="187"/>
      <c r="K94" s="187"/>
      <c r="L94" s="187"/>
      <c r="M94" s="216"/>
      <c r="N94" s="187"/>
      <c r="O94" s="187"/>
    </row>
    <row r="95" spans="2:15" ht="15.75" thickBot="1" x14ac:dyDescent="0.3">
      <c r="B95" s="258"/>
      <c r="C95" s="258"/>
      <c r="D95" s="184"/>
      <c r="E95" s="184"/>
      <c r="F95" s="259" t="s">
        <v>140</v>
      </c>
      <c r="G95" s="259"/>
      <c r="H95" s="213"/>
      <c r="I95" s="187"/>
      <c r="J95" s="187"/>
      <c r="K95" s="187"/>
      <c r="L95" s="187"/>
      <c r="M95" s="216"/>
      <c r="N95" s="187"/>
      <c r="O95" s="187"/>
    </row>
    <row r="96" spans="2:15" ht="15.75" thickBot="1" x14ac:dyDescent="0.3">
      <c r="B96" s="258"/>
      <c r="C96" s="258"/>
      <c r="D96" s="184"/>
      <c r="E96" s="184"/>
      <c r="F96" s="259" t="s">
        <v>141</v>
      </c>
      <c r="G96" s="259"/>
      <c r="H96" s="213"/>
      <c r="I96" s="187"/>
      <c r="J96" s="187"/>
      <c r="K96" s="187"/>
      <c r="L96" s="187"/>
      <c r="M96" s="216"/>
      <c r="N96" s="187"/>
      <c r="O96" s="187"/>
    </row>
    <row r="97" spans="2:15" ht="15.75" thickBot="1" x14ac:dyDescent="0.3">
      <c r="B97" s="258"/>
      <c r="C97" s="258"/>
      <c r="D97" s="184"/>
      <c r="E97" s="184"/>
      <c r="F97" s="259" t="s">
        <v>142</v>
      </c>
      <c r="G97" s="259"/>
      <c r="H97" s="213"/>
      <c r="I97" s="187"/>
      <c r="J97" s="187"/>
      <c r="K97" s="187"/>
      <c r="L97" s="187"/>
      <c r="M97" s="216"/>
      <c r="N97" s="187"/>
      <c r="O97" s="187"/>
    </row>
    <row r="98" spans="2:15" ht="15.75" thickBot="1" x14ac:dyDescent="0.3">
      <c r="B98" s="258"/>
      <c r="C98" s="258"/>
      <c r="D98" s="184"/>
      <c r="E98" s="184"/>
      <c r="F98" s="259" t="s">
        <v>434</v>
      </c>
      <c r="G98" s="259"/>
      <c r="H98" s="213"/>
      <c r="I98" s="260">
        <v>714000</v>
      </c>
      <c r="J98" s="260"/>
      <c r="K98" s="187"/>
      <c r="L98" s="187"/>
      <c r="M98" s="214">
        <f>SUM(N98-I98)</f>
        <v>324475</v>
      </c>
      <c r="N98" s="261">
        <v>1038475</v>
      </c>
      <c r="O98" s="261"/>
    </row>
    <row r="99" spans="2:15" ht="27" customHeight="1" thickBot="1" x14ac:dyDescent="0.3">
      <c r="B99" s="263">
        <v>44</v>
      </c>
      <c r="C99" s="263"/>
      <c r="D99" s="263"/>
      <c r="E99" s="263"/>
      <c r="F99" s="264" t="s">
        <v>144</v>
      </c>
      <c r="G99" s="264"/>
      <c r="H99" s="219" t="s">
        <v>145</v>
      </c>
      <c r="I99" s="265">
        <f>SUM(I89+I90+I91+I92+I93)</f>
        <v>8228141</v>
      </c>
      <c r="J99" s="265"/>
      <c r="K99" s="272">
        <f>SUM(K89+K90+K91+K92+K93)</f>
        <v>0</v>
      </c>
      <c r="L99" s="272"/>
      <c r="M99" s="224">
        <f>SUM(M89+M90+M91+M92+M93)</f>
        <v>1748706</v>
      </c>
      <c r="N99" s="266">
        <f>SUM(N89+N90+N91+N92+N93)</f>
        <v>9976847</v>
      </c>
      <c r="O99" s="266"/>
    </row>
    <row r="100" spans="2:15" ht="15.75" thickBot="1" x14ac:dyDescent="0.3">
      <c r="B100" s="176">
        <v>45</v>
      </c>
      <c r="C100" s="176"/>
      <c r="D100" s="176"/>
      <c r="E100" s="176"/>
      <c r="F100" s="257" t="s">
        <v>146</v>
      </c>
      <c r="G100" s="257"/>
      <c r="H100" s="211" t="s">
        <v>147</v>
      </c>
      <c r="I100" s="197">
        <f>SUM(I54+I62+I85+I88+I99)</f>
        <v>37188586</v>
      </c>
      <c r="J100" s="197"/>
      <c r="K100" s="262">
        <f>SUM(K54+K62+K85+K88+K99)</f>
        <v>0</v>
      </c>
      <c r="L100" s="262"/>
      <c r="M100" s="212">
        <f>SUM(M54+M62+M85+M88+M99)</f>
        <v>11011772</v>
      </c>
      <c r="N100" s="193">
        <f>SUM(N54+N62+N85+N88+N99)</f>
        <v>48200358</v>
      </c>
      <c r="O100" s="193"/>
    </row>
    <row r="101" spans="2:15" ht="15.75" thickBot="1" x14ac:dyDescent="0.3">
      <c r="B101" s="263">
        <v>46</v>
      </c>
      <c r="C101" s="263"/>
      <c r="D101" s="263"/>
      <c r="E101" s="263"/>
      <c r="F101" s="264" t="s">
        <v>148</v>
      </c>
      <c r="G101" s="264"/>
      <c r="H101" s="219" t="s">
        <v>149</v>
      </c>
      <c r="I101" s="183"/>
      <c r="J101" s="183"/>
      <c r="K101" s="183"/>
      <c r="L101" s="183"/>
      <c r="M101" s="223"/>
      <c r="N101" s="183"/>
      <c r="O101" s="183"/>
    </row>
    <row r="102" spans="2:15" ht="15.75" thickBot="1" x14ac:dyDescent="0.3">
      <c r="B102" s="263">
        <v>47</v>
      </c>
      <c r="C102" s="263"/>
      <c r="D102" s="263"/>
      <c r="E102" s="263"/>
      <c r="F102" s="264" t="s">
        <v>150</v>
      </c>
      <c r="G102" s="264"/>
      <c r="H102" s="219" t="s">
        <v>151</v>
      </c>
      <c r="I102" s="183"/>
      <c r="J102" s="183"/>
      <c r="K102" s="273">
        <v>75600</v>
      </c>
      <c r="L102" s="273"/>
      <c r="M102" s="220">
        <f>SUM(N102-K102)</f>
        <v>3096200</v>
      </c>
      <c r="N102" s="266">
        <v>3171800</v>
      </c>
      <c r="O102" s="266"/>
    </row>
    <row r="103" spans="2:15" ht="15.75" thickBot="1" x14ac:dyDescent="0.3">
      <c r="B103" s="263">
        <v>48</v>
      </c>
      <c r="C103" s="263"/>
      <c r="D103" s="263"/>
      <c r="E103" s="263"/>
      <c r="F103" s="264" t="s">
        <v>152</v>
      </c>
      <c r="G103" s="264"/>
      <c r="H103" s="219" t="s">
        <v>153</v>
      </c>
      <c r="I103" s="183"/>
      <c r="J103" s="183"/>
      <c r="K103" s="183"/>
      <c r="L103" s="183"/>
      <c r="M103" s="223"/>
      <c r="N103" s="183"/>
      <c r="O103" s="183"/>
    </row>
    <row r="104" spans="2:15" ht="34.5" customHeight="1" thickBot="1" x14ac:dyDescent="0.3">
      <c r="B104" s="263">
        <v>49</v>
      </c>
      <c r="C104" s="263"/>
      <c r="D104" s="263"/>
      <c r="E104" s="263"/>
      <c r="F104" s="264" t="s">
        <v>154</v>
      </c>
      <c r="G104" s="264"/>
      <c r="H104" s="219" t="s">
        <v>155</v>
      </c>
      <c r="I104" s="183"/>
      <c r="J104" s="183"/>
      <c r="K104" s="183"/>
      <c r="L104" s="183"/>
      <c r="M104" s="223"/>
      <c r="N104" s="183"/>
      <c r="O104" s="183"/>
    </row>
    <row r="105" spans="2:15" ht="27.75" customHeight="1" thickBot="1" x14ac:dyDescent="0.3">
      <c r="B105" s="263">
        <v>50</v>
      </c>
      <c r="C105" s="263"/>
      <c r="D105" s="263"/>
      <c r="E105" s="263"/>
      <c r="F105" s="264" t="s">
        <v>156</v>
      </c>
      <c r="G105" s="264"/>
      <c r="H105" s="219" t="s">
        <v>157</v>
      </c>
      <c r="I105" s="183"/>
      <c r="J105" s="183"/>
      <c r="K105" s="183"/>
      <c r="L105" s="183"/>
      <c r="M105" s="223"/>
      <c r="N105" s="183"/>
      <c r="O105" s="183"/>
    </row>
    <row r="106" spans="2:15" ht="15.75" thickBot="1" x14ac:dyDescent="0.3">
      <c r="B106" s="263">
        <v>51</v>
      </c>
      <c r="C106" s="263"/>
      <c r="D106" s="263"/>
      <c r="E106" s="263"/>
      <c r="F106" s="264" t="s">
        <v>158</v>
      </c>
      <c r="G106" s="264"/>
      <c r="H106" s="219" t="s">
        <v>159</v>
      </c>
      <c r="I106" s="183"/>
      <c r="J106" s="183"/>
      <c r="K106" s="183"/>
      <c r="L106" s="183"/>
      <c r="M106" s="223"/>
      <c r="N106" s="183"/>
      <c r="O106" s="183"/>
    </row>
    <row r="107" spans="2:15" ht="15.75" thickBot="1" x14ac:dyDescent="0.3">
      <c r="B107" s="263">
        <v>52</v>
      </c>
      <c r="C107" s="263"/>
      <c r="D107" s="263"/>
      <c r="E107" s="263"/>
      <c r="F107" s="264" t="s">
        <v>160</v>
      </c>
      <c r="G107" s="264"/>
      <c r="H107" s="219" t="s">
        <v>161</v>
      </c>
      <c r="I107" s="265">
        <v>3150000</v>
      </c>
      <c r="J107" s="265"/>
      <c r="K107" s="183"/>
      <c r="L107" s="183"/>
      <c r="M107" s="220">
        <f>SUM(N107-I107)</f>
        <v>-1973600</v>
      </c>
      <c r="N107" s="266">
        <v>1176400</v>
      </c>
      <c r="O107" s="266"/>
    </row>
    <row r="108" spans="2:15" ht="15.75" thickBot="1" x14ac:dyDescent="0.3">
      <c r="B108" s="263">
        <v>53</v>
      </c>
      <c r="C108" s="263"/>
      <c r="D108" s="263"/>
      <c r="E108" s="263"/>
      <c r="F108" s="264" t="s">
        <v>162</v>
      </c>
      <c r="G108" s="264"/>
      <c r="H108" s="219" t="s">
        <v>163</v>
      </c>
      <c r="I108" s="265">
        <v>23223690</v>
      </c>
      <c r="J108" s="265"/>
      <c r="K108" s="183"/>
      <c r="L108" s="183"/>
      <c r="M108" s="220">
        <f>SUM(N108-I108)</f>
        <v>-9519890</v>
      </c>
      <c r="N108" s="266">
        <v>13703800</v>
      </c>
      <c r="O108" s="266"/>
    </row>
    <row r="109" spans="2:15" ht="15.75" thickBot="1" x14ac:dyDescent="0.3">
      <c r="B109" s="176">
        <v>54</v>
      </c>
      <c r="C109" s="176"/>
      <c r="D109" s="176"/>
      <c r="E109" s="176"/>
      <c r="F109" s="257" t="s">
        <v>164</v>
      </c>
      <c r="G109" s="257"/>
      <c r="H109" s="211" t="s">
        <v>165</v>
      </c>
      <c r="I109" s="197">
        <f>SUM(I101+I102+I103+I104+I105+I106+I107+I108)</f>
        <v>26373690</v>
      </c>
      <c r="J109" s="197"/>
      <c r="K109" s="262">
        <f>SUM(K101+K102+K103+K104+K105+K106+K107+K108)</f>
        <v>75600</v>
      </c>
      <c r="L109" s="262"/>
      <c r="M109" s="212">
        <f>SUM(M101+M102+M103+M104+M105+M106+M107+M108)</f>
        <v>-8397290</v>
      </c>
      <c r="N109" s="193">
        <f>SUM(N101+N102+N103+N104+N105+N106+N107+N108)</f>
        <v>18052000</v>
      </c>
      <c r="O109" s="193"/>
    </row>
    <row r="110" spans="2:15" ht="15.75" thickBot="1" x14ac:dyDescent="0.3">
      <c r="B110" s="188">
        <v>55</v>
      </c>
      <c r="C110" s="188"/>
      <c r="D110" s="188"/>
      <c r="E110" s="188"/>
      <c r="F110" s="189" t="s">
        <v>166</v>
      </c>
      <c r="G110" s="189"/>
      <c r="H110" s="206" t="s">
        <v>167</v>
      </c>
      <c r="I110" s="187"/>
      <c r="J110" s="187"/>
      <c r="K110" s="187"/>
      <c r="L110" s="187"/>
      <c r="M110" s="208"/>
      <c r="N110" s="187"/>
      <c r="O110" s="187"/>
    </row>
    <row r="111" spans="2:15" ht="15.75" thickBot="1" x14ac:dyDescent="0.3">
      <c r="B111" s="188">
        <v>56</v>
      </c>
      <c r="C111" s="188"/>
      <c r="D111" s="188"/>
      <c r="E111" s="188"/>
      <c r="F111" s="189" t="s">
        <v>168</v>
      </c>
      <c r="G111" s="189"/>
      <c r="H111" s="206" t="s">
        <v>169</v>
      </c>
      <c r="I111" s="187"/>
      <c r="J111" s="187"/>
      <c r="K111" s="187"/>
      <c r="L111" s="187"/>
      <c r="M111" s="208"/>
      <c r="N111" s="187"/>
      <c r="O111" s="187"/>
    </row>
    <row r="112" spans="2:15" ht="30" customHeight="1" thickBot="1" x14ac:dyDescent="0.3">
      <c r="B112" s="188">
        <v>57</v>
      </c>
      <c r="C112" s="188"/>
      <c r="D112" s="188"/>
      <c r="E112" s="188"/>
      <c r="F112" s="189" t="s">
        <v>170</v>
      </c>
      <c r="G112" s="189"/>
      <c r="H112" s="206" t="s">
        <v>171</v>
      </c>
      <c r="I112" s="187"/>
      <c r="J112" s="187"/>
      <c r="K112" s="187"/>
      <c r="L112" s="187"/>
      <c r="M112" s="208"/>
      <c r="N112" s="187"/>
      <c r="O112" s="187"/>
    </row>
    <row r="113" spans="2:15" ht="23.25" customHeight="1" thickBot="1" x14ac:dyDescent="0.3">
      <c r="B113" s="188">
        <v>58</v>
      </c>
      <c r="C113" s="188"/>
      <c r="D113" s="188"/>
      <c r="E113" s="188"/>
      <c r="F113" s="189" t="s">
        <v>172</v>
      </c>
      <c r="G113" s="189"/>
      <c r="H113" s="206" t="s">
        <v>173</v>
      </c>
      <c r="I113" s="187"/>
      <c r="J113" s="187"/>
      <c r="K113" s="187"/>
      <c r="L113" s="187"/>
      <c r="M113" s="208"/>
      <c r="N113" s="187"/>
      <c r="O113" s="187"/>
    </row>
    <row r="114" spans="2:15" ht="27" customHeight="1" thickBot="1" x14ac:dyDescent="0.3">
      <c r="B114" s="188">
        <v>59</v>
      </c>
      <c r="C114" s="188"/>
      <c r="D114" s="188"/>
      <c r="E114" s="188"/>
      <c r="F114" s="189" t="s">
        <v>174</v>
      </c>
      <c r="G114" s="189"/>
      <c r="H114" s="206" t="s">
        <v>175</v>
      </c>
      <c r="I114" s="187"/>
      <c r="J114" s="187"/>
      <c r="K114" s="187"/>
      <c r="L114" s="187"/>
      <c r="M114" s="208"/>
      <c r="N114" s="187"/>
      <c r="O114" s="187"/>
    </row>
    <row r="115" spans="2:15" ht="25.5" customHeight="1" thickBot="1" x14ac:dyDescent="0.3">
      <c r="B115" s="188">
        <v>60</v>
      </c>
      <c r="C115" s="188"/>
      <c r="D115" s="188"/>
      <c r="E115" s="188"/>
      <c r="F115" s="189" t="s">
        <v>176</v>
      </c>
      <c r="G115" s="189"/>
      <c r="H115" s="206" t="s">
        <v>177</v>
      </c>
      <c r="I115" s="252">
        <v>4897000</v>
      </c>
      <c r="J115" s="252"/>
      <c r="K115" s="187"/>
      <c r="L115" s="187"/>
      <c r="M115" s="207">
        <f>SUM(N115-I115)</f>
        <v>264358</v>
      </c>
      <c r="N115" s="253">
        <v>5161358</v>
      </c>
      <c r="O115" s="253"/>
    </row>
    <row r="116" spans="2:15" ht="27" customHeight="1" thickBot="1" x14ac:dyDescent="0.3">
      <c r="B116" s="188">
        <v>61</v>
      </c>
      <c r="C116" s="188"/>
      <c r="D116" s="188"/>
      <c r="E116" s="188"/>
      <c r="F116" s="189" t="s">
        <v>178</v>
      </c>
      <c r="G116" s="189"/>
      <c r="H116" s="206" t="s">
        <v>179</v>
      </c>
      <c r="I116" s="187"/>
      <c r="J116" s="187"/>
      <c r="K116" s="187"/>
      <c r="L116" s="187"/>
      <c r="M116" s="208"/>
      <c r="N116" s="187"/>
      <c r="O116" s="187"/>
    </row>
    <row r="117" spans="2:15" ht="27" customHeight="1" thickBot="1" x14ac:dyDescent="0.3">
      <c r="B117" s="188">
        <v>62</v>
      </c>
      <c r="C117" s="188"/>
      <c r="D117" s="188"/>
      <c r="E117" s="188"/>
      <c r="F117" s="189" t="s">
        <v>180</v>
      </c>
      <c r="G117" s="189"/>
      <c r="H117" s="206" t="s">
        <v>181</v>
      </c>
      <c r="I117" s="252">
        <v>500000</v>
      </c>
      <c r="J117" s="252"/>
      <c r="K117" s="187"/>
      <c r="L117" s="187"/>
      <c r="M117" s="207">
        <f>SUM(N117-I117)</f>
        <v>175000</v>
      </c>
      <c r="N117" s="253">
        <v>675000</v>
      </c>
      <c r="O117" s="253"/>
    </row>
    <row r="118" spans="2:15" ht="15.75" thickBot="1" x14ac:dyDescent="0.3">
      <c r="B118" s="188">
        <v>63</v>
      </c>
      <c r="C118" s="188"/>
      <c r="D118" s="188"/>
      <c r="E118" s="188"/>
      <c r="F118" s="189" t="s">
        <v>182</v>
      </c>
      <c r="G118" s="189"/>
      <c r="H118" s="206" t="s">
        <v>183</v>
      </c>
      <c r="I118" s="187"/>
      <c r="J118" s="187"/>
      <c r="K118" s="187"/>
      <c r="L118" s="187"/>
      <c r="M118" s="208"/>
      <c r="N118" s="187"/>
      <c r="O118" s="187"/>
    </row>
    <row r="119" spans="2:15" ht="15.75" thickBot="1" x14ac:dyDescent="0.3">
      <c r="B119" s="188">
        <v>64</v>
      </c>
      <c r="C119" s="188"/>
      <c r="D119" s="188"/>
      <c r="E119" s="188"/>
      <c r="F119" s="190" t="s">
        <v>184</v>
      </c>
      <c r="G119" s="190"/>
      <c r="H119" s="206" t="s">
        <v>185</v>
      </c>
      <c r="I119" s="187"/>
      <c r="J119" s="187"/>
      <c r="K119" s="187"/>
      <c r="L119" s="187"/>
      <c r="M119" s="208"/>
      <c r="N119" s="187"/>
      <c r="O119" s="187"/>
    </row>
    <row r="120" spans="2:15" ht="27" customHeight="1" thickBot="1" x14ac:dyDescent="0.3">
      <c r="B120" s="188">
        <v>65</v>
      </c>
      <c r="C120" s="188"/>
      <c r="D120" s="188"/>
      <c r="E120" s="188"/>
      <c r="F120" s="189" t="s">
        <v>186</v>
      </c>
      <c r="G120" s="189"/>
      <c r="H120" s="206" t="s">
        <v>187</v>
      </c>
      <c r="I120" s="252">
        <v>2861200</v>
      </c>
      <c r="J120" s="252"/>
      <c r="K120" s="187"/>
      <c r="L120" s="187"/>
      <c r="M120" s="207">
        <f>SUM(N120-I120)</f>
        <v>1665000</v>
      </c>
      <c r="N120" s="253">
        <v>4526200</v>
      </c>
      <c r="O120" s="253"/>
    </row>
    <row r="121" spans="2:15" ht="15.75" thickBot="1" x14ac:dyDescent="0.3">
      <c r="B121" s="188">
        <v>66</v>
      </c>
      <c r="C121" s="188"/>
      <c r="D121" s="188"/>
      <c r="E121" s="188"/>
      <c r="F121" s="190" t="s">
        <v>188</v>
      </c>
      <c r="G121" s="190"/>
      <c r="H121" s="206" t="s">
        <v>189</v>
      </c>
      <c r="I121" s="252">
        <v>23870369</v>
      </c>
      <c r="J121" s="252"/>
      <c r="K121" s="253">
        <v>-931195</v>
      </c>
      <c r="L121" s="253"/>
      <c r="M121" s="207">
        <v>98907113</v>
      </c>
      <c r="N121" s="253">
        <v>121846287</v>
      </c>
      <c r="O121" s="253"/>
    </row>
    <row r="122" spans="2:15" ht="15.75" thickBot="1" x14ac:dyDescent="0.3">
      <c r="B122" s="176">
        <v>67</v>
      </c>
      <c r="C122" s="176"/>
      <c r="D122" s="176"/>
      <c r="E122" s="176"/>
      <c r="F122" s="257" t="s">
        <v>190</v>
      </c>
      <c r="G122" s="257"/>
      <c r="H122" s="211" t="s">
        <v>191</v>
      </c>
      <c r="I122" s="197">
        <f>SUM(I110+I111+I112+I113+I114+I115+I116+I117+I118+I119+I120+I121)</f>
        <v>32128569</v>
      </c>
      <c r="J122" s="197"/>
      <c r="K122" s="262">
        <f>SUM(K110:L121)</f>
        <v>-931195</v>
      </c>
      <c r="L122" s="262"/>
      <c r="M122" s="225">
        <f>SUM(M110:M121)</f>
        <v>101011471</v>
      </c>
      <c r="N122" s="262">
        <f>SUM(N110:O121)</f>
        <v>132208845</v>
      </c>
      <c r="O122" s="262"/>
    </row>
    <row r="123" spans="2:15" ht="15.75" thickBot="1" x14ac:dyDescent="0.3">
      <c r="B123" s="188">
        <v>68</v>
      </c>
      <c r="C123" s="188"/>
      <c r="D123" s="188"/>
      <c r="E123" s="188"/>
      <c r="F123" s="190" t="s">
        <v>192</v>
      </c>
      <c r="G123" s="190"/>
      <c r="H123" s="206" t="s">
        <v>193</v>
      </c>
      <c r="I123" s="187"/>
      <c r="J123" s="187"/>
      <c r="K123" s="187"/>
      <c r="L123" s="187"/>
      <c r="M123" s="207">
        <v>780000</v>
      </c>
      <c r="N123" s="253">
        <v>780000</v>
      </c>
      <c r="O123" s="253"/>
    </row>
    <row r="124" spans="2:15" ht="15.75" thickBot="1" x14ac:dyDescent="0.3">
      <c r="B124" s="188">
        <v>69</v>
      </c>
      <c r="C124" s="188"/>
      <c r="D124" s="188"/>
      <c r="E124" s="188"/>
      <c r="F124" s="190" t="s">
        <v>194</v>
      </c>
      <c r="G124" s="190"/>
      <c r="H124" s="206" t="s">
        <v>195</v>
      </c>
      <c r="I124" s="187"/>
      <c r="J124" s="187"/>
      <c r="K124" s="187"/>
      <c r="L124" s="187"/>
      <c r="M124" s="208" t="s">
        <v>435</v>
      </c>
      <c r="N124" s="253">
        <v>5792855</v>
      </c>
      <c r="O124" s="253"/>
    </row>
    <row r="125" spans="2:15" ht="15.75" thickBot="1" x14ac:dyDescent="0.3">
      <c r="B125" s="188">
        <v>70</v>
      </c>
      <c r="C125" s="188"/>
      <c r="D125" s="188"/>
      <c r="E125" s="188"/>
      <c r="F125" s="190" t="s">
        <v>196</v>
      </c>
      <c r="G125" s="190"/>
      <c r="H125" s="206" t="s">
        <v>197</v>
      </c>
      <c r="I125" s="187"/>
      <c r="J125" s="187"/>
      <c r="K125" s="187"/>
      <c r="L125" s="187"/>
      <c r="M125" s="208"/>
      <c r="N125" s="187"/>
      <c r="O125" s="187"/>
    </row>
    <row r="126" spans="2:15" ht="15.75" thickBot="1" x14ac:dyDescent="0.3">
      <c r="B126" s="188">
        <v>71</v>
      </c>
      <c r="C126" s="188"/>
      <c r="D126" s="188"/>
      <c r="E126" s="188"/>
      <c r="F126" s="190" t="s">
        <v>198</v>
      </c>
      <c r="G126" s="190"/>
      <c r="H126" s="206" t="s">
        <v>199</v>
      </c>
      <c r="I126" s="252">
        <v>4723787</v>
      </c>
      <c r="J126" s="252"/>
      <c r="K126" s="274">
        <v>59933615</v>
      </c>
      <c r="L126" s="274"/>
      <c r="M126" s="207">
        <f>SUM(N126-(I126+K126))</f>
        <v>-60584409</v>
      </c>
      <c r="N126" s="253">
        <v>4072993</v>
      </c>
      <c r="O126" s="253"/>
    </row>
    <row r="127" spans="2:15" ht="15.75" thickBot="1" x14ac:dyDescent="0.3">
      <c r="B127" s="188">
        <v>72</v>
      </c>
      <c r="C127" s="188"/>
      <c r="D127" s="188"/>
      <c r="E127" s="188"/>
      <c r="F127" s="190" t="s">
        <v>200</v>
      </c>
      <c r="G127" s="190"/>
      <c r="H127" s="206" t="s">
        <v>201</v>
      </c>
      <c r="I127" s="187"/>
      <c r="J127" s="187"/>
      <c r="K127" s="187"/>
      <c r="L127" s="187"/>
      <c r="M127" s="208"/>
      <c r="N127" s="187"/>
      <c r="O127" s="187"/>
    </row>
    <row r="128" spans="2:15" ht="15.75" thickBot="1" x14ac:dyDescent="0.3">
      <c r="B128" s="188">
        <v>73</v>
      </c>
      <c r="C128" s="188"/>
      <c r="D128" s="188"/>
      <c r="E128" s="188"/>
      <c r="F128" s="190" t="s">
        <v>202</v>
      </c>
      <c r="G128" s="190"/>
      <c r="H128" s="206" t="s">
        <v>203</v>
      </c>
      <c r="I128" s="187"/>
      <c r="J128" s="187"/>
      <c r="K128" s="187"/>
      <c r="L128" s="187"/>
      <c r="M128" s="208"/>
      <c r="N128" s="187"/>
      <c r="O128" s="187"/>
    </row>
    <row r="129" spans="2:15" ht="15.75" thickBot="1" x14ac:dyDescent="0.3">
      <c r="B129" s="188">
        <v>74</v>
      </c>
      <c r="C129" s="188"/>
      <c r="D129" s="188"/>
      <c r="E129" s="188"/>
      <c r="F129" s="190" t="s">
        <v>204</v>
      </c>
      <c r="G129" s="190"/>
      <c r="H129" s="206" t="s">
        <v>205</v>
      </c>
      <c r="I129" s="252">
        <v>1275423</v>
      </c>
      <c r="J129" s="252"/>
      <c r="K129" s="187"/>
      <c r="L129" s="187"/>
      <c r="M129" s="207">
        <f>SUM(N129-I129)</f>
        <v>689766</v>
      </c>
      <c r="N129" s="253">
        <v>1965189</v>
      </c>
      <c r="O129" s="253"/>
    </row>
    <row r="130" spans="2:15" ht="15.75" thickBot="1" x14ac:dyDescent="0.3">
      <c r="B130" s="176">
        <v>75</v>
      </c>
      <c r="C130" s="176"/>
      <c r="D130" s="176"/>
      <c r="E130" s="176"/>
      <c r="F130" s="275" t="s">
        <v>206</v>
      </c>
      <c r="G130" s="275"/>
      <c r="H130" s="211" t="s">
        <v>207</v>
      </c>
      <c r="I130" s="197">
        <v>5999210</v>
      </c>
      <c r="J130" s="197"/>
      <c r="K130" s="193">
        <v>59933615</v>
      </c>
      <c r="L130" s="193"/>
      <c r="M130" s="212">
        <v>-53321788</v>
      </c>
      <c r="N130" s="193">
        <f>SUM(N123:O129)</f>
        <v>12611037</v>
      </c>
      <c r="O130" s="193"/>
    </row>
    <row r="131" spans="2:15" ht="15.75" thickBot="1" x14ac:dyDescent="0.3">
      <c r="B131" s="188">
        <v>76</v>
      </c>
      <c r="C131" s="188"/>
      <c r="D131" s="188"/>
      <c r="E131" s="188"/>
      <c r="F131" s="189" t="s">
        <v>208</v>
      </c>
      <c r="G131" s="189"/>
      <c r="H131" s="206" t="s">
        <v>209</v>
      </c>
      <c r="I131" s="252">
        <v>15748031</v>
      </c>
      <c r="J131" s="252"/>
      <c r="K131" s="187"/>
      <c r="L131" s="187"/>
      <c r="M131" s="207">
        <f>SUM(N131-I131)</f>
        <v>271582</v>
      </c>
      <c r="N131" s="253">
        <v>16019613</v>
      </c>
      <c r="O131" s="253"/>
    </row>
    <row r="132" spans="2:15" ht="15.75" thickBot="1" x14ac:dyDescent="0.3">
      <c r="B132" s="188">
        <v>77</v>
      </c>
      <c r="C132" s="188"/>
      <c r="D132" s="188"/>
      <c r="E132" s="188"/>
      <c r="F132" s="189" t="s">
        <v>210</v>
      </c>
      <c r="G132" s="189"/>
      <c r="H132" s="206" t="s">
        <v>211</v>
      </c>
      <c r="I132" s="187"/>
      <c r="J132" s="187"/>
      <c r="K132" s="187"/>
      <c r="L132" s="187"/>
      <c r="M132" s="208"/>
      <c r="N132" s="187"/>
      <c r="O132" s="187"/>
    </row>
    <row r="133" spans="2:15" ht="15.75" thickBot="1" x14ac:dyDescent="0.3">
      <c r="B133" s="188">
        <v>78</v>
      </c>
      <c r="C133" s="188"/>
      <c r="D133" s="188"/>
      <c r="E133" s="188"/>
      <c r="F133" s="189" t="s">
        <v>212</v>
      </c>
      <c r="G133" s="189"/>
      <c r="H133" s="206" t="s">
        <v>213</v>
      </c>
      <c r="I133" s="187"/>
      <c r="J133" s="187"/>
      <c r="K133" s="187"/>
      <c r="L133" s="187"/>
      <c r="M133" s="208"/>
      <c r="N133" s="187"/>
      <c r="O133" s="187"/>
    </row>
    <row r="134" spans="2:15" ht="24" customHeight="1" thickBot="1" x14ac:dyDescent="0.3">
      <c r="B134" s="188">
        <v>79</v>
      </c>
      <c r="C134" s="188"/>
      <c r="D134" s="188"/>
      <c r="E134" s="188"/>
      <c r="F134" s="189" t="s">
        <v>214</v>
      </c>
      <c r="G134" s="189"/>
      <c r="H134" s="206" t="s">
        <v>215</v>
      </c>
      <c r="I134" s="252">
        <v>4251969</v>
      </c>
      <c r="J134" s="252"/>
      <c r="K134" s="187"/>
      <c r="L134" s="187"/>
      <c r="M134" s="207">
        <f>SUM(N134-I134)</f>
        <v>17811</v>
      </c>
      <c r="N134" s="253">
        <v>4269780</v>
      </c>
      <c r="O134" s="253"/>
    </row>
    <row r="135" spans="2:15" ht="15.75" thickBot="1" x14ac:dyDescent="0.3">
      <c r="B135" s="176">
        <v>80</v>
      </c>
      <c r="C135" s="176"/>
      <c r="D135" s="176"/>
      <c r="E135" s="176"/>
      <c r="F135" s="257" t="s">
        <v>216</v>
      </c>
      <c r="G135" s="257"/>
      <c r="H135" s="211" t="s">
        <v>217</v>
      </c>
      <c r="I135" s="197">
        <f>SUM(I131:J134)</f>
        <v>20000000</v>
      </c>
      <c r="J135" s="197"/>
      <c r="K135" s="262">
        <f>SUM(K131:L134)</f>
        <v>0</v>
      </c>
      <c r="L135" s="262"/>
      <c r="M135" s="212">
        <f>SUM(M131:M134)</f>
        <v>289393</v>
      </c>
      <c r="N135" s="193">
        <f>SUM(N131:O134)</f>
        <v>20289393</v>
      </c>
      <c r="O135" s="193"/>
    </row>
    <row r="136" spans="2:15" ht="46.5" customHeight="1" thickBot="1" x14ac:dyDescent="0.3">
      <c r="B136" s="188">
        <v>81</v>
      </c>
      <c r="C136" s="188"/>
      <c r="D136" s="188"/>
      <c r="E136" s="188"/>
      <c r="F136" s="189" t="s">
        <v>218</v>
      </c>
      <c r="G136" s="189"/>
      <c r="H136" s="206" t="s">
        <v>219</v>
      </c>
      <c r="I136" s="187"/>
      <c r="J136" s="187"/>
      <c r="K136" s="187"/>
      <c r="L136" s="187"/>
      <c r="M136" s="208"/>
      <c r="N136" s="187"/>
      <c r="O136" s="187"/>
    </row>
    <row r="137" spans="2:15" ht="30.75" customHeight="1" thickBot="1" x14ac:dyDescent="0.3">
      <c r="B137" s="188">
        <v>82</v>
      </c>
      <c r="C137" s="188"/>
      <c r="D137" s="188"/>
      <c r="E137" s="188"/>
      <c r="F137" s="189" t="s">
        <v>220</v>
      </c>
      <c r="G137" s="189"/>
      <c r="H137" s="206" t="s">
        <v>221</v>
      </c>
      <c r="I137" s="187"/>
      <c r="J137" s="187"/>
      <c r="K137" s="187"/>
      <c r="L137" s="187"/>
      <c r="M137" s="208"/>
      <c r="N137" s="187"/>
      <c r="O137" s="187"/>
    </row>
    <row r="138" spans="2:15" ht="26.25" customHeight="1" thickBot="1" x14ac:dyDescent="0.3">
      <c r="B138" s="188">
        <v>83</v>
      </c>
      <c r="C138" s="188"/>
      <c r="D138" s="188"/>
      <c r="E138" s="188"/>
      <c r="F138" s="189" t="s">
        <v>222</v>
      </c>
      <c r="G138" s="189"/>
      <c r="H138" s="206" t="s">
        <v>223</v>
      </c>
      <c r="I138" s="187"/>
      <c r="J138" s="187"/>
      <c r="K138" s="187"/>
      <c r="L138" s="187"/>
      <c r="M138" s="208"/>
      <c r="N138" s="187"/>
      <c r="O138" s="187"/>
    </row>
    <row r="139" spans="2:15" ht="30" customHeight="1" thickBot="1" x14ac:dyDescent="0.3">
      <c r="B139" s="188">
        <v>84</v>
      </c>
      <c r="C139" s="188"/>
      <c r="D139" s="188"/>
      <c r="E139" s="188"/>
      <c r="F139" s="189" t="s">
        <v>224</v>
      </c>
      <c r="G139" s="189"/>
      <c r="H139" s="206" t="s">
        <v>225</v>
      </c>
      <c r="I139" s="187"/>
      <c r="J139" s="187"/>
      <c r="K139" s="187"/>
      <c r="L139" s="187"/>
      <c r="M139" s="208"/>
      <c r="N139" s="187"/>
      <c r="O139" s="187"/>
    </row>
    <row r="140" spans="2:15" ht="40.5" customHeight="1" thickBot="1" x14ac:dyDescent="0.3">
      <c r="B140" s="188">
        <v>85</v>
      </c>
      <c r="C140" s="188"/>
      <c r="D140" s="188"/>
      <c r="E140" s="188"/>
      <c r="F140" s="189" t="s">
        <v>226</v>
      </c>
      <c r="G140" s="189"/>
      <c r="H140" s="206" t="s">
        <v>227</v>
      </c>
      <c r="I140" s="187"/>
      <c r="J140" s="187"/>
      <c r="K140" s="187"/>
      <c r="L140" s="187"/>
      <c r="M140" s="208"/>
      <c r="N140" s="187"/>
      <c r="O140" s="187"/>
    </row>
    <row r="141" spans="2:15" ht="34.5" customHeight="1" thickBot="1" x14ac:dyDescent="0.3">
      <c r="B141" s="188">
        <v>86</v>
      </c>
      <c r="C141" s="188"/>
      <c r="D141" s="188"/>
      <c r="E141" s="188"/>
      <c r="F141" s="189" t="s">
        <v>228</v>
      </c>
      <c r="G141" s="189"/>
      <c r="H141" s="206" t="s">
        <v>229</v>
      </c>
      <c r="I141" s="187"/>
      <c r="J141" s="187"/>
      <c r="K141" s="187"/>
      <c r="L141" s="187"/>
      <c r="M141" s="208"/>
      <c r="N141" s="187"/>
      <c r="O141" s="187"/>
    </row>
    <row r="142" spans="2:15" ht="24.75" customHeight="1" thickBot="1" x14ac:dyDescent="0.3">
      <c r="B142" s="188">
        <v>87</v>
      </c>
      <c r="C142" s="188"/>
      <c r="D142" s="188"/>
      <c r="E142" s="188"/>
      <c r="F142" s="189" t="s">
        <v>230</v>
      </c>
      <c r="G142" s="189"/>
      <c r="H142" s="206" t="s">
        <v>231</v>
      </c>
      <c r="I142" s="187"/>
      <c r="J142" s="187"/>
      <c r="K142" s="187"/>
      <c r="L142" s="187"/>
      <c r="M142" s="208"/>
      <c r="N142" s="187"/>
      <c r="O142" s="187"/>
    </row>
    <row r="143" spans="2:15" ht="24.75" customHeight="1" thickBot="1" x14ac:dyDescent="0.3">
      <c r="B143" s="188">
        <v>88</v>
      </c>
      <c r="C143" s="188"/>
      <c r="D143" s="188"/>
      <c r="E143" s="188"/>
      <c r="F143" s="189" t="s">
        <v>232</v>
      </c>
      <c r="G143" s="189"/>
      <c r="H143" s="206" t="s">
        <v>233</v>
      </c>
      <c r="I143" s="187"/>
      <c r="J143" s="187"/>
      <c r="K143" s="187"/>
      <c r="L143" s="187"/>
      <c r="M143" s="208"/>
      <c r="N143" s="187"/>
      <c r="O143" s="187"/>
    </row>
    <row r="144" spans="2:15" ht="15.75" thickBot="1" x14ac:dyDescent="0.3">
      <c r="B144" s="172">
        <v>89</v>
      </c>
      <c r="C144" s="172"/>
      <c r="D144" s="172"/>
      <c r="E144" s="172"/>
      <c r="F144" s="181" t="s">
        <v>234</v>
      </c>
      <c r="G144" s="181"/>
      <c r="H144" s="217" t="s">
        <v>388</v>
      </c>
      <c r="I144" s="183"/>
      <c r="J144" s="183"/>
      <c r="K144" s="183"/>
      <c r="L144" s="183"/>
      <c r="M144" s="221"/>
      <c r="N144" s="183"/>
      <c r="O144" s="183"/>
    </row>
    <row r="145" spans="2:15" ht="15.75" thickBot="1" x14ac:dyDescent="0.3">
      <c r="B145" s="276">
        <v>90</v>
      </c>
      <c r="C145" s="276"/>
      <c r="D145" s="276"/>
      <c r="E145" s="276"/>
      <c r="F145" s="277" t="s">
        <v>389</v>
      </c>
      <c r="G145" s="277"/>
      <c r="H145" s="226" t="s">
        <v>235</v>
      </c>
      <c r="I145" s="278">
        <f>SUM(I32+I33+I100+I109+I122+I130+I135)</f>
        <v>273102187</v>
      </c>
      <c r="J145" s="278"/>
      <c r="K145" s="279">
        <f>SUM(K32+K33+K100+K109+K122+K130+K135)</f>
        <v>59078020</v>
      </c>
      <c r="L145" s="279"/>
      <c r="M145" s="227">
        <f>SUM(M32+M33+M100+M109+M122+M130+M135)</f>
        <v>100041554</v>
      </c>
      <c r="N145" s="279">
        <f>SUM(N32+N33+N100+N109+N122+N130+N135)</f>
        <v>432221761</v>
      </c>
      <c r="O145" s="279"/>
    </row>
    <row r="146" spans="2:15" ht="15.75" thickBot="1" x14ac:dyDescent="0.3">
      <c r="B146" s="176">
        <v>91</v>
      </c>
      <c r="C146" s="176"/>
      <c r="D146" s="176"/>
      <c r="E146" s="176"/>
      <c r="F146" s="275" t="s">
        <v>410</v>
      </c>
      <c r="G146" s="275"/>
      <c r="H146" s="211" t="s">
        <v>411</v>
      </c>
      <c r="I146" s="196">
        <f>SUM(I147:J148)</f>
        <v>104007986</v>
      </c>
      <c r="J146" s="196"/>
      <c r="K146" s="183"/>
      <c r="L146" s="183"/>
      <c r="M146" s="212">
        <f>SUM(M147:M148)</f>
        <v>7151821</v>
      </c>
      <c r="N146" s="196">
        <f>SUM(N147:O148)</f>
        <v>111159807</v>
      </c>
      <c r="O146" s="196"/>
    </row>
    <row r="147" spans="2:15" ht="15.75" thickBot="1" x14ac:dyDescent="0.3">
      <c r="B147" s="188">
        <v>92</v>
      </c>
      <c r="C147" s="188"/>
      <c r="D147" s="188"/>
      <c r="E147" s="188"/>
      <c r="F147" s="190" t="s">
        <v>412</v>
      </c>
      <c r="G147" s="190"/>
      <c r="H147" s="206" t="s">
        <v>413</v>
      </c>
      <c r="I147" s="280">
        <v>95730200</v>
      </c>
      <c r="J147" s="280"/>
      <c r="K147" s="187"/>
      <c r="L147" s="187"/>
      <c r="M147" s="207">
        <f>SUM(N147-I147)</f>
        <v>10151821</v>
      </c>
      <c r="N147" s="280">
        <v>105882021</v>
      </c>
      <c r="O147" s="280"/>
    </row>
    <row r="148" spans="2:15" ht="15.75" thickBot="1" x14ac:dyDescent="0.3">
      <c r="B148" s="188">
        <v>93</v>
      </c>
      <c r="C148" s="188"/>
      <c r="D148" s="188"/>
      <c r="E148" s="188"/>
      <c r="F148" s="190" t="s">
        <v>414</v>
      </c>
      <c r="G148" s="190"/>
      <c r="H148" s="206"/>
      <c r="I148" s="280">
        <v>8277786</v>
      </c>
      <c r="J148" s="280"/>
      <c r="K148" s="187"/>
      <c r="L148" s="187"/>
      <c r="M148" s="207">
        <f>SUM(N148-I148)</f>
        <v>-3000000</v>
      </c>
      <c r="N148" s="280">
        <v>5277786</v>
      </c>
      <c r="O148" s="280"/>
    </row>
    <row r="149" spans="2:15" ht="15.75" thickBot="1" x14ac:dyDescent="0.3">
      <c r="B149" s="281">
        <v>94</v>
      </c>
      <c r="C149" s="281"/>
      <c r="D149" s="281"/>
      <c r="E149" s="281"/>
      <c r="F149" s="282" t="s">
        <v>415</v>
      </c>
      <c r="G149" s="282"/>
      <c r="H149" s="22"/>
      <c r="I149" s="283">
        <f>SUM(I145:J146)</f>
        <v>377110173</v>
      </c>
      <c r="J149" s="283"/>
      <c r="K149" s="283">
        <f>SUM(K145:L146)</f>
        <v>59078020</v>
      </c>
      <c r="L149" s="283"/>
      <c r="M149" s="228">
        <f>SUM(M145:M146)</f>
        <v>107193375</v>
      </c>
      <c r="N149" s="283">
        <f>SUM(N145:O146)</f>
        <v>543381568</v>
      </c>
      <c r="O149" s="283"/>
    </row>
    <row r="150" spans="2:15" x14ac:dyDescent="0.25"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</row>
    <row r="151" spans="2:15" ht="15.75" x14ac:dyDescent="0.25">
      <c r="B151" s="1"/>
    </row>
    <row r="152" spans="2:15" ht="15.75" x14ac:dyDescent="0.25">
      <c r="B152" s="1"/>
    </row>
    <row r="153" spans="2:15" ht="15.75" x14ac:dyDescent="0.25">
      <c r="B153" s="1"/>
    </row>
    <row r="154" spans="2:15" ht="15.75" x14ac:dyDescent="0.25">
      <c r="B154" s="1"/>
    </row>
    <row r="155" spans="2:15" ht="15.75" x14ac:dyDescent="0.25">
      <c r="B155" s="1"/>
    </row>
    <row r="156" spans="2:15" ht="15.75" x14ac:dyDescent="0.25">
      <c r="B156" s="1"/>
    </row>
    <row r="157" spans="2:15" ht="15.75" x14ac:dyDescent="0.25">
      <c r="B157" s="1"/>
    </row>
    <row r="158" spans="2:15" ht="15.75" x14ac:dyDescent="0.25">
      <c r="B158" s="1"/>
    </row>
    <row r="159" spans="2:15" ht="15.75" x14ac:dyDescent="0.25">
      <c r="B159" s="1"/>
    </row>
    <row r="160" spans="2:15" ht="15.75" x14ac:dyDescent="0.25">
      <c r="B160" s="156"/>
    </row>
    <row r="161" spans="2:8" ht="15.75" x14ac:dyDescent="0.25">
      <c r="B161" s="229"/>
    </row>
    <row r="162" spans="2:8" ht="15.75" x14ac:dyDescent="0.25">
      <c r="B162" s="1"/>
    </row>
    <row r="163" spans="2:8" ht="15.75" x14ac:dyDescent="0.25">
      <c r="B163" s="1"/>
    </row>
    <row r="164" spans="2:8" ht="15.75" x14ac:dyDescent="0.25">
      <c r="B164" s="1"/>
    </row>
    <row r="165" spans="2:8" ht="15.75" x14ac:dyDescent="0.25">
      <c r="B165" s="1"/>
    </row>
    <row r="166" spans="2:8" ht="15.75" x14ac:dyDescent="0.25">
      <c r="B166" s="1"/>
    </row>
    <row r="167" spans="2:8" x14ac:dyDescent="0.25">
      <c r="B167" s="80"/>
      <c r="C167" s="80"/>
      <c r="D167" s="80"/>
      <c r="E167" s="230"/>
      <c r="F167" s="231"/>
      <c r="G167" s="80"/>
      <c r="H167" s="80"/>
    </row>
    <row r="168" spans="2:8" x14ac:dyDescent="0.25">
      <c r="B168" s="80"/>
      <c r="C168" s="80"/>
      <c r="D168" s="80"/>
      <c r="E168" s="230"/>
      <c r="F168" s="231"/>
      <c r="G168" s="80"/>
      <c r="H168" s="80"/>
    </row>
    <row r="169" spans="2:8" x14ac:dyDescent="0.25">
      <c r="B169" s="80"/>
      <c r="C169" s="80"/>
      <c r="D169" s="201"/>
      <c r="E169" s="201"/>
      <c r="F169" s="201"/>
      <c r="G169" s="231"/>
      <c r="H169" s="231"/>
    </row>
    <row r="170" spans="2:8" x14ac:dyDescent="0.25">
      <c r="B170" s="80"/>
      <c r="C170" s="80"/>
      <c r="D170" s="232"/>
      <c r="E170" s="233"/>
      <c r="F170" s="234"/>
      <c r="G170" s="235"/>
      <c r="H170" s="235"/>
    </row>
    <row r="171" spans="2:8" x14ac:dyDescent="0.25">
      <c r="B171" s="80"/>
      <c r="C171" s="80"/>
      <c r="D171" s="232"/>
      <c r="E171" s="233"/>
      <c r="F171" s="234"/>
      <c r="G171" s="235"/>
      <c r="H171" s="235"/>
    </row>
    <row r="172" spans="2:8" x14ac:dyDescent="0.25">
      <c r="B172" s="80"/>
      <c r="C172" s="80"/>
      <c r="D172" s="232"/>
      <c r="E172" s="233"/>
      <c r="F172" s="234"/>
      <c r="G172" s="235"/>
      <c r="H172" s="235"/>
    </row>
    <row r="173" spans="2:8" x14ac:dyDescent="0.25">
      <c r="B173" s="80"/>
      <c r="C173" s="80"/>
      <c r="D173" s="232"/>
      <c r="E173" s="233"/>
      <c r="F173" s="234"/>
      <c r="G173" s="235"/>
      <c r="H173" s="235"/>
    </row>
    <row r="174" spans="2:8" x14ac:dyDescent="0.25">
      <c r="B174" s="80"/>
      <c r="C174" s="80"/>
      <c r="D174" s="232"/>
      <c r="E174" s="233"/>
      <c r="F174" s="234"/>
      <c r="G174" s="235"/>
      <c r="H174" s="235"/>
    </row>
    <row r="175" spans="2:8" x14ac:dyDescent="0.25">
      <c r="B175" s="80"/>
      <c r="C175" s="80"/>
      <c r="D175" s="232"/>
      <c r="E175" s="233"/>
      <c r="F175" s="234"/>
      <c r="G175" s="235"/>
      <c r="H175" s="235"/>
    </row>
    <row r="176" spans="2:8" x14ac:dyDescent="0.25">
      <c r="B176" s="80"/>
      <c r="C176" s="80"/>
      <c r="D176" s="236"/>
      <c r="E176" s="237"/>
      <c r="F176" s="238"/>
      <c r="G176" s="239"/>
      <c r="H176" s="239"/>
    </row>
    <row r="177" spans="2:8" x14ac:dyDescent="0.25">
      <c r="B177" s="80"/>
      <c r="C177" s="80"/>
      <c r="D177" s="232"/>
      <c r="E177" s="233"/>
      <c r="F177" s="234"/>
      <c r="G177" s="235"/>
      <c r="H177" s="235"/>
    </row>
    <row r="178" spans="2:8" x14ac:dyDescent="0.25">
      <c r="B178" s="80"/>
      <c r="C178" s="80"/>
      <c r="D178" s="232"/>
      <c r="E178" s="233"/>
      <c r="F178" s="234"/>
      <c r="G178" s="235"/>
      <c r="H178" s="235"/>
    </row>
    <row r="179" spans="2:8" x14ac:dyDescent="0.25">
      <c r="B179" s="80"/>
      <c r="C179" s="80"/>
      <c r="D179" s="232"/>
      <c r="E179" s="233"/>
      <c r="F179" s="234"/>
      <c r="G179" s="235"/>
      <c r="H179" s="235"/>
    </row>
    <row r="180" spans="2:8" x14ac:dyDescent="0.25">
      <c r="B180" s="80"/>
      <c r="C180" s="80"/>
      <c r="D180" s="232"/>
      <c r="E180" s="233"/>
      <c r="F180" s="234"/>
      <c r="G180" s="235"/>
      <c r="H180" s="235"/>
    </row>
    <row r="181" spans="2:8" x14ac:dyDescent="0.25">
      <c r="B181" s="80"/>
      <c r="C181" s="80"/>
      <c r="D181" s="232"/>
      <c r="E181" s="233"/>
      <c r="F181" s="234"/>
      <c r="G181" s="235"/>
      <c r="H181" s="235"/>
    </row>
    <row r="182" spans="2:8" x14ac:dyDescent="0.25">
      <c r="B182" s="201"/>
      <c r="C182" s="201"/>
      <c r="D182" s="240"/>
      <c r="E182" s="241"/>
      <c r="F182" s="242"/>
      <c r="G182" s="243"/>
      <c r="H182" s="243"/>
    </row>
    <row r="183" spans="2:8" x14ac:dyDescent="0.25">
      <c r="B183" s="201"/>
      <c r="C183" s="201"/>
      <c r="D183" s="240"/>
      <c r="E183" s="241"/>
      <c r="F183" s="242"/>
      <c r="G183" s="243"/>
      <c r="H183" s="243"/>
    </row>
    <row r="184" spans="2:8" x14ac:dyDescent="0.25">
      <c r="B184" s="201"/>
      <c r="C184" s="201"/>
      <c r="D184" s="240"/>
      <c r="E184" s="241"/>
      <c r="F184" s="242"/>
      <c r="G184" s="243"/>
      <c r="H184" s="243"/>
    </row>
    <row r="185" spans="2:8" x14ac:dyDescent="0.25">
      <c r="B185" s="201"/>
      <c r="C185" s="201"/>
      <c r="D185" s="240"/>
      <c r="E185" s="241"/>
      <c r="F185" s="242"/>
      <c r="G185" s="243"/>
      <c r="H185" s="243"/>
    </row>
    <row r="186" spans="2:8" x14ac:dyDescent="0.25">
      <c r="B186" s="80"/>
      <c r="C186" s="80"/>
      <c r="D186" s="236"/>
      <c r="E186" s="237"/>
      <c r="F186" s="238"/>
      <c r="G186" s="239"/>
      <c r="H186" s="239"/>
    </row>
    <row r="187" spans="2:8" x14ac:dyDescent="0.25">
      <c r="B187" s="80"/>
      <c r="C187" s="80"/>
      <c r="D187" s="232"/>
      <c r="E187" s="233"/>
      <c r="F187" s="234"/>
      <c r="G187" s="235"/>
      <c r="H187" s="235"/>
    </row>
    <row r="188" spans="2:8" x14ac:dyDescent="0.25">
      <c r="B188" s="80"/>
      <c r="C188" s="80"/>
      <c r="D188" s="232"/>
      <c r="E188" s="233"/>
      <c r="F188" s="234"/>
      <c r="G188" s="235"/>
      <c r="H188" s="235"/>
    </row>
    <row r="189" spans="2:8" x14ac:dyDescent="0.25">
      <c r="B189" s="80"/>
      <c r="C189" s="80"/>
      <c r="D189" s="232"/>
      <c r="E189" s="233"/>
      <c r="F189" s="234"/>
      <c r="G189" s="235"/>
      <c r="H189" s="235"/>
    </row>
    <row r="190" spans="2:8" x14ac:dyDescent="0.25">
      <c r="B190" s="80"/>
      <c r="C190" s="80"/>
      <c r="D190" s="232"/>
      <c r="E190" s="233"/>
      <c r="F190" s="234"/>
      <c r="G190" s="235"/>
      <c r="H190" s="235"/>
    </row>
    <row r="191" spans="2:8" x14ac:dyDescent="0.25">
      <c r="B191" s="80"/>
      <c r="C191" s="80"/>
      <c r="D191" s="232"/>
      <c r="E191" s="233"/>
      <c r="F191" s="234"/>
      <c r="G191" s="235"/>
      <c r="H191" s="235"/>
    </row>
    <row r="192" spans="2:8" x14ac:dyDescent="0.25">
      <c r="B192" s="201"/>
      <c r="C192" s="201"/>
      <c r="D192" s="244"/>
      <c r="E192" s="245"/>
      <c r="F192" s="242"/>
      <c r="G192" s="246"/>
      <c r="H192" s="243"/>
    </row>
    <row r="193" spans="2:8" x14ac:dyDescent="0.25">
      <c r="B193" s="201"/>
      <c r="C193" s="201"/>
      <c r="D193" s="244"/>
      <c r="E193" s="247"/>
      <c r="F193" s="242"/>
      <c r="G193" s="243"/>
      <c r="H193" s="243"/>
    </row>
    <row r="194" spans="2:8" x14ac:dyDescent="0.25">
      <c r="B194" s="80"/>
      <c r="C194" s="80"/>
      <c r="D194" s="236"/>
      <c r="E194" s="237"/>
      <c r="F194" s="242"/>
      <c r="G194" s="235"/>
      <c r="H194" s="243"/>
    </row>
    <row r="195" spans="2:8" x14ac:dyDescent="0.25">
      <c r="B195" s="80"/>
      <c r="C195" s="80"/>
      <c r="D195" s="232"/>
      <c r="E195" s="233"/>
      <c r="F195" s="234"/>
      <c r="G195" s="235"/>
      <c r="H195" s="235"/>
    </row>
    <row r="196" spans="2:8" x14ac:dyDescent="0.25">
      <c r="B196" s="201"/>
      <c r="C196" s="201"/>
      <c r="D196" s="244"/>
      <c r="E196" s="245"/>
      <c r="F196" s="242"/>
      <c r="G196" s="243"/>
      <c r="H196" s="243"/>
    </row>
    <row r="197" spans="2:8" x14ac:dyDescent="0.25">
      <c r="B197" s="80"/>
      <c r="C197" s="80"/>
      <c r="D197" s="232"/>
      <c r="E197" s="233"/>
      <c r="F197" s="242"/>
      <c r="G197" s="235"/>
      <c r="H197" s="235"/>
    </row>
    <row r="198" spans="2:8" x14ac:dyDescent="0.25">
      <c r="B198" s="80"/>
      <c r="C198" s="80"/>
      <c r="D198" s="236"/>
      <c r="E198" s="237"/>
      <c r="F198" s="234"/>
      <c r="G198" s="235"/>
      <c r="H198" s="235"/>
    </row>
    <row r="199" spans="2:8" x14ac:dyDescent="0.25">
      <c r="B199" s="80"/>
      <c r="C199" s="80"/>
      <c r="D199" s="232"/>
      <c r="E199" s="233"/>
      <c r="F199" s="234"/>
      <c r="G199" s="235"/>
      <c r="H199" s="235"/>
    </row>
    <row r="200" spans="2:8" x14ac:dyDescent="0.25">
      <c r="B200" s="80"/>
      <c r="C200" s="80"/>
      <c r="D200" s="232"/>
      <c r="E200" s="233"/>
      <c r="F200" s="234"/>
      <c r="G200" s="235"/>
      <c r="H200" s="235"/>
    </row>
    <row r="201" spans="2:8" x14ac:dyDescent="0.25">
      <c r="B201" s="80"/>
      <c r="C201" s="80"/>
      <c r="D201" s="232"/>
      <c r="E201" s="233"/>
      <c r="F201" s="234"/>
      <c r="G201" s="235"/>
      <c r="H201" s="235"/>
    </row>
    <row r="202" spans="2:8" x14ac:dyDescent="0.25">
      <c r="B202" s="201"/>
      <c r="C202" s="201"/>
      <c r="D202" s="244"/>
      <c r="E202" s="245"/>
      <c r="F202" s="242"/>
      <c r="G202" s="243"/>
      <c r="H202" s="243"/>
    </row>
    <row r="203" spans="2:8" x14ac:dyDescent="0.25">
      <c r="B203" s="201"/>
      <c r="C203" s="201"/>
      <c r="D203" s="244"/>
      <c r="E203" s="247"/>
      <c r="F203" s="242"/>
      <c r="G203" s="243"/>
      <c r="H203" s="243"/>
    </row>
    <row r="204" spans="2:8" x14ac:dyDescent="0.25">
      <c r="B204" s="80"/>
      <c r="C204" s="80"/>
      <c r="D204" s="232"/>
      <c r="E204" s="233"/>
      <c r="F204" s="234"/>
      <c r="G204" s="235"/>
      <c r="H204" s="235"/>
    </row>
    <row r="205" spans="2:8" x14ac:dyDescent="0.25">
      <c r="B205" s="201"/>
      <c r="C205" s="201"/>
      <c r="D205" s="244"/>
      <c r="E205" s="245"/>
      <c r="F205" s="242"/>
      <c r="G205" s="243"/>
      <c r="H205" s="243"/>
    </row>
    <row r="206" spans="2:8" x14ac:dyDescent="0.25">
      <c r="B206" s="201"/>
      <c r="C206" s="201"/>
      <c r="D206" s="244"/>
      <c r="E206" s="247"/>
      <c r="F206" s="234"/>
      <c r="G206" s="243"/>
      <c r="H206" s="243"/>
    </row>
    <row r="207" spans="2:8" x14ac:dyDescent="0.25">
      <c r="B207" s="201"/>
      <c r="C207" s="201"/>
      <c r="D207" s="244"/>
      <c r="E207" s="247"/>
      <c r="F207" s="242"/>
      <c r="G207" s="243"/>
      <c r="H207" s="243"/>
    </row>
    <row r="208" spans="2:8" x14ac:dyDescent="0.25">
      <c r="B208" s="80"/>
      <c r="C208" s="80"/>
      <c r="D208" s="232"/>
      <c r="E208" s="233"/>
      <c r="F208" s="242"/>
      <c r="G208" s="235"/>
      <c r="H208" s="235"/>
    </row>
    <row r="209" spans="2:8" x14ac:dyDescent="0.25">
      <c r="B209" s="80"/>
      <c r="C209" s="80"/>
      <c r="D209" s="232"/>
      <c r="E209" s="233"/>
      <c r="F209" s="234"/>
      <c r="G209" s="235"/>
      <c r="H209" s="235"/>
    </row>
    <row r="210" spans="2:8" x14ac:dyDescent="0.25">
      <c r="B210" s="80"/>
      <c r="C210" s="80"/>
      <c r="D210" s="232"/>
      <c r="E210" s="233"/>
      <c r="F210" s="234"/>
      <c r="G210" s="235"/>
      <c r="H210" s="235"/>
    </row>
    <row r="211" spans="2:8" x14ac:dyDescent="0.25">
      <c r="B211" s="201"/>
      <c r="C211" s="201"/>
      <c r="D211" s="244"/>
      <c r="E211" s="245"/>
      <c r="F211" s="234"/>
      <c r="G211" s="235"/>
      <c r="H211" s="235"/>
    </row>
    <row r="212" spans="2:8" x14ac:dyDescent="0.25">
      <c r="B212" s="80"/>
      <c r="C212" s="80"/>
      <c r="D212" s="232"/>
      <c r="E212" s="233"/>
      <c r="F212" s="242"/>
      <c r="G212" s="235"/>
      <c r="H212" s="235"/>
    </row>
    <row r="213" spans="2:8" x14ac:dyDescent="0.25">
      <c r="B213" s="201"/>
      <c r="C213" s="201"/>
      <c r="D213" s="244"/>
      <c r="E213" s="245"/>
      <c r="F213" s="242"/>
      <c r="G213" s="243"/>
      <c r="H213" s="243"/>
    </row>
    <row r="214" spans="2:8" x14ac:dyDescent="0.25">
      <c r="B214" s="80"/>
      <c r="C214" s="80"/>
      <c r="D214" s="236"/>
      <c r="E214" s="237"/>
      <c r="F214" s="234"/>
      <c r="G214" s="235"/>
      <c r="H214" s="235"/>
    </row>
    <row r="215" spans="2:8" x14ac:dyDescent="0.25">
      <c r="B215" s="80"/>
      <c r="C215" s="80"/>
      <c r="D215" s="232"/>
      <c r="E215" s="233"/>
      <c r="F215" s="234"/>
      <c r="G215" s="235"/>
      <c r="H215" s="235"/>
    </row>
    <row r="216" spans="2:8" x14ac:dyDescent="0.25">
      <c r="B216" s="201"/>
      <c r="C216" s="201"/>
      <c r="D216" s="244"/>
      <c r="E216" s="245"/>
      <c r="F216" s="242"/>
      <c r="G216" s="243"/>
      <c r="H216" s="243"/>
    </row>
    <row r="217" spans="2:8" x14ac:dyDescent="0.25">
      <c r="B217" s="201"/>
      <c r="C217" s="201"/>
      <c r="D217" s="244"/>
      <c r="E217" s="247"/>
      <c r="F217" s="242"/>
      <c r="G217" s="243"/>
      <c r="H217" s="243"/>
    </row>
    <row r="218" spans="2:8" x14ac:dyDescent="0.25">
      <c r="B218" s="201"/>
      <c r="C218" s="201"/>
      <c r="D218" s="244"/>
      <c r="E218" s="248"/>
      <c r="F218" s="242"/>
      <c r="G218" s="243"/>
      <c r="H218" s="235"/>
    </row>
    <row r="219" spans="2:8" x14ac:dyDescent="0.25">
      <c r="B219" s="80"/>
      <c r="C219" s="80"/>
      <c r="D219" s="236"/>
      <c r="E219" s="237"/>
      <c r="F219" s="238"/>
      <c r="G219" s="239"/>
      <c r="H219" s="239"/>
    </row>
    <row r="220" spans="2:8" x14ac:dyDescent="0.25">
      <c r="B220" s="80"/>
      <c r="C220" s="80"/>
      <c r="D220" s="232"/>
      <c r="E220" s="233"/>
      <c r="F220" s="234"/>
      <c r="G220" s="235"/>
      <c r="H220" s="235"/>
    </row>
    <row r="221" spans="2:8" x14ac:dyDescent="0.25">
      <c r="B221" s="201"/>
      <c r="C221" s="201"/>
      <c r="D221" s="244"/>
      <c r="E221" s="245"/>
      <c r="F221" s="242"/>
      <c r="G221" s="235"/>
      <c r="H221" s="235"/>
    </row>
    <row r="222" spans="2:8" x14ac:dyDescent="0.25">
      <c r="B222" s="201"/>
      <c r="C222" s="201"/>
      <c r="D222" s="244"/>
      <c r="E222" s="247"/>
      <c r="F222" s="242"/>
      <c r="G222" s="243"/>
      <c r="H222" s="243"/>
    </row>
    <row r="223" spans="2:8" x14ac:dyDescent="0.25">
      <c r="B223" s="201"/>
      <c r="C223" s="201"/>
      <c r="D223" s="244"/>
      <c r="E223" s="247"/>
      <c r="F223" s="242"/>
      <c r="G223" s="243"/>
      <c r="H223" s="243"/>
    </row>
    <row r="224" spans="2:8" x14ac:dyDescent="0.25">
      <c r="B224" s="80"/>
      <c r="C224" s="80"/>
      <c r="D224" s="232"/>
      <c r="E224" s="233"/>
      <c r="F224" s="242"/>
      <c r="G224" s="235"/>
      <c r="H224" s="235"/>
    </row>
    <row r="225" spans="2:8" x14ac:dyDescent="0.25">
      <c r="B225" s="201"/>
      <c r="C225" s="201"/>
      <c r="D225" s="244"/>
      <c r="E225" s="245"/>
      <c r="F225" s="242"/>
      <c r="G225" s="235"/>
      <c r="H225" s="235"/>
    </row>
    <row r="226" spans="2:8" x14ac:dyDescent="0.25">
      <c r="B226" s="201"/>
      <c r="C226" s="201"/>
      <c r="D226" s="244"/>
      <c r="E226" s="247"/>
      <c r="F226" s="242"/>
      <c r="G226" s="243"/>
      <c r="H226" s="243"/>
    </row>
    <row r="227" spans="2:8" x14ac:dyDescent="0.25">
      <c r="B227" s="80"/>
      <c r="C227" s="80"/>
      <c r="D227" s="232"/>
      <c r="E227" s="233"/>
      <c r="F227" s="242"/>
      <c r="G227" s="235"/>
      <c r="H227" s="235"/>
    </row>
    <row r="228" spans="2:8" x14ac:dyDescent="0.25">
      <c r="B228" s="80"/>
      <c r="C228" s="80"/>
      <c r="D228" s="232"/>
      <c r="E228" s="233"/>
      <c r="F228" s="242"/>
      <c r="G228" s="235"/>
      <c r="H228" s="235"/>
    </row>
    <row r="229" spans="2:8" x14ac:dyDescent="0.25">
      <c r="B229" s="201"/>
      <c r="C229" s="201"/>
      <c r="D229" s="244"/>
      <c r="E229" s="245"/>
      <c r="F229" s="242"/>
      <c r="G229" s="243"/>
      <c r="H229" s="243"/>
    </row>
    <row r="230" spans="2:8" x14ac:dyDescent="0.25">
      <c r="B230" s="80"/>
      <c r="C230" s="80"/>
      <c r="D230" s="232"/>
      <c r="E230" s="233"/>
      <c r="F230" s="242"/>
      <c r="G230" s="235"/>
      <c r="H230" s="235"/>
    </row>
    <row r="231" spans="2:8" x14ac:dyDescent="0.25">
      <c r="B231" s="80"/>
      <c r="C231" s="80"/>
      <c r="D231" s="232"/>
      <c r="E231" s="233"/>
      <c r="F231" s="234"/>
      <c r="G231" s="235"/>
      <c r="H231" s="235"/>
    </row>
    <row r="232" spans="2:8" x14ac:dyDescent="0.25">
      <c r="B232" s="80"/>
      <c r="C232" s="80"/>
      <c r="D232" s="232"/>
      <c r="E232" s="233"/>
      <c r="F232" s="242"/>
      <c r="G232" s="235"/>
      <c r="H232" s="235"/>
    </row>
    <row r="233" spans="2:8" x14ac:dyDescent="0.25">
      <c r="B233" s="80"/>
      <c r="C233" s="80"/>
      <c r="D233" s="232"/>
      <c r="E233" s="233"/>
      <c r="F233" s="234"/>
      <c r="G233" s="235"/>
      <c r="H233" s="235"/>
    </row>
    <row r="234" spans="2:8" x14ac:dyDescent="0.25">
      <c r="B234" s="80"/>
      <c r="C234" s="80"/>
      <c r="D234" s="232"/>
      <c r="E234" s="233"/>
      <c r="F234" s="234"/>
      <c r="G234" s="235"/>
      <c r="H234" s="235"/>
    </row>
    <row r="235" spans="2:8" x14ac:dyDescent="0.25">
      <c r="B235" s="80"/>
      <c r="C235" s="80"/>
      <c r="D235" s="232"/>
      <c r="E235" s="233"/>
      <c r="F235" s="234"/>
      <c r="G235" s="235"/>
      <c r="H235" s="235"/>
    </row>
    <row r="236" spans="2:8" x14ac:dyDescent="0.25">
      <c r="B236" s="80"/>
      <c r="C236" s="80"/>
      <c r="D236" s="236"/>
      <c r="E236" s="237"/>
      <c r="F236" s="234"/>
      <c r="G236" s="235"/>
      <c r="H236" s="235"/>
    </row>
    <row r="237" spans="2:8" x14ac:dyDescent="0.25">
      <c r="B237" s="80"/>
      <c r="C237" s="80"/>
      <c r="D237" s="232"/>
      <c r="E237" s="233"/>
      <c r="F237" s="234"/>
      <c r="G237" s="235"/>
      <c r="H237" s="235"/>
    </row>
    <row r="238" spans="2:8" x14ac:dyDescent="0.25">
      <c r="B238" s="80"/>
      <c r="C238" s="80"/>
      <c r="D238" s="232"/>
      <c r="E238" s="233"/>
      <c r="F238" s="234"/>
      <c r="G238" s="235"/>
      <c r="H238" s="235"/>
    </row>
    <row r="239" spans="2:8" x14ac:dyDescent="0.25">
      <c r="B239" s="80"/>
      <c r="C239" s="80"/>
      <c r="D239" s="232"/>
      <c r="E239" s="233"/>
      <c r="F239" s="234"/>
      <c r="G239" s="235"/>
      <c r="H239" s="235"/>
    </row>
    <row r="240" spans="2:8" x14ac:dyDescent="0.25">
      <c r="B240" s="80"/>
      <c r="C240" s="80"/>
      <c r="D240" s="232"/>
      <c r="E240" s="233"/>
      <c r="F240" s="234"/>
      <c r="G240" s="235"/>
      <c r="H240" s="235"/>
    </row>
    <row r="241" spans="2:8" x14ac:dyDescent="0.25">
      <c r="B241" s="80"/>
      <c r="C241" s="80"/>
      <c r="D241" s="232"/>
      <c r="E241" s="233"/>
      <c r="F241" s="234"/>
      <c r="G241" s="235"/>
      <c r="H241" s="235"/>
    </row>
    <row r="242" spans="2:8" x14ac:dyDescent="0.25">
      <c r="B242" s="80"/>
      <c r="C242" s="80"/>
      <c r="D242" s="236"/>
      <c r="E242" s="237"/>
      <c r="F242" s="234"/>
      <c r="G242" s="235"/>
      <c r="H242" s="235"/>
    </row>
    <row r="243" spans="2:8" x14ac:dyDescent="0.25">
      <c r="B243" s="80"/>
      <c r="C243" s="80"/>
      <c r="D243" s="232"/>
      <c r="E243" s="233"/>
      <c r="F243" s="234"/>
      <c r="G243" s="235"/>
      <c r="H243" s="235"/>
    </row>
    <row r="244" spans="2:8" x14ac:dyDescent="0.25">
      <c r="B244" s="80"/>
      <c r="C244" s="80"/>
      <c r="D244" s="232"/>
      <c r="E244" s="233"/>
      <c r="F244" s="234"/>
      <c r="G244" s="235"/>
      <c r="H244" s="235"/>
    </row>
    <row r="245" spans="2:8" x14ac:dyDescent="0.25">
      <c r="B245" s="80"/>
      <c r="C245" s="80"/>
      <c r="D245" s="232"/>
      <c r="E245" s="233"/>
      <c r="F245" s="234"/>
      <c r="G245" s="235"/>
      <c r="H245" s="235"/>
    </row>
    <row r="246" spans="2:8" x14ac:dyDescent="0.25">
      <c r="B246" s="80"/>
      <c r="C246" s="80"/>
      <c r="D246" s="236"/>
      <c r="E246" s="237"/>
      <c r="F246" s="234"/>
      <c r="G246" s="235"/>
      <c r="H246" s="235"/>
    </row>
    <row r="247" spans="2:8" x14ac:dyDescent="0.25">
      <c r="B247" s="80"/>
      <c r="C247" s="80"/>
      <c r="D247" s="232"/>
      <c r="E247" s="233"/>
      <c r="F247" s="234"/>
      <c r="G247" s="235"/>
      <c r="H247" s="235"/>
    </row>
    <row r="248" spans="2:8" x14ac:dyDescent="0.25">
      <c r="B248" s="80"/>
      <c r="C248" s="80"/>
      <c r="D248" s="232"/>
      <c r="E248" s="233"/>
      <c r="F248" s="234"/>
      <c r="G248" s="235"/>
      <c r="H248" s="235"/>
    </row>
    <row r="249" spans="2:8" x14ac:dyDescent="0.25">
      <c r="B249" s="80"/>
      <c r="C249" s="80"/>
      <c r="D249" s="232"/>
      <c r="E249" s="233"/>
      <c r="F249" s="234"/>
      <c r="G249" s="235"/>
      <c r="H249" s="235"/>
    </row>
    <row r="250" spans="2:8" x14ac:dyDescent="0.25">
      <c r="B250" s="80"/>
      <c r="C250" s="80"/>
      <c r="D250" s="236"/>
      <c r="E250" s="237"/>
      <c r="F250" s="234"/>
      <c r="G250" s="235"/>
      <c r="H250" s="235"/>
    </row>
    <row r="251" spans="2:8" x14ac:dyDescent="0.25">
      <c r="B251" s="80"/>
      <c r="C251" s="80"/>
      <c r="D251" s="236"/>
      <c r="E251" s="237"/>
      <c r="F251" s="238"/>
      <c r="G251" s="239"/>
      <c r="H251" s="239"/>
    </row>
    <row r="252" spans="2:8" x14ac:dyDescent="0.25">
      <c r="B252" s="80"/>
      <c r="C252" s="80"/>
      <c r="D252" s="236"/>
      <c r="E252" s="237"/>
      <c r="F252" s="238"/>
      <c r="G252" s="239"/>
      <c r="H252" s="239"/>
    </row>
    <row r="253" spans="2:8" x14ac:dyDescent="0.25">
      <c r="B253" s="80"/>
      <c r="C253" s="80"/>
      <c r="D253" s="236"/>
      <c r="E253" s="237"/>
      <c r="F253" s="234"/>
      <c r="G253" s="235"/>
      <c r="H253" s="239"/>
    </row>
    <row r="254" spans="2:8" x14ac:dyDescent="0.25">
      <c r="B254" s="80"/>
      <c r="C254" s="80"/>
      <c r="D254" s="236"/>
      <c r="E254" s="237"/>
      <c r="F254" s="238"/>
      <c r="G254" s="239"/>
      <c r="H254" s="239"/>
    </row>
  </sheetData>
  <mergeCells count="811">
    <mergeCell ref="B252:C252"/>
    <mergeCell ref="B253:C253"/>
    <mergeCell ref="B254:C254"/>
    <mergeCell ref="B246:C246"/>
    <mergeCell ref="B247:C247"/>
    <mergeCell ref="B248:C248"/>
    <mergeCell ref="B249:C249"/>
    <mergeCell ref="B250:C250"/>
    <mergeCell ref="B251:C251"/>
    <mergeCell ref="B240:C240"/>
    <mergeCell ref="B241:C241"/>
    <mergeCell ref="B242:C242"/>
    <mergeCell ref="B243:C243"/>
    <mergeCell ref="B244:C244"/>
    <mergeCell ref="B245:C245"/>
    <mergeCell ref="B234:C234"/>
    <mergeCell ref="B235:C235"/>
    <mergeCell ref="B236:C236"/>
    <mergeCell ref="B237:C237"/>
    <mergeCell ref="B238:C238"/>
    <mergeCell ref="B239:C239"/>
    <mergeCell ref="B227:C227"/>
    <mergeCell ref="B228:C228"/>
    <mergeCell ref="B230:C230"/>
    <mergeCell ref="B231:C231"/>
    <mergeCell ref="B232:C232"/>
    <mergeCell ref="B233:C233"/>
    <mergeCell ref="B212:C212"/>
    <mergeCell ref="B214:C214"/>
    <mergeCell ref="B215:C215"/>
    <mergeCell ref="B219:C219"/>
    <mergeCell ref="B220:C220"/>
    <mergeCell ref="B224:C224"/>
    <mergeCell ref="B200:C200"/>
    <mergeCell ref="B201:C201"/>
    <mergeCell ref="B204:C204"/>
    <mergeCell ref="B208:C208"/>
    <mergeCell ref="B209:C209"/>
    <mergeCell ref="B210:C210"/>
    <mergeCell ref="B191:C191"/>
    <mergeCell ref="B194:C194"/>
    <mergeCell ref="B195:C195"/>
    <mergeCell ref="B197:C197"/>
    <mergeCell ref="B198:C198"/>
    <mergeCell ref="B199:C199"/>
    <mergeCell ref="B181:C181"/>
    <mergeCell ref="B186:C186"/>
    <mergeCell ref="B187:C187"/>
    <mergeCell ref="B188:C188"/>
    <mergeCell ref="B189:C189"/>
    <mergeCell ref="B190:C190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49:E149"/>
    <mergeCell ref="F149:G149"/>
    <mergeCell ref="I149:J149"/>
    <mergeCell ref="K149:L149"/>
    <mergeCell ref="N149:O149"/>
    <mergeCell ref="B167:C167"/>
    <mergeCell ref="D167:D168"/>
    <mergeCell ref="G167:G168"/>
    <mergeCell ref="H167:H168"/>
    <mergeCell ref="B168:C168"/>
    <mergeCell ref="B147:E147"/>
    <mergeCell ref="F147:G147"/>
    <mergeCell ref="I147:J147"/>
    <mergeCell ref="K147:L147"/>
    <mergeCell ref="N147:O147"/>
    <mergeCell ref="B148:E148"/>
    <mergeCell ref="F148:G148"/>
    <mergeCell ref="I148:J148"/>
    <mergeCell ref="K148:L148"/>
    <mergeCell ref="N148:O148"/>
    <mergeCell ref="B145:E145"/>
    <mergeCell ref="F145:G145"/>
    <mergeCell ref="I145:J145"/>
    <mergeCell ref="K145:L145"/>
    <mergeCell ref="N145:O145"/>
    <mergeCell ref="B146:E146"/>
    <mergeCell ref="F146:G146"/>
    <mergeCell ref="I146:J146"/>
    <mergeCell ref="K146:L146"/>
    <mergeCell ref="N146:O146"/>
    <mergeCell ref="B143:E143"/>
    <mergeCell ref="F143:G143"/>
    <mergeCell ref="I143:J143"/>
    <mergeCell ref="K143:L143"/>
    <mergeCell ref="N143:O143"/>
    <mergeCell ref="B144:E144"/>
    <mergeCell ref="F144:G144"/>
    <mergeCell ref="I144:J144"/>
    <mergeCell ref="K144:L144"/>
    <mergeCell ref="N144:O144"/>
    <mergeCell ref="B141:E141"/>
    <mergeCell ref="F141:G141"/>
    <mergeCell ref="I141:J141"/>
    <mergeCell ref="K141:L141"/>
    <mergeCell ref="N141:O141"/>
    <mergeCell ref="B142:E142"/>
    <mergeCell ref="F142:G142"/>
    <mergeCell ref="I142:J142"/>
    <mergeCell ref="K142:L142"/>
    <mergeCell ref="N142:O142"/>
    <mergeCell ref="B139:E139"/>
    <mergeCell ref="F139:G139"/>
    <mergeCell ref="I139:J139"/>
    <mergeCell ref="K139:L139"/>
    <mergeCell ref="N139:O139"/>
    <mergeCell ref="B140:E140"/>
    <mergeCell ref="F140:G140"/>
    <mergeCell ref="I140:J140"/>
    <mergeCell ref="K140:L140"/>
    <mergeCell ref="N140:O140"/>
    <mergeCell ref="B137:E137"/>
    <mergeCell ref="F137:G137"/>
    <mergeCell ref="I137:J137"/>
    <mergeCell ref="K137:L137"/>
    <mergeCell ref="N137:O137"/>
    <mergeCell ref="B138:E138"/>
    <mergeCell ref="F138:G138"/>
    <mergeCell ref="I138:J138"/>
    <mergeCell ref="K138:L138"/>
    <mergeCell ref="N138:O138"/>
    <mergeCell ref="B135:E135"/>
    <mergeCell ref="F135:G135"/>
    <mergeCell ref="I135:J135"/>
    <mergeCell ref="K135:L135"/>
    <mergeCell ref="N135:O135"/>
    <mergeCell ref="B136:E136"/>
    <mergeCell ref="F136:G136"/>
    <mergeCell ref="I136:J136"/>
    <mergeCell ref="K136:L136"/>
    <mergeCell ref="N136:O136"/>
    <mergeCell ref="B133:E133"/>
    <mergeCell ref="F133:G133"/>
    <mergeCell ref="I133:J133"/>
    <mergeCell ref="K133:L133"/>
    <mergeCell ref="N133:O133"/>
    <mergeCell ref="B134:E134"/>
    <mergeCell ref="F134:G134"/>
    <mergeCell ref="I134:J134"/>
    <mergeCell ref="K134:L134"/>
    <mergeCell ref="N134:O134"/>
    <mergeCell ref="B131:E131"/>
    <mergeCell ref="F131:G131"/>
    <mergeCell ref="I131:J131"/>
    <mergeCell ref="K131:L131"/>
    <mergeCell ref="N131:O131"/>
    <mergeCell ref="B132:E132"/>
    <mergeCell ref="F132:G132"/>
    <mergeCell ref="I132:J132"/>
    <mergeCell ref="K132:L132"/>
    <mergeCell ref="N132:O132"/>
    <mergeCell ref="B129:E129"/>
    <mergeCell ref="F129:G129"/>
    <mergeCell ref="I129:J129"/>
    <mergeCell ref="K129:L129"/>
    <mergeCell ref="N129:O129"/>
    <mergeCell ref="B130:E130"/>
    <mergeCell ref="F130:G130"/>
    <mergeCell ref="I130:J130"/>
    <mergeCell ref="K130:L130"/>
    <mergeCell ref="N130:O130"/>
    <mergeCell ref="B127:E127"/>
    <mergeCell ref="F127:G127"/>
    <mergeCell ref="I127:J127"/>
    <mergeCell ref="K127:L127"/>
    <mergeCell ref="N127:O127"/>
    <mergeCell ref="B128:E128"/>
    <mergeCell ref="F128:G128"/>
    <mergeCell ref="I128:J128"/>
    <mergeCell ref="K128:L128"/>
    <mergeCell ref="N128:O128"/>
    <mergeCell ref="B125:E125"/>
    <mergeCell ref="F125:G125"/>
    <mergeCell ref="I125:J125"/>
    <mergeCell ref="K125:L125"/>
    <mergeCell ref="N125:O125"/>
    <mergeCell ref="B126:E126"/>
    <mergeCell ref="F126:G126"/>
    <mergeCell ref="I126:J126"/>
    <mergeCell ref="K126:L126"/>
    <mergeCell ref="N126:O126"/>
    <mergeCell ref="B123:E123"/>
    <mergeCell ref="F123:G123"/>
    <mergeCell ref="I123:J123"/>
    <mergeCell ref="K123:L123"/>
    <mergeCell ref="N123:O123"/>
    <mergeCell ref="B124:E124"/>
    <mergeCell ref="F124:G124"/>
    <mergeCell ref="I124:J124"/>
    <mergeCell ref="K124:L124"/>
    <mergeCell ref="N124:O124"/>
    <mergeCell ref="B121:E121"/>
    <mergeCell ref="F121:G121"/>
    <mergeCell ref="I121:J121"/>
    <mergeCell ref="K121:L121"/>
    <mergeCell ref="N121:O121"/>
    <mergeCell ref="B122:E122"/>
    <mergeCell ref="F122:G122"/>
    <mergeCell ref="I122:J122"/>
    <mergeCell ref="K122:L122"/>
    <mergeCell ref="N122:O122"/>
    <mergeCell ref="B119:E119"/>
    <mergeCell ref="F119:G119"/>
    <mergeCell ref="I119:J119"/>
    <mergeCell ref="K119:L119"/>
    <mergeCell ref="N119:O119"/>
    <mergeCell ref="B120:E120"/>
    <mergeCell ref="F120:G120"/>
    <mergeCell ref="I120:J120"/>
    <mergeCell ref="K120:L120"/>
    <mergeCell ref="N120:O120"/>
    <mergeCell ref="B117:E117"/>
    <mergeCell ref="F117:G117"/>
    <mergeCell ref="I117:J117"/>
    <mergeCell ref="K117:L117"/>
    <mergeCell ref="N117:O117"/>
    <mergeCell ref="B118:E118"/>
    <mergeCell ref="F118:G118"/>
    <mergeCell ref="I118:J118"/>
    <mergeCell ref="K118:L118"/>
    <mergeCell ref="N118:O118"/>
    <mergeCell ref="B115:E115"/>
    <mergeCell ref="F115:G115"/>
    <mergeCell ref="I115:J115"/>
    <mergeCell ref="K115:L115"/>
    <mergeCell ref="N115:O115"/>
    <mergeCell ref="B116:E116"/>
    <mergeCell ref="F116:G116"/>
    <mergeCell ref="I116:J116"/>
    <mergeCell ref="K116:L116"/>
    <mergeCell ref="N116:O116"/>
    <mergeCell ref="B113:E113"/>
    <mergeCell ref="F113:G113"/>
    <mergeCell ref="I113:J113"/>
    <mergeCell ref="K113:L113"/>
    <mergeCell ref="N113:O113"/>
    <mergeCell ref="B114:E114"/>
    <mergeCell ref="F114:G114"/>
    <mergeCell ref="I114:J114"/>
    <mergeCell ref="K114:L114"/>
    <mergeCell ref="N114:O114"/>
    <mergeCell ref="B111:E111"/>
    <mergeCell ref="F111:G111"/>
    <mergeCell ref="I111:J111"/>
    <mergeCell ref="K111:L111"/>
    <mergeCell ref="N111:O111"/>
    <mergeCell ref="B112:E112"/>
    <mergeCell ref="F112:G112"/>
    <mergeCell ref="I112:J112"/>
    <mergeCell ref="K112:L112"/>
    <mergeCell ref="N112:O112"/>
    <mergeCell ref="B109:E109"/>
    <mergeCell ref="F109:G109"/>
    <mergeCell ref="I109:J109"/>
    <mergeCell ref="K109:L109"/>
    <mergeCell ref="N109:O109"/>
    <mergeCell ref="B110:E110"/>
    <mergeCell ref="F110:G110"/>
    <mergeCell ref="I110:J110"/>
    <mergeCell ref="K110:L110"/>
    <mergeCell ref="N110:O110"/>
    <mergeCell ref="B107:E107"/>
    <mergeCell ref="F107:G107"/>
    <mergeCell ref="I107:J107"/>
    <mergeCell ref="K107:L107"/>
    <mergeCell ref="N107:O107"/>
    <mergeCell ref="B108:E108"/>
    <mergeCell ref="F108:G108"/>
    <mergeCell ref="I108:J108"/>
    <mergeCell ref="K108:L108"/>
    <mergeCell ref="N108:O108"/>
    <mergeCell ref="B105:E105"/>
    <mergeCell ref="F105:G105"/>
    <mergeCell ref="I105:J105"/>
    <mergeCell ref="K105:L105"/>
    <mergeCell ref="N105:O105"/>
    <mergeCell ref="B106:E106"/>
    <mergeCell ref="F106:G106"/>
    <mergeCell ref="I106:J106"/>
    <mergeCell ref="K106:L106"/>
    <mergeCell ref="N106:O106"/>
    <mergeCell ref="B103:E103"/>
    <mergeCell ref="F103:G103"/>
    <mergeCell ref="I103:J103"/>
    <mergeCell ref="K103:L103"/>
    <mergeCell ref="N103:O103"/>
    <mergeCell ref="B104:E104"/>
    <mergeCell ref="F104:G104"/>
    <mergeCell ref="I104:J104"/>
    <mergeCell ref="K104:L104"/>
    <mergeCell ref="N104:O104"/>
    <mergeCell ref="B101:E101"/>
    <mergeCell ref="F101:G101"/>
    <mergeCell ref="I101:J101"/>
    <mergeCell ref="K101:L101"/>
    <mergeCell ref="N101:O101"/>
    <mergeCell ref="B102:E102"/>
    <mergeCell ref="F102:G102"/>
    <mergeCell ref="I102:J102"/>
    <mergeCell ref="K102:L102"/>
    <mergeCell ref="N102:O102"/>
    <mergeCell ref="B99:E99"/>
    <mergeCell ref="F99:G99"/>
    <mergeCell ref="I99:J99"/>
    <mergeCell ref="K99:L99"/>
    <mergeCell ref="N99:O99"/>
    <mergeCell ref="B100:E100"/>
    <mergeCell ref="F100:G100"/>
    <mergeCell ref="I100:J100"/>
    <mergeCell ref="K100:L100"/>
    <mergeCell ref="N100:O100"/>
    <mergeCell ref="B98:C98"/>
    <mergeCell ref="D98:E98"/>
    <mergeCell ref="F98:G98"/>
    <mergeCell ref="I98:J98"/>
    <mergeCell ref="K98:L98"/>
    <mergeCell ref="N98:O98"/>
    <mergeCell ref="B97:C97"/>
    <mergeCell ref="D97:E97"/>
    <mergeCell ref="F97:G97"/>
    <mergeCell ref="I97:J97"/>
    <mergeCell ref="K97:L97"/>
    <mergeCell ref="N97:O97"/>
    <mergeCell ref="B96:C96"/>
    <mergeCell ref="D96:E96"/>
    <mergeCell ref="F96:G96"/>
    <mergeCell ref="I96:J96"/>
    <mergeCell ref="K96:L96"/>
    <mergeCell ref="N96:O96"/>
    <mergeCell ref="N94:O94"/>
    <mergeCell ref="B95:C95"/>
    <mergeCell ref="D95:E95"/>
    <mergeCell ref="F95:G95"/>
    <mergeCell ref="I95:J95"/>
    <mergeCell ref="K95:L95"/>
    <mergeCell ref="N95:O95"/>
    <mergeCell ref="B93:E93"/>
    <mergeCell ref="F93:G93"/>
    <mergeCell ref="I93:J93"/>
    <mergeCell ref="K93:L93"/>
    <mergeCell ref="N93:O93"/>
    <mergeCell ref="B94:C94"/>
    <mergeCell ref="D94:E94"/>
    <mergeCell ref="F94:G94"/>
    <mergeCell ref="I94:J94"/>
    <mergeCell ref="K94:L94"/>
    <mergeCell ref="B91:E91"/>
    <mergeCell ref="F91:G91"/>
    <mergeCell ref="I91:J91"/>
    <mergeCell ref="K91:L91"/>
    <mergeCell ref="N91:O91"/>
    <mergeCell ref="B92:E92"/>
    <mergeCell ref="F92:G92"/>
    <mergeCell ref="I92:J92"/>
    <mergeCell ref="K92:L92"/>
    <mergeCell ref="N92:O92"/>
    <mergeCell ref="B89:E89"/>
    <mergeCell ref="F89:G89"/>
    <mergeCell ref="I89:J89"/>
    <mergeCell ref="K89:L89"/>
    <mergeCell ref="N89:O89"/>
    <mergeCell ref="B90:E90"/>
    <mergeCell ref="F90:G90"/>
    <mergeCell ref="I90:J90"/>
    <mergeCell ref="K90:L90"/>
    <mergeCell ref="N90:O90"/>
    <mergeCell ref="B87:E87"/>
    <mergeCell ref="F87:G87"/>
    <mergeCell ref="I87:J87"/>
    <mergeCell ref="K87:L87"/>
    <mergeCell ref="N87:O87"/>
    <mergeCell ref="B88:E88"/>
    <mergeCell ref="F88:G88"/>
    <mergeCell ref="I88:J88"/>
    <mergeCell ref="K88:L88"/>
    <mergeCell ref="N88:O88"/>
    <mergeCell ref="B85:E85"/>
    <mergeCell ref="F85:G85"/>
    <mergeCell ref="I85:J85"/>
    <mergeCell ref="K85:L85"/>
    <mergeCell ref="N85:O85"/>
    <mergeCell ref="B86:E86"/>
    <mergeCell ref="F86:G86"/>
    <mergeCell ref="I86:J86"/>
    <mergeCell ref="K86:L86"/>
    <mergeCell ref="N86:O86"/>
    <mergeCell ref="B84:C84"/>
    <mergeCell ref="D84:E84"/>
    <mergeCell ref="F84:G84"/>
    <mergeCell ref="I84:J84"/>
    <mergeCell ref="K84:L84"/>
    <mergeCell ref="N84:O84"/>
    <mergeCell ref="B83:C83"/>
    <mergeCell ref="D83:E83"/>
    <mergeCell ref="F83:G83"/>
    <mergeCell ref="I83:J83"/>
    <mergeCell ref="K83:L83"/>
    <mergeCell ref="N83:O83"/>
    <mergeCell ref="B82:C82"/>
    <mergeCell ref="D82:E82"/>
    <mergeCell ref="F82:G82"/>
    <mergeCell ref="I82:J82"/>
    <mergeCell ref="K82:L82"/>
    <mergeCell ref="N82:O82"/>
    <mergeCell ref="B81:C81"/>
    <mergeCell ref="D81:E81"/>
    <mergeCell ref="F81:G81"/>
    <mergeCell ref="I81:J81"/>
    <mergeCell ref="K81:L81"/>
    <mergeCell ref="N81:O81"/>
    <mergeCell ref="N79:O79"/>
    <mergeCell ref="B80:C80"/>
    <mergeCell ref="D80:E80"/>
    <mergeCell ref="F80:G80"/>
    <mergeCell ref="I80:J80"/>
    <mergeCell ref="K80:L80"/>
    <mergeCell ref="N80:O80"/>
    <mergeCell ref="B78:E78"/>
    <mergeCell ref="F78:G78"/>
    <mergeCell ref="I78:J78"/>
    <mergeCell ref="K78:L78"/>
    <mergeCell ref="N78:O78"/>
    <mergeCell ref="B79:C79"/>
    <mergeCell ref="D79:E79"/>
    <mergeCell ref="F79:G79"/>
    <mergeCell ref="I79:J79"/>
    <mergeCell ref="K79:L79"/>
    <mergeCell ref="B77:C77"/>
    <mergeCell ref="D77:E77"/>
    <mergeCell ref="F77:G77"/>
    <mergeCell ref="I77:J77"/>
    <mergeCell ref="K77:L77"/>
    <mergeCell ref="N77:O77"/>
    <mergeCell ref="B76:C76"/>
    <mergeCell ref="D76:E76"/>
    <mergeCell ref="F76:G76"/>
    <mergeCell ref="I76:J76"/>
    <mergeCell ref="K76:L76"/>
    <mergeCell ref="N76:O76"/>
    <mergeCell ref="B75:C75"/>
    <mergeCell ref="D75:E75"/>
    <mergeCell ref="F75:G75"/>
    <mergeCell ref="I75:J75"/>
    <mergeCell ref="K75:L75"/>
    <mergeCell ref="N75:O75"/>
    <mergeCell ref="N73:O73"/>
    <mergeCell ref="B74:C74"/>
    <mergeCell ref="D74:E74"/>
    <mergeCell ref="F74:G74"/>
    <mergeCell ref="I74:J74"/>
    <mergeCell ref="K74:L74"/>
    <mergeCell ref="N74:O74"/>
    <mergeCell ref="B72:E72"/>
    <mergeCell ref="F72:G72"/>
    <mergeCell ref="I72:J72"/>
    <mergeCell ref="K72:L72"/>
    <mergeCell ref="N72:O72"/>
    <mergeCell ref="B73:C73"/>
    <mergeCell ref="D73:E73"/>
    <mergeCell ref="F73:G73"/>
    <mergeCell ref="I73:J73"/>
    <mergeCell ref="K73:L73"/>
    <mergeCell ref="B70:E70"/>
    <mergeCell ref="F70:G70"/>
    <mergeCell ref="I70:J70"/>
    <mergeCell ref="K70:L70"/>
    <mergeCell ref="N70:O70"/>
    <mergeCell ref="B71:E71"/>
    <mergeCell ref="F71:G71"/>
    <mergeCell ref="I71:J71"/>
    <mergeCell ref="K71:L71"/>
    <mergeCell ref="N71:O71"/>
    <mergeCell ref="B68:E68"/>
    <mergeCell ref="F68:G68"/>
    <mergeCell ref="I68:J68"/>
    <mergeCell ref="K68:L68"/>
    <mergeCell ref="N68:O68"/>
    <mergeCell ref="B69:E69"/>
    <mergeCell ref="F69:G69"/>
    <mergeCell ref="I69:J69"/>
    <mergeCell ref="K69:L69"/>
    <mergeCell ref="N69:O69"/>
    <mergeCell ref="B67:C67"/>
    <mergeCell ref="D67:E67"/>
    <mergeCell ref="F67:G67"/>
    <mergeCell ref="I67:J67"/>
    <mergeCell ref="K67:L67"/>
    <mergeCell ref="N67:O67"/>
    <mergeCell ref="B66:C66"/>
    <mergeCell ref="D66:E66"/>
    <mergeCell ref="F66:G66"/>
    <mergeCell ref="I66:J66"/>
    <mergeCell ref="K66:L66"/>
    <mergeCell ref="N66:O66"/>
    <mergeCell ref="N64:O64"/>
    <mergeCell ref="B65:C65"/>
    <mergeCell ref="D65:E65"/>
    <mergeCell ref="F65:G65"/>
    <mergeCell ref="I65:J65"/>
    <mergeCell ref="K65:L65"/>
    <mergeCell ref="N65:O65"/>
    <mergeCell ref="B63:E63"/>
    <mergeCell ref="F63:G63"/>
    <mergeCell ref="I63:J63"/>
    <mergeCell ref="K63:L63"/>
    <mergeCell ref="N63:O63"/>
    <mergeCell ref="B64:C64"/>
    <mergeCell ref="D64:E64"/>
    <mergeCell ref="F64:G64"/>
    <mergeCell ref="I64:J64"/>
    <mergeCell ref="K64:L64"/>
    <mergeCell ref="N61:O61"/>
    <mergeCell ref="B62:E62"/>
    <mergeCell ref="F62:G62"/>
    <mergeCell ref="I62:J62"/>
    <mergeCell ref="K62:L62"/>
    <mergeCell ref="N62:O62"/>
    <mergeCell ref="B60:E60"/>
    <mergeCell ref="F60:G60"/>
    <mergeCell ref="I60:J60"/>
    <mergeCell ref="K60:L60"/>
    <mergeCell ref="N60:O60"/>
    <mergeCell ref="B61:C61"/>
    <mergeCell ref="D61:E61"/>
    <mergeCell ref="F61:G61"/>
    <mergeCell ref="I61:J61"/>
    <mergeCell ref="K61:L61"/>
    <mergeCell ref="B59:C59"/>
    <mergeCell ref="D59:E59"/>
    <mergeCell ref="F59:G59"/>
    <mergeCell ref="I59:J59"/>
    <mergeCell ref="K59:L59"/>
    <mergeCell ref="N59:O59"/>
    <mergeCell ref="B58:C58"/>
    <mergeCell ref="D58:E58"/>
    <mergeCell ref="F58:G58"/>
    <mergeCell ref="I58:J58"/>
    <mergeCell ref="K58:L58"/>
    <mergeCell ref="N58:O58"/>
    <mergeCell ref="B57:C57"/>
    <mergeCell ref="D57:E57"/>
    <mergeCell ref="F57:G57"/>
    <mergeCell ref="I57:J57"/>
    <mergeCell ref="K57:L57"/>
    <mergeCell ref="N57:O57"/>
    <mergeCell ref="B56:C56"/>
    <mergeCell ref="D56:E56"/>
    <mergeCell ref="F56:G56"/>
    <mergeCell ref="I56:J56"/>
    <mergeCell ref="K56:L56"/>
    <mergeCell ref="N56:O56"/>
    <mergeCell ref="B54:E54"/>
    <mergeCell ref="F54:G54"/>
    <mergeCell ref="I54:J54"/>
    <mergeCell ref="K54:L54"/>
    <mergeCell ref="N54:O54"/>
    <mergeCell ref="B55:E55"/>
    <mergeCell ref="F55:G55"/>
    <mergeCell ref="I55:J55"/>
    <mergeCell ref="K55:L55"/>
    <mergeCell ref="N55:O55"/>
    <mergeCell ref="N52:O52"/>
    <mergeCell ref="B53:C53"/>
    <mergeCell ref="D53:E53"/>
    <mergeCell ref="F53:G53"/>
    <mergeCell ref="I53:J53"/>
    <mergeCell ref="K53:L53"/>
    <mergeCell ref="N53:O53"/>
    <mergeCell ref="B51:E51"/>
    <mergeCell ref="F51:G51"/>
    <mergeCell ref="I51:J51"/>
    <mergeCell ref="K51:L51"/>
    <mergeCell ref="N51:O51"/>
    <mergeCell ref="B52:C52"/>
    <mergeCell ref="D52:E52"/>
    <mergeCell ref="F52:G52"/>
    <mergeCell ref="I52:J52"/>
    <mergeCell ref="K52:L52"/>
    <mergeCell ref="B50:C50"/>
    <mergeCell ref="D50:E50"/>
    <mergeCell ref="F50:G50"/>
    <mergeCell ref="I50:J50"/>
    <mergeCell ref="K50:L50"/>
    <mergeCell ref="N50:O50"/>
    <mergeCell ref="B49:C49"/>
    <mergeCell ref="D49:E49"/>
    <mergeCell ref="F49:G49"/>
    <mergeCell ref="I49:J49"/>
    <mergeCell ref="K49:L49"/>
    <mergeCell ref="N49:O49"/>
    <mergeCell ref="B48:C48"/>
    <mergeCell ref="D48:E48"/>
    <mergeCell ref="F48:G48"/>
    <mergeCell ref="I48:J48"/>
    <mergeCell ref="K48:L48"/>
    <mergeCell ref="N48:O48"/>
    <mergeCell ref="N46:O46"/>
    <mergeCell ref="B47:C47"/>
    <mergeCell ref="D47:E47"/>
    <mergeCell ref="F47:G47"/>
    <mergeCell ref="I47:J47"/>
    <mergeCell ref="K47:L47"/>
    <mergeCell ref="N47:O47"/>
    <mergeCell ref="B45:E45"/>
    <mergeCell ref="F45:G45"/>
    <mergeCell ref="I45:J45"/>
    <mergeCell ref="K45:L45"/>
    <mergeCell ref="N45:O45"/>
    <mergeCell ref="B46:C46"/>
    <mergeCell ref="D46:E46"/>
    <mergeCell ref="F46:G46"/>
    <mergeCell ref="I46:J46"/>
    <mergeCell ref="K46:L46"/>
    <mergeCell ref="B44:C44"/>
    <mergeCell ref="D44:E44"/>
    <mergeCell ref="F44:G44"/>
    <mergeCell ref="I44:J44"/>
    <mergeCell ref="K44:L44"/>
    <mergeCell ref="N44:O44"/>
    <mergeCell ref="B43:C43"/>
    <mergeCell ref="D43:E43"/>
    <mergeCell ref="F43:G43"/>
    <mergeCell ref="I43:J43"/>
    <mergeCell ref="K43:L43"/>
    <mergeCell ref="N43:O43"/>
    <mergeCell ref="B42:C42"/>
    <mergeCell ref="D42:E42"/>
    <mergeCell ref="F42:G42"/>
    <mergeCell ref="I42:J42"/>
    <mergeCell ref="K42:L42"/>
    <mergeCell ref="N42:O42"/>
    <mergeCell ref="B41:C41"/>
    <mergeCell ref="D41:E41"/>
    <mergeCell ref="F41:G41"/>
    <mergeCell ref="I41:J41"/>
    <mergeCell ref="K41:L41"/>
    <mergeCell ref="N41:O41"/>
    <mergeCell ref="N39:O39"/>
    <mergeCell ref="B40:C40"/>
    <mergeCell ref="D40:E40"/>
    <mergeCell ref="F40:G40"/>
    <mergeCell ref="I40:J40"/>
    <mergeCell ref="K40:L40"/>
    <mergeCell ref="N40:O40"/>
    <mergeCell ref="B38:E38"/>
    <mergeCell ref="F38:G38"/>
    <mergeCell ref="I38:J38"/>
    <mergeCell ref="K38:L38"/>
    <mergeCell ref="N38:O38"/>
    <mergeCell ref="B39:C39"/>
    <mergeCell ref="D39:E39"/>
    <mergeCell ref="F39:G39"/>
    <mergeCell ref="I39:J39"/>
    <mergeCell ref="K39:L39"/>
    <mergeCell ref="B37:C37"/>
    <mergeCell ref="D37:E37"/>
    <mergeCell ref="F37:G37"/>
    <mergeCell ref="I37:J37"/>
    <mergeCell ref="K37:L37"/>
    <mergeCell ref="N37:O37"/>
    <mergeCell ref="B36:C36"/>
    <mergeCell ref="D36:E36"/>
    <mergeCell ref="F36:G36"/>
    <mergeCell ref="I36:J36"/>
    <mergeCell ref="K36:L36"/>
    <mergeCell ref="N36:O36"/>
    <mergeCell ref="B35:C35"/>
    <mergeCell ref="D35:E35"/>
    <mergeCell ref="F35:G35"/>
    <mergeCell ref="I35:J35"/>
    <mergeCell ref="K35:L35"/>
    <mergeCell ref="N35:O35"/>
    <mergeCell ref="B34:C34"/>
    <mergeCell ref="D34:E34"/>
    <mergeCell ref="F34:G34"/>
    <mergeCell ref="I34:J34"/>
    <mergeCell ref="K34:L34"/>
    <mergeCell ref="N34:O34"/>
    <mergeCell ref="B32:E32"/>
    <mergeCell ref="F32:G32"/>
    <mergeCell ref="I32:J32"/>
    <mergeCell ref="K32:L32"/>
    <mergeCell ref="N32:O32"/>
    <mergeCell ref="B33:E33"/>
    <mergeCell ref="F33:G33"/>
    <mergeCell ref="I33:J33"/>
    <mergeCell ref="K33:L33"/>
    <mergeCell ref="N33:O33"/>
    <mergeCell ref="B30:E30"/>
    <mergeCell ref="F30:G30"/>
    <mergeCell ref="I30:J30"/>
    <mergeCell ref="K30:L30"/>
    <mergeCell ref="N30:O30"/>
    <mergeCell ref="B31:E31"/>
    <mergeCell ref="F31:G31"/>
    <mergeCell ref="I31:J31"/>
    <mergeCell ref="K31:L31"/>
    <mergeCell ref="N31:O31"/>
    <mergeCell ref="B28:E28"/>
    <mergeCell ref="F28:G28"/>
    <mergeCell ref="I28:J28"/>
    <mergeCell ref="K28:L28"/>
    <mergeCell ref="N28:O28"/>
    <mergeCell ref="B29:E29"/>
    <mergeCell ref="F29:G29"/>
    <mergeCell ref="I29:J29"/>
    <mergeCell ref="K29:L29"/>
    <mergeCell ref="N29:O29"/>
    <mergeCell ref="B26:E26"/>
    <mergeCell ref="F26:G26"/>
    <mergeCell ref="I26:J26"/>
    <mergeCell ref="K26:L26"/>
    <mergeCell ref="N26:O26"/>
    <mergeCell ref="B27:E27"/>
    <mergeCell ref="F27:G27"/>
    <mergeCell ref="I27:J27"/>
    <mergeCell ref="K27:L27"/>
    <mergeCell ref="N27:O27"/>
    <mergeCell ref="B24:E24"/>
    <mergeCell ref="F24:G24"/>
    <mergeCell ref="I24:J24"/>
    <mergeCell ref="K24:L24"/>
    <mergeCell ref="N24:O24"/>
    <mergeCell ref="B25:E25"/>
    <mergeCell ref="F25:G25"/>
    <mergeCell ref="I25:J25"/>
    <mergeCell ref="K25:L25"/>
    <mergeCell ref="N25:O25"/>
    <mergeCell ref="B22:E22"/>
    <mergeCell ref="F22:G22"/>
    <mergeCell ref="I22:J22"/>
    <mergeCell ref="K22:L22"/>
    <mergeCell ref="N22:O22"/>
    <mergeCell ref="B23:E23"/>
    <mergeCell ref="F23:G23"/>
    <mergeCell ref="I23:J23"/>
    <mergeCell ref="K23:L23"/>
    <mergeCell ref="N23:O23"/>
    <mergeCell ref="B20:E20"/>
    <mergeCell ref="F20:G20"/>
    <mergeCell ref="I20:J20"/>
    <mergeCell ref="K20:L20"/>
    <mergeCell ref="N20:O20"/>
    <mergeCell ref="B21:E21"/>
    <mergeCell ref="F21:G21"/>
    <mergeCell ref="I21:J21"/>
    <mergeCell ref="K21:L21"/>
    <mergeCell ref="N21:O21"/>
    <mergeCell ref="B18:E18"/>
    <mergeCell ref="F18:G18"/>
    <mergeCell ref="I18:J18"/>
    <mergeCell ref="K18:L18"/>
    <mergeCell ref="N18:O18"/>
    <mergeCell ref="B19:E19"/>
    <mergeCell ref="F19:G19"/>
    <mergeCell ref="I19:J19"/>
    <mergeCell ref="K19:L19"/>
    <mergeCell ref="N19:O19"/>
    <mergeCell ref="B16:E16"/>
    <mergeCell ref="F16:G16"/>
    <mergeCell ref="I16:J16"/>
    <mergeCell ref="K16:L16"/>
    <mergeCell ref="N16:O16"/>
    <mergeCell ref="B17:E17"/>
    <mergeCell ref="F17:G17"/>
    <mergeCell ref="I17:J17"/>
    <mergeCell ref="K17:L17"/>
    <mergeCell ref="N17:O17"/>
    <mergeCell ref="B14:E14"/>
    <mergeCell ref="F14:G14"/>
    <mergeCell ref="I14:J14"/>
    <mergeCell ref="K14:L14"/>
    <mergeCell ref="N14:O14"/>
    <mergeCell ref="B15:E15"/>
    <mergeCell ref="F15:G15"/>
    <mergeCell ref="I15:J15"/>
    <mergeCell ref="K15:L15"/>
    <mergeCell ref="N15:O15"/>
    <mergeCell ref="N11:O12"/>
    <mergeCell ref="B12:E12"/>
    <mergeCell ref="B13:E13"/>
    <mergeCell ref="F13:G13"/>
    <mergeCell ref="I13:J13"/>
    <mergeCell ref="K13:L13"/>
    <mergeCell ref="N13:O13"/>
    <mergeCell ref="B11:E11"/>
    <mergeCell ref="F11:G12"/>
    <mergeCell ref="H11:H12"/>
    <mergeCell ref="I11:J12"/>
    <mergeCell ref="K11:L12"/>
    <mergeCell ref="M11:M12"/>
    <mergeCell ref="B2:O5"/>
    <mergeCell ref="B6:J6"/>
    <mergeCell ref="K6:L10"/>
    <mergeCell ref="N6:O10"/>
    <mergeCell ref="B7:J7"/>
    <mergeCell ref="B8:J8"/>
    <mergeCell ref="B9:J9"/>
    <mergeCell ref="B10:J10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100"/>
  <sheetViews>
    <sheetView workbookViewId="0"/>
  </sheetViews>
  <sheetFormatPr defaultRowHeight="15" x14ac:dyDescent="0.25"/>
  <cols>
    <col min="1" max="2" width="9.140625" customWidth="1"/>
    <col min="3" max="3" width="7" customWidth="1"/>
    <col min="4" max="4" width="9.140625" hidden="1" customWidth="1"/>
    <col min="5" max="5" width="33.42578125" customWidth="1"/>
    <col min="6" max="6" width="9.140625" customWidth="1"/>
    <col min="7" max="7" width="16.5703125" customWidth="1"/>
    <col min="8" max="9" width="18" customWidth="1"/>
    <col min="10" max="10" width="19.42578125" customWidth="1"/>
    <col min="11" max="11" width="9.140625" customWidth="1"/>
  </cols>
  <sheetData>
    <row r="3" spans="3:10" ht="15.75" x14ac:dyDescent="0.25">
      <c r="G3" s="156" t="s">
        <v>436</v>
      </c>
    </row>
    <row r="4" spans="3:10" ht="15.75" x14ac:dyDescent="0.25">
      <c r="G4" s="229"/>
    </row>
    <row r="5" spans="3:10" ht="15.75" x14ac:dyDescent="0.25">
      <c r="G5" s="1" t="s">
        <v>1</v>
      </c>
    </row>
    <row r="6" spans="3:10" ht="15.75" x14ac:dyDescent="0.25">
      <c r="G6" s="1" t="s">
        <v>437</v>
      </c>
    </row>
    <row r="7" spans="3:10" ht="15.75" x14ac:dyDescent="0.25">
      <c r="G7" s="1" t="s">
        <v>438</v>
      </c>
    </row>
    <row r="8" spans="3:10" ht="15.75" x14ac:dyDescent="0.25">
      <c r="C8" s="1"/>
    </row>
    <row r="9" spans="3:10" ht="16.5" thickBot="1" x14ac:dyDescent="0.3">
      <c r="G9" s="1" t="s">
        <v>237</v>
      </c>
    </row>
    <row r="10" spans="3:10" ht="15.75" thickBot="1" x14ac:dyDescent="0.3">
      <c r="C10" s="171" t="s">
        <v>391</v>
      </c>
      <c r="D10" s="171"/>
      <c r="E10" s="172" t="s">
        <v>6</v>
      </c>
      <c r="F10" s="173" t="s">
        <v>7</v>
      </c>
      <c r="G10" s="174" t="s">
        <v>392</v>
      </c>
      <c r="H10" s="174" t="s">
        <v>439</v>
      </c>
      <c r="I10" s="174" t="s">
        <v>440</v>
      </c>
      <c r="J10" s="174" t="s">
        <v>11</v>
      </c>
    </row>
    <row r="11" spans="3:10" ht="15.75" thickBot="1" x14ac:dyDescent="0.3">
      <c r="C11" s="175" t="s">
        <v>393</v>
      </c>
      <c r="D11" s="175"/>
      <c r="E11" s="172"/>
      <c r="F11" s="173"/>
      <c r="G11" s="174"/>
      <c r="H11" s="174"/>
      <c r="I11" s="174"/>
      <c r="J11" s="174"/>
    </row>
    <row r="12" spans="3:10" ht="15.75" thickBot="1" x14ac:dyDescent="0.3">
      <c r="C12" s="176" t="s">
        <v>12</v>
      </c>
      <c r="D12" s="176"/>
      <c r="E12" s="284" t="s">
        <v>13</v>
      </c>
      <c r="F12" s="285" t="s">
        <v>14</v>
      </c>
      <c r="G12" s="286" t="s">
        <v>15</v>
      </c>
      <c r="H12" s="24" t="s">
        <v>16</v>
      </c>
      <c r="I12" s="24"/>
      <c r="J12" s="24" t="s">
        <v>17</v>
      </c>
    </row>
    <row r="13" spans="3:10" ht="26.25" thickBot="1" x14ac:dyDescent="0.3">
      <c r="C13" s="177">
        <v>1</v>
      </c>
      <c r="D13" s="177"/>
      <c r="E13" s="287" t="s">
        <v>238</v>
      </c>
      <c r="F13" s="288" t="s">
        <v>239</v>
      </c>
      <c r="G13" s="289">
        <v>49578390</v>
      </c>
      <c r="H13" s="46"/>
      <c r="I13" s="290">
        <f>SUM(J13-G13)</f>
        <v>1048387</v>
      </c>
      <c r="J13" s="290">
        <v>50626777</v>
      </c>
    </row>
    <row r="14" spans="3:10" ht="26.25" thickBot="1" x14ac:dyDescent="0.3">
      <c r="C14" s="177">
        <v>2</v>
      </c>
      <c r="D14" s="177"/>
      <c r="E14" s="287" t="s">
        <v>240</v>
      </c>
      <c r="F14" s="288" t="s">
        <v>241</v>
      </c>
      <c r="G14" s="289">
        <v>31290520</v>
      </c>
      <c r="H14" s="46"/>
      <c r="I14" s="290">
        <f>SUM(J14-G14)</f>
        <v>553950</v>
      </c>
      <c r="J14" s="290">
        <v>31844470</v>
      </c>
    </row>
    <row r="15" spans="3:10" ht="39" thickBot="1" x14ac:dyDescent="0.3">
      <c r="C15" s="177">
        <v>3</v>
      </c>
      <c r="D15" s="177"/>
      <c r="E15" s="287" t="s">
        <v>242</v>
      </c>
      <c r="F15" s="288" t="s">
        <v>243</v>
      </c>
      <c r="G15" s="289">
        <v>60190533</v>
      </c>
      <c r="H15" s="46"/>
      <c r="I15" s="290">
        <f>SUM(J15-G15)</f>
        <v>-228570</v>
      </c>
      <c r="J15" s="290">
        <v>59961963</v>
      </c>
    </row>
    <row r="16" spans="3:10" ht="26.25" thickBot="1" x14ac:dyDescent="0.3">
      <c r="C16" s="177">
        <v>4</v>
      </c>
      <c r="D16" s="177"/>
      <c r="E16" s="287" t="s">
        <v>244</v>
      </c>
      <c r="F16" s="288" t="s">
        <v>245</v>
      </c>
      <c r="G16" s="289">
        <v>1447800</v>
      </c>
      <c r="H16" s="46"/>
      <c r="I16" s="46"/>
      <c r="J16" s="290">
        <v>1447800</v>
      </c>
    </row>
    <row r="17" spans="3:10" ht="26.25" thickBot="1" x14ac:dyDescent="0.3">
      <c r="C17" s="177">
        <v>5</v>
      </c>
      <c r="D17" s="177"/>
      <c r="E17" s="287" t="s">
        <v>246</v>
      </c>
      <c r="F17" s="288" t="s">
        <v>247</v>
      </c>
      <c r="G17" s="291"/>
      <c r="H17" s="290">
        <v>1169560</v>
      </c>
      <c r="I17" s="290">
        <v>5067819</v>
      </c>
      <c r="J17" s="290">
        <v>6237379</v>
      </c>
    </row>
    <row r="18" spans="3:10" ht="26.25" thickBot="1" x14ac:dyDescent="0.3">
      <c r="C18" s="177">
        <v>6</v>
      </c>
      <c r="D18" s="177"/>
      <c r="E18" s="287" t="s">
        <v>248</v>
      </c>
      <c r="F18" s="288" t="s">
        <v>249</v>
      </c>
      <c r="G18" s="291"/>
      <c r="H18" s="290">
        <v>1256100</v>
      </c>
      <c r="I18" s="290">
        <f>SUM(J18-H18)</f>
        <v>1012937</v>
      </c>
      <c r="J18" s="290">
        <v>2269037</v>
      </c>
    </row>
    <row r="19" spans="3:10" ht="26.25" thickBot="1" x14ac:dyDescent="0.3">
      <c r="C19" s="172">
        <v>7</v>
      </c>
      <c r="D19" s="172"/>
      <c r="E19" s="292" t="s">
        <v>250</v>
      </c>
      <c r="F19" s="293" t="s">
        <v>251</v>
      </c>
      <c r="G19" s="294">
        <f>SUM(G13:G18)</f>
        <v>142507243</v>
      </c>
      <c r="H19" s="59">
        <f>SUM(H13:H18)</f>
        <v>2425660</v>
      </c>
      <c r="I19" s="295">
        <f>SUM(I13:I18)</f>
        <v>7454523</v>
      </c>
      <c r="J19" s="295">
        <f>SUM(J13:J18)</f>
        <v>152387426</v>
      </c>
    </row>
    <row r="20" spans="3:10" ht="15.75" thickBot="1" x14ac:dyDescent="0.3">
      <c r="C20" s="176">
        <v>8</v>
      </c>
      <c r="D20" s="176"/>
      <c r="E20" s="296" t="s">
        <v>252</v>
      </c>
      <c r="F20" s="297" t="s">
        <v>253</v>
      </c>
      <c r="G20" s="298"/>
      <c r="H20" s="299">
        <v>354013</v>
      </c>
      <c r="I20" s="64"/>
      <c r="J20" s="299">
        <v>354013</v>
      </c>
    </row>
    <row r="21" spans="3:10" ht="39" thickBot="1" x14ac:dyDescent="0.3">
      <c r="C21" s="176">
        <v>9</v>
      </c>
      <c r="D21" s="176"/>
      <c r="E21" s="296" t="s">
        <v>254</v>
      </c>
      <c r="F21" s="297" t="s">
        <v>255</v>
      </c>
      <c r="G21" s="298"/>
      <c r="H21" s="64"/>
      <c r="I21" s="64"/>
      <c r="J21" s="64"/>
    </row>
    <row r="22" spans="3:10" ht="39" thickBot="1" x14ac:dyDescent="0.3">
      <c r="C22" s="176">
        <v>10</v>
      </c>
      <c r="D22" s="176"/>
      <c r="E22" s="296" t="s">
        <v>256</v>
      </c>
      <c r="F22" s="297" t="s">
        <v>257</v>
      </c>
      <c r="G22" s="298"/>
      <c r="H22" s="64"/>
      <c r="I22" s="64"/>
      <c r="J22" s="64"/>
    </row>
    <row r="23" spans="3:10" ht="39" thickBot="1" x14ac:dyDescent="0.3">
      <c r="C23" s="176">
        <v>11</v>
      </c>
      <c r="D23" s="176"/>
      <c r="E23" s="296" t="s">
        <v>258</v>
      </c>
      <c r="F23" s="297" t="s">
        <v>259</v>
      </c>
      <c r="G23" s="298"/>
      <c r="H23" s="64"/>
      <c r="I23" s="64"/>
      <c r="J23" s="64"/>
    </row>
    <row r="24" spans="3:10" ht="26.25" thickBot="1" x14ac:dyDescent="0.3">
      <c r="C24" s="176">
        <v>12</v>
      </c>
      <c r="D24" s="176"/>
      <c r="E24" s="296" t="s">
        <v>260</v>
      </c>
      <c r="F24" s="297" t="s">
        <v>261</v>
      </c>
      <c r="G24" s="300">
        <f>SUM(G25:G29)</f>
        <v>148943743</v>
      </c>
      <c r="H24" s="64">
        <f>SUM(H25:H29)</f>
        <v>75240</v>
      </c>
      <c r="I24" s="299">
        <f>SUM(I25:I29)</f>
        <v>55524452</v>
      </c>
      <c r="J24" s="299">
        <f>SUM(J25:J29)</f>
        <v>204543435</v>
      </c>
    </row>
    <row r="25" spans="3:10" ht="15.75" thickBot="1" x14ac:dyDescent="0.3">
      <c r="C25" s="162"/>
      <c r="D25" s="301"/>
      <c r="E25" s="302" t="s">
        <v>441</v>
      </c>
      <c r="F25" s="303"/>
      <c r="G25" s="304">
        <v>143847343</v>
      </c>
      <c r="H25" s="52"/>
      <c r="I25" s="305">
        <f>SUM(J25-G25)</f>
        <v>55390652</v>
      </c>
      <c r="J25" s="305">
        <v>199237995</v>
      </c>
    </row>
    <row r="26" spans="3:10" ht="15.75" thickBot="1" x14ac:dyDescent="0.3">
      <c r="C26" s="162"/>
      <c r="D26" s="301"/>
      <c r="E26" s="302" t="s">
        <v>442</v>
      </c>
      <c r="F26" s="303"/>
      <c r="G26" s="306"/>
      <c r="H26" s="305">
        <v>75240</v>
      </c>
      <c r="I26" s="305">
        <f>SUM(J26-H26)</f>
        <v>-25080</v>
      </c>
      <c r="J26" s="305">
        <v>50160</v>
      </c>
    </row>
    <row r="27" spans="3:10" ht="15.75" thickBot="1" x14ac:dyDescent="0.3">
      <c r="C27" s="162"/>
      <c r="D27" s="301"/>
      <c r="E27" s="302" t="s">
        <v>264</v>
      </c>
      <c r="F27" s="303"/>
      <c r="G27" s="304">
        <v>5096400</v>
      </c>
      <c r="H27" s="52"/>
      <c r="I27" s="305">
        <f>SUM(J27-G27)</f>
        <v>54300</v>
      </c>
      <c r="J27" s="305">
        <v>5150700</v>
      </c>
    </row>
    <row r="28" spans="3:10" ht="15.75" thickBot="1" x14ac:dyDescent="0.3">
      <c r="C28" s="162"/>
      <c r="D28" s="301"/>
      <c r="E28" s="302" t="s">
        <v>443</v>
      </c>
      <c r="F28" s="303"/>
      <c r="G28" s="304"/>
      <c r="H28" s="52"/>
      <c r="I28" s="305">
        <v>104580</v>
      </c>
      <c r="J28" s="305">
        <v>104580</v>
      </c>
    </row>
    <row r="29" spans="3:10" ht="26.25" thickBot="1" x14ac:dyDescent="0.3">
      <c r="C29" s="162"/>
      <c r="D29" s="301"/>
      <c r="E29" s="302" t="s">
        <v>398</v>
      </c>
      <c r="F29" s="303"/>
      <c r="G29" s="306"/>
      <c r="H29" s="52"/>
      <c r="I29" s="52"/>
      <c r="J29" s="52"/>
    </row>
    <row r="30" spans="3:10" ht="26.25" thickBot="1" x14ac:dyDescent="0.3">
      <c r="C30" s="172">
        <v>13</v>
      </c>
      <c r="D30" s="172"/>
      <c r="E30" s="292" t="s">
        <v>267</v>
      </c>
      <c r="F30" s="293" t="s">
        <v>268</v>
      </c>
      <c r="G30" s="294">
        <f>SUM(G19+G24)</f>
        <v>291450986</v>
      </c>
      <c r="H30" s="295">
        <f>SUM(H19+H20+H24)</f>
        <v>2854913</v>
      </c>
      <c r="I30" s="295">
        <f>SUM(I19+I24)</f>
        <v>62978975</v>
      </c>
      <c r="J30" s="295">
        <f>SUM(J19+J20+J24)</f>
        <v>357284874</v>
      </c>
    </row>
    <row r="31" spans="3:10" ht="26.25" thickBot="1" x14ac:dyDescent="0.3">
      <c r="C31" s="177">
        <v>14</v>
      </c>
      <c r="D31" s="177"/>
      <c r="E31" s="287" t="s">
        <v>269</v>
      </c>
      <c r="F31" s="288" t="s">
        <v>270</v>
      </c>
      <c r="G31" s="291"/>
      <c r="H31" s="46"/>
      <c r="I31" s="290">
        <v>34493647</v>
      </c>
      <c r="J31" s="290">
        <v>34493647</v>
      </c>
    </row>
    <row r="32" spans="3:10" ht="39" thickBot="1" x14ac:dyDescent="0.3">
      <c r="C32" s="177">
        <v>15</v>
      </c>
      <c r="D32" s="177"/>
      <c r="E32" s="287" t="s">
        <v>271</v>
      </c>
      <c r="F32" s="288" t="s">
        <v>272</v>
      </c>
      <c r="G32" s="291"/>
      <c r="H32" s="46"/>
      <c r="I32" s="46"/>
      <c r="J32" s="46"/>
    </row>
    <row r="33" spans="3:10" ht="39" thickBot="1" x14ac:dyDescent="0.3">
      <c r="C33" s="177">
        <v>16</v>
      </c>
      <c r="D33" s="177"/>
      <c r="E33" s="287" t="s">
        <v>273</v>
      </c>
      <c r="F33" s="288" t="s">
        <v>274</v>
      </c>
      <c r="G33" s="291"/>
      <c r="H33" s="46"/>
      <c r="I33" s="46"/>
      <c r="J33" s="46"/>
    </row>
    <row r="34" spans="3:10" ht="39" thickBot="1" x14ac:dyDescent="0.3">
      <c r="C34" s="177">
        <v>17</v>
      </c>
      <c r="D34" s="177"/>
      <c r="E34" s="287" t="s">
        <v>275</v>
      </c>
      <c r="F34" s="288" t="s">
        <v>276</v>
      </c>
      <c r="G34" s="291"/>
      <c r="H34" s="46"/>
      <c r="I34" s="46"/>
      <c r="J34" s="46"/>
    </row>
    <row r="35" spans="3:10" ht="26.25" thickBot="1" x14ac:dyDescent="0.3">
      <c r="C35" s="177">
        <v>18</v>
      </c>
      <c r="D35" s="177"/>
      <c r="E35" s="287" t="s">
        <v>277</v>
      </c>
      <c r="F35" s="288" t="s">
        <v>278</v>
      </c>
      <c r="G35" s="291"/>
      <c r="H35" s="46"/>
      <c r="I35" s="290">
        <v>59993615</v>
      </c>
      <c r="J35" s="290">
        <v>59993615</v>
      </c>
    </row>
    <row r="36" spans="3:10" ht="26.25" thickBot="1" x14ac:dyDescent="0.3">
      <c r="C36" s="162"/>
      <c r="D36" s="301"/>
      <c r="E36" s="307" t="s">
        <v>279</v>
      </c>
      <c r="F36" s="308"/>
      <c r="G36" s="306"/>
      <c r="H36" s="309"/>
      <c r="I36" s="309"/>
      <c r="J36" s="52"/>
    </row>
    <row r="37" spans="3:10" ht="15.75" thickBot="1" x14ac:dyDescent="0.3">
      <c r="C37" s="162"/>
      <c r="D37" s="301"/>
      <c r="E37" s="307" t="s">
        <v>280</v>
      </c>
      <c r="F37" s="310"/>
      <c r="G37" s="306"/>
      <c r="H37" s="52"/>
      <c r="I37" s="52"/>
      <c r="J37" s="52"/>
    </row>
    <row r="38" spans="3:10" ht="26.25" thickBot="1" x14ac:dyDescent="0.3">
      <c r="C38" s="172">
        <v>19</v>
      </c>
      <c r="D38" s="172"/>
      <c r="E38" s="292" t="s">
        <v>281</v>
      </c>
      <c r="F38" s="293" t="s">
        <v>282</v>
      </c>
      <c r="G38" s="311"/>
      <c r="H38" s="64"/>
      <c r="I38" s="299">
        <f>SUM(I31:I37)</f>
        <v>94487262</v>
      </c>
      <c r="J38" s="312">
        <f>SUM(J31:J36)</f>
        <v>94487262</v>
      </c>
    </row>
    <row r="39" spans="3:10" ht="15.75" thickBot="1" x14ac:dyDescent="0.3">
      <c r="C39" s="177">
        <v>20</v>
      </c>
      <c r="D39" s="177"/>
      <c r="E39" s="287" t="s">
        <v>283</v>
      </c>
      <c r="F39" s="288" t="s">
        <v>284</v>
      </c>
      <c r="G39" s="291"/>
      <c r="H39" s="46"/>
      <c r="I39" s="46"/>
      <c r="J39" s="46"/>
    </row>
    <row r="40" spans="3:10" ht="26.25" thickBot="1" x14ac:dyDescent="0.3">
      <c r="C40" s="162"/>
      <c r="D40" s="301"/>
      <c r="E40" s="307" t="s">
        <v>285</v>
      </c>
      <c r="F40" s="308"/>
      <c r="G40" s="306"/>
      <c r="H40" s="52"/>
      <c r="I40" s="52"/>
      <c r="J40" s="52"/>
    </row>
    <row r="41" spans="3:10" ht="15.75" thickBot="1" x14ac:dyDescent="0.3">
      <c r="C41" s="177">
        <v>21</v>
      </c>
      <c r="D41" s="177"/>
      <c r="E41" s="287" t="s">
        <v>286</v>
      </c>
      <c r="F41" s="288" t="s">
        <v>287</v>
      </c>
      <c r="G41" s="306"/>
      <c r="H41" s="46"/>
      <c r="I41" s="46"/>
      <c r="J41" s="46"/>
    </row>
    <row r="42" spans="3:10" ht="15.75" thickBot="1" x14ac:dyDescent="0.3">
      <c r="C42" s="172">
        <v>22</v>
      </c>
      <c r="D42" s="172"/>
      <c r="E42" s="292" t="s">
        <v>288</v>
      </c>
      <c r="F42" s="293" t="s">
        <v>289</v>
      </c>
      <c r="G42" s="298"/>
      <c r="H42" s="64"/>
      <c r="I42" s="64"/>
      <c r="J42" s="64"/>
    </row>
    <row r="43" spans="3:10" ht="15.75" thickBot="1" x14ac:dyDescent="0.3">
      <c r="C43" s="177">
        <v>23</v>
      </c>
      <c r="D43" s="177"/>
      <c r="E43" s="287" t="s">
        <v>290</v>
      </c>
      <c r="F43" s="288" t="s">
        <v>291</v>
      </c>
      <c r="G43" s="291"/>
      <c r="H43" s="46"/>
      <c r="I43" s="46"/>
      <c r="J43" s="46"/>
    </row>
    <row r="44" spans="3:10" ht="26.25" thickBot="1" x14ac:dyDescent="0.3">
      <c r="C44" s="177">
        <v>24</v>
      </c>
      <c r="D44" s="177"/>
      <c r="E44" s="287" t="s">
        <v>292</v>
      </c>
      <c r="F44" s="288" t="s">
        <v>293</v>
      </c>
      <c r="G44" s="291"/>
      <c r="H44" s="46"/>
      <c r="I44" s="46"/>
      <c r="J44" s="46"/>
    </row>
    <row r="45" spans="3:10" ht="15.75" thickBot="1" x14ac:dyDescent="0.3">
      <c r="C45" s="176">
        <v>25</v>
      </c>
      <c r="D45" s="176"/>
      <c r="E45" s="296" t="s">
        <v>294</v>
      </c>
      <c r="F45" s="297" t="s">
        <v>295</v>
      </c>
      <c r="G45" s="300">
        <v>800000</v>
      </c>
      <c r="H45" s="64"/>
      <c r="I45" s="299">
        <f>SUM(J45-G45)</f>
        <v>210821</v>
      </c>
      <c r="J45" s="299">
        <v>1010821</v>
      </c>
    </row>
    <row r="46" spans="3:10" ht="15.75" thickBot="1" x14ac:dyDescent="0.3">
      <c r="C46" s="162"/>
      <c r="D46" s="301"/>
      <c r="E46" s="307" t="s">
        <v>421</v>
      </c>
      <c r="F46" s="308"/>
      <c r="G46" s="306"/>
      <c r="H46" s="52"/>
      <c r="I46" s="52"/>
      <c r="J46" s="52"/>
    </row>
    <row r="47" spans="3:10" ht="15.75" thickBot="1" x14ac:dyDescent="0.3">
      <c r="C47" s="162"/>
      <c r="D47" s="301"/>
      <c r="E47" s="307" t="s">
        <v>296</v>
      </c>
      <c r="F47" s="310"/>
      <c r="G47" s="304">
        <v>800000</v>
      </c>
      <c r="H47" s="52"/>
      <c r="I47" s="305">
        <f>SUM(J47-G47)</f>
        <v>210821</v>
      </c>
      <c r="J47" s="305">
        <v>1010821</v>
      </c>
    </row>
    <row r="48" spans="3:10" ht="15.75" thickBot="1" x14ac:dyDescent="0.3">
      <c r="C48" s="176">
        <v>26</v>
      </c>
      <c r="D48" s="176"/>
      <c r="E48" s="296" t="s">
        <v>297</v>
      </c>
      <c r="F48" s="297" t="s">
        <v>298</v>
      </c>
      <c r="G48" s="300">
        <v>15000000</v>
      </c>
      <c r="H48" s="64"/>
      <c r="I48" s="299">
        <f>SUM(J48-G48)</f>
        <v>-376167</v>
      </c>
      <c r="J48" s="299">
        <v>14623833</v>
      </c>
    </row>
    <row r="49" spans="3:10" ht="15.75" thickBot="1" x14ac:dyDescent="0.3">
      <c r="C49" s="162"/>
      <c r="D49" s="301"/>
      <c r="E49" s="307" t="s">
        <v>299</v>
      </c>
      <c r="F49" s="308"/>
      <c r="G49" s="306"/>
      <c r="H49" s="52"/>
      <c r="I49" s="52"/>
      <c r="J49" s="52"/>
    </row>
    <row r="50" spans="3:10" ht="15.75" thickBot="1" x14ac:dyDescent="0.3">
      <c r="C50" s="162"/>
      <c r="D50" s="301"/>
      <c r="E50" s="307" t="s">
        <v>300</v>
      </c>
      <c r="F50" s="310"/>
      <c r="G50" s="289">
        <v>15000000</v>
      </c>
      <c r="H50" s="52"/>
      <c r="I50" s="305">
        <f>SUM(J50-G50)</f>
        <v>-376167</v>
      </c>
      <c r="J50" s="305">
        <v>14623833</v>
      </c>
    </row>
    <row r="51" spans="3:10" ht="15.75" thickBot="1" x14ac:dyDescent="0.3">
      <c r="C51" s="162"/>
      <c r="D51" s="301"/>
      <c r="E51" s="307" t="s">
        <v>301</v>
      </c>
      <c r="F51" s="310"/>
      <c r="G51" s="306"/>
      <c r="H51" s="52"/>
      <c r="I51" s="52"/>
      <c r="J51" s="52"/>
    </row>
    <row r="52" spans="3:10" ht="15.75" thickBot="1" x14ac:dyDescent="0.3">
      <c r="C52" s="176">
        <v>27</v>
      </c>
      <c r="D52" s="176"/>
      <c r="E52" s="296" t="s">
        <v>302</v>
      </c>
      <c r="F52" s="297" t="s">
        <v>303</v>
      </c>
      <c r="G52" s="311"/>
      <c r="H52" s="64"/>
      <c r="I52" s="64"/>
      <c r="J52" s="64"/>
    </row>
    <row r="53" spans="3:10" ht="26.25" thickBot="1" x14ac:dyDescent="0.3">
      <c r="C53" s="177">
        <v>28</v>
      </c>
      <c r="D53" s="177"/>
      <c r="E53" s="287" t="s">
        <v>304</v>
      </c>
      <c r="F53" s="288" t="s">
        <v>305</v>
      </c>
      <c r="G53" s="291"/>
      <c r="H53" s="46"/>
      <c r="I53" s="46"/>
      <c r="J53" s="46"/>
    </row>
    <row r="54" spans="3:10" ht="15.75" thickBot="1" x14ac:dyDescent="0.3">
      <c r="C54" s="176">
        <v>29</v>
      </c>
      <c r="D54" s="176"/>
      <c r="E54" s="296" t="s">
        <v>306</v>
      </c>
      <c r="F54" s="297" t="s">
        <v>307</v>
      </c>
      <c r="G54" s="300">
        <v>1000000</v>
      </c>
      <c r="H54" s="64"/>
      <c r="I54" s="299">
        <f>SUM(J54-G54)</f>
        <v>574379</v>
      </c>
      <c r="J54" s="299">
        <v>1574379</v>
      </c>
    </row>
    <row r="55" spans="3:10" ht="26.25" thickBot="1" x14ac:dyDescent="0.3">
      <c r="C55" s="162"/>
      <c r="D55" s="301"/>
      <c r="E55" s="307" t="s">
        <v>308</v>
      </c>
      <c r="F55" s="308"/>
      <c r="G55" s="289">
        <v>1000000</v>
      </c>
      <c r="H55" s="46"/>
      <c r="I55" s="290">
        <f>SUM(J55-G55)</f>
        <v>574379</v>
      </c>
      <c r="J55" s="290">
        <v>1574379</v>
      </c>
    </row>
    <row r="56" spans="3:10" ht="15.75" thickBot="1" x14ac:dyDescent="0.3">
      <c r="C56" s="177">
        <v>30</v>
      </c>
      <c r="D56" s="177"/>
      <c r="E56" s="287" t="s">
        <v>309</v>
      </c>
      <c r="F56" s="288" t="s">
        <v>310</v>
      </c>
      <c r="G56" s="306"/>
      <c r="H56" s="46"/>
      <c r="I56" s="46"/>
      <c r="J56" s="46"/>
    </row>
    <row r="57" spans="3:10" ht="15.75" thickBot="1" x14ac:dyDescent="0.3">
      <c r="C57" s="164"/>
      <c r="D57" s="301"/>
      <c r="E57" s="307" t="s">
        <v>311</v>
      </c>
      <c r="F57" s="308"/>
      <c r="G57" s="306"/>
      <c r="H57" s="52"/>
      <c r="I57" s="52"/>
      <c r="J57" s="52"/>
    </row>
    <row r="58" spans="3:10" ht="26.25" thickBot="1" x14ac:dyDescent="0.3">
      <c r="C58" s="176">
        <v>31</v>
      </c>
      <c r="D58" s="176"/>
      <c r="E58" s="296" t="s">
        <v>312</v>
      </c>
      <c r="F58" s="297" t="s">
        <v>313</v>
      </c>
      <c r="G58" s="294">
        <f>SUM(G48+G54)</f>
        <v>16000000</v>
      </c>
      <c r="H58" s="59"/>
      <c r="I58" s="295">
        <f>SUM(J58-G58)</f>
        <v>198212</v>
      </c>
      <c r="J58" s="295">
        <f>SUM(J48+J54)</f>
        <v>16198212</v>
      </c>
    </row>
    <row r="59" spans="3:10" ht="15.75" thickBot="1" x14ac:dyDescent="0.3">
      <c r="C59" s="176">
        <v>32</v>
      </c>
      <c r="D59" s="176"/>
      <c r="E59" s="296" t="s">
        <v>314</v>
      </c>
      <c r="F59" s="297" t="s">
        <v>315</v>
      </c>
      <c r="G59" s="294">
        <v>300000</v>
      </c>
      <c r="H59" s="59"/>
      <c r="I59" s="295">
        <f>SUM(J59-G59)</f>
        <v>-70540</v>
      </c>
      <c r="J59" s="295">
        <v>229460</v>
      </c>
    </row>
    <row r="60" spans="3:10" ht="15.75" thickBot="1" x14ac:dyDescent="0.3">
      <c r="C60" s="162"/>
      <c r="D60" s="301"/>
      <c r="E60" s="307" t="s">
        <v>316</v>
      </c>
      <c r="F60" s="308"/>
      <c r="G60" s="306"/>
      <c r="H60" s="52"/>
      <c r="I60" s="52"/>
      <c r="J60" s="52"/>
    </row>
    <row r="61" spans="3:10" ht="26.25" thickBot="1" x14ac:dyDescent="0.3">
      <c r="C61" s="162"/>
      <c r="D61" s="301"/>
      <c r="E61" s="307" t="s">
        <v>317</v>
      </c>
      <c r="F61" s="310"/>
      <c r="G61" s="306"/>
      <c r="H61" s="52"/>
      <c r="I61" s="52"/>
      <c r="J61" s="52"/>
    </row>
    <row r="62" spans="3:10" ht="15.75" thickBot="1" x14ac:dyDescent="0.3">
      <c r="C62" s="162"/>
      <c r="D62" s="301"/>
      <c r="E62" s="307" t="s">
        <v>318</v>
      </c>
      <c r="F62" s="313"/>
      <c r="G62" s="304">
        <v>300000</v>
      </c>
      <c r="H62" s="52"/>
      <c r="I62" s="305">
        <f>SUM(J62-G62)</f>
        <v>-70540</v>
      </c>
      <c r="J62" s="290">
        <v>229460</v>
      </c>
    </row>
    <row r="63" spans="3:10" ht="15.75" thickBot="1" x14ac:dyDescent="0.3">
      <c r="C63" s="172">
        <v>33</v>
      </c>
      <c r="D63" s="172"/>
      <c r="E63" s="292" t="s">
        <v>319</v>
      </c>
      <c r="F63" s="293" t="s">
        <v>320</v>
      </c>
      <c r="G63" s="294">
        <f>SUM(G42++G45+G58+G59)</f>
        <v>17100000</v>
      </c>
      <c r="H63" s="59"/>
      <c r="I63" s="295">
        <f>SUM(I42+I45+I58+I59)</f>
        <v>338493</v>
      </c>
      <c r="J63" s="295">
        <f>SUM(J42+J45+J58+J59)</f>
        <v>17438493</v>
      </c>
    </row>
    <row r="64" spans="3:10" ht="15.75" thickBot="1" x14ac:dyDescent="0.3">
      <c r="C64" s="177">
        <v>34</v>
      </c>
      <c r="D64" s="177"/>
      <c r="E64" s="287" t="s">
        <v>321</v>
      </c>
      <c r="F64" s="288" t="s">
        <v>322</v>
      </c>
      <c r="G64" s="291"/>
      <c r="H64" s="46"/>
      <c r="I64" s="290">
        <v>447677</v>
      </c>
      <c r="J64" s="290">
        <v>447677</v>
      </c>
    </row>
    <row r="65" spans="3:10" ht="15.75" thickBot="1" x14ac:dyDescent="0.3">
      <c r="C65" s="162"/>
      <c r="D65" s="301"/>
      <c r="E65" s="307" t="s">
        <v>323</v>
      </c>
      <c r="F65" s="308"/>
      <c r="G65" s="306"/>
      <c r="H65" s="46"/>
      <c r="I65" s="46"/>
      <c r="J65" s="46"/>
    </row>
    <row r="66" spans="3:10" ht="15.75" thickBot="1" x14ac:dyDescent="0.3">
      <c r="C66" s="162"/>
      <c r="D66" s="301"/>
      <c r="E66" s="307" t="s">
        <v>324</v>
      </c>
      <c r="F66" s="310"/>
      <c r="G66" s="306"/>
      <c r="H66" s="52"/>
      <c r="I66" s="52"/>
      <c r="J66" s="52"/>
    </row>
    <row r="67" spans="3:10" ht="15.75" thickBot="1" x14ac:dyDescent="0.3">
      <c r="C67" s="162"/>
      <c r="D67" s="301"/>
      <c r="E67" s="307" t="s">
        <v>325</v>
      </c>
      <c r="F67" s="310"/>
      <c r="G67" s="306"/>
      <c r="H67" s="52"/>
      <c r="I67" s="52"/>
      <c r="J67" s="52"/>
    </row>
    <row r="68" spans="3:10" ht="15.75" thickBot="1" x14ac:dyDescent="0.3">
      <c r="C68" s="177">
        <v>35</v>
      </c>
      <c r="D68" s="177"/>
      <c r="E68" s="287" t="s">
        <v>326</v>
      </c>
      <c r="F68" s="288" t="s">
        <v>327</v>
      </c>
      <c r="G68" s="306"/>
      <c r="H68" s="46"/>
      <c r="I68" s="290">
        <v>2111731</v>
      </c>
      <c r="J68" s="290">
        <v>2111731</v>
      </c>
    </row>
    <row r="69" spans="3:10" ht="15.75" thickBot="1" x14ac:dyDescent="0.3">
      <c r="C69" s="162"/>
      <c r="D69" s="301"/>
      <c r="E69" s="307" t="s">
        <v>328</v>
      </c>
      <c r="F69" s="308"/>
      <c r="G69" s="306"/>
      <c r="H69" s="46"/>
      <c r="I69" s="290">
        <v>2111731</v>
      </c>
      <c r="J69" s="290">
        <v>2111731</v>
      </c>
    </row>
    <row r="70" spans="3:10" ht="15.75" thickBot="1" x14ac:dyDescent="0.3">
      <c r="C70" s="162"/>
      <c r="D70" s="301"/>
      <c r="E70" s="307" t="s">
        <v>329</v>
      </c>
      <c r="F70" s="310"/>
      <c r="G70" s="306"/>
      <c r="H70" s="52"/>
      <c r="I70" s="52"/>
      <c r="J70" s="52"/>
    </row>
    <row r="71" spans="3:10" ht="15.75" thickBot="1" x14ac:dyDescent="0.3">
      <c r="C71" s="177">
        <v>36</v>
      </c>
      <c r="D71" s="177"/>
      <c r="E71" s="287" t="s">
        <v>330</v>
      </c>
      <c r="F71" s="288" t="s">
        <v>331</v>
      </c>
      <c r="G71" s="306"/>
      <c r="H71" s="46"/>
      <c r="I71" s="290">
        <v>762633</v>
      </c>
      <c r="J71" s="290">
        <v>762633</v>
      </c>
    </row>
    <row r="72" spans="3:10" ht="15.75" thickBot="1" x14ac:dyDescent="0.3">
      <c r="C72" s="177">
        <v>37</v>
      </c>
      <c r="D72" s="177"/>
      <c r="E72" s="287" t="s">
        <v>332</v>
      </c>
      <c r="F72" s="288" t="s">
        <v>333</v>
      </c>
      <c r="G72" s="306"/>
      <c r="H72" s="46"/>
      <c r="I72" s="46"/>
      <c r="J72" s="46"/>
    </row>
    <row r="73" spans="3:10" ht="39" thickBot="1" x14ac:dyDescent="0.3">
      <c r="C73" s="162"/>
      <c r="D73" s="301"/>
      <c r="E73" s="307" t="s">
        <v>334</v>
      </c>
      <c r="F73" s="308"/>
      <c r="G73" s="306"/>
      <c r="H73" s="52"/>
      <c r="I73" s="52"/>
      <c r="J73" s="52"/>
    </row>
    <row r="74" spans="3:10" ht="15.75" thickBot="1" x14ac:dyDescent="0.3">
      <c r="C74" s="177">
        <v>38</v>
      </c>
      <c r="D74" s="177"/>
      <c r="E74" s="287" t="s">
        <v>335</v>
      </c>
      <c r="F74" s="288" t="s">
        <v>336</v>
      </c>
      <c r="G74" s="306"/>
      <c r="H74" s="46"/>
      <c r="I74" s="46"/>
      <c r="J74" s="46"/>
    </row>
    <row r="75" spans="3:10" ht="15.75" thickBot="1" x14ac:dyDescent="0.3">
      <c r="C75" s="177">
        <v>39</v>
      </c>
      <c r="D75" s="177"/>
      <c r="E75" s="287" t="s">
        <v>337</v>
      </c>
      <c r="F75" s="288" t="s">
        <v>338</v>
      </c>
      <c r="G75" s="291"/>
      <c r="H75" s="46"/>
      <c r="I75" s="46"/>
      <c r="J75" s="46"/>
    </row>
    <row r="76" spans="3:10" ht="15.75" thickBot="1" x14ac:dyDescent="0.3">
      <c r="C76" s="177">
        <v>40</v>
      </c>
      <c r="D76" s="177"/>
      <c r="E76" s="287" t="s">
        <v>339</v>
      </c>
      <c r="F76" s="288" t="s">
        <v>340</v>
      </c>
      <c r="G76" s="306"/>
      <c r="H76" s="46"/>
      <c r="I76" s="46"/>
      <c r="J76" s="46"/>
    </row>
    <row r="77" spans="3:10" ht="15.75" thickBot="1" x14ac:dyDescent="0.3">
      <c r="C77" s="177">
        <v>41</v>
      </c>
      <c r="D77" s="177"/>
      <c r="E77" s="287" t="s">
        <v>341</v>
      </c>
      <c r="F77" s="288" t="s">
        <v>342</v>
      </c>
      <c r="G77" s="289">
        <v>290000</v>
      </c>
      <c r="H77" s="46"/>
      <c r="I77" s="290">
        <f>SUM(J77-G77)</f>
        <v>-129496</v>
      </c>
      <c r="J77" s="290">
        <v>160504</v>
      </c>
    </row>
    <row r="78" spans="3:10" ht="15.75" thickBot="1" x14ac:dyDescent="0.3">
      <c r="C78" s="177">
        <v>42</v>
      </c>
      <c r="D78" s="177"/>
      <c r="E78" s="287" t="s">
        <v>343</v>
      </c>
      <c r="F78" s="288" t="s">
        <v>344</v>
      </c>
      <c r="G78" s="291"/>
      <c r="H78" s="46"/>
      <c r="I78" s="46"/>
      <c r="J78" s="46"/>
    </row>
    <row r="79" spans="3:10" ht="15.75" thickBot="1" x14ac:dyDescent="0.3">
      <c r="C79" s="177">
        <v>43</v>
      </c>
      <c r="D79" s="177"/>
      <c r="E79" s="287" t="s">
        <v>345</v>
      </c>
      <c r="F79" s="288" t="s">
        <v>346</v>
      </c>
      <c r="G79" s="291"/>
      <c r="H79" s="46"/>
      <c r="I79" s="290">
        <v>156356</v>
      </c>
      <c r="J79" s="290">
        <v>156356</v>
      </c>
    </row>
    <row r="80" spans="3:10" ht="15.75" thickBot="1" x14ac:dyDescent="0.3">
      <c r="C80" s="172">
        <v>44</v>
      </c>
      <c r="D80" s="172"/>
      <c r="E80" s="292" t="s">
        <v>347</v>
      </c>
      <c r="F80" s="293" t="s">
        <v>348</v>
      </c>
      <c r="G80" s="300">
        <f>SUM(G64+G68+G71+G72+G74+G75+G76+G77+G78+G79)</f>
        <v>290000</v>
      </c>
      <c r="H80" s="64"/>
      <c r="I80" s="299">
        <f>SUM(I64+I68+I71+I72+I74+I75+I76+I77+I78+I79)</f>
        <v>3348901</v>
      </c>
      <c r="J80" s="299">
        <f>SUM(J64+J68+J71+J72+J74+J75+J76+J77+J78+J79)</f>
        <v>3638901</v>
      </c>
    </row>
    <row r="81" spans="3:10" ht="15.75" thickBot="1" x14ac:dyDescent="0.3">
      <c r="C81" s="177">
        <v>45</v>
      </c>
      <c r="D81" s="177"/>
      <c r="E81" s="287" t="s">
        <v>349</v>
      </c>
      <c r="F81" s="288" t="s">
        <v>350</v>
      </c>
      <c r="G81" s="291"/>
      <c r="H81" s="46"/>
      <c r="I81" s="46"/>
      <c r="J81" s="46"/>
    </row>
    <row r="82" spans="3:10" ht="15.75" thickBot="1" x14ac:dyDescent="0.3">
      <c r="C82" s="177">
        <v>46</v>
      </c>
      <c r="D82" s="177"/>
      <c r="E82" s="287" t="s">
        <v>351</v>
      </c>
      <c r="F82" s="288" t="s">
        <v>352</v>
      </c>
      <c r="G82" s="291"/>
      <c r="H82" s="46"/>
      <c r="I82" s="46"/>
      <c r="J82" s="46"/>
    </row>
    <row r="83" spans="3:10" ht="15.75" thickBot="1" x14ac:dyDescent="0.3">
      <c r="C83" s="177">
        <v>47</v>
      </c>
      <c r="D83" s="177"/>
      <c r="E83" s="287" t="s">
        <v>353</v>
      </c>
      <c r="F83" s="288" t="s">
        <v>354</v>
      </c>
      <c r="G83" s="291"/>
      <c r="H83" s="46"/>
      <c r="I83" s="46"/>
      <c r="J83" s="46"/>
    </row>
    <row r="84" spans="3:10" ht="15.75" thickBot="1" x14ac:dyDescent="0.3">
      <c r="C84" s="177">
        <v>48</v>
      </c>
      <c r="D84" s="177"/>
      <c r="E84" s="287" t="s">
        <v>355</v>
      </c>
      <c r="F84" s="288" t="s">
        <v>356</v>
      </c>
      <c r="G84" s="291"/>
      <c r="H84" s="46"/>
      <c r="I84" s="46"/>
      <c r="J84" s="46"/>
    </row>
    <row r="85" spans="3:10" ht="26.25" thickBot="1" x14ac:dyDescent="0.3">
      <c r="C85" s="177">
        <v>49</v>
      </c>
      <c r="D85" s="177"/>
      <c r="E85" s="287" t="s">
        <v>357</v>
      </c>
      <c r="F85" s="288" t="s">
        <v>358</v>
      </c>
      <c r="G85" s="291"/>
      <c r="H85" s="46"/>
      <c r="I85" s="46"/>
      <c r="J85" s="46"/>
    </row>
    <row r="86" spans="3:10" ht="15.75" thickBot="1" x14ac:dyDescent="0.3">
      <c r="C86" s="172">
        <v>50</v>
      </c>
      <c r="D86" s="172"/>
      <c r="E86" s="292" t="s">
        <v>359</v>
      </c>
      <c r="F86" s="293" t="s">
        <v>360</v>
      </c>
      <c r="G86" s="298"/>
      <c r="H86" s="64"/>
      <c r="I86" s="64"/>
      <c r="J86" s="64"/>
    </row>
    <row r="87" spans="3:10" ht="39" thickBot="1" x14ac:dyDescent="0.3">
      <c r="C87" s="177">
        <v>51</v>
      </c>
      <c r="D87" s="177"/>
      <c r="E87" s="287" t="s">
        <v>361</v>
      </c>
      <c r="F87" s="288" t="s">
        <v>362</v>
      </c>
      <c r="G87" s="291"/>
      <c r="H87" s="46"/>
      <c r="I87" s="46"/>
      <c r="J87" s="46"/>
    </row>
    <row r="88" spans="3:10" ht="39" thickBot="1" x14ac:dyDescent="0.3">
      <c r="C88" s="177">
        <v>52</v>
      </c>
      <c r="D88" s="177"/>
      <c r="E88" s="287" t="s">
        <v>363</v>
      </c>
      <c r="F88" s="288" t="s">
        <v>364</v>
      </c>
      <c r="G88" s="289"/>
      <c r="H88" s="46"/>
      <c r="I88" s="46"/>
      <c r="J88" s="46"/>
    </row>
    <row r="89" spans="3:10" ht="26.25" thickBot="1" x14ac:dyDescent="0.3">
      <c r="C89" s="177">
        <v>53</v>
      </c>
      <c r="D89" s="177"/>
      <c r="E89" s="287" t="s">
        <v>365</v>
      </c>
      <c r="F89" s="288" t="s">
        <v>366</v>
      </c>
      <c r="G89" s="291"/>
      <c r="H89" s="46"/>
      <c r="I89" s="46"/>
      <c r="J89" s="46"/>
    </row>
    <row r="90" spans="3:10" ht="40.5" customHeight="1" thickBot="1" x14ac:dyDescent="0.3">
      <c r="C90" s="314"/>
      <c r="D90" s="315"/>
      <c r="E90" s="287" t="s">
        <v>363</v>
      </c>
      <c r="F90" s="288" t="s">
        <v>444</v>
      </c>
      <c r="G90" s="291">
        <v>500000</v>
      </c>
      <c r="H90" s="46"/>
      <c r="I90" s="290">
        <f>SUM(J90-G90)</f>
        <v>378700</v>
      </c>
      <c r="J90" s="290">
        <v>878700</v>
      </c>
    </row>
    <row r="91" spans="3:10" ht="26.25" thickBot="1" x14ac:dyDescent="0.3">
      <c r="C91" s="172">
        <v>54</v>
      </c>
      <c r="D91" s="172"/>
      <c r="E91" s="292" t="s">
        <v>367</v>
      </c>
      <c r="F91" s="293" t="s">
        <v>368</v>
      </c>
      <c r="G91" s="298">
        <f>SUM(G87:G90)</f>
        <v>500000</v>
      </c>
      <c r="H91" s="64"/>
      <c r="I91" s="64">
        <f>SUM(I87:I90)</f>
        <v>378700</v>
      </c>
      <c r="J91" s="64">
        <f>SUM(J87:J90)</f>
        <v>878700</v>
      </c>
    </row>
    <row r="92" spans="3:10" ht="39" thickBot="1" x14ac:dyDescent="0.3">
      <c r="C92" s="177">
        <v>55</v>
      </c>
      <c r="D92" s="177"/>
      <c r="E92" s="287" t="s">
        <v>369</v>
      </c>
      <c r="F92" s="288" t="s">
        <v>370</v>
      </c>
      <c r="G92" s="291"/>
      <c r="H92" s="46"/>
      <c r="I92" s="46"/>
      <c r="J92" s="46"/>
    </row>
    <row r="93" spans="3:10" ht="39" thickBot="1" x14ac:dyDescent="0.3">
      <c r="C93" s="177">
        <v>56</v>
      </c>
      <c r="D93" s="177"/>
      <c r="E93" s="287" t="s">
        <v>371</v>
      </c>
      <c r="F93" s="288" t="s">
        <v>372</v>
      </c>
      <c r="G93" s="291"/>
      <c r="H93" s="46"/>
      <c r="I93" s="46"/>
      <c r="J93" s="46"/>
    </row>
    <row r="94" spans="3:10" ht="26.25" thickBot="1" x14ac:dyDescent="0.3">
      <c r="C94" s="177">
        <v>57</v>
      </c>
      <c r="D94" s="177"/>
      <c r="E94" s="287" t="s">
        <v>373</v>
      </c>
      <c r="F94" s="288" t="s">
        <v>374</v>
      </c>
      <c r="G94" s="291"/>
      <c r="H94" s="46"/>
      <c r="I94" s="46"/>
      <c r="J94" s="46"/>
    </row>
    <row r="95" spans="3:10" ht="26.25" thickBot="1" x14ac:dyDescent="0.3">
      <c r="C95" s="172">
        <v>58</v>
      </c>
      <c r="D95" s="172"/>
      <c r="E95" s="292" t="s">
        <v>375</v>
      </c>
      <c r="F95" s="293" t="s">
        <v>376</v>
      </c>
      <c r="G95" s="298"/>
      <c r="H95" s="64"/>
      <c r="I95" s="64"/>
      <c r="J95" s="64"/>
    </row>
    <row r="96" spans="3:10" ht="26.25" thickBot="1" x14ac:dyDescent="0.3">
      <c r="C96" s="172">
        <v>59</v>
      </c>
      <c r="D96" s="172"/>
      <c r="E96" s="292" t="s">
        <v>377</v>
      </c>
      <c r="F96" s="293" t="s">
        <v>378</v>
      </c>
      <c r="G96" s="294">
        <f>SUM(G30+G38+G63+G80+G86+G91+G95)</f>
        <v>309340986</v>
      </c>
      <c r="H96" s="295">
        <f>SUM(H30+H38+H63+H80+H86+H91+H95)</f>
        <v>2854913</v>
      </c>
      <c r="I96" s="295">
        <f>SUM(I30+I38+I63+I80+I86+I91+I95)</f>
        <v>161532331</v>
      </c>
      <c r="J96" s="295">
        <f>SUM(J30+J38+J63+J80+J86+J91+J95)</f>
        <v>473728230</v>
      </c>
    </row>
    <row r="97" spans="3:10" ht="15.75" thickBot="1" x14ac:dyDescent="0.3">
      <c r="C97" s="172">
        <v>60</v>
      </c>
      <c r="D97" s="172"/>
      <c r="E97" s="292" t="s">
        <v>399</v>
      </c>
      <c r="F97" s="293" t="s">
        <v>400</v>
      </c>
      <c r="G97" s="316">
        <f>SUM(G98:G99)</f>
        <v>67769187</v>
      </c>
      <c r="H97" s="59"/>
      <c r="I97" s="295">
        <f>SUM(I98:I99)</f>
        <v>1884151</v>
      </c>
      <c r="J97" s="295">
        <f>SUM(J98:J99)</f>
        <v>69653338</v>
      </c>
    </row>
    <row r="98" spans="3:10" ht="15.75" thickBot="1" x14ac:dyDescent="0.3">
      <c r="C98" s="317"/>
      <c r="D98" s="318"/>
      <c r="E98" s="319" t="s">
        <v>445</v>
      </c>
      <c r="F98" s="320" t="s">
        <v>446</v>
      </c>
      <c r="G98" s="321"/>
      <c r="H98" s="322"/>
      <c r="I98" s="323">
        <v>5423892</v>
      </c>
      <c r="J98" s="323">
        <v>5423892</v>
      </c>
    </row>
    <row r="99" spans="3:10" ht="15.75" thickBot="1" x14ac:dyDescent="0.3">
      <c r="C99" s="188">
        <v>61</v>
      </c>
      <c r="D99" s="188"/>
      <c r="E99" s="324" t="s">
        <v>447</v>
      </c>
      <c r="F99" s="325" t="s">
        <v>402</v>
      </c>
      <c r="G99" s="289">
        <v>67769187</v>
      </c>
      <c r="H99" s="46"/>
      <c r="I99" s="326">
        <f>SUM(J99-G99)</f>
        <v>-3539741</v>
      </c>
      <c r="J99" s="326">
        <v>64229446</v>
      </c>
    </row>
    <row r="100" spans="3:10" ht="15.75" thickBot="1" x14ac:dyDescent="0.3">
      <c r="C100" s="172">
        <v>62</v>
      </c>
      <c r="D100" s="172"/>
      <c r="E100" s="292" t="s">
        <v>405</v>
      </c>
      <c r="F100" s="293" t="s">
        <v>406</v>
      </c>
      <c r="G100" s="294">
        <f>SUM(G96:G97)</f>
        <v>377110173</v>
      </c>
      <c r="H100" s="295">
        <f>SUM(H96:H97)</f>
        <v>2854913</v>
      </c>
      <c r="I100" s="295">
        <f>SUM(I96:I97)</f>
        <v>163416482</v>
      </c>
      <c r="J100" s="295">
        <f>SUM(J96:J97)</f>
        <v>543381568</v>
      </c>
    </row>
  </sheetData>
  <mergeCells count="71">
    <mergeCell ref="C95:D95"/>
    <mergeCell ref="C96:D96"/>
    <mergeCell ref="C97:D97"/>
    <mergeCell ref="C99:D99"/>
    <mergeCell ref="C100:D100"/>
    <mergeCell ref="C88:D88"/>
    <mergeCell ref="C89:D89"/>
    <mergeCell ref="C91:D91"/>
    <mergeCell ref="C92:D92"/>
    <mergeCell ref="C93:D93"/>
    <mergeCell ref="C94:D94"/>
    <mergeCell ref="C82:D82"/>
    <mergeCell ref="C83:D83"/>
    <mergeCell ref="C84:D84"/>
    <mergeCell ref="C85:D85"/>
    <mergeCell ref="C86:D86"/>
    <mergeCell ref="C87:D87"/>
    <mergeCell ref="C76:D76"/>
    <mergeCell ref="C77:D77"/>
    <mergeCell ref="C78:D78"/>
    <mergeCell ref="C79:D79"/>
    <mergeCell ref="C80:D80"/>
    <mergeCell ref="C81:D81"/>
    <mergeCell ref="C64:D64"/>
    <mergeCell ref="C68:D68"/>
    <mergeCell ref="C71:D71"/>
    <mergeCell ref="C72:D72"/>
    <mergeCell ref="C74:D74"/>
    <mergeCell ref="C75:D75"/>
    <mergeCell ref="C53:D53"/>
    <mergeCell ref="C54:D54"/>
    <mergeCell ref="C56:D56"/>
    <mergeCell ref="C58:D58"/>
    <mergeCell ref="C59:D59"/>
    <mergeCell ref="C63:D63"/>
    <mergeCell ref="C42:D42"/>
    <mergeCell ref="C43:D43"/>
    <mergeCell ref="C44:D44"/>
    <mergeCell ref="C45:D45"/>
    <mergeCell ref="C48:D48"/>
    <mergeCell ref="C52:D52"/>
    <mergeCell ref="C33:D33"/>
    <mergeCell ref="C34:D34"/>
    <mergeCell ref="C35:D35"/>
    <mergeCell ref="C38:D38"/>
    <mergeCell ref="C39:D39"/>
    <mergeCell ref="C41:D41"/>
    <mergeCell ref="C22:D22"/>
    <mergeCell ref="C23:D23"/>
    <mergeCell ref="C24:D24"/>
    <mergeCell ref="C30:D30"/>
    <mergeCell ref="C31:D31"/>
    <mergeCell ref="C32:D32"/>
    <mergeCell ref="C16:D16"/>
    <mergeCell ref="C17:D17"/>
    <mergeCell ref="C18:D18"/>
    <mergeCell ref="C19:D19"/>
    <mergeCell ref="C20:D20"/>
    <mergeCell ref="C21:D21"/>
    <mergeCell ref="J10:J11"/>
    <mergeCell ref="C11:D11"/>
    <mergeCell ref="C12:D12"/>
    <mergeCell ref="C13:D13"/>
    <mergeCell ref="C14:D14"/>
    <mergeCell ref="C15:D15"/>
    <mergeCell ref="C10:D10"/>
    <mergeCell ref="E10:E11"/>
    <mergeCell ref="F10:F11"/>
    <mergeCell ref="G10:G11"/>
    <mergeCell ref="H10:H11"/>
    <mergeCell ref="I10:I11"/>
  </mergeCells>
  <pageMargins left="0.70000000000000007" right="0.70000000000000007" top="0.75" bottom="0.75" header="0.30000000000000004" footer="0.3000000000000000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Önkormányzati_szinten</vt:lpstr>
      <vt:lpstr>Eperjeskei_Kastélykert_Óvoda</vt:lpstr>
      <vt:lpstr>KÖH_kiadás</vt:lpstr>
      <vt:lpstr>KÖH_bevétel</vt:lpstr>
      <vt:lpstr>Önkormányzat_kiadások</vt:lpstr>
      <vt:lpstr>Önkormányzat_bevételek</vt:lpstr>
      <vt:lpstr>Munka6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Tiszamogyorós</dc:creator>
  <cp:lastModifiedBy>Admin</cp:lastModifiedBy>
  <dcterms:created xsi:type="dcterms:W3CDTF">2018-05-31T08:52:24Z</dcterms:created>
  <dcterms:modified xsi:type="dcterms:W3CDTF">2018-06-01T11:10:02Z</dcterms:modified>
</cp:coreProperties>
</file>