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Munka1" sheetId="1" r:id="rId1"/>
    <sheet name="Munka2" sheetId="2" r:id="rId2"/>
    <sheet name="Munka3" sheetId="3" r:id="rId3"/>
  </sheets>
  <externalReferences>
    <externalReference r:id="rId6"/>
    <externalReference r:id="rId7"/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<sst xmlns="http://schemas.openxmlformats.org/spreadsheetml/2006/main" count="89" uniqueCount="88">
  <si>
    <t xml:space="preserve">  10. sz. melléklet Etyek Nagyközség Önkormányzata Képviselő-testületének 3/2014. (II.07) önkormányzati rendeletéhez</t>
  </si>
  <si>
    <t xml:space="preserve">A helyi önkormányzatok általános működésének és ágazati feladatainak 2014. évi támogatása </t>
  </si>
  <si>
    <t>Lakosságszám 2011. január 1.</t>
  </si>
  <si>
    <t xml:space="preserve">  "ÖSSZESÍTŐ"      </t>
  </si>
  <si>
    <t>10. sz. melléklet</t>
  </si>
  <si>
    <t>KSH kód:</t>
  </si>
  <si>
    <t>Helyi önkormányzat:</t>
  </si>
  <si>
    <t>Etyek Nagyközség Önkormányzat</t>
  </si>
  <si>
    <t>Többcélú kistérségi társulás:</t>
  </si>
  <si>
    <t xml:space="preserve"> Lakos 2013.jan.1.</t>
  </si>
  <si>
    <t>B111-B116</t>
  </si>
  <si>
    <t>A hozzájárulások és támogatások összesítése (aktuális összeg):</t>
  </si>
  <si>
    <t>Jogcím</t>
  </si>
  <si>
    <t xml:space="preserve">Összeg </t>
  </si>
  <si>
    <t>No.</t>
  </si>
  <si>
    <t>száma</t>
  </si>
  <si>
    <t>Megnevezés</t>
  </si>
  <si>
    <t>Támogatás (Ft)</t>
  </si>
  <si>
    <t>Különbség</t>
  </si>
  <si>
    <t>bután</t>
  </si>
  <si>
    <t>I.1.a)</t>
  </si>
  <si>
    <t>I.1.a) Önkormányzati hivatal működésének támogatása(elismert hivatali létszám alapján)</t>
  </si>
  <si>
    <t>I.1.b)</t>
  </si>
  <si>
    <t>I.1.b) Település-üzemeltetéshez kapcsolódó feladatellátás támogatása</t>
  </si>
  <si>
    <t>I.1.c)</t>
  </si>
  <si>
    <t>I.1.c) Egyéb önkormányzati feladatok támogatása</t>
  </si>
  <si>
    <t>I. 1.</t>
  </si>
  <si>
    <t>1. A települési  önkormányzatok működésének támogatása</t>
  </si>
  <si>
    <t>I. 2.</t>
  </si>
  <si>
    <t>2. Megyei önkormányzatok működésének támogatása</t>
  </si>
  <si>
    <t>I.</t>
  </si>
  <si>
    <t>I. ÁLTALÁNOS FELADATOK TÁMOGATÁSA ÖSSZESEN</t>
  </si>
  <si>
    <t>II.1</t>
  </si>
  <si>
    <t>II.1. Óvodapedagógusok, és az óvodapedagógusok nevelő munkáját közvetlenül segítők bértámogatása</t>
  </si>
  <si>
    <t>Óvodapedagógusok támogatása</t>
  </si>
  <si>
    <t>Óvodapedagógusok 8 havi támogatása</t>
  </si>
  <si>
    <t>Óvodapedagógusok 4 havi támogatása</t>
  </si>
  <si>
    <t>8-asban</t>
  </si>
  <si>
    <t>Segítők támogatása</t>
  </si>
  <si>
    <t xml:space="preserve">össevonás miatt </t>
  </si>
  <si>
    <t>Segítők 8 havi támogatása</t>
  </si>
  <si>
    <t>17_jogcim</t>
  </si>
  <si>
    <t>Segítők 4 havi  támogatása</t>
  </si>
  <si>
    <t>II.2</t>
  </si>
  <si>
    <t>II.2. Óvodaműködtetési támogatás</t>
  </si>
  <si>
    <t>Óvodaműködtetési támogatás - 8 hónap</t>
  </si>
  <si>
    <t>Óvodaműködtetési támogatás - 4 hónap</t>
  </si>
  <si>
    <t>II.3.a)</t>
  </si>
  <si>
    <t>II.3.a) Ingyenes és kedvezményes gyermekétkeztetés támogatása</t>
  </si>
  <si>
    <t>II.3ba)</t>
  </si>
  <si>
    <t xml:space="preserve">II.3.b) Óvodai, iskolai étkeztetés támogatása </t>
  </si>
  <si>
    <t>II.3.c) Gyermekétkeztetés üzemeltetési támogatás</t>
  </si>
  <si>
    <t>II.4.</t>
  </si>
  <si>
    <t>II. 4. Óvodai nevelésben részt vevő gyermekek utaztatásának támogatása</t>
  </si>
  <si>
    <t>II.</t>
  </si>
  <si>
    <t>II. TELEPÜLÉSI ÖNKORMÁNYZATOK KÖZNEVELÉSI ÉS GYERMEKÉTKEZTETÉSI FELADATAINAK TÁMOGATÁSA ÖSSZESEN</t>
  </si>
  <si>
    <t>III.2</t>
  </si>
  <si>
    <t>III.2. Hozzájárulás a pénzbeli szociális ellátásokhoz</t>
  </si>
  <si>
    <t>Szociális és gyermekjóléti alapszolgáltatások általános feladatai</t>
  </si>
  <si>
    <t>Gyermekjóléti központ</t>
  </si>
  <si>
    <t>Szociális étkeztetés</t>
  </si>
  <si>
    <t>Házi segítségnyújtás</t>
  </si>
  <si>
    <t>Falugondnoki vagy tanyagondnoki szolgáltatás</t>
  </si>
  <si>
    <t>Időskorúak nappali intézményi ellátása</t>
  </si>
  <si>
    <t>Fogyatékos és demens személyek nappali intézményi ellátása</t>
  </si>
  <si>
    <t>Pszichiátriai és szenvedélybetegek nappali intézményi ellátása</t>
  </si>
  <si>
    <t>Hajléktalanok nappali intézményi ellátása</t>
  </si>
  <si>
    <t>Gyermekek napközbeni ellátása</t>
  </si>
  <si>
    <t>Hajléktalanok átmeneti intézményei</t>
  </si>
  <si>
    <t>Gyermekek átmeneti intézményei</t>
  </si>
  <si>
    <t>III.3</t>
  </si>
  <si>
    <t>III.3. Egyes szociális és gyermekjóléti feladatok támogatása</t>
  </si>
  <si>
    <t>Az időskorúak átmeneti és tartós, valamint a hajléktalanok tartós bentlakást nyújtó szociális intézményekben a számított intézményvezetői és a segítői munkatárs létszámhoz kapcsolódó bértámogatás</t>
  </si>
  <si>
    <t>Az időskorúak átmeneti és tartós, valamint a hajléktalanok tartós bentlakást nyújtó szociális intézmények üzemeltetési támogatása</t>
  </si>
  <si>
    <t>III.4</t>
  </si>
  <si>
    <t>III.4. A települési önkormányzatok által az idősek átmeneti és tartós, valamint a hajléktalan személyek részére nyújtott tartós szociális szakosított ellátási feladatok támogatása</t>
  </si>
  <si>
    <t>III.</t>
  </si>
  <si>
    <t>III. A TELEPÜLÉSI ÖNKORMÁNYZATOK SZOCIÁLIS  ÉS GYERMEKJÓLÉTI  FELADATAINAK TÁMOGATÁSA ÖSSZESEN</t>
  </si>
  <si>
    <r>
      <t xml:space="preserve">Könyvtári, közművelődési és múzeumi feladatok támogatása </t>
    </r>
    <r>
      <rPr>
        <i/>
        <sz val="8"/>
        <color indexed="8"/>
        <rFont val="Times New Roman"/>
        <family val="1"/>
      </rPr>
      <t xml:space="preserve">(2. sz. melléklet IV. 1. pontja) </t>
    </r>
  </si>
  <si>
    <r>
      <t xml:space="preserve">A települési önkormányzatok által fenntartott, illetve támogatott előadó-művészeti szervezetek támogatása </t>
    </r>
    <r>
      <rPr>
        <i/>
        <sz val="8"/>
        <color indexed="8"/>
        <rFont val="Times New Roman"/>
        <family val="1"/>
      </rPr>
      <t xml:space="preserve">(2. sz. melléklet IV. 2. pontja) </t>
    </r>
  </si>
  <si>
    <t>IV.</t>
  </si>
  <si>
    <t>IV. A TELEPÜLÉSI ÖNKORMÁNYZATOK KULTURÁLIS FELADATAINAK TÁMOGATÁSA ÖSSZESEN</t>
  </si>
  <si>
    <t>Üdülőhelyi feladatok támogatása (3. sz. melléklet 15. pontja)</t>
  </si>
  <si>
    <t>Lakott külterülettel kapcsolatos feladatok támogatása (3. sz. melléklet 17. pontja)</t>
  </si>
  <si>
    <t>Települési Önkormányzatok köznevelési feladatainak támogatása</t>
  </si>
  <si>
    <t>Helyi önkormányzatok és a többcélú kistérségi társulások egyes költségvetési kapcsolatokból számított bevételei összesen (10 + 24 + 42 + 45. sor) :</t>
  </si>
  <si>
    <t>Módosította a 6/2014.(III.05.) számú önk. rendelet 2014. 03.06.</t>
  </si>
  <si>
    <t>Módosította a 11/2014.(IV.09.) számú önk. rendelet 2014. 04.10.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</si>
</sst>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"/>
  </numFmts>
  <fonts count="20">
    <font>
      <sz val="10"/>
      <name val="Arial"/>
      <family val="0"/>
    </font>
    <font>
      <b/>
      <sz val="12"/>
      <name val="Times New Roman"/>
      <family val="1"/>
    </font>
    <font>
      <sz val="10"/>
      <name val="Arial CE"/>
      <family val="0"/>
    </font>
    <font>
      <sz val="10"/>
      <name val="Times New Roman CE"/>
      <family val="0"/>
    </font>
    <font>
      <sz val="10"/>
      <name val="Times New Roman"/>
      <family val="1"/>
    </font>
    <font>
      <b/>
      <u val="single"/>
      <sz val="14"/>
      <name val="Times New Roman"/>
      <family val="1"/>
    </font>
    <font>
      <b/>
      <u val="single"/>
      <sz val="10"/>
      <name val="Times New Roman"/>
      <family val="1"/>
    </font>
    <font>
      <b/>
      <sz val="14"/>
      <name val="Times New Roman"/>
      <family val="1"/>
    </font>
    <font>
      <b/>
      <sz val="18"/>
      <name val="Times New Roman"/>
      <family val="1"/>
    </font>
    <font>
      <b/>
      <sz val="10"/>
      <name val="Times New Roman"/>
      <family val="1"/>
    </font>
    <font>
      <b/>
      <sz val="10"/>
      <color indexed="9"/>
      <name val="Times New Roman"/>
      <family val="1"/>
    </font>
    <font>
      <b/>
      <sz val="10"/>
      <name val="Arial"/>
      <family val="2"/>
    </font>
    <font>
      <b/>
      <u val="single"/>
      <sz val="16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"/>
      <color indexed="10"/>
      <name val="Times New Roman"/>
      <family val="1"/>
    </font>
    <font>
      <b/>
      <i/>
      <sz val="11"/>
      <name val="Times New Roman"/>
      <family val="1"/>
    </font>
    <font>
      <i/>
      <sz val="8"/>
      <color indexed="8"/>
      <name val="Times New Roman"/>
      <family val="1"/>
    </font>
    <font>
      <b/>
      <sz val="11"/>
      <color indexed="10"/>
      <name val="Times New Roman"/>
      <family val="1"/>
    </font>
    <font>
      <sz val="12"/>
      <color indexed="8"/>
      <name val="Times New Roman"/>
      <family val="1"/>
    </font>
  </fonts>
  <fills count="9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43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/>
      <right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/>
      <bottom style="medium"/>
    </border>
  </borders>
  <cellStyleXfs count="3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1">
    <xf numFmtId="0" fontId="0" fillId="0" borderId="0" xfId="0" applyAlignment="1">
      <alignment/>
    </xf>
    <xf numFmtId="0" fontId="0" fillId="0" borderId="0" xfId="23" applyFill="1" applyBorder="1">
      <alignment/>
      <protection/>
    </xf>
    <xf numFmtId="0" fontId="1" fillId="0" borderId="0" xfId="18" applyFont="1" applyAlignment="1">
      <alignment horizontal="center" vertical="center" wrapText="1"/>
      <protection/>
    </xf>
    <xf numFmtId="0" fontId="0" fillId="0" borderId="0" xfId="0" applyAlignment="1">
      <alignment vertical="center" wrapText="1"/>
    </xf>
    <xf numFmtId="0" fontId="3" fillId="0" borderId="0" xfId="17">
      <alignment/>
      <protection/>
    </xf>
    <xf numFmtId="0" fontId="1" fillId="0" borderId="0" xfId="18" applyFont="1" applyAlignment="1">
      <alignment horizontal="center"/>
      <protection/>
    </xf>
    <xf numFmtId="0" fontId="4" fillId="0" borderId="0" xfId="17" applyFont="1" applyFill="1" applyBorder="1" applyAlignment="1">
      <alignment vertical="center"/>
      <protection/>
    </xf>
    <xf numFmtId="0" fontId="4" fillId="0" borderId="0" xfId="23" applyFont="1" applyBorder="1" applyAlignment="1">
      <alignment vertical="center"/>
      <protection/>
    </xf>
    <xf numFmtId="0" fontId="4" fillId="0" borderId="0" xfId="23" applyFont="1" applyAlignment="1">
      <alignment vertical="center"/>
      <protection/>
    </xf>
    <xf numFmtId="0" fontId="4" fillId="0" borderId="0" xfId="23" applyFont="1" applyBorder="1" applyAlignment="1">
      <alignment horizontal="center" vertical="center"/>
      <protection/>
    </xf>
    <xf numFmtId="3" fontId="4" fillId="0" borderId="0" xfId="23" applyNumberFormat="1" applyFont="1" applyBorder="1" applyAlignment="1">
      <alignment vertical="center"/>
      <protection/>
    </xf>
    <xf numFmtId="0" fontId="5" fillId="0" borderId="0" xfId="17" applyFont="1" applyFill="1" applyBorder="1" applyAlignment="1">
      <alignment horizontal="center" vertical="center" wrapText="1"/>
      <protection/>
    </xf>
    <xf numFmtId="0" fontId="6" fillId="0" borderId="0" xfId="23" applyFont="1" applyFill="1" applyBorder="1" applyAlignment="1">
      <alignment vertical="center"/>
      <protection/>
    </xf>
    <xf numFmtId="0" fontId="7" fillId="0" borderId="0" xfId="17" applyFont="1" applyFill="1" applyAlignment="1">
      <alignment horizontal="center" vertical="center"/>
      <protection/>
    </xf>
    <xf numFmtId="0" fontId="6" fillId="0" borderId="0" xfId="23" applyFont="1" applyFill="1" applyBorder="1" applyAlignment="1">
      <alignment horizontal="left" vertical="center" indent="1"/>
      <protection/>
    </xf>
    <xf numFmtId="0" fontId="4" fillId="0" borderId="0" xfId="23" applyFont="1" applyFill="1" applyBorder="1" applyAlignment="1">
      <alignment vertical="center"/>
      <protection/>
    </xf>
    <xf numFmtId="0" fontId="4" fillId="0" borderId="0" xfId="17" applyFont="1" applyAlignment="1">
      <alignment vertical="center"/>
      <protection/>
    </xf>
    <xf numFmtId="0" fontId="6" fillId="0" borderId="0" xfId="17" applyFont="1" applyFill="1" applyBorder="1" applyAlignment="1">
      <alignment vertical="center"/>
      <protection/>
    </xf>
    <xf numFmtId="0" fontId="8" fillId="0" borderId="0" xfId="17" applyFont="1" applyFill="1" applyBorder="1" applyAlignment="1">
      <alignment horizontal="center" vertical="center"/>
      <protection/>
    </xf>
    <xf numFmtId="0" fontId="1" fillId="0" borderId="0" xfId="17" applyFont="1" applyFill="1" applyBorder="1" applyAlignment="1">
      <alignment vertical="center"/>
      <protection/>
    </xf>
    <xf numFmtId="0" fontId="9" fillId="0" borderId="0" xfId="17" applyFont="1" applyAlignment="1">
      <alignment horizontal="center" vertical="center"/>
      <protection/>
    </xf>
    <xf numFmtId="0" fontId="9" fillId="0" borderId="0" xfId="17" applyFont="1" applyAlignment="1">
      <alignment horizontal="left" vertical="center"/>
      <protection/>
    </xf>
    <xf numFmtId="0" fontId="9" fillId="0" borderId="1" xfId="17" applyFont="1" applyBorder="1" applyAlignment="1">
      <alignment horizontal="left" vertical="center"/>
      <protection/>
    </xf>
    <xf numFmtId="0" fontId="9" fillId="0" borderId="2" xfId="17" applyFont="1" applyBorder="1" applyAlignment="1">
      <alignment vertical="center"/>
      <protection/>
    </xf>
    <xf numFmtId="1" fontId="0" fillId="0" borderId="2" xfId="21" applyNumberFormat="1" applyFont="1" applyBorder="1" applyAlignment="1" applyProtection="1">
      <alignment horizontal="center" vertical="center"/>
      <protection/>
    </xf>
    <xf numFmtId="0" fontId="10" fillId="0" borderId="0" xfId="23" applyFont="1" applyBorder="1" applyAlignment="1">
      <alignment horizontal="center" vertical="center"/>
      <protection/>
    </xf>
    <xf numFmtId="3" fontId="4" fillId="0" borderId="0" xfId="20" applyNumberFormat="1" applyFont="1" applyFill="1" applyBorder="1" applyAlignment="1">
      <alignment horizontal="right" vertical="center"/>
      <protection/>
    </xf>
    <xf numFmtId="0" fontId="9" fillId="0" borderId="0" xfId="17" applyFont="1" applyAlignment="1">
      <alignment vertical="center"/>
      <protection/>
    </xf>
    <xf numFmtId="3" fontId="11" fillId="0" borderId="0" xfId="21" applyNumberFormat="1" applyFont="1" applyBorder="1" applyAlignment="1" applyProtection="1">
      <alignment horizontal="center" vertical="center"/>
      <protection/>
    </xf>
    <xf numFmtId="164" fontId="9" fillId="0" borderId="0" xfId="17" applyNumberFormat="1" applyFont="1" applyBorder="1" applyAlignment="1">
      <alignment horizontal="center" vertical="center"/>
      <protection/>
    </xf>
    <xf numFmtId="1" fontId="10" fillId="0" borderId="0" xfId="23" applyNumberFormat="1" applyFont="1" applyBorder="1" applyAlignment="1">
      <alignment horizontal="center" vertical="center"/>
      <protection/>
    </xf>
    <xf numFmtId="0" fontId="9" fillId="0" borderId="0" xfId="22" applyFont="1" applyAlignment="1">
      <alignment horizontal="left" vertical="center" wrapText="1"/>
      <protection/>
    </xf>
    <xf numFmtId="0" fontId="9" fillId="0" borderId="1" xfId="22" applyFont="1" applyBorder="1" applyAlignment="1">
      <alignment horizontal="left" vertical="center" wrapText="1"/>
      <protection/>
    </xf>
    <xf numFmtId="0" fontId="9" fillId="0" borderId="2" xfId="22" applyFont="1" applyBorder="1" applyAlignment="1">
      <alignment vertical="center"/>
      <protection/>
    </xf>
    <xf numFmtId="0" fontId="9" fillId="0" borderId="0" xfId="22" applyFont="1" applyAlignment="1">
      <alignment horizontal="center" vertical="center"/>
      <protection/>
    </xf>
    <xf numFmtId="0" fontId="4" fillId="0" borderId="0" xfId="17" applyFont="1" applyBorder="1" applyAlignment="1">
      <alignment vertical="center"/>
      <protection/>
    </xf>
    <xf numFmtId="0" fontId="0" fillId="0" borderId="0" xfId="17" applyFont="1" applyFill="1" applyBorder="1">
      <alignment/>
      <protection/>
    </xf>
    <xf numFmtId="0" fontId="12" fillId="0" borderId="0" xfId="17" applyFont="1" applyFill="1" applyBorder="1" applyAlignment="1">
      <alignment vertical="center"/>
      <protection/>
    </xf>
    <xf numFmtId="3" fontId="0" fillId="0" borderId="2" xfId="21" applyNumberFormat="1" applyFont="1" applyBorder="1" applyAlignment="1" applyProtection="1">
      <alignment horizontal="center" vertical="center"/>
      <protection/>
    </xf>
    <xf numFmtId="0" fontId="4" fillId="0" borderId="0" xfId="24" applyFont="1" applyBorder="1">
      <alignment/>
      <protection/>
    </xf>
    <xf numFmtId="0" fontId="4" fillId="0" borderId="0" xfId="24" applyFont="1" applyBorder="1" applyAlignment="1">
      <alignment vertical="center"/>
      <protection/>
    </xf>
    <xf numFmtId="0" fontId="4" fillId="0" borderId="0" xfId="24" applyFont="1" applyBorder="1" applyAlignment="1">
      <alignment horizontal="center" vertical="center"/>
      <protection/>
    </xf>
    <xf numFmtId="0" fontId="4" fillId="0" borderId="0" xfId="26" applyFont="1" applyBorder="1" applyAlignment="1">
      <alignment horizontal="center" vertical="center"/>
      <protection/>
    </xf>
    <xf numFmtId="0" fontId="4" fillId="0" borderId="0" xfId="26" applyFont="1" applyBorder="1" applyAlignment="1">
      <alignment vertical="center"/>
      <protection/>
    </xf>
    <xf numFmtId="0" fontId="4" fillId="0" borderId="0" xfId="26" applyFont="1" applyBorder="1" applyAlignment="1">
      <alignment horizontal="left" vertical="center"/>
      <protection/>
    </xf>
    <xf numFmtId="0" fontId="1" fillId="0" borderId="0" xfId="26" applyFont="1" applyBorder="1" applyAlignment="1">
      <alignment vertical="center"/>
      <protection/>
    </xf>
    <xf numFmtId="0" fontId="4" fillId="0" borderId="0" xfId="26" applyFont="1" applyAlignment="1">
      <alignment vertical="center"/>
      <protection/>
    </xf>
    <xf numFmtId="0" fontId="1" fillId="0" borderId="0" xfId="25" applyFont="1" applyBorder="1" applyAlignment="1">
      <alignment vertical="center"/>
      <protection/>
    </xf>
    <xf numFmtId="0" fontId="4" fillId="0" borderId="0" xfId="25" applyFont="1" applyBorder="1" applyAlignment="1">
      <alignment horizontal="center" vertical="center"/>
      <protection/>
    </xf>
    <xf numFmtId="0" fontId="4" fillId="0" borderId="3" xfId="25" applyFont="1" applyBorder="1" applyAlignment="1">
      <alignment horizontal="center" vertical="center"/>
      <protection/>
    </xf>
    <xf numFmtId="0" fontId="4" fillId="0" borderId="4" xfId="25" applyFont="1" applyBorder="1" applyAlignment="1">
      <alignment horizontal="center" vertical="center"/>
      <protection/>
    </xf>
    <xf numFmtId="0" fontId="4" fillId="0" borderId="4" xfId="25" applyFont="1" applyBorder="1" applyAlignment="1">
      <alignment horizontal="center" vertical="center"/>
      <protection/>
    </xf>
    <xf numFmtId="164" fontId="4" fillId="0" borderId="5" xfId="19" applyNumberFormat="1" applyFont="1" applyBorder="1" applyAlignment="1">
      <alignment horizontal="center" vertical="center"/>
      <protection/>
    </xf>
    <xf numFmtId="3" fontId="4" fillId="0" borderId="0" xfId="23" applyNumberFormat="1" applyFont="1" applyFill="1" applyAlignment="1">
      <alignment vertical="center"/>
      <protection/>
    </xf>
    <xf numFmtId="0" fontId="13" fillId="0" borderId="6" xfId="22" applyFont="1" applyBorder="1" applyAlignment="1">
      <alignment horizontal="center" vertical="center"/>
      <protection/>
    </xf>
    <xf numFmtId="0" fontId="4" fillId="0" borderId="7" xfId="25" applyFont="1" applyBorder="1" applyAlignment="1">
      <alignment horizontal="center" vertical="center"/>
      <protection/>
    </xf>
    <xf numFmtId="0" fontId="4" fillId="0" borderId="8" xfId="25" applyFont="1" applyBorder="1" applyAlignment="1">
      <alignment horizontal="center" vertical="center"/>
      <protection/>
    </xf>
    <xf numFmtId="0" fontId="13" fillId="0" borderId="9" xfId="17" applyFont="1" applyBorder="1" applyAlignment="1">
      <alignment horizontal="center" vertical="center"/>
      <protection/>
    </xf>
    <xf numFmtId="3" fontId="13" fillId="0" borderId="10" xfId="17" applyNumberFormat="1" applyFont="1" applyBorder="1" applyAlignment="1">
      <alignment horizontal="center"/>
      <protection/>
    </xf>
    <xf numFmtId="0" fontId="9" fillId="0" borderId="0" xfId="25" applyFont="1" applyBorder="1" applyAlignment="1">
      <alignment horizontal="center" vertical="center"/>
      <protection/>
    </xf>
    <xf numFmtId="0" fontId="9" fillId="0" borderId="0" xfId="25" applyFont="1" applyAlignment="1">
      <alignment vertical="center"/>
      <protection/>
    </xf>
    <xf numFmtId="0" fontId="9" fillId="0" borderId="0" xfId="25" applyFont="1" applyAlignment="1">
      <alignment horizontal="left" vertical="center"/>
      <protection/>
    </xf>
    <xf numFmtId="0" fontId="14" fillId="2" borderId="11" xfId="22" applyFont="1" applyFill="1" applyBorder="1" applyAlignment="1">
      <alignment vertical="center" wrapText="1"/>
      <protection/>
    </xf>
    <xf numFmtId="3" fontId="14" fillId="0" borderId="12" xfId="22" applyNumberFormat="1" applyFont="1" applyFill="1" applyBorder="1" applyAlignment="1">
      <alignment horizontal="right" wrapText="1"/>
      <protection/>
    </xf>
    <xf numFmtId="3" fontId="4" fillId="3" borderId="10" xfId="25" applyNumberFormat="1" applyFont="1" applyFill="1" applyBorder="1" applyAlignment="1">
      <alignment horizontal="right" vertical="center"/>
      <protection/>
    </xf>
    <xf numFmtId="164" fontId="3" fillId="0" borderId="0" xfId="17" applyNumberFormat="1">
      <alignment/>
      <protection/>
    </xf>
    <xf numFmtId="1" fontId="4" fillId="0" borderId="0" xfId="23" applyNumberFormat="1" applyFont="1" applyBorder="1" applyAlignment="1">
      <alignment vertical="center"/>
      <protection/>
    </xf>
    <xf numFmtId="0" fontId="14" fillId="2" borderId="11" xfId="22" applyFont="1" applyFill="1" applyBorder="1" applyAlignment="1">
      <alignment horizontal="left" vertical="center"/>
      <protection/>
    </xf>
    <xf numFmtId="3" fontId="14" fillId="0" borderId="12" xfId="22" applyNumberFormat="1" applyFont="1" applyFill="1" applyBorder="1" applyAlignment="1">
      <alignment horizontal="right"/>
      <protection/>
    </xf>
    <xf numFmtId="3" fontId="4" fillId="3" borderId="13" xfId="25" applyNumberFormat="1" applyFont="1" applyFill="1" applyBorder="1" applyAlignment="1">
      <alignment horizontal="right" vertical="center"/>
      <protection/>
    </xf>
    <xf numFmtId="3" fontId="14" fillId="0" borderId="12" xfId="22" applyNumberFormat="1" applyFont="1" applyBorder="1" applyAlignment="1">
      <alignment horizontal="right"/>
      <protection/>
    </xf>
    <xf numFmtId="3" fontId="15" fillId="3" borderId="13" xfId="25" applyNumberFormat="1" applyFont="1" applyFill="1" applyBorder="1" applyAlignment="1">
      <alignment horizontal="right" vertical="center"/>
      <protection/>
    </xf>
    <xf numFmtId="0" fontId="13" fillId="2" borderId="11" xfId="22" applyFont="1" applyFill="1" applyBorder="1" applyAlignment="1">
      <alignment horizontal="left" vertical="center"/>
      <protection/>
    </xf>
    <xf numFmtId="3" fontId="13" fillId="0" borderId="12" xfId="22" applyNumberFormat="1" applyFont="1" applyFill="1" applyBorder="1" applyAlignment="1">
      <alignment horizontal="right"/>
      <protection/>
    </xf>
    <xf numFmtId="3" fontId="9" fillId="3" borderId="13" xfId="25" applyNumberFormat="1" applyFont="1" applyFill="1" applyBorder="1" applyAlignment="1">
      <alignment horizontal="right" vertical="center"/>
      <protection/>
    </xf>
    <xf numFmtId="3" fontId="16" fillId="4" borderId="13" xfId="22" applyNumberFormat="1" applyFont="1" applyFill="1" applyBorder="1" applyAlignment="1">
      <alignment horizontal="right"/>
      <protection/>
    </xf>
    <xf numFmtId="0" fontId="14" fillId="2" borderId="11" xfId="22" applyFont="1" applyFill="1" applyBorder="1" applyAlignment="1">
      <alignment horizontal="left"/>
      <protection/>
    </xf>
    <xf numFmtId="3" fontId="13" fillId="4" borderId="13" xfId="22" applyNumberFormat="1" applyFont="1" applyFill="1" applyBorder="1" applyAlignment="1">
      <alignment horizontal="right"/>
      <protection/>
    </xf>
    <xf numFmtId="0" fontId="9" fillId="0" borderId="0" xfId="23" applyFont="1" applyFill="1" applyBorder="1" applyAlignment="1">
      <alignment horizontal="center" vertical="center"/>
      <protection/>
    </xf>
    <xf numFmtId="3" fontId="4" fillId="0" borderId="0" xfId="23" applyNumberFormat="1" applyFont="1" applyFill="1" applyBorder="1" applyAlignment="1">
      <alignment horizontal="right" vertical="center"/>
      <protection/>
    </xf>
    <xf numFmtId="3" fontId="14" fillId="4" borderId="13" xfId="22" applyNumberFormat="1" applyFont="1" applyFill="1" applyBorder="1" applyAlignment="1">
      <alignment horizontal="right"/>
      <protection/>
    </xf>
    <xf numFmtId="164" fontId="3" fillId="5" borderId="0" xfId="17" applyNumberFormat="1" applyFill="1">
      <alignment/>
      <protection/>
    </xf>
    <xf numFmtId="164" fontId="3" fillId="6" borderId="0" xfId="17" applyNumberFormat="1" applyFill="1">
      <alignment/>
      <protection/>
    </xf>
    <xf numFmtId="3" fontId="15" fillId="2" borderId="14" xfId="25" applyNumberFormat="1" applyFont="1" applyFill="1" applyBorder="1" applyAlignment="1">
      <alignment horizontal="right" vertical="center"/>
      <protection/>
    </xf>
    <xf numFmtId="3" fontId="0" fillId="0" borderId="0" xfId="23" applyNumberFormat="1" applyFont="1" applyFill="1" applyBorder="1">
      <alignment/>
      <protection/>
    </xf>
    <xf numFmtId="3" fontId="4" fillId="0" borderId="0" xfId="17" applyNumberFormat="1" applyFont="1" applyBorder="1" applyAlignment="1">
      <alignment vertical="center"/>
      <protection/>
    </xf>
    <xf numFmtId="164" fontId="4" fillId="0" borderId="0" xfId="23" applyNumberFormat="1" applyFont="1" applyBorder="1" applyAlignment="1">
      <alignment vertical="center"/>
      <protection/>
    </xf>
    <xf numFmtId="3" fontId="14" fillId="0" borderId="15" xfId="22" applyNumberFormat="1" applyFont="1" applyFill="1" applyBorder="1" applyAlignment="1">
      <alignment vertical="center"/>
      <protection/>
    </xf>
    <xf numFmtId="164" fontId="3" fillId="7" borderId="0" xfId="17" applyNumberFormat="1" applyFont="1" applyFill="1">
      <alignment/>
      <protection/>
    </xf>
    <xf numFmtId="3" fontId="14" fillId="0" borderId="16" xfId="22" applyNumberFormat="1" applyFont="1" applyFill="1" applyBorder="1" applyAlignment="1">
      <alignment vertical="center"/>
      <protection/>
    </xf>
    <xf numFmtId="164" fontId="3" fillId="6" borderId="0" xfId="17" applyNumberFormat="1" applyFont="1" applyFill="1">
      <alignment/>
      <protection/>
    </xf>
    <xf numFmtId="3" fontId="14" fillId="0" borderId="17" xfId="22" applyNumberFormat="1" applyFont="1" applyFill="1" applyBorder="1" applyAlignment="1">
      <alignment vertical="center"/>
      <protection/>
    </xf>
    <xf numFmtId="0" fontId="14" fillId="2" borderId="11" xfId="22" applyFont="1" applyFill="1" applyBorder="1" applyAlignment="1">
      <alignment horizontal="left" wrapText="1"/>
      <protection/>
    </xf>
    <xf numFmtId="0" fontId="13" fillId="2" borderId="11" xfId="22" applyFont="1" applyFill="1" applyBorder="1" applyAlignment="1">
      <alignment horizontal="left" wrapText="1"/>
      <protection/>
    </xf>
    <xf numFmtId="0" fontId="13" fillId="2" borderId="11" xfId="22" applyFont="1" applyFill="1" applyBorder="1" applyAlignment="1">
      <alignment vertical="center"/>
      <protection/>
    </xf>
    <xf numFmtId="3" fontId="13" fillId="8" borderId="13" xfId="22" applyNumberFormat="1" applyFont="1" applyFill="1" applyBorder="1" applyAlignment="1">
      <alignment horizontal="right"/>
      <protection/>
    </xf>
    <xf numFmtId="0" fontId="14" fillId="2" borderId="11" xfId="22" applyFont="1" applyFill="1" applyBorder="1">
      <alignment/>
      <protection/>
    </xf>
    <xf numFmtId="3" fontId="14" fillId="8" borderId="13" xfId="22" applyNumberFormat="1" applyFont="1" applyFill="1" applyBorder="1" applyAlignment="1">
      <alignment horizontal="right"/>
      <protection/>
    </xf>
    <xf numFmtId="3" fontId="9" fillId="0" borderId="0" xfId="23" applyNumberFormat="1" applyFont="1" applyFill="1" applyBorder="1" applyAlignment="1">
      <alignment horizontal="right" vertical="center"/>
      <protection/>
    </xf>
    <xf numFmtId="0" fontId="14" fillId="2" borderId="11" xfId="22" applyFont="1" applyFill="1" applyBorder="1" applyAlignment="1">
      <alignment vertical="center"/>
      <protection/>
    </xf>
    <xf numFmtId="164" fontId="3" fillId="7" borderId="0" xfId="17" applyNumberFormat="1" applyFill="1">
      <alignment/>
      <protection/>
    </xf>
    <xf numFmtId="0" fontId="1" fillId="2" borderId="11" xfId="22" applyFont="1" applyFill="1" applyBorder="1" applyAlignment="1">
      <alignment vertical="center"/>
      <protection/>
    </xf>
    <xf numFmtId="3" fontId="13" fillId="0" borderId="12" xfId="22" applyNumberFormat="1" applyFont="1" applyFill="1" applyBorder="1" applyAlignment="1">
      <alignment horizontal="right" wrapText="1"/>
      <protection/>
    </xf>
    <xf numFmtId="0" fontId="13" fillId="2" borderId="11" xfId="22" applyFont="1" applyFill="1" applyBorder="1" applyAlignment="1">
      <alignment vertical="center" wrapText="1"/>
      <protection/>
    </xf>
    <xf numFmtId="0" fontId="13" fillId="2" borderId="11" xfId="22" applyFont="1" applyFill="1" applyBorder="1" applyAlignment="1">
      <alignment wrapText="1"/>
      <protection/>
    </xf>
    <xf numFmtId="3" fontId="13" fillId="0" borderId="12" xfId="22" applyNumberFormat="1" applyFont="1" applyBorder="1" applyAlignment="1">
      <alignment horizontal="right"/>
      <protection/>
    </xf>
    <xf numFmtId="3" fontId="13" fillId="0" borderId="10" xfId="22" applyNumberFormat="1" applyFont="1" applyBorder="1" applyAlignment="1">
      <alignment horizontal="right"/>
      <protection/>
    </xf>
    <xf numFmtId="3" fontId="13" fillId="0" borderId="18" xfId="22" applyNumberFormat="1" applyFont="1" applyBorder="1" applyAlignment="1">
      <alignment horizontal="right"/>
      <protection/>
    </xf>
    <xf numFmtId="0" fontId="13" fillId="2" borderId="15" xfId="22" applyFont="1" applyFill="1" applyBorder="1" applyAlignment="1">
      <alignment horizontal="left" wrapText="1"/>
      <protection/>
    </xf>
    <xf numFmtId="3" fontId="13" fillId="0" borderId="14" xfId="22" applyNumberFormat="1" applyFont="1" applyBorder="1" applyAlignment="1">
      <alignment horizontal="right"/>
      <protection/>
    </xf>
    <xf numFmtId="0" fontId="13" fillId="2" borderId="19" xfId="22" applyFont="1" applyFill="1" applyBorder="1" applyAlignment="1">
      <alignment horizontal="left"/>
      <protection/>
    </xf>
    <xf numFmtId="3" fontId="13" fillId="0" borderId="20" xfId="22" applyNumberFormat="1" applyFont="1" applyBorder="1" applyAlignment="1">
      <alignment horizontal="right"/>
      <protection/>
    </xf>
    <xf numFmtId="3" fontId="13" fillId="0" borderId="21" xfId="22" applyNumberFormat="1" applyFont="1" applyBorder="1" applyAlignment="1">
      <alignment horizontal="right"/>
      <protection/>
    </xf>
    <xf numFmtId="0" fontId="13" fillId="2" borderId="22" xfId="22" applyFont="1" applyFill="1" applyBorder="1" applyAlignment="1">
      <alignment horizontal="left"/>
      <protection/>
    </xf>
    <xf numFmtId="3" fontId="13" fillId="0" borderId="23" xfId="22" applyNumberFormat="1" applyFont="1" applyBorder="1" applyAlignment="1">
      <alignment horizontal="right"/>
      <protection/>
    </xf>
    <xf numFmtId="3" fontId="13" fillId="0" borderId="23" xfId="22" applyNumberFormat="1" applyFont="1" applyFill="1" applyBorder="1" applyAlignment="1">
      <alignment horizontal="right"/>
      <protection/>
    </xf>
    <xf numFmtId="3" fontId="13" fillId="0" borderId="24" xfId="22" applyNumberFormat="1" applyFont="1" applyBorder="1" applyAlignment="1">
      <alignment horizontal="right"/>
      <protection/>
    </xf>
    <xf numFmtId="3" fontId="13" fillId="0" borderId="24" xfId="22" applyNumberFormat="1" applyFont="1" applyFill="1" applyBorder="1" applyAlignment="1">
      <alignment horizontal="right"/>
      <protection/>
    </xf>
    <xf numFmtId="0" fontId="18" fillId="2" borderId="22" xfId="25" applyFont="1" applyFill="1" applyBorder="1" applyAlignment="1">
      <alignment horizontal="left" vertical="center" wrapText="1" indent="1"/>
      <protection/>
    </xf>
    <xf numFmtId="3" fontId="18" fillId="0" borderId="18" xfId="22" applyNumberFormat="1" applyFont="1" applyBorder="1" applyAlignment="1">
      <alignment horizontal="right" vertical="center"/>
      <protection/>
    </xf>
    <xf numFmtId="0" fontId="19" fillId="0" borderId="0" xfId="0" applyFont="1" applyAlignment="1">
      <alignment/>
    </xf>
  </cellXfs>
  <cellStyles count="16">
    <cellStyle name="Normal" xfId="0"/>
    <cellStyle name="Comma" xfId="15"/>
    <cellStyle name="Comma [0]" xfId="16"/>
    <cellStyle name="Normál 2_kozlo_2013e_0_07_Etyek (1)" xfId="17"/>
    <cellStyle name="Normál_2007.évi költségvetés-műk.és felh.célú bev.éskiad.mérlege.2.sz.módosítás" xfId="18"/>
    <cellStyle name="Normál_adat_2006_e_cs 2" xfId="19"/>
    <cellStyle name="Normál_adat_2006_e_cs_kozlo0_2010_e_0" xfId="20"/>
    <cellStyle name="Normál_IGENY_2007 2" xfId="21"/>
    <cellStyle name="Normál_kozlo_2013e_0_07_Etyek (1)" xfId="22"/>
    <cellStyle name="Normál_kozlo0_2010_e_0" xfId="23"/>
    <cellStyle name="Normál_LEM_1_2006_bele 2" xfId="24"/>
    <cellStyle name="Normál_város 2" xfId="25"/>
    <cellStyle name="Normál_város_kozlo0_2010_e_0" xfId="26"/>
    <cellStyle name="Currency" xfId="27"/>
    <cellStyle name="Currency [0]" xfId="28"/>
    <cellStyle name="Percent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tyekphserv\k&#246;z&#246;s\Documents%20and%20Settings\penzugyvez\Asztal\Rita\2013.k&#246;lts&#233;gvet&#233;s\II%20fordul&#243;\kozlo_2013e_0_07_Etyek%20(1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tyekphserv\k&#246;z&#246;s\Documents%20and%20Settings\penzugyvez\Dokumentumok\Downloads\kozlo_2012e_0_&#218;j_jov_kul_Orsz&#225;g_szum_old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t_g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ÖSSZESÍTŐ"/>
      <sheetName val="GLOBÁLIS"/>
      <sheetName val="KÖZOKTATÁS"/>
      <sheetName val="SZOCIÁLIS"/>
      <sheetName val="KULTURÁLIS"/>
      <sheetName val="validációk"/>
      <sheetName val="kd"/>
      <sheetName val="lakos"/>
      <sheetName val="Munka1"/>
    </sheetNames>
    <sheetDataSet>
      <sheetData sheetId="1">
        <row r="4">
          <cell r="I4" t="str">
            <v>Etyek</v>
          </cell>
        </row>
        <row r="5">
          <cell r="I5">
            <v>702316</v>
          </cell>
          <cell r="J5">
            <v>5</v>
          </cell>
        </row>
        <row r="24">
          <cell r="J24">
            <v>0</v>
          </cell>
        </row>
      </sheetData>
      <sheetData sheetId="2">
        <row r="78">
          <cell r="R78">
            <v>0</v>
          </cell>
        </row>
        <row r="79">
          <cell r="R79">
            <v>0</v>
          </cell>
        </row>
      </sheetData>
      <sheetData sheetId="3">
        <row r="24">
          <cell r="L24">
            <v>0</v>
          </cell>
        </row>
        <row r="25">
          <cell r="L25">
            <v>1550080</v>
          </cell>
        </row>
        <row r="26">
          <cell r="L26">
            <v>0</v>
          </cell>
        </row>
        <row r="27">
          <cell r="L27">
            <v>1160000</v>
          </cell>
        </row>
        <row r="28">
          <cell r="L28">
            <v>0</v>
          </cell>
        </row>
        <row r="29">
          <cell r="L29">
            <v>0</v>
          </cell>
        </row>
        <row r="32">
          <cell r="L32">
            <v>3052000</v>
          </cell>
        </row>
        <row r="33">
          <cell r="L33">
            <v>0</v>
          </cell>
        </row>
        <row r="34">
          <cell r="L34">
            <v>0</v>
          </cell>
        </row>
        <row r="35">
          <cell r="L35">
            <v>0</v>
          </cell>
        </row>
        <row r="36">
          <cell r="L36">
            <v>0</v>
          </cell>
        </row>
        <row r="37">
          <cell r="L37">
            <v>0</v>
          </cell>
        </row>
        <row r="38">
          <cell r="L38">
            <v>0</v>
          </cell>
        </row>
        <row r="39">
          <cell r="L39">
            <v>0</v>
          </cell>
        </row>
        <row r="40">
          <cell r="L40">
            <v>0</v>
          </cell>
        </row>
        <row r="41">
          <cell r="L41">
            <v>0</v>
          </cell>
        </row>
        <row r="42">
          <cell r="L42">
            <v>0</v>
          </cell>
        </row>
        <row r="43">
          <cell r="L43">
            <v>0</v>
          </cell>
        </row>
        <row r="44">
          <cell r="L44">
            <v>0</v>
          </cell>
        </row>
        <row r="45">
          <cell r="L45">
            <v>0</v>
          </cell>
        </row>
        <row r="46">
          <cell r="L46">
            <v>0</v>
          </cell>
        </row>
        <row r="47">
          <cell r="L47">
            <v>0</v>
          </cell>
        </row>
        <row r="48">
          <cell r="L48">
            <v>0</v>
          </cell>
        </row>
        <row r="49">
          <cell r="L49">
            <v>0</v>
          </cell>
        </row>
        <row r="50">
          <cell r="L50">
            <v>0</v>
          </cell>
        </row>
        <row r="51">
          <cell r="L51">
            <v>0</v>
          </cell>
        </row>
        <row r="52">
          <cell r="L52">
            <v>0</v>
          </cell>
        </row>
        <row r="53">
          <cell r="L53">
            <v>0</v>
          </cell>
        </row>
        <row r="54">
          <cell r="L54">
            <v>0</v>
          </cell>
        </row>
        <row r="55">
          <cell r="L55">
            <v>0</v>
          </cell>
        </row>
        <row r="56">
          <cell r="L56">
            <v>0</v>
          </cell>
        </row>
        <row r="57">
          <cell r="L57">
            <v>0</v>
          </cell>
        </row>
        <row r="58">
          <cell r="L58">
            <v>0</v>
          </cell>
        </row>
        <row r="59">
          <cell r="L59">
            <v>0</v>
          </cell>
        </row>
        <row r="60">
          <cell r="L60">
            <v>0</v>
          </cell>
        </row>
        <row r="61">
          <cell r="L61">
            <v>0</v>
          </cell>
        </row>
        <row r="62">
          <cell r="L62">
            <v>0</v>
          </cell>
        </row>
        <row r="63">
          <cell r="L63">
            <v>0</v>
          </cell>
        </row>
        <row r="64">
          <cell r="L64">
            <v>0</v>
          </cell>
        </row>
        <row r="65">
          <cell r="L65">
            <v>0</v>
          </cell>
        </row>
        <row r="66">
          <cell r="L66">
            <v>0</v>
          </cell>
        </row>
        <row r="71">
          <cell r="L71">
            <v>0</v>
          </cell>
        </row>
        <row r="76">
          <cell r="L76">
            <v>0</v>
          </cell>
        </row>
        <row r="77">
          <cell r="L77">
            <v>0</v>
          </cell>
        </row>
        <row r="78">
          <cell r="L78">
            <v>0</v>
          </cell>
        </row>
        <row r="79">
          <cell r="L79">
            <v>0</v>
          </cell>
        </row>
        <row r="80">
          <cell r="L80">
            <v>0</v>
          </cell>
        </row>
        <row r="81">
          <cell r="L81">
            <v>0</v>
          </cell>
        </row>
        <row r="89">
          <cell r="L89">
            <v>0</v>
          </cell>
        </row>
        <row r="90">
          <cell r="L90">
            <v>0</v>
          </cell>
        </row>
      </sheetData>
      <sheetData sheetId="4">
        <row r="21">
          <cell r="L21">
            <v>0</v>
          </cell>
        </row>
        <row r="28">
          <cell r="L28">
            <v>0</v>
          </cell>
        </row>
        <row r="35">
          <cell r="L35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ÖSSZESÍTŐ"/>
      <sheetName val="GLOBÁLIS"/>
      <sheetName val="SZOCIÁLIS"/>
      <sheetName val="KÖZOKTATÁS"/>
      <sheetName val="kd"/>
      <sheetName val="lakos"/>
    </sheetNames>
    <sheetDataSet>
      <sheetData sheetId="0">
        <row r="18">
          <cell r="F18">
            <v>44645921754</v>
          </cell>
        </row>
        <row r="21">
          <cell r="F21">
            <v>955541000</v>
          </cell>
        </row>
        <row r="22">
          <cell r="F22">
            <v>814165624</v>
          </cell>
        </row>
        <row r="25">
          <cell r="F25">
            <v>8845112111</v>
          </cell>
        </row>
        <row r="26">
          <cell r="F26">
            <v>167179350</v>
          </cell>
        </row>
        <row r="27">
          <cell r="F27">
            <v>59365480485</v>
          </cell>
        </row>
        <row r="28">
          <cell r="F28">
            <v>27274483745</v>
          </cell>
        </row>
        <row r="29">
          <cell r="F29">
            <v>20046044410</v>
          </cell>
        </row>
        <row r="30">
          <cell r="F30">
            <v>1889323900</v>
          </cell>
        </row>
        <row r="31">
          <cell r="F31">
            <v>11834280700</v>
          </cell>
        </row>
        <row r="32">
          <cell r="F32">
            <v>258996163321</v>
          </cell>
        </row>
        <row r="33">
          <cell r="F33">
            <v>36799843750</v>
          </cell>
        </row>
        <row r="35">
          <cell r="F35">
            <v>523771665185</v>
          </cell>
        </row>
        <row r="36">
          <cell r="F36">
            <v>4300800000</v>
          </cell>
        </row>
        <row r="37">
          <cell r="F37">
            <v>781020450</v>
          </cell>
        </row>
        <row r="38">
          <cell r="F38">
            <v>1578102500</v>
          </cell>
        </row>
        <row r="39">
          <cell r="F39">
            <v>44829400</v>
          </cell>
        </row>
        <row r="40">
          <cell r="F40">
            <v>31804957156</v>
          </cell>
        </row>
        <row r="41">
          <cell r="F41">
            <v>0</v>
          </cell>
        </row>
        <row r="42">
          <cell r="F42">
            <v>38509709506</v>
          </cell>
        </row>
        <row r="43">
          <cell r="F43">
            <v>205688427825</v>
          </cell>
        </row>
        <row r="44">
          <cell r="F44">
            <v>767969802516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t_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A93"/>
  <sheetViews>
    <sheetView tabSelected="1" workbookViewId="0" topLeftCell="A1">
      <selection activeCell="D11" sqref="D11"/>
    </sheetView>
  </sheetViews>
  <sheetFormatPr defaultColWidth="9.140625" defaultRowHeight="12.75"/>
  <cols>
    <col min="1" max="1" width="8.00390625" style="1" customWidth="1"/>
    <col min="2" max="2" width="8.57421875" style="1" customWidth="1"/>
    <col min="3" max="3" width="7.57421875" style="1" customWidth="1"/>
    <col min="4" max="4" width="101.57421875" style="1" customWidth="1"/>
    <col min="5" max="5" width="4.28125" style="1" customWidth="1"/>
    <col min="6" max="6" width="18.00390625" style="1" customWidth="1"/>
    <col min="7" max="7" width="31.421875" style="1" hidden="1" customWidth="1"/>
    <col min="8" max="8" width="22.421875" style="1" hidden="1" customWidth="1"/>
    <col min="9" max="9" width="15.7109375" style="4" hidden="1" customWidth="1"/>
    <col min="10" max="10" width="14.7109375" style="1" hidden="1" customWidth="1"/>
    <col min="11" max="11" width="18.7109375" style="1" hidden="1" customWidth="1"/>
    <col min="12" max="13" width="9.140625" style="1" hidden="1" customWidth="1"/>
    <col min="14" max="14" width="16.00390625" style="1" hidden="1" customWidth="1"/>
    <col min="15" max="15" width="6.8515625" style="1" customWidth="1"/>
    <col min="16" max="16" width="73.00390625" style="1" customWidth="1"/>
    <col min="17" max="22" width="9.140625" style="1" customWidth="1"/>
    <col min="23" max="23" width="17.7109375" style="1" customWidth="1"/>
    <col min="24" max="16384" width="9.140625" style="1" customWidth="1"/>
  </cols>
  <sheetData>
    <row r="1" spans="4:6" ht="12.75">
      <c r="D1" s="2" t="s">
        <v>0</v>
      </c>
      <c r="E1" s="3"/>
      <c r="F1" s="3"/>
    </row>
    <row r="2" spans="4:8" ht="15.75">
      <c r="D2" s="5"/>
      <c r="E2" s="5"/>
      <c r="F2" s="5"/>
      <c r="G2" s="5"/>
      <c r="H2" s="5"/>
    </row>
    <row r="3" spans="1:27" ht="12.75">
      <c r="A3" s="6"/>
      <c r="B3" s="6"/>
      <c r="C3" s="6"/>
      <c r="D3" s="6"/>
      <c r="E3" s="6"/>
      <c r="F3" s="6"/>
      <c r="G3" s="7"/>
      <c r="H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8"/>
      <c r="V3" s="7"/>
      <c r="W3" s="7"/>
      <c r="X3" s="9"/>
      <c r="Y3" s="7"/>
      <c r="Z3" s="10"/>
      <c r="AA3" s="7"/>
    </row>
    <row r="4" spans="1:27" ht="18.75" customHeight="1">
      <c r="A4" s="11" t="s">
        <v>1</v>
      </c>
      <c r="B4" s="11"/>
      <c r="C4" s="11"/>
      <c r="D4" s="11"/>
      <c r="E4" s="11"/>
      <c r="F4" s="11"/>
      <c r="G4" s="12" t="s">
        <v>2</v>
      </c>
      <c r="H4" s="12"/>
      <c r="J4" s="12"/>
      <c r="K4" s="12"/>
      <c r="L4" s="12"/>
      <c r="M4" s="12"/>
      <c r="N4" s="12"/>
      <c r="O4" s="12"/>
      <c r="P4" s="13"/>
      <c r="Q4" s="13"/>
      <c r="R4" s="13"/>
      <c r="S4" s="13"/>
      <c r="T4" s="12"/>
      <c r="U4" s="12"/>
      <c r="V4" s="12"/>
      <c r="W4" s="7"/>
      <c r="X4" s="12"/>
      <c r="Y4" s="14"/>
      <c r="Z4" s="14"/>
      <c r="AA4" s="15"/>
    </row>
    <row r="5" spans="1:27" ht="22.5" customHeight="1">
      <c r="A5" s="16"/>
      <c r="B5" s="17"/>
      <c r="C5" s="17"/>
      <c r="D5" s="18" t="s">
        <v>3</v>
      </c>
      <c r="E5" s="18"/>
      <c r="F5" s="19" t="s">
        <v>4</v>
      </c>
      <c r="G5" s="12"/>
      <c r="H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4"/>
      <c r="Z5" s="14"/>
      <c r="AA5" s="15"/>
    </row>
    <row r="6" spans="1:27" ht="13.5" thickBot="1">
      <c r="A6" s="16"/>
      <c r="B6" s="16"/>
      <c r="C6" s="16"/>
      <c r="D6" s="16"/>
      <c r="E6" s="16"/>
      <c r="F6" s="20" t="s">
        <v>5</v>
      </c>
      <c r="G6" s="7"/>
      <c r="H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8"/>
      <c r="V6" s="7"/>
      <c r="W6" s="7"/>
      <c r="X6" s="7"/>
      <c r="Y6" s="7"/>
      <c r="Z6" s="7"/>
      <c r="AA6" s="7"/>
    </row>
    <row r="7" spans="1:27" ht="22.5" customHeight="1" thickBot="1">
      <c r="A7" s="21" t="s">
        <v>6</v>
      </c>
      <c r="B7" s="21"/>
      <c r="C7" s="22"/>
      <c r="D7" s="23" t="s">
        <v>7</v>
      </c>
      <c r="F7" s="24">
        <f>IF('[1]GLOBÁLIS'!$J$5&lt;&gt;6,'[1]GLOBÁLIS'!$I$5,"")</f>
        <v>702316</v>
      </c>
      <c r="G7" s="25"/>
      <c r="H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6"/>
      <c r="V7" s="25"/>
      <c r="W7" s="7"/>
      <c r="X7" s="7"/>
      <c r="Y7" s="7"/>
      <c r="Z7" s="7"/>
      <c r="AA7" s="7"/>
    </row>
    <row r="8" spans="1:27" ht="13.5" thickBot="1">
      <c r="A8" s="27"/>
      <c r="B8" s="27"/>
      <c r="C8" s="27"/>
      <c r="D8" s="27"/>
      <c r="E8" s="28"/>
      <c r="F8" s="29"/>
      <c r="G8" s="30"/>
      <c r="H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8"/>
      <c r="V8" s="30"/>
      <c r="W8" s="7"/>
      <c r="X8" s="7"/>
      <c r="Y8" s="7"/>
      <c r="Z8" s="7"/>
      <c r="AA8" s="7"/>
    </row>
    <row r="9" spans="1:27" ht="22.5" customHeight="1" thickBot="1">
      <c r="A9" s="31" t="s">
        <v>8</v>
      </c>
      <c r="B9" s="31"/>
      <c r="C9" s="32"/>
      <c r="D9" s="33">
        <f>IF('[1]GLOBÁLIS'!$J$5&lt;&gt;6,"",'[1]GLOBÁLIS'!$I$4)</f>
      </c>
      <c r="E9" s="34"/>
      <c r="F9" s="24">
        <f>IF('[1]GLOBÁLIS'!$J$5&lt;&gt;6,"",'[1]GLOBÁLIS'!$I$5)</f>
      </c>
      <c r="G9" s="7"/>
      <c r="H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</row>
    <row r="10" spans="1:27" ht="13.5" thickBot="1">
      <c r="A10" s="6"/>
      <c r="B10" s="6"/>
      <c r="C10" s="6"/>
      <c r="D10" s="6"/>
      <c r="E10" s="35"/>
      <c r="F10" s="36" t="s">
        <v>9</v>
      </c>
      <c r="G10" s="7"/>
      <c r="H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8"/>
      <c r="V10" s="7"/>
      <c r="W10" s="7"/>
      <c r="X10" s="7"/>
      <c r="Y10" s="7"/>
      <c r="Z10" s="7"/>
      <c r="AA10" s="7"/>
    </row>
    <row r="11" spans="1:27" ht="20.25" customHeight="1" thickBot="1">
      <c r="A11" s="37"/>
      <c r="B11" s="17"/>
      <c r="C11" s="17"/>
      <c r="D11" s="17" t="s">
        <v>10</v>
      </c>
      <c r="F11" s="38">
        <v>4307</v>
      </c>
      <c r="G11" s="15"/>
      <c r="H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4"/>
      <c r="V11" s="15"/>
      <c r="W11" s="7"/>
      <c r="X11" s="7"/>
      <c r="Y11" s="7"/>
      <c r="Z11" s="7"/>
      <c r="AA11" s="7"/>
    </row>
    <row r="12" spans="1:27" ht="12.75">
      <c r="A12" s="16"/>
      <c r="B12" s="16"/>
      <c r="C12" s="16"/>
      <c r="D12" s="16"/>
      <c r="E12" s="16"/>
      <c r="F12" s="16"/>
      <c r="G12" s="7"/>
      <c r="H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8"/>
      <c r="V12" s="7"/>
      <c r="W12" s="7"/>
      <c r="X12" s="7"/>
      <c r="Y12" s="7"/>
      <c r="Z12" s="7"/>
      <c r="AA12" s="7"/>
    </row>
    <row r="13" spans="1:27" ht="15" customHeight="1" hidden="1">
      <c r="A13" s="16"/>
      <c r="B13" s="16"/>
      <c r="C13" s="16"/>
      <c r="D13" s="16"/>
      <c r="E13" s="16"/>
      <c r="F13" s="16"/>
      <c r="G13" s="7"/>
      <c r="H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8"/>
      <c r="V13" s="7"/>
      <c r="W13" s="7"/>
      <c r="X13" s="7"/>
      <c r="Y13" s="7"/>
      <c r="Z13" s="7"/>
      <c r="AA13" s="7"/>
    </row>
    <row r="14" spans="1:27" ht="15" customHeight="1" hidden="1">
      <c r="A14" s="16"/>
      <c r="B14" s="16"/>
      <c r="C14" s="16"/>
      <c r="D14" s="16"/>
      <c r="E14" s="16"/>
      <c r="F14" s="16"/>
      <c r="G14" s="7"/>
      <c r="H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8"/>
      <c r="V14" s="7"/>
      <c r="W14" s="7"/>
      <c r="X14" s="7"/>
      <c r="Y14" s="7"/>
      <c r="Z14" s="7"/>
      <c r="AA14" s="7"/>
    </row>
    <row r="15" spans="1:27" ht="12.75" hidden="1">
      <c r="A15" s="39"/>
      <c r="B15" s="40"/>
      <c r="C15" s="40"/>
      <c r="D15" s="40"/>
      <c r="E15" s="40"/>
      <c r="F15" s="41"/>
      <c r="G15" s="7"/>
      <c r="H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8"/>
      <c r="V15" s="7"/>
      <c r="W15" s="7"/>
      <c r="X15" s="7"/>
      <c r="Y15" s="7"/>
      <c r="Z15" s="7"/>
      <c r="AA15" s="7"/>
    </row>
    <row r="16" spans="1:27" ht="15.75" hidden="1">
      <c r="A16" s="42"/>
      <c r="B16" s="42"/>
      <c r="C16" s="43"/>
      <c r="D16" s="44"/>
      <c r="E16" s="45"/>
      <c r="F16" s="43"/>
      <c r="G16" s="7"/>
      <c r="H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8"/>
      <c r="V16" s="7"/>
      <c r="W16" s="7"/>
      <c r="X16" s="7"/>
      <c r="Y16" s="7"/>
      <c r="Z16" s="7"/>
      <c r="AA16" s="7"/>
    </row>
    <row r="17" spans="1:27" ht="16.5" thickBot="1">
      <c r="A17" s="42"/>
      <c r="B17" s="46"/>
      <c r="C17" s="46"/>
      <c r="D17" s="47" t="s">
        <v>11</v>
      </c>
      <c r="E17" s="42"/>
      <c r="F17" s="42"/>
      <c r="G17" s="7"/>
      <c r="H17" s="7"/>
      <c r="J17" s="7"/>
      <c r="K17" s="7"/>
      <c r="L17" s="7"/>
      <c r="M17" s="7"/>
      <c r="N17" s="7"/>
      <c r="O17" s="9"/>
      <c r="P17" s="7"/>
      <c r="Q17" s="7"/>
      <c r="R17" s="7"/>
      <c r="S17" s="7"/>
      <c r="T17" s="7"/>
      <c r="U17" s="8"/>
      <c r="V17" s="7"/>
      <c r="W17" s="7"/>
      <c r="X17" s="7"/>
      <c r="Y17" s="7"/>
      <c r="Z17" s="7"/>
      <c r="AA17" s="7"/>
    </row>
    <row r="18" spans="1:27" ht="15" customHeight="1" thickBot="1">
      <c r="A18" s="48"/>
      <c r="B18" s="49" t="s">
        <v>12</v>
      </c>
      <c r="C18" s="50"/>
      <c r="D18" s="50"/>
      <c r="E18" s="51"/>
      <c r="F18" s="52" t="s">
        <v>13</v>
      </c>
      <c r="G18" s="7"/>
      <c r="H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53"/>
      <c r="V18" s="7"/>
      <c r="W18" s="7"/>
      <c r="X18" s="7"/>
      <c r="Y18" s="7"/>
      <c r="Z18" s="7"/>
      <c r="AA18" s="7"/>
    </row>
    <row r="19" spans="1:27" ht="15" customHeight="1" thickBot="1">
      <c r="A19" s="54" t="s">
        <v>14</v>
      </c>
      <c r="B19" s="55" t="s">
        <v>15</v>
      </c>
      <c r="C19" s="56"/>
      <c r="D19" s="57" t="s">
        <v>16</v>
      </c>
      <c r="E19" s="57"/>
      <c r="F19" s="58" t="s">
        <v>17</v>
      </c>
      <c r="G19" s="58" t="s">
        <v>18</v>
      </c>
      <c r="H19" s="7"/>
      <c r="J19" s="7" t="s">
        <v>19</v>
      </c>
      <c r="K19" s="7"/>
      <c r="L19" s="7"/>
      <c r="M19" s="7"/>
      <c r="N19" s="7"/>
      <c r="O19" s="7"/>
      <c r="P19" s="7"/>
      <c r="Q19" s="7"/>
      <c r="R19" s="7"/>
      <c r="S19" s="7"/>
      <c r="T19" s="7"/>
      <c r="U19" s="53"/>
      <c r="V19" s="7"/>
      <c r="W19" s="7"/>
      <c r="X19" s="7"/>
      <c r="Y19" s="7"/>
      <c r="Z19" s="7"/>
      <c r="AA19" s="7"/>
    </row>
    <row r="20" spans="1:27" ht="15" customHeight="1">
      <c r="A20" s="59">
        <v>1</v>
      </c>
      <c r="B20" s="60" t="s">
        <v>20</v>
      </c>
      <c r="C20" s="61"/>
      <c r="D20" s="62" t="s">
        <v>21</v>
      </c>
      <c r="E20" s="63"/>
      <c r="F20" s="64">
        <v>54593600</v>
      </c>
      <c r="G20" s="10">
        <v>44645921754</v>
      </c>
      <c r="H20" s="10">
        <f>'[2]ÖSSZESÍTŐ'!$F18</f>
        <v>44645921754</v>
      </c>
      <c r="I20" s="65">
        <f>F20-H20</f>
        <v>-44591328154</v>
      </c>
      <c r="J20" s="7"/>
      <c r="K20" s="7"/>
      <c r="L20" s="7"/>
      <c r="M20" s="7"/>
      <c r="N20" s="7"/>
      <c r="O20" s="66"/>
      <c r="P20" s="7"/>
      <c r="Q20" s="7"/>
      <c r="R20" s="7"/>
      <c r="S20" s="7"/>
      <c r="T20" s="7"/>
      <c r="U20" s="53"/>
      <c r="V20" s="7"/>
      <c r="W20" s="7"/>
      <c r="X20" s="7"/>
      <c r="Y20" s="7"/>
      <c r="Z20" s="7"/>
      <c r="AA20" s="7"/>
    </row>
    <row r="21" spans="1:27" ht="15" customHeight="1">
      <c r="A21" s="59">
        <v>4</v>
      </c>
      <c r="B21" s="60" t="s">
        <v>22</v>
      </c>
      <c r="C21" s="61"/>
      <c r="D21" s="67" t="s">
        <v>23</v>
      </c>
      <c r="E21" s="68"/>
      <c r="F21" s="69">
        <v>20584318</v>
      </c>
      <c r="G21" s="10">
        <v>955541000</v>
      </c>
      <c r="H21" s="10">
        <f>'[2]ÖSSZESÍTŐ'!$F21</f>
        <v>955541000</v>
      </c>
      <c r="I21" s="65">
        <f aca="true" t="shared" si="0" ref="I21:I40">F21-H21</f>
        <v>-934956682</v>
      </c>
      <c r="J21" s="7"/>
      <c r="K21" s="7"/>
      <c r="L21" s="7"/>
      <c r="M21" s="7"/>
      <c r="N21" s="7"/>
      <c r="O21" s="66"/>
      <c r="P21" s="7"/>
      <c r="Q21" s="7"/>
      <c r="R21" s="7"/>
      <c r="S21" s="7"/>
      <c r="T21" s="7"/>
      <c r="U21" s="53"/>
      <c r="V21" s="7"/>
      <c r="W21" s="7"/>
      <c r="X21" s="7"/>
      <c r="Y21" s="7"/>
      <c r="Z21" s="7"/>
      <c r="AA21" s="7"/>
    </row>
    <row r="22" spans="1:27" ht="15" customHeight="1">
      <c r="A22" s="59">
        <v>5</v>
      </c>
      <c r="B22" s="60" t="s">
        <v>24</v>
      </c>
      <c r="C22" s="61"/>
      <c r="D22" s="67" t="s">
        <v>25</v>
      </c>
      <c r="E22" s="70"/>
      <c r="F22" s="69">
        <v>6715079</v>
      </c>
      <c r="G22" s="10">
        <v>814165624</v>
      </c>
      <c r="H22" s="10">
        <f>'[2]ÖSSZESÍTŐ'!$F22</f>
        <v>814165624</v>
      </c>
      <c r="I22" s="65">
        <f t="shared" si="0"/>
        <v>-807450545</v>
      </c>
      <c r="J22" s="7"/>
      <c r="K22" s="7"/>
      <c r="L22" s="7"/>
      <c r="M22" s="7"/>
      <c r="N22" s="7"/>
      <c r="O22" s="66"/>
      <c r="P22" s="7"/>
      <c r="Q22" s="7"/>
      <c r="R22" s="7"/>
      <c r="S22" s="7"/>
      <c r="T22" s="7"/>
      <c r="U22" s="53"/>
      <c r="V22" s="7"/>
      <c r="W22" s="7"/>
      <c r="X22" s="7"/>
      <c r="Y22" s="7"/>
      <c r="Z22" s="7"/>
      <c r="AA22" s="7"/>
    </row>
    <row r="23" spans="1:27" ht="15" customHeight="1">
      <c r="A23" s="59">
        <v>8</v>
      </c>
      <c r="B23" s="60" t="s">
        <v>26</v>
      </c>
      <c r="C23" s="61"/>
      <c r="D23" s="67" t="s">
        <v>27</v>
      </c>
      <c r="E23" s="70"/>
      <c r="F23" s="69">
        <f>SUM(F20:F22)</f>
        <v>81892997</v>
      </c>
      <c r="G23" s="10">
        <v>8845112111</v>
      </c>
      <c r="H23" s="10">
        <f>'[2]ÖSSZESÍTŐ'!$F25</f>
        <v>8845112111</v>
      </c>
      <c r="I23" s="65">
        <f t="shared" si="0"/>
        <v>-8763219114</v>
      </c>
      <c r="J23" s="7"/>
      <c r="K23" s="7"/>
      <c r="L23" s="7"/>
      <c r="M23" s="7"/>
      <c r="N23" s="7"/>
      <c r="O23" s="66"/>
      <c r="P23" s="7"/>
      <c r="Q23" s="7"/>
      <c r="R23" s="7"/>
      <c r="S23" s="7"/>
      <c r="T23" s="7"/>
      <c r="U23" s="53"/>
      <c r="V23" s="7"/>
      <c r="W23" s="7"/>
      <c r="X23" s="10"/>
      <c r="Y23" s="7"/>
      <c r="Z23" s="7"/>
      <c r="AA23" s="7"/>
    </row>
    <row r="24" spans="1:27" ht="15" customHeight="1">
      <c r="A24" s="59">
        <v>9</v>
      </c>
      <c r="B24" s="60" t="s">
        <v>28</v>
      </c>
      <c r="C24" s="61"/>
      <c r="D24" s="67" t="s">
        <v>29</v>
      </c>
      <c r="E24" s="70"/>
      <c r="F24" s="71">
        <f>'[1]GLOBÁLIS'!J24</f>
        <v>0</v>
      </c>
      <c r="G24" s="10">
        <v>167179350</v>
      </c>
      <c r="H24" s="10">
        <f>'[2]ÖSSZESÍTŐ'!$F26</f>
        <v>167179350</v>
      </c>
      <c r="I24" s="65">
        <f t="shared" si="0"/>
        <v>-167179350</v>
      </c>
      <c r="J24" s="7"/>
      <c r="K24" s="7"/>
      <c r="L24" s="7"/>
      <c r="M24" s="7"/>
      <c r="N24" s="7"/>
      <c r="O24" s="66"/>
      <c r="P24" s="7"/>
      <c r="Q24" s="7"/>
      <c r="R24" s="7"/>
      <c r="S24" s="7"/>
      <c r="T24" s="7"/>
      <c r="U24" s="53"/>
      <c r="V24" s="7"/>
      <c r="W24" s="7"/>
      <c r="X24" s="10"/>
      <c r="Y24" s="10"/>
      <c r="Z24" s="7"/>
      <c r="AA24" s="7"/>
    </row>
    <row r="25" spans="1:27" ht="15" customHeight="1">
      <c r="A25" s="59">
        <v>10</v>
      </c>
      <c r="B25" s="60" t="s">
        <v>30</v>
      </c>
      <c r="C25" s="61"/>
      <c r="D25" s="72" t="s">
        <v>31</v>
      </c>
      <c r="E25" s="73"/>
      <c r="F25" s="74">
        <f>F23+F24</f>
        <v>81892997</v>
      </c>
      <c r="G25" s="10">
        <v>59365480485</v>
      </c>
      <c r="H25" s="10">
        <f>'[2]ÖSSZESÍTŐ'!$F27</f>
        <v>59365480485</v>
      </c>
      <c r="I25" s="65">
        <f t="shared" si="0"/>
        <v>-59283587488</v>
      </c>
      <c r="J25" s="7"/>
      <c r="K25" s="7"/>
      <c r="L25" s="7"/>
      <c r="M25" s="7"/>
      <c r="N25" s="7"/>
      <c r="O25" s="66"/>
      <c r="P25" s="7"/>
      <c r="Q25" s="7"/>
      <c r="R25" s="7"/>
      <c r="S25" s="7"/>
      <c r="T25" s="7"/>
      <c r="U25" s="53"/>
      <c r="V25" s="7"/>
      <c r="W25" s="7"/>
      <c r="X25" s="10"/>
      <c r="Y25" s="10"/>
      <c r="Z25" s="7"/>
      <c r="AA25" s="7"/>
    </row>
    <row r="26" spans="1:27" ht="15" customHeight="1">
      <c r="A26" s="59">
        <v>11</v>
      </c>
      <c r="B26" s="60" t="s">
        <v>32</v>
      </c>
      <c r="C26" s="61"/>
      <c r="D26" s="67" t="s">
        <v>33</v>
      </c>
      <c r="E26" s="10"/>
      <c r="F26" s="75">
        <f>+F27+F30</f>
        <v>79063254</v>
      </c>
      <c r="G26" s="10">
        <v>27274483745</v>
      </c>
      <c r="H26" s="10">
        <f>'[2]ÖSSZESÍTŐ'!$F28</f>
        <v>27274483745</v>
      </c>
      <c r="I26" s="65">
        <f t="shared" si="0"/>
        <v>-27195420491</v>
      </c>
      <c r="J26" s="7"/>
      <c r="K26" s="7"/>
      <c r="L26" s="7"/>
      <c r="M26" s="7"/>
      <c r="N26" s="7"/>
      <c r="O26" s="66"/>
      <c r="P26" s="7"/>
      <c r="Q26" s="7"/>
      <c r="R26" s="7"/>
      <c r="S26" s="7"/>
      <c r="T26" s="7"/>
      <c r="U26" s="53"/>
      <c r="V26" s="7"/>
      <c r="W26" s="7"/>
      <c r="X26" s="7"/>
      <c r="Y26" s="7"/>
      <c r="Z26" s="7"/>
      <c r="AA26" s="7"/>
    </row>
    <row r="27" spans="1:27" ht="15" customHeight="1">
      <c r="A27" s="59">
        <v>12</v>
      </c>
      <c r="B27" s="60"/>
      <c r="C27" s="61"/>
      <c r="D27" s="76" t="s">
        <v>34</v>
      </c>
      <c r="E27" s="68"/>
      <c r="F27" s="77">
        <f>+F28+F29</f>
        <v>62863254</v>
      </c>
      <c r="G27" s="10">
        <v>20046044410</v>
      </c>
      <c r="H27" s="10">
        <f>'[2]ÖSSZESÍTŐ'!$F29</f>
        <v>20046044410</v>
      </c>
      <c r="I27" s="65">
        <f t="shared" si="0"/>
        <v>-19983181156</v>
      </c>
      <c r="J27" s="7"/>
      <c r="K27" s="7"/>
      <c r="L27" s="7"/>
      <c r="M27" s="7"/>
      <c r="N27" s="7"/>
      <c r="O27" s="66"/>
      <c r="P27" s="7"/>
      <c r="Q27" s="7"/>
      <c r="R27" s="7"/>
      <c r="S27" s="7"/>
      <c r="T27" s="7"/>
      <c r="U27" s="53"/>
      <c r="V27" s="7"/>
      <c r="W27" s="7"/>
      <c r="X27" s="7"/>
      <c r="Y27" s="7"/>
      <c r="Z27" s="78"/>
      <c r="AA27" s="79"/>
    </row>
    <row r="28" spans="1:27" ht="15" customHeight="1">
      <c r="A28" s="59">
        <v>13</v>
      </c>
      <c r="B28" s="60"/>
      <c r="C28" s="61"/>
      <c r="D28" s="76" t="s">
        <v>35</v>
      </c>
      <c r="E28" s="68"/>
      <c r="F28" s="80">
        <v>41189867</v>
      </c>
      <c r="G28" s="10">
        <v>1889323900</v>
      </c>
      <c r="H28" s="10">
        <f>'[2]ÖSSZESÍTŐ'!$F30</f>
        <v>1889323900</v>
      </c>
      <c r="I28" s="65">
        <f t="shared" si="0"/>
        <v>-1848134033</v>
      </c>
      <c r="J28" s="7"/>
      <c r="K28" s="7"/>
      <c r="L28" s="7"/>
      <c r="M28" s="7"/>
      <c r="N28" s="7"/>
      <c r="O28" s="66"/>
      <c r="P28" s="7"/>
      <c r="Q28" s="7"/>
      <c r="R28" s="7"/>
      <c r="S28" s="7"/>
      <c r="T28" s="7"/>
      <c r="U28" s="53"/>
      <c r="V28" s="7"/>
      <c r="W28" s="7"/>
      <c r="X28" s="7"/>
      <c r="Y28" s="7"/>
      <c r="Z28" s="78"/>
      <c r="AA28" s="79"/>
    </row>
    <row r="29" spans="1:27" ht="15" customHeight="1">
      <c r="A29" s="59">
        <v>14</v>
      </c>
      <c r="B29" s="60"/>
      <c r="C29" s="61"/>
      <c r="D29" s="76" t="s">
        <v>36</v>
      </c>
      <c r="E29" s="68"/>
      <c r="F29" s="80">
        <v>21673387</v>
      </c>
      <c r="G29" s="10">
        <v>11590976700</v>
      </c>
      <c r="H29" s="10">
        <f>'[2]ÖSSZESÍTŐ'!$F31</f>
        <v>11834280700</v>
      </c>
      <c r="I29" s="81">
        <f t="shared" si="0"/>
        <v>-11812607313</v>
      </c>
      <c r="J29" s="7" t="s">
        <v>37</v>
      </c>
      <c r="K29" s="7"/>
      <c r="L29" s="7"/>
      <c r="M29" s="7"/>
      <c r="N29" s="7"/>
      <c r="O29" s="66"/>
      <c r="P29" s="7"/>
      <c r="Q29" s="7"/>
      <c r="R29" s="7"/>
      <c r="S29" s="7"/>
      <c r="T29" s="7"/>
      <c r="U29" s="53"/>
      <c r="V29" s="7"/>
      <c r="W29" s="7"/>
      <c r="X29" s="7"/>
      <c r="Y29" s="7"/>
      <c r="Z29" s="78"/>
      <c r="AA29" s="79"/>
    </row>
    <row r="30" spans="1:27" ht="15" customHeight="1">
      <c r="A30" s="59">
        <v>15</v>
      </c>
      <c r="B30" s="60"/>
      <c r="C30" s="61"/>
      <c r="D30" s="76" t="s">
        <v>38</v>
      </c>
      <c r="E30" s="68"/>
      <c r="F30" s="77">
        <f>+F31+F32</f>
        <v>16200000</v>
      </c>
      <c r="G30" s="10">
        <v>258994283317</v>
      </c>
      <c r="H30" s="10">
        <f>'[2]ÖSSZESÍTŐ'!$F32</f>
        <v>258996163321</v>
      </c>
      <c r="I30" s="65">
        <f t="shared" si="0"/>
        <v>-258979963321</v>
      </c>
      <c r="J30" s="7" t="s">
        <v>39</v>
      </c>
      <c r="K30" s="7"/>
      <c r="L30" s="7"/>
      <c r="M30" s="7"/>
      <c r="N30" s="7"/>
      <c r="O30" s="66"/>
      <c r="P30" s="7"/>
      <c r="Q30" s="7"/>
      <c r="R30" s="7"/>
      <c r="S30" s="7"/>
      <c r="T30" s="7"/>
      <c r="U30" s="53"/>
      <c r="V30" s="7"/>
      <c r="W30" s="7"/>
      <c r="X30" s="7"/>
      <c r="Y30" s="7"/>
      <c r="Z30" s="78"/>
      <c r="AA30" s="79"/>
    </row>
    <row r="31" spans="1:27" ht="15" customHeight="1">
      <c r="A31" s="59">
        <v>16</v>
      </c>
      <c r="B31" s="60"/>
      <c r="C31" s="61"/>
      <c r="D31" s="76" t="s">
        <v>40</v>
      </c>
      <c r="E31" s="68"/>
      <c r="F31" s="80">
        <v>10800000</v>
      </c>
      <c r="G31" s="10">
        <v>35143978000</v>
      </c>
      <c r="H31" s="10">
        <f>'[2]ÖSSZESÍTŐ'!$F33</f>
        <v>36799843750</v>
      </c>
      <c r="I31" s="82">
        <f t="shared" si="0"/>
        <v>-36789043750</v>
      </c>
      <c r="J31" s="7" t="s">
        <v>37</v>
      </c>
      <c r="K31" s="7"/>
      <c r="L31" s="7"/>
      <c r="M31" s="7" t="s">
        <v>41</v>
      </c>
      <c r="N31" s="83">
        <v>35352156000</v>
      </c>
      <c r="O31" s="66"/>
      <c r="P31" s="7"/>
      <c r="Q31" s="7"/>
      <c r="R31" s="7"/>
      <c r="S31" s="7"/>
      <c r="T31" s="7"/>
      <c r="U31" s="53"/>
      <c r="V31" s="7"/>
      <c r="W31" s="7"/>
      <c r="X31" s="7"/>
      <c r="Y31" s="7"/>
      <c r="Z31" s="78"/>
      <c r="AA31" s="79"/>
    </row>
    <row r="32" spans="1:27" ht="15" customHeight="1">
      <c r="A32" s="59">
        <v>17</v>
      </c>
      <c r="B32" s="60"/>
      <c r="C32" s="61"/>
      <c r="D32" s="76" t="s">
        <v>42</v>
      </c>
      <c r="E32" s="68"/>
      <c r="F32" s="80">
        <v>5400000</v>
      </c>
      <c r="G32" s="10">
        <v>486518459431</v>
      </c>
      <c r="H32" s="10">
        <f>'[2]ÖSSZESÍTŐ'!$F35</f>
        <v>523771665185</v>
      </c>
      <c r="I32" s="65">
        <f t="shared" si="0"/>
        <v>-523766265185</v>
      </c>
      <c r="J32" s="10" t="e">
        <f>'[3]Ft_g'!#REF!</f>
        <v>#REF!</v>
      </c>
      <c r="K32" s="84" t="e">
        <f>F32-J32</f>
        <v>#REF!</v>
      </c>
      <c r="L32" s="7"/>
      <c r="M32" s="7"/>
      <c r="N32" s="7"/>
      <c r="O32" s="66"/>
      <c r="P32" s="7"/>
      <c r="Q32" s="7"/>
      <c r="R32" s="7"/>
      <c r="S32" s="7"/>
      <c r="T32" s="7"/>
      <c r="U32" s="53"/>
      <c r="V32" s="7"/>
      <c r="W32" s="85"/>
      <c r="X32" s="7"/>
      <c r="Y32" s="7"/>
      <c r="Z32" s="78"/>
      <c r="AA32" s="79"/>
    </row>
    <row r="33" spans="1:27" ht="15" customHeight="1">
      <c r="A33" s="59">
        <v>18</v>
      </c>
      <c r="B33" s="60" t="s">
        <v>43</v>
      </c>
      <c r="C33" s="61"/>
      <c r="D33" s="76" t="s">
        <v>44</v>
      </c>
      <c r="E33" s="68"/>
      <c r="F33" s="77">
        <f>+F34+F35</f>
        <v>9856000</v>
      </c>
      <c r="G33" s="10">
        <v>4300800000</v>
      </c>
      <c r="H33" s="10">
        <f>'[2]ÖSSZESÍTŐ'!$F36</f>
        <v>4300800000</v>
      </c>
      <c r="I33" s="65">
        <f t="shared" si="0"/>
        <v>-4290944000</v>
      </c>
      <c r="J33" s="7"/>
      <c r="K33" s="7"/>
      <c r="L33" s="7"/>
      <c r="M33" s="7"/>
      <c r="N33" s="7"/>
      <c r="O33" s="66"/>
      <c r="P33" s="7"/>
      <c r="Q33" s="7"/>
      <c r="R33" s="7"/>
      <c r="S33" s="7"/>
      <c r="T33" s="7"/>
      <c r="U33" s="53"/>
      <c r="V33" s="7"/>
      <c r="W33" s="7"/>
      <c r="X33" s="7"/>
      <c r="Y33" s="7"/>
      <c r="Z33" s="78"/>
      <c r="AA33" s="79"/>
    </row>
    <row r="34" spans="1:27" ht="15" customHeight="1">
      <c r="A34" s="59">
        <v>19</v>
      </c>
      <c r="B34" s="60"/>
      <c r="C34" s="61"/>
      <c r="D34" s="76" t="s">
        <v>45</v>
      </c>
      <c r="E34" s="68"/>
      <c r="F34" s="80">
        <v>6496000</v>
      </c>
      <c r="G34" s="10">
        <v>781020450</v>
      </c>
      <c r="H34" s="10">
        <f>'[2]ÖSSZESÍTŐ'!$F37</f>
        <v>781020450</v>
      </c>
      <c r="I34" s="65">
        <f t="shared" si="0"/>
        <v>-774524450</v>
      </c>
      <c r="J34" s="86"/>
      <c r="K34" s="7"/>
      <c r="L34" s="7"/>
      <c r="M34" s="7"/>
      <c r="N34" s="7"/>
      <c r="O34" s="66"/>
      <c r="P34" s="7"/>
      <c r="Q34" s="7"/>
      <c r="R34" s="7"/>
      <c r="S34" s="7"/>
      <c r="T34" s="7"/>
      <c r="U34" s="7"/>
      <c r="V34" s="7"/>
      <c r="W34" s="7"/>
      <c r="X34" s="7"/>
      <c r="Y34" s="7"/>
      <c r="Z34" s="78"/>
      <c r="AA34" s="79"/>
    </row>
    <row r="35" spans="1:27" ht="15" customHeight="1">
      <c r="A35" s="59">
        <v>20</v>
      </c>
      <c r="B35" s="60"/>
      <c r="C35" s="61"/>
      <c r="D35" s="76" t="s">
        <v>46</v>
      </c>
      <c r="E35" s="68"/>
      <c r="F35" s="80">
        <v>3360000</v>
      </c>
      <c r="G35" s="10">
        <v>1578102500</v>
      </c>
      <c r="H35" s="10">
        <f>'[2]ÖSSZESÍTŐ'!$F38</f>
        <v>1578102500</v>
      </c>
      <c r="I35" s="65">
        <f t="shared" si="0"/>
        <v>-1574742500</v>
      </c>
      <c r="J35" s="7"/>
      <c r="K35" s="7"/>
      <c r="L35" s="7"/>
      <c r="M35" s="7"/>
      <c r="N35" s="7"/>
      <c r="O35" s="66"/>
      <c r="P35" s="7"/>
      <c r="Q35" s="7"/>
      <c r="R35" s="7"/>
      <c r="S35" s="7"/>
      <c r="T35" s="7"/>
      <c r="U35" s="7"/>
      <c r="V35" s="7"/>
      <c r="W35" s="7"/>
      <c r="X35" s="7"/>
      <c r="Y35" s="7"/>
      <c r="Z35" s="78"/>
      <c r="AA35" s="79"/>
    </row>
    <row r="36" spans="1:27" ht="15" customHeight="1">
      <c r="A36" s="59">
        <v>21</v>
      </c>
      <c r="B36" s="60" t="s">
        <v>47</v>
      </c>
      <c r="C36" s="61"/>
      <c r="D36" s="62" t="s">
        <v>48</v>
      </c>
      <c r="E36" s="87"/>
      <c r="F36" s="77">
        <v>11668800</v>
      </c>
      <c r="G36" s="10">
        <v>35352156000</v>
      </c>
      <c r="H36" s="10"/>
      <c r="I36" s="88">
        <f t="shared" si="0"/>
        <v>11668800</v>
      </c>
      <c r="J36" s="10"/>
      <c r="K36" s="7"/>
      <c r="L36" s="7"/>
      <c r="M36" s="7"/>
      <c r="O36" s="66"/>
      <c r="P36" s="7"/>
      <c r="Q36" s="7"/>
      <c r="R36" s="7"/>
      <c r="S36" s="7"/>
      <c r="T36" s="7"/>
      <c r="U36" s="7"/>
      <c r="V36" s="7"/>
      <c r="W36" s="7"/>
      <c r="X36" s="7"/>
      <c r="Y36" s="7"/>
      <c r="Z36" s="78"/>
      <c r="AA36" s="79"/>
    </row>
    <row r="37" spans="1:27" ht="15" customHeight="1">
      <c r="A37" s="59">
        <v>22</v>
      </c>
      <c r="B37" s="60" t="s">
        <v>49</v>
      </c>
      <c r="C37" s="61"/>
      <c r="D37" s="76" t="s">
        <v>50</v>
      </c>
      <c r="E37" s="89"/>
      <c r="F37" s="77">
        <v>0</v>
      </c>
      <c r="G37" s="10">
        <v>1655865750</v>
      </c>
      <c r="I37" s="90">
        <f t="shared" si="0"/>
        <v>0</v>
      </c>
      <c r="J37" s="10"/>
      <c r="K37" s="7"/>
      <c r="L37" s="7"/>
      <c r="M37" s="7"/>
      <c r="N37" s="7"/>
      <c r="O37" s="66"/>
      <c r="P37" s="7"/>
      <c r="Q37" s="7"/>
      <c r="R37" s="7"/>
      <c r="S37" s="7"/>
      <c r="T37" s="7"/>
      <c r="U37" s="7"/>
      <c r="V37" s="7"/>
      <c r="W37" s="7"/>
      <c r="X37" s="7"/>
      <c r="Y37" s="7"/>
      <c r="Z37" s="78"/>
      <c r="AA37" s="79"/>
    </row>
    <row r="38" spans="1:27" ht="15" customHeight="1">
      <c r="A38" s="59"/>
      <c r="B38" s="60"/>
      <c r="C38" s="61"/>
      <c r="D38" s="76" t="s">
        <v>51</v>
      </c>
      <c r="E38" s="91"/>
      <c r="F38" s="77">
        <v>14414120</v>
      </c>
      <c r="G38" s="10"/>
      <c r="I38" s="90"/>
      <c r="J38" s="10"/>
      <c r="K38" s="7"/>
      <c r="L38" s="7"/>
      <c r="M38" s="7"/>
      <c r="N38" s="7"/>
      <c r="O38" s="66"/>
      <c r="P38" s="7"/>
      <c r="Q38" s="7"/>
      <c r="R38" s="7"/>
      <c r="S38" s="7"/>
      <c r="T38" s="7"/>
      <c r="U38" s="7"/>
      <c r="V38" s="7"/>
      <c r="W38" s="7"/>
      <c r="X38" s="7"/>
      <c r="Y38" s="7"/>
      <c r="Z38" s="78"/>
      <c r="AA38" s="79"/>
    </row>
    <row r="39" spans="1:27" ht="15" customHeight="1">
      <c r="A39" s="59">
        <v>23</v>
      </c>
      <c r="B39" s="60" t="s">
        <v>52</v>
      </c>
      <c r="C39" s="61"/>
      <c r="D39" s="92" t="s">
        <v>53</v>
      </c>
      <c r="E39" s="91"/>
      <c r="F39" s="80">
        <f>'[1]KÖZOKTATÁS'!R78+'[1]KÖZOKTATÁS'!R79</f>
        <v>0</v>
      </c>
      <c r="G39" s="10">
        <v>44829400</v>
      </c>
      <c r="H39" s="10">
        <f>'[2]ÖSSZESÍTŐ'!$F39</f>
        <v>44829400</v>
      </c>
      <c r="I39" s="65">
        <f>F39-H39</f>
        <v>-44829400</v>
      </c>
      <c r="J39" s="7"/>
      <c r="K39" s="7"/>
      <c r="L39" s="7"/>
      <c r="M39" s="7"/>
      <c r="N39" s="7"/>
      <c r="O39" s="66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</row>
    <row r="40" spans="1:27" ht="36.75" customHeight="1">
      <c r="A40" s="59">
        <v>24</v>
      </c>
      <c r="B40" s="60" t="s">
        <v>54</v>
      </c>
      <c r="C40" s="61"/>
      <c r="D40" s="93" t="s">
        <v>55</v>
      </c>
      <c r="E40" s="73"/>
      <c r="F40" s="77">
        <f>F26+F33+F36+F38</f>
        <v>115002174</v>
      </c>
      <c r="G40" s="10">
        <v>243304000</v>
      </c>
      <c r="I40" s="81">
        <f t="shared" si="0"/>
        <v>115002174</v>
      </c>
      <c r="J40" s="7"/>
      <c r="K40" s="7"/>
      <c r="L40" s="7"/>
      <c r="M40" s="7"/>
      <c r="N40" s="7"/>
      <c r="O40" s="66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</row>
    <row r="41" spans="1:27" ht="15" customHeight="1">
      <c r="A41" s="59">
        <v>25</v>
      </c>
      <c r="B41" s="60" t="s">
        <v>56</v>
      </c>
      <c r="C41" s="61"/>
      <c r="D41" s="94" t="s">
        <v>57</v>
      </c>
      <c r="E41" s="73"/>
      <c r="F41" s="95">
        <v>3850201</v>
      </c>
      <c r="G41" s="10">
        <v>31804957156</v>
      </c>
      <c r="H41" s="10">
        <f>'[2]ÖSSZESÍTŐ'!$F40</f>
        <v>31804957156</v>
      </c>
      <c r="I41" s="65">
        <f>F41-H41</f>
        <v>-31801106955</v>
      </c>
      <c r="J41" s="7"/>
      <c r="K41" s="7"/>
      <c r="L41" s="7"/>
      <c r="M41" s="7"/>
      <c r="N41" s="7"/>
      <c r="O41" s="66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</row>
    <row r="42" spans="1:27" ht="15" customHeight="1">
      <c r="A42" s="59">
        <v>26</v>
      </c>
      <c r="B42" s="60"/>
      <c r="C42" s="61"/>
      <c r="D42" s="96" t="s">
        <v>58</v>
      </c>
      <c r="E42" s="70"/>
      <c r="F42" s="97">
        <v>3402530</v>
      </c>
      <c r="G42" s="10">
        <v>0</v>
      </c>
      <c r="H42" s="10">
        <f>'[2]ÖSSZESÍTŐ'!$F41</f>
        <v>0</v>
      </c>
      <c r="I42" s="65">
        <f>F42-H42</f>
        <v>3402530</v>
      </c>
      <c r="J42" s="10"/>
      <c r="K42" s="7"/>
      <c r="L42" s="7"/>
      <c r="M42" s="7"/>
      <c r="N42" s="7"/>
      <c r="O42" s="66"/>
      <c r="P42" s="7"/>
      <c r="Q42" s="7"/>
      <c r="R42" s="7"/>
      <c r="S42" s="7"/>
      <c r="T42" s="7"/>
      <c r="U42" s="7"/>
      <c r="V42" s="7"/>
      <c r="W42" s="7"/>
      <c r="X42" s="7"/>
      <c r="Y42" s="7"/>
      <c r="Z42" s="12"/>
      <c r="AA42" s="98"/>
    </row>
    <row r="43" spans="1:27" ht="15" customHeight="1">
      <c r="A43" s="59">
        <v>27</v>
      </c>
      <c r="B43" s="60"/>
      <c r="C43" s="61"/>
      <c r="D43" s="99" t="s">
        <v>59</v>
      </c>
      <c r="E43" s="68"/>
      <c r="F43" s="97">
        <f>+'[1]SZOCIÁLIS'!L24</f>
        <v>0</v>
      </c>
      <c r="G43" s="10">
        <v>75761035256</v>
      </c>
      <c r="H43" s="10">
        <f>'[2]ÖSSZESÍTŐ'!$F42</f>
        <v>38509709506</v>
      </c>
      <c r="I43" s="100">
        <f>F43-H43</f>
        <v>-38509709506</v>
      </c>
      <c r="J43" s="10" t="e">
        <f>'[3]Ft_g'!#REF!</f>
        <v>#REF!</v>
      </c>
      <c r="K43" s="84" t="e">
        <f>F43-J43</f>
        <v>#REF!</v>
      </c>
      <c r="L43" s="7"/>
      <c r="M43" s="7"/>
      <c r="N43" s="86"/>
      <c r="O43" s="66"/>
      <c r="P43" s="7"/>
      <c r="Q43" s="7"/>
      <c r="R43" s="7"/>
      <c r="S43" s="7"/>
      <c r="T43" s="7"/>
      <c r="U43" s="7"/>
      <c r="V43" s="7"/>
      <c r="W43" s="7"/>
      <c r="X43" s="7"/>
      <c r="Y43" s="7"/>
      <c r="Z43" s="15"/>
      <c r="AA43" s="15"/>
    </row>
    <row r="44" spans="1:27" ht="15" customHeight="1">
      <c r="A44" s="59">
        <v>28</v>
      </c>
      <c r="B44" s="60"/>
      <c r="C44" s="61"/>
      <c r="D44" s="99" t="s">
        <v>60</v>
      </c>
      <c r="E44" s="68"/>
      <c r="F44" s="97">
        <f>+'[1]SZOCIÁLIS'!L25+'[1]SZOCIÁLIS'!L26</f>
        <v>1550080</v>
      </c>
      <c r="G44" s="10">
        <v>205688427825</v>
      </c>
      <c r="H44" s="10">
        <f>'[2]ÖSSZESÍTŐ'!$F43</f>
        <v>205688427825</v>
      </c>
      <c r="I44" s="65">
        <f>F44-H44</f>
        <v>-205686877745</v>
      </c>
      <c r="J44" s="10" t="e">
        <f>'[3]Ft_g'!#REF!</f>
        <v>#REF!</v>
      </c>
      <c r="K44" s="84" t="e">
        <f>F44-J44</f>
        <v>#REF!</v>
      </c>
      <c r="L44" s="7"/>
      <c r="M44" s="7"/>
      <c r="N44" s="7"/>
      <c r="O44" s="66"/>
      <c r="P44" s="7"/>
      <c r="Q44" s="7"/>
      <c r="R44" s="7"/>
      <c r="S44" s="7"/>
      <c r="T44" s="7"/>
      <c r="U44" s="7"/>
      <c r="V44" s="7"/>
      <c r="W44" s="7"/>
      <c r="X44" s="7"/>
      <c r="Y44" s="7"/>
      <c r="Z44" s="78"/>
      <c r="AA44" s="78"/>
    </row>
    <row r="45" spans="1:27" ht="15" customHeight="1">
      <c r="A45" s="59">
        <v>29</v>
      </c>
      <c r="B45" s="60"/>
      <c r="C45" s="61"/>
      <c r="D45" s="99" t="s">
        <v>61</v>
      </c>
      <c r="E45" s="68"/>
      <c r="F45" s="97">
        <f>+'[1]SZOCIÁLIS'!L27+'[1]SZOCIÁLIS'!L28</f>
        <v>1160000</v>
      </c>
      <c r="G45" s="10">
        <v>767967922512</v>
      </c>
      <c r="H45" s="10">
        <f>'[2]ÖSSZESÍTŐ'!$F44</f>
        <v>767969802516</v>
      </c>
      <c r="I45" s="65">
        <f>F45-H45</f>
        <v>-767968642516</v>
      </c>
      <c r="J45" s="10" t="e">
        <f>'[3]Ft_g'!#REF!</f>
        <v>#REF!</v>
      </c>
      <c r="K45" s="84" t="e">
        <f>F45-J45</f>
        <v>#REF!</v>
      </c>
      <c r="L45" s="7"/>
      <c r="M45" s="7"/>
      <c r="N45" s="7"/>
      <c r="O45" s="66"/>
      <c r="P45" s="7"/>
      <c r="Q45" s="7"/>
      <c r="R45" s="7"/>
      <c r="S45" s="7"/>
      <c r="T45" s="7"/>
      <c r="U45" s="7"/>
      <c r="V45" s="7"/>
      <c r="W45" s="7"/>
      <c r="X45" s="7"/>
      <c r="Y45" s="7"/>
      <c r="Z45" s="78"/>
      <c r="AA45" s="78"/>
    </row>
    <row r="46" spans="1:27" ht="15" customHeight="1">
      <c r="A46" s="59">
        <v>30</v>
      </c>
      <c r="B46" s="60"/>
      <c r="C46" s="61"/>
      <c r="D46" s="99" t="s">
        <v>62</v>
      </c>
      <c r="E46" s="68"/>
      <c r="F46" s="97">
        <f>+'[1]SZOCIÁLIS'!L29</f>
        <v>0</v>
      </c>
      <c r="G46" s="7"/>
      <c r="H46" s="7"/>
      <c r="J46" s="7"/>
      <c r="K46" s="7"/>
      <c r="L46" s="7"/>
      <c r="M46" s="7"/>
      <c r="N46" s="7"/>
      <c r="O46" s="66"/>
      <c r="P46" s="7"/>
      <c r="Q46" s="7"/>
      <c r="R46" s="7"/>
      <c r="S46" s="7"/>
      <c r="T46" s="7"/>
      <c r="U46" s="8"/>
      <c r="V46" s="7"/>
      <c r="W46" s="7"/>
      <c r="X46" s="7"/>
      <c r="Y46" s="7"/>
      <c r="Z46" s="78"/>
      <c r="AA46" s="15"/>
    </row>
    <row r="47" spans="1:27" ht="15">
      <c r="A47" s="59">
        <v>31</v>
      </c>
      <c r="B47" s="60"/>
      <c r="C47" s="61"/>
      <c r="D47" s="62" t="s">
        <v>63</v>
      </c>
      <c r="E47" s="63"/>
      <c r="F47" s="97">
        <f>+'[1]SZOCIÁLIS'!L32+'[1]SZOCIÁLIS'!L33+'[1]SZOCIÁLIS'!L34+'[1]SZOCIÁLIS'!L35</f>
        <v>3052000</v>
      </c>
      <c r="G47" s="7"/>
      <c r="H47" s="7"/>
      <c r="J47" s="7"/>
      <c r="K47" s="7"/>
      <c r="L47" s="7"/>
      <c r="M47" s="7"/>
      <c r="N47" s="7"/>
      <c r="O47" s="66"/>
      <c r="P47" s="7"/>
      <c r="Q47" s="7"/>
      <c r="R47" s="7"/>
      <c r="S47" s="7"/>
      <c r="T47" s="7"/>
      <c r="U47" s="8"/>
      <c r="V47" s="7"/>
      <c r="W47" s="7"/>
      <c r="X47" s="7"/>
      <c r="Y47" s="7"/>
      <c r="Z47" s="78"/>
      <c r="AA47" s="79"/>
    </row>
    <row r="48" spans="1:27" ht="15">
      <c r="A48" s="59">
        <v>32</v>
      </c>
      <c r="B48" s="60"/>
      <c r="C48" s="61"/>
      <c r="D48" s="62" t="s">
        <v>64</v>
      </c>
      <c r="E48" s="63"/>
      <c r="F48" s="97">
        <f>+'[1]SZOCIÁLIS'!L36+'[1]SZOCIÁLIS'!L37+'[1]SZOCIÁLIS'!L38+'[1]SZOCIÁLIS'!L39+'[1]SZOCIÁLIS'!L40+'[1]SZOCIÁLIS'!L41+'[1]SZOCIÁLIS'!L42+'[1]SZOCIÁLIS'!L43</f>
        <v>0</v>
      </c>
      <c r="G48" s="7"/>
      <c r="H48" s="10"/>
      <c r="J48" s="7"/>
      <c r="K48" s="7"/>
      <c r="L48" s="7"/>
      <c r="M48" s="7"/>
      <c r="N48" s="7"/>
      <c r="O48" s="66"/>
      <c r="P48" s="7"/>
      <c r="Q48" s="7"/>
      <c r="R48" s="7"/>
      <c r="S48" s="7"/>
      <c r="T48" s="7"/>
      <c r="U48" s="8"/>
      <c r="V48" s="7"/>
      <c r="W48" s="7"/>
      <c r="X48" s="7"/>
      <c r="Y48" s="7"/>
      <c r="Z48" s="7"/>
      <c r="AA48" s="7"/>
    </row>
    <row r="49" spans="1:27" ht="15">
      <c r="A49" s="59">
        <v>33</v>
      </c>
      <c r="B49" s="60"/>
      <c r="C49" s="8"/>
      <c r="D49" s="62" t="s">
        <v>65</v>
      </c>
      <c r="E49" s="63"/>
      <c r="F49" s="97">
        <f>+'[1]SZOCIÁLIS'!L44+'[1]SZOCIÁLIS'!L45+'[1]SZOCIÁLIS'!L46+'[1]SZOCIÁLIS'!L47+'[1]SZOCIÁLIS'!L48+'[1]SZOCIÁLIS'!L49+'[1]SZOCIÁLIS'!L50+'[1]SZOCIÁLIS'!L51</f>
        <v>0</v>
      </c>
      <c r="G49" s="7"/>
      <c r="H49" s="7"/>
      <c r="J49" s="7"/>
      <c r="K49" s="7"/>
      <c r="L49" s="7"/>
      <c r="M49" s="7"/>
      <c r="N49" s="7"/>
      <c r="O49" s="66"/>
      <c r="P49" s="7"/>
      <c r="Q49" s="7"/>
      <c r="R49" s="7"/>
      <c r="S49" s="7"/>
      <c r="T49" s="7"/>
      <c r="U49" s="8"/>
      <c r="V49" s="7"/>
      <c r="W49" s="7"/>
      <c r="X49" s="7"/>
      <c r="Y49" s="7"/>
      <c r="Z49" s="7"/>
      <c r="AA49" s="7"/>
    </row>
    <row r="50" spans="1:27" ht="15">
      <c r="A50" s="59">
        <v>34</v>
      </c>
      <c r="B50" s="60"/>
      <c r="C50" s="8"/>
      <c r="D50" s="62" t="s">
        <v>66</v>
      </c>
      <c r="E50" s="63"/>
      <c r="F50" s="97">
        <f>+'[1]SZOCIÁLIS'!L52+'[1]SZOCIÁLIS'!L53+'[1]SZOCIÁLIS'!L54+'[1]SZOCIÁLIS'!L55</f>
        <v>0</v>
      </c>
      <c r="G50" s="7"/>
      <c r="H50" s="7"/>
      <c r="J50" s="7"/>
      <c r="K50" s="7"/>
      <c r="L50" s="7"/>
      <c r="M50" s="7"/>
      <c r="N50" s="7"/>
      <c r="O50" s="66"/>
      <c r="P50" s="7"/>
      <c r="Q50" s="7"/>
      <c r="R50" s="7"/>
      <c r="S50" s="7"/>
      <c r="T50" s="7"/>
      <c r="U50" s="8"/>
      <c r="V50" s="7"/>
      <c r="W50" s="7"/>
      <c r="X50" s="7"/>
      <c r="Y50" s="7"/>
      <c r="Z50" s="7"/>
      <c r="AA50" s="7"/>
    </row>
    <row r="51" spans="1:27" ht="15">
      <c r="A51" s="59">
        <v>35</v>
      </c>
      <c r="B51" s="60"/>
      <c r="C51" s="8"/>
      <c r="D51" s="62" t="s">
        <v>67</v>
      </c>
      <c r="E51" s="63"/>
      <c r="F51" s="97">
        <f>+'[1]SZOCIÁLIS'!L56+'[1]SZOCIÁLIS'!L57+'[1]SZOCIÁLIS'!L58+'[1]SZOCIÁLIS'!L59+'[1]SZOCIÁLIS'!L60+'[1]SZOCIÁLIS'!L61+'[1]SZOCIÁLIS'!L62+'[1]SZOCIÁLIS'!L63+'[1]SZOCIÁLIS'!L64+'[1]SZOCIÁLIS'!L65</f>
        <v>0</v>
      </c>
      <c r="G51" s="7"/>
      <c r="H51" s="7"/>
      <c r="J51" s="7"/>
      <c r="K51" s="7"/>
      <c r="L51" s="7"/>
      <c r="M51" s="7"/>
      <c r="N51" s="7"/>
      <c r="O51" s="66"/>
      <c r="P51" s="7"/>
      <c r="Q51" s="7"/>
      <c r="R51" s="7"/>
      <c r="S51" s="7"/>
      <c r="T51" s="7"/>
      <c r="U51" s="8"/>
      <c r="V51" s="7"/>
      <c r="W51" s="7"/>
      <c r="X51" s="7"/>
      <c r="Y51" s="7"/>
      <c r="Z51" s="7"/>
      <c r="AA51" s="7"/>
    </row>
    <row r="52" spans="1:27" ht="15">
      <c r="A52" s="59">
        <v>36</v>
      </c>
      <c r="B52" s="60"/>
      <c r="C52" s="8"/>
      <c r="D52" s="62" t="s">
        <v>68</v>
      </c>
      <c r="E52" s="63"/>
      <c r="F52" s="97">
        <f>+'[1]SZOCIÁLIS'!L66+'[1]SZOCIÁLIS'!L71</f>
        <v>0</v>
      </c>
      <c r="G52" s="7"/>
      <c r="H52" s="7"/>
      <c r="J52" s="7"/>
      <c r="K52" s="7"/>
      <c r="L52" s="7"/>
      <c r="M52" s="7"/>
      <c r="N52" s="7"/>
      <c r="O52" s="66"/>
      <c r="P52" s="7"/>
      <c r="Q52" s="7"/>
      <c r="R52" s="7"/>
      <c r="S52" s="7"/>
      <c r="T52" s="7"/>
      <c r="U52" s="8"/>
      <c r="V52" s="7"/>
      <c r="W52" s="7"/>
      <c r="X52" s="7"/>
      <c r="Y52" s="7"/>
      <c r="Z52" s="7"/>
      <c r="AA52" s="7"/>
    </row>
    <row r="53" spans="1:27" ht="15">
      <c r="A53" s="59">
        <v>37</v>
      </c>
      <c r="B53" s="60"/>
      <c r="C53" s="8"/>
      <c r="D53" s="62" t="s">
        <v>69</v>
      </c>
      <c r="E53" s="63"/>
      <c r="F53" s="97">
        <f>+'[1]SZOCIÁLIS'!L76+'[1]SZOCIÁLIS'!L77+'[1]SZOCIÁLIS'!L78+'[1]SZOCIÁLIS'!L79+'[1]SZOCIÁLIS'!L80+'[1]SZOCIÁLIS'!L81</f>
        <v>0</v>
      </c>
      <c r="G53" s="7"/>
      <c r="H53" s="7"/>
      <c r="J53" s="7"/>
      <c r="K53" s="7"/>
      <c r="L53" s="7"/>
      <c r="M53" s="7"/>
      <c r="N53" s="7"/>
      <c r="O53" s="66"/>
      <c r="P53" s="7"/>
      <c r="Q53" s="7"/>
      <c r="R53" s="7"/>
      <c r="S53" s="7"/>
      <c r="T53" s="7"/>
      <c r="U53" s="8"/>
      <c r="V53" s="7"/>
      <c r="W53" s="7"/>
      <c r="X53" s="7"/>
      <c r="Y53" s="7"/>
      <c r="Z53" s="7"/>
      <c r="AA53" s="7"/>
    </row>
    <row r="54" spans="1:27" ht="15.75">
      <c r="A54" s="59">
        <v>38</v>
      </c>
      <c r="B54" s="60" t="s">
        <v>70</v>
      </c>
      <c r="C54" s="8"/>
      <c r="D54" s="101" t="s">
        <v>71</v>
      </c>
      <c r="E54" s="102"/>
      <c r="F54" s="95">
        <f>SUM(F42:F53)</f>
        <v>9164610</v>
      </c>
      <c r="G54" s="7"/>
      <c r="H54" s="7"/>
      <c r="J54" s="7"/>
      <c r="K54" s="7"/>
      <c r="L54" s="7"/>
      <c r="M54" s="7"/>
      <c r="N54" s="7"/>
      <c r="O54" s="66"/>
      <c r="P54" s="7"/>
      <c r="Q54" s="7"/>
      <c r="R54" s="7"/>
      <c r="S54" s="7"/>
      <c r="T54" s="7"/>
      <c r="U54" s="8"/>
      <c r="V54" s="7"/>
      <c r="W54" s="7"/>
      <c r="X54" s="7"/>
      <c r="Y54" s="7"/>
      <c r="Z54" s="7"/>
      <c r="AA54" s="7"/>
    </row>
    <row r="55" spans="1:27" ht="30">
      <c r="A55" s="59">
        <v>39</v>
      </c>
      <c r="B55" s="60"/>
      <c r="C55" s="8"/>
      <c r="D55" s="62" t="s">
        <v>72</v>
      </c>
      <c r="E55" s="63"/>
      <c r="F55" s="97">
        <f>+'[1]SZOCIÁLIS'!L89</f>
        <v>0</v>
      </c>
      <c r="G55" s="7"/>
      <c r="H55" s="7"/>
      <c r="J55" s="7"/>
      <c r="K55" s="7"/>
      <c r="L55" s="7"/>
      <c r="M55" s="7"/>
      <c r="N55" s="7"/>
      <c r="O55" s="66"/>
      <c r="P55" s="7"/>
      <c r="Q55" s="7"/>
      <c r="R55" s="7"/>
      <c r="S55" s="7"/>
      <c r="T55" s="7"/>
      <c r="U55" s="8"/>
      <c r="V55" s="7"/>
      <c r="W55" s="7"/>
      <c r="X55" s="7"/>
      <c r="Y55" s="7"/>
      <c r="Z55" s="7"/>
      <c r="AA55" s="7"/>
    </row>
    <row r="56" spans="1:27" ht="30">
      <c r="A56" s="59">
        <v>40</v>
      </c>
      <c r="B56" s="60"/>
      <c r="C56" s="8"/>
      <c r="D56" s="62" t="s">
        <v>73</v>
      </c>
      <c r="E56" s="63"/>
      <c r="F56" s="97">
        <f>+'[1]SZOCIÁLIS'!L90</f>
        <v>0</v>
      </c>
      <c r="G56" s="7"/>
      <c r="H56" s="7"/>
      <c r="J56" s="7"/>
      <c r="K56" s="7"/>
      <c r="L56" s="7"/>
      <c r="M56" s="7"/>
      <c r="N56" s="7"/>
      <c r="O56" s="66"/>
      <c r="P56" s="7"/>
      <c r="Q56" s="7"/>
      <c r="R56" s="7"/>
      <c r="S56" s="7"/>
      <c r="T56" s="7"/>
      <c r="U56" s="8"/>
      <c r="V56" s="7"/>
      <c r="W56" s="7"/>
      <c r="X56" s="7"/>
      <c r="Y56" s="7"/>
      <c r="Z56" s="7"/>
      <c r="AA56" s="7"/>
    </row>
    <row r="57" spans="1:27" ht="28.5">
      <c r="A57" s="59">
        <v>41</v>
      </c>
      <c r="B57" s="60" t="s">
        <v>74</v>
      </c>
      <c r="C57" s="8"/>
      <c r="D57" s="103" t="s">
        <v>75</v>
      </c>
      <c r="E57" s="102"/>
      <c r="F57" s="95">
        <f>+F55+F56</f>
        <v>0</v>
      </c>
      <c r="G57" s="7"/>
      <c r="H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8"/>
      <c r="V57" s="7"/>
      <c r="W57" s="7"/>
      <c r="X57" s="7"/>
      <c r="Y57" s="7"/>
      <c r="Z57" s="7"/>
      <c r="AA57" s="7"/>
    </row>
    <row r="58" spans="1:27" ht="30.75" customHeight="1" thickBot="1">
      <c r="A58" s="59">
        <v>42</v>
      </c>
      <c r="B58" s="60" t="s">
        <v>76</v>
      </c>
      <c r="C58" s="8"/>
      <c r="D58" s="104" t="s">
        <v>77</v>
      </c>
      <c r="E58" s="105"/>
      <c r="F58" s="95">
        <f>F41+F54</f>
        <v>13014811</v>
      </c>
      <c r="G58" s="7"/>
      <c r="H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8"/>
      <c r="V58" s="7"/>
      <c r="W58" s="7"/>
      <c r="X58" s="7"/>
      <c r="Y58" s="7"/>
      <c r="Z58" s="7"/>
      <c r="AA58" s="7"/>
    </row>
    <row r="59" spans="1:27" ht="15">
      <c r="A59" s="59">
        <v>43</v>
      </c>
      <c r="B59" s="60"/>
      <c r="C59" s="8"/>
      <c r="D59" s="99" t="s">
        <v>78</v>
      </c>
      <c r="E59" s="102"/>
      <c r="F59" s="106">
        <v>4909980</v>
      </c>
      <c r="G59" s="7"/>
      <c r="H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8"/>
      <c r="V59" s="7"/>
      <c r="W59" s="7"/>
      <c r="X59" s="7"/>
      <c r="Y59" s="7"/>
      <c r="Z59" s="7"/>
      <c r="AA59" s="7"/>
    </row>
    <row r="60" spans="1:27" ht="31.5" customHeight="1" thickBot="1">
      <c r="A60" s="59">
        <v>44</v>
      </c>
      <c r="B60" s="60"/>
      <c r="C60" s="8"/>
      <c r="D60" s="62" t="s">
        <v>79</v>
      </c>
      <c r="E60" s="102"/>
      <c r="F60" s="107">
        <f>SUM('[1]KULTURÁLIS'!L21,'[1]KULTURÁLIS'!L28,'[1]KULTURÁLIS'!L35)</f>
        <v>0</v>
      </c>
      <c r="G60" s="7"/>
      <c r="H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8"/>
      <c r="V60" s="7"/>
      <c r="W60" s="7"/>
      <c r="X60" s="7"/>
      <c r="Y60" s="7"/>
      <c r="Z60" s="7"/>
      <c r="AA60" s="7"/>
    </row>
    <row r="61" spans="1:27" ht="29.25" customHeight="1" thickBot="1">
      <c r="A61" s="59">
        <v>45</v>
      </c>
      <c r="B61" s="60" t="s">
        <v>80</v>
      </c>
      <c r="C61" s="8"/>
      <c r="D61" s="108" t="s">
        <v>81</v>
      </c>
      <c r="E61" s="109"/>
      <c r="F61" s="109">
        <f>F59+F60</f>
        <v>4909980</v>
      </c>
      <c r="G61" s="7"/>
      <c r="H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8"/>
      <c r="V61" s="7"/>
      <c r="W61" s="7"/>
      <c r="X61" s="7"/>
      <c r="Y61" s="7"/>
      <c r="Z61" s="7"/>
      <c r="AA61" s="7"/>
    </row>
    <row r="62" spans="1:27" ht="15" thickBot="1">
      <c r="A62" s="59"/>
      <c r="B62" s="60"/>
      <c r="C62" s="8"/>
      <c r="D62" s="110"/>
      <c r="E62" s="111"/>
      <c r="F62" s="112"/>
      <c r="G62" s="7"/>
      <c r="H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8"/>
      <c r="V62" s="7"/>
      <c r="W62" s="7"/>
      <c r="X62" s="7"/>
      <c r="Y62" s="7"/>
      <c r="Z62" s="7"/>
      <c r="AA62" s="7"/>
    </row>
    <row r="63" spans="1:27" ht="15" thickBot="1">
      <c r="A63" s="59">
        <v>46</v>
      </c>
      <c r="B63" s="60"/>
      <c r="C63" s="8"/>
      <c r="D63" s="113" t="s">
        <v>82</v>
      </c>
      <c r="E63" s="114"/>
      <c r="F63" s="115">
        <v>594000</v>
      </c>
      <c r="G63" s="7"/>
      <c r="H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8"/>
      <c r="V63" s="7"/>
      <c r="W63" s="7"/>
      <c r="X63" s="7"/>
      <c r="Y63" s="7"/>
      <c r="Z63" s="7"/>
      <c r="AA63" s="7"/>
    </row>
    <row r="64" spans="1:27" ht="15" thickBot="1">
      <c r="A64" s="59"/>
      <c r="B64" s="60"/>
      <c r="C64" s="8"/>
      <c r="D64" s="113" t="s">
        <v>83</v>
      </c>
      <c r="E64" s="116"/>
      <c r="F64" s="117">
        <v>665776</v>
      </c>
      <c r="G64" s="7"/>
      <c r="H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8"/>
      <c r="V64" s="7"/>
      <c r="W64" s="7"/>
      <c r="X64" s="7"/>
      <c r="Y64" s="7"/>
      <c r="Z64" s="7"/>
      <c r="AA64" s="7"/>
    </row>
    <row r="65" spans="1:27" ht="15" thickBot="1">
      <c r="A65" s="59"/>
      <c r="B65" s="60"/>
      <c r="C65" s="8"/>
      <c r="D65" s="113" t="s">
        <v>84</v>
      </c>
      <c r="E65" s="116"/>
      <c r="F65" s="117">
        <v>1600000</v>
      </c>
      <c r="G65" s="7"/>
      <c r="H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8"/>
      <c r="V65" s="7"/>
      <c r="W65" s="7"/>
      <c r="X65" s="7"/>
      <c r="Y65" s="7"/>
      <c r="Z65" s="7"/>
      <c r="AA65" s="7"/>
    </row>
    <row r="66" spans="1:27" ht="29.25" thickBot="1">
      <c r="A66" s="59">
        <v>47</v>
      </c>
      <c r="B66" s="60"/>
      <c r="C66" s="8"/>
      <c r="D66" s="118" t="s">
        <v>85</v>
      </c>
      <c r="E66" s="119"/>
      <c r="F66" s="119">
        <f>F25+F40+F58+F61+F63+F64+F65</f>
        <v>217679738</v>
      </c>
      <c r="G66" s="7"/>
      <c r="H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8"/>
      <c r="V66" s="7"/>
      <c r="W66" s="7"/>
      <c r="X66" s="7"/>
      <c r="Y66" s="7"/>
      <c r="Z66" s="7"/>
      <c r="AA66" s="7"/>
    </row>
    <row r="67" spans="1:27" ht="12.75">
      <c r="A67" s="8"/>
      <c r="B67" s="8"/>
      <c r="C67" s="8"/>
      <c r="D67" s="8"/>
      <c r="E67" s="8"/>
      <c r="F67" s="8"/>
      <c r="G67" s="7"/>
      <c r="H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8"/>
      <c r="V67" s="7"/>
      <c r="W67" s="7"/>
      <c r="X67" s="7"/>
      <c r="Y67" s="7"/>
      <c r="Z67" s="7"/>
      <c r="AA67" s="7"/>
    </row>
    <row r="68" spans="1:27" ht="12.75">
      <c r="A68" s="8"/>
      <c r="B68" s="8"/>
      <c r="C68" s="8"/>
      <c r="D68" s="8"/>
      <c r="E68" s="8"/>
      <c r="F68" s="8"/>
      <c r="G68" s="7"/>
      <c r="H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8"/>
      <c r="V68" s="7"/>
      <c r="W68" s="7"/>
      <c r="X68" s="7"/>
      <c r="Y68" s="7"/>
      <c r="Z68" s="7"/>
      <c r="AA68" s="7"/>
    </row>
    <row r="69" spans="1:27" ht="15.75">
      <c r="A69" s="8"/>
      <c r="B69" s="8"/>
      <c r="C69" s="8"/>
      <c r="D69" s="120" t="s">
        <v>86</v>
      </c>
      <c r="E69" s="8"/>
      <c r="F69" s="8"/>
      <c r="G69" s="7"/>
      <c r="H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8"/>
      <c r="V69" s="7"/>
      <c r="W69" s="7"/>
      <c r="X69" s="7"/>
      <c r="Y69" s="7"/>
      <c r="Z69" s="7"/>
      <c r="AA69" s="7"/>
    </row>
    <row r="70" spans="1:27" ht="15.75">
      <c r="A70" s="8"/>
      <c r="B70" s="8"/>
      <c r="C70" s="8"/>
      <c r="D70" s="120" t="s">
        <v>87</v>
      </c>
      <c r="E70" s="8"/>
      <c r="F70" s="8"/>
      <c r="G70" s="7"/>
      <c r="H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8"/>
      <c r="V70" s="7"/>
      <c r="W70" s="7"/>
      <c r="X70" s="7"/>
      <c r="Y70" s="7"/>
      <c r="Z70" s="7"/>
      <c r="AA70" s="7"/>
    </row>
    <row r="71" spans="1:27" ht="12.75">
      <c r="A71" s="8"/>
      <c r="B71" s="8"/>
      <c r="C71" s="8"/>
      <c r="D71" s="8"/>
      <c r="E71" s="8"/>
      <c r="F71" s="8"/>
      <c r="G71" s="7"/>
      <c r="H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8"/>
      <c r="V71" s="7"/>
      <c r="W71" s="7"/>
      <c r="X71" s="7"/>
      <c r="Y71" s="7"/>
      <c r="Z71" s="7"/>
      <c r="AA71" s="7"/>
    </row>
    <row r="72" spans="1:27" ht="12.75">
      <c r="A72" s="8"/>
      <c r="B72" s="8"/>
      <c r="C72" s="8"/>
      <c r="D72" s="8"/>
      <c r="E72" s="8"/>
      <c r="F72" s="8"/>
      <c r="G72" s="7"/>
      <c r="H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8"/>
      <c r="V72" s="7"/>
      <c r="W72" s="7"/>
      <c r="X72" s="7"/>
      <c r="Y72" s="7"/>
      <c r="Z72" s="7"/>
      <c r="AA72" s="7"/>
    </row>
    <row r="73" spans="1:27" ht="12.75">
      <c r="A73" s="8"/>
      <c r="B73" s="8"/>
      <c r="C73" s="8"/>
      <c r="D73" s="8"/>
      <c r="E73" s="8"/>
      <c r="F73" s="8"/>
      <c r="G73" s="7"/>
      <c r="H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8"/>
      <c r="V73" s="7"/>
      <c r="W73" s="7"/>
      <c r="X73" s="7"/>
      <c r="Y73" s="7"/>
      <c r="Z73" s="7"/>
      <c r="AA73" s="7"/>
    </row>
    <row r="74" spans="1:27" ht="12.75">
      <c r="A74" s="8"/>
      <c r="B74" s="8"/>
      <c r="C74" s="8"/>
      <c r="D74" s="8"/>
      <c r="E74" s="8"/>
      <c r="F74" s="8"/>
      <c r="G74" s="7"/>
      <c r="H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8"/>
      <c r="V74" s="7"/>
      <c r="W74" s="7"/>
      <c r="X74" s="7"/>
      <c r="Y74" s="7"/>
      <c r="Z74" s="7"/>
      <c r="AA74" s="7"/>
    </row>
    <row r="75" spans="1:21" ht="12.75">
      <c r="A75" s="8"/>
      <c r="B75" s="8"/>
      <c r="C75" s="8"/>
      <c r="D75" s="8"/>
      <c r="E75" s="8"/>
      <c r="F75" s="8"/>
      <c r="U75" s="8"/>
    </row>
    <row r="76" spans="1:21" ht="12.75">
      <c r="A76" s="8"/>
      <c r="B76" s="8"/>
      <c r="C76" s="8"/>
      <c r="D76" s="8"/>
      <c r="E76" s="8"/>
      <c r="F76" s="8"/>
      <c r="U76" s="8"/>
    </row>
    <row r="77" spans="1:6" ht="12.75">
      <c r="A77" s="15"/>
      <c r="B77" s="15"/>
      <c r="C77" s="15"/>
      <c r="D77" s="15"/>
      <c r="E77" s="15"/>
      <c r="F77" s="15"/>
    </row>
    <row r="78" spans="1:6" ht="12.75">
      <c r="A78" s="15"/>
      <c r="B78" s="15"/>
      <c r="C78" s="15"/>
      <c r="D78" s="15"/>
      <c r="E78" s="15"/>
      <c r="F78" s="15"/>
    </row>
    <row r="79" spans="1:6" ht="12.75">
      <c r="A79" s="15"/>
      <c r="B79" s="15"/>
      <c r="C79" s="15"/>
      <c r="D79" s="15"/>
      <c r="E79" s="15"/>
      <c r="F79" s="15"/>
    </row>
    <row r="80" spans="1:6" ht="12.75">
      <c r="A80" s="15"/>
      <c r="B80" s="15"/>
      <c r="C80" s="15"/>
      <c r="D80" s="15"/>
      <c r="E80" s="15"/>
      <c r="F80" s="15"/>
    </row>
    <row r="81" spans="1:6" ht="12.75">
      <c r="A81" s="15"/>
      <c r="B81" s="15"/>
      <c r="C81" s="15"/>
      <c r="D81" s="15"/>
      <c r="E81" s="15"/>
      <c r="F81" s="15"/>
    </row>
    <row r="82" spans="1:6" ht="12.75">
      <c r="A82" s="15"/>
      <c r="B82" s="15"/>
      <c r="C82" s="15"/>
      <c r="D82" s="15"/>
      <c r="E82" s="15"/>
      <c r="F82" s="15"/>
    </row>
    <row r="83" spans="1:6" ht="12.75">
      <c r="A83" s="15"/>
      <c r="B83" s="15"/>
      <c r="C83" s="15"/>
      <c r="D83" s="15"/>
      <c r="E83" s="15"/>
      <c r="F83" s="15"/>
    </row>
    <row r="84" spans="1:6" ht="12.75">
      <c r="A84" s="15"/>
      <c r="B84" s="15"/>
      <c r="C84" s="15"/>
      <c r="D84" s="15"/>
      <c r="E84" s="15"/>
      <c r="F84" s="15"/>
    </row>
    <row r="85" spans="1:6" ht="12.75">
      <c r="A85" s="15"/>
      <c r="B85" s="15"/>
      <c r="C85" s="15"/>
      <c r="D85" s="15"/>
      <c r="E85" s="15"/>
      <c r="F85" s="15"/>
    </row>
    <row r="86" spans="1:6" ht="12.75">
      <c r="A86" s="15"/>
      <c r="B86" s="15"/>
      <c r="C86" s="15"/>
      <c r="D86" s="15"/>
      <c r="E86" s="15"/>
      <c r="F86" s="15"/>
    </row>
    <row r="87" spans="1:6" ht="12.75">
      <c r="A87" s="15"/>
      <c r="B87" s="15"/>
      <c r="C87" s="15"/>
      <c r="D87" s="15"/>
      <c r="E87" s="15"/>
      <c r="F87" s="15"/>
    </row>
    <row r="88" spans="1:6" ht="12.75">
      <c r="A88" s="15"/>
      <c r="B88" s="15"/>
      <c r="C88" s="15"/>
      <c r="D88" s="15"/>
      <c r="E88" s="15"/>
      <c r="F88" s="15"/>
    </row>
    <row r="89" spans="1:6" ht="12.75">
      <c r="A89" s="15"/>
      <c r="B89" s="15"/>
      <c r="C89" s="15"/>
      <c r="D89" s="15"/>
      <c r="E89" s="15"/>
      <c r="F89" s="15"/>
    </row>
    <row r="90" spans="1:6" ht="12.75">
      <c r="A90" s="15"/>
      <c r="B90" s="15"/>
      <c r="C90" s="15"/>
      <c r="D90" s="15"/>
      <c r="E90" s="15"/>
      <c r="F90" s="15"/>
    </row>
    <row r="91" spans="1:6" ht="12.75">
      <c r="A91" s="15"/>
      <c r="B91" s="15"/>
      <c r="C91" s="15"/>
      <c r="D91" s="15"/>
      <c r="E91" s="15"/>
      <c r="F91" s="15"/>
    </row>
    <row r="92" spans="1:6" ht="12.75">
      <c r="A92" s="15"/>
      <c r="B92" s="15"/>
      <c r="C92" s="15"/>
      <c r="D92" s="15"/>
      <c r="E92" s="15"/>
      <c r="F92" s="15"/>
    </row>
    <row r="93" spans="1:6" ht="12.75">
      <c r="A93" s="15"/>
      <c r="B93" s="15"/>
      <c r="C93" s="15"/>
      <c r="D93" s="15"/>
      <c r="E93" s="15"/>
      <c r="F93" s="15"/>
    </row>
  </sheetData>
  <mergeCells count="9">
    <mergeCell ref="E36:E37"/>
    <mergeCell ref="A7:C7"/>
    <mergeCell ref="A9:C9"/>
    <mergeCell ref="B18:D18"/>
    <mergeCell ref="B19:C19"/>
    <mergeCell ref="D1:F1"/>
    <mergeCell ref="D2:H2"/>
    <mergeCell ref="A4:F4"/>
    <mergeCell ref="P4:S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Ado02</dc:creator>
  <cp:keywords/>
  <dc:description/>
  <cp:lastModifiedBy>Ado02</cp:lastModifiedBy>
  <dcterms:created xsi:type="dcterms:W3CDTF">2014-04-10T07:24:56Z</dcterms:created>
  <dcterms:modified xsi:type="dcterms:W3CDTF">2014-04-10T07:25:15Z</dcterms:modified>
  <cp:category/>
  <cp:version/>
  <cp:contentType/>
  <cp:contentStatus/>
</cp:coreProperties>
</file>