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3.2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D82" i="1"/>
  <c r="F81" i="1"/>
  <c r="F80" i="1"/>
  <c r="F79" i="1"/>
  <c r="F78" i="1"/>
  <c r="F77" i="1"/>
  <c r="F76" i="1"/>
  <c r="F75" i="1"/>
  <c r="F82" i="1" s="1"/>
  <c r="F74" i="1"/>
  <c r="D73" i="1"/>
  <c r="F72" i="1"/>
  <c r="F71" i="1"/>
  <c r="F70" i="1"/>
  <c r="F69" i="1"/>
  <c r="E69" i="1"/>
  <c r="F68" i="1"/>
  <c r="F67" i="1"/>
  <c r="F66" i="1"/>
  <c r="F65" i="1"/>
  <c r="E64" i="1"/>
  <c r="F64" i="1" s="1"/>
  <c r="F63" i="1"/>
  <c r="F62" i="1"/>
  <c r="F61" i="1"/>
  <c r="F60" i="1"/>
  <c r="F59" i="1"/>
  <c r="E58" i="1"/>
  <c r="F58" i="1" s="1"/>
  <c r="F57" i="1"/>
  <c r="F56" i="1"/>
  <c r="F55" i="1"/>
  <c r="F53" i="1"/>
  <c r="F52" i="1"/>
  <c r="F51" i="1"/>
  <c r="F50" i="1"/>
  <c r="F49" i="1"/>
  <c r="F48" i="1"/>
  <c r="F47" i="1"/>
  <c r="F46" i="1"/>
  <c r="F45" i="1"/>
  <c r="F73" i="1" s="1"/>
  <c r="E42" i="1"/>
  <c r="D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42" i="1" s="1"/>
  <c r="E24" i="1"/>
  <c r="D24" i="1"/>
  <c r="F23" i="1"/>
  <c r="F22" i="1"/>
  <c r="F21" i="1"/>
  <c r="F20" i="1"/>
  <c r="F19" i="1"/>
  <c r="F18" i="1"/>
  <c r="F24" i="1" s="1"/>
  <c r="E16" i="1"/>
  <c r="D16" i="1"/>
  <c r="D83" i="1" s="1"/>
  <c r="F15" i="1"/>
  <c r="F14" i="1"/>
  <c r="F13" i="1"/>
  <c r="F12" i="1"/>
  <c r="F11" i="1"/>
  <c r="F10" i="1"/>
  <c r="F9" i="1"/>
  <c r="F8" i="1"/>
  <c r="F7" i="1"/>
  <c r="F6" i="1"/>
  <c r="F16" i="1" s="1"/>
  <c r="F83" i="1" l="1"/>
  <c r="E73" i="1"/>
  <c r="E83" i="1" s="1"/>
</calcChain>
</file>

<file path=xl/sharedStrings.xml><?xml version="1.0" encoding="utf-8"?>
<sst xmlns="http://schemas.openxmlformats.org/spreadsheetml/2006/main" count="95" uniqueCount="93">
  <si>
    <t>Beruházási (felhalmozási) kiadások előirányzata beruházásonként</t>
  </si>
  <si>
    <t>Intézmények (Polgármesteri Hivatal nélkül)</t>
  </si>
  <si>
    <t xml:space="preserve"> Forintban !</t>
  </si>
  <si>
    <t>Beruházás  megnevezése</t>
  </si>
  <si>
    <t>Kivitelezés kezdési és befejezési éve</t>
  </si>
  <si>
    <t>Felhasználás 2017.12.31-ig</t>
  </si>
  <si>
    <t>2018. évi módosított előirányzat</t>
  </si>
  <si>
    <t>2018. évi teljesítés</t>
  </si>
  <si>
    <t>Összes teljesítés 2018.12.31-ig</t>
  </si>
  <si>
    <t>A</t>
  </si>
  <si>
    <t>B</t>
  </si>
  <si>
    <t>C</t>
  </si>
  <si>
    <t>D</t>
  </si>
  <si>
    <t>E</t>
  </si>
  <si>
    <t>F=(C+E)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</si>
  <si>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</si>
  <si>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</si>
  <si>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</si>
  <si>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</si>
  <si>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</si>
  <si>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</si>
  <si>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</si>
  <si>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2017</t>
  </si>
  <si>
    <t>- 6 db kártyaolvasó beszerzése</t>
  </si>
  <si>
    <t>- 1 db porszívó beszerzése</t>
  </si>
  <si>
    <t>- Sportpálya eredményjelző</t>
  </si>
  <si>
    <t>- Sportcsarnok alap szerszámkészlet beszerzése</t>
  </si>
  <si>
    <t>VÁROSI KINCSTÁR ÖSSZESEN:</t>
  </si>
  <si>
    <t>Tiszavasvári 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</si>
  <si>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</si>
  <si>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</si>
  <si>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</si>
  <si>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</si>
  <si>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</si>
  <si>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</si>
  <si>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ÓVODAI INTÉZMÉNY ÖSSZESEN: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</si>
  <si>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</si>
  <si>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</si>
  <si>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</si>
  <si>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</si>
  <si>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lamináló gép beszerzése (Könyvtár)</t>
  </si>
  <si>
    <t>- szerszámok beszerzése</t>
  </si>
  <si>
    <t>- 3 db vezetékes telefonkészülék beszerzése</t>
  </si>
  <si>
    <t>- egyéb kis értékű tárgyi eszközök (billentyűzet, egér, akkumulátor)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</si>
  <si>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</si>
  <si>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</si>
  <si>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</si>
  <si>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</si>
  <si>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</si>
  <si>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- könyvtári könyvek beszerzése SZJA ' %-ának felajánlásából</t>
  </si>
  <si>
    <t>- 10 db rendezvénysátor beszerzése</t>
  </si>
  <si>
    <t>- informatikai és egyéb kis értékű tárgyi eszközök beszerzése érdekeltségnövelő támogatás terhére</t>
  </si>
  <si>
    <t>- 1 db laptop beszerzése</t>
  </si>
  <si>
    <t>EKIK ÖSSZESEN: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</si>
  <si>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</si>
  <si>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</si>
  <si>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</si>
  <si>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</si>
  <si>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</si>
  <si>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- óvodai és iskolai szociális munka beruházási kerete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</si>
  <si>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</si>
  <si>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</si>
  <si>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</si>
  <si>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</si>
  <si>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</si>
  <si>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</si>
  <si>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</si>
  <si>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</si>
  <si>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</si>
  <si>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</si>
  <si>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</si>
  <si>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</si>
  <si>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</si>
  <si>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</si>
  <si>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</si>
  <si>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</si>
  <si>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</si>
  <si>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</si>
  <si>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</si>
  <si>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</si>
  <si>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Varrógép beszerzése maradványból</t>
  </si>
  <si>
    <t>1 db fűkasza beszerzése</t>
  </si>
  <si>
    <t>Pénzszállító táska beszerzése</t>
  </si>
  <si>
    <t>KORNISNÉ KÖZPONT ÖSSZESEN: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</si>
  <si>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</si>
  <si>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</si>
  <si>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</si>
  <si>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</si>
  <si>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</si>
  <si>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</si>
  <si>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- munkaruha beszerzése (kihordási idő &gt; 1 év)</t>
  </si>
  <si>
    <t>TISZAVASVÁRI BÖLCSŐDE ÖSSZESEN:</t>
  </si>
  <si>
    <t>INTÉZMÉNYEK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</si>
</sst>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u/>
      <sz val="10"/>
      <name val="Times New Roman CE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i/>
      <sz val="10"/>
      <color theme="1"/>
      <name val="Times New Roman CE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right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4" fontId="8" fillId="0" borderId="9" xfId="2" applyNumberFormat="1" applyFont="1" applyFill="1" applyBorder="1" applyAlignment="1" applyProtection="1">
      <alignment horizontal="left" vertical="center" wrapText="1"/>
      <protection locked="0"/>
    </xf>
    <xf numFmtId="164" fontId="8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0" xfId="2" applyNumberFormat="1" applyFont="1" applyFill="1" applyBorder="1" applyAlignment="1" applyProtection="1">
      <alignment vertical="center" wrapText="1"/>
      <protection locked="0"/>
    </xf>
    <xf numFmtId="164" fontId="1" fillId="0" borderId="10" xfId="2" applyNumberFormat="1" applyFont="1" applyFill="1" applyBorder="1" applyAlignment="1" applyProtection="1">
      <alignment vertical="center" wrapText="1"/>
    </xf>
    <xf numFmtId="164" fontId="9" fillId="0" borderId="11" xfId="2" applyNumberFormat="1" applyFont="1" applyFill="1" applyBorder="1" applyAlignment="1">
      <alignment vertical="center" wrapText="1"/>
    </xf>
    <xf numFmtId="164" fontId="9" fillId="0" borderId="0" xfId="2" applyNumberFormat="1" applyFont="1" applyFill="1" applyAlignment="1">
      <alignment vertical="center" wrapText="1"/>
    </xf>
    <xf numFmtId="164" fontId="1" fillId="0" borderId="12" xfId="2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3" xfId="2" quotePrefix="1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2" quotePrefix="1" applyNumberFormat="1" applyFont="1" applyFill="1" applyBorder="1" applyAlignment="1" applyProtection="1">
      <alignment horizontal="left" vertical="center" wrapText="1"/>
      <protection locked="0"/>
    </xf>
    <xf numFmtId="164" fontId="1" fillId="0" borderId="13" xfId="2" applyNumberFormat="1" applyFont="1" applyFill="1" applyBorder="1" applyAlignment="1" applyProtection="1">
      <alignment vertical="center" wrapText="1"/>
      <protection locked="0"/>
    </xf>
    <xf numFmtId="164" fontId="1" fillId="0" borderId="13" xfId="2" applyNumberFormat="1" applyFont="1" applyFill="1" applyBorder="1" applyAlignment="1" applyProtection="1">
      <alignment vertical="center" wrapText="1"/>
    </xf>
    <xf numFmtId="164" fontId="10" fillId="0" borderId="14" xfId="2" applyNumberFormat="1" applyFont="1" applyFill="1" applyBorder="1" applyAlignment="1">
      <alignment vertical="center" wrapText="1"/>
    </xf>
    <xf numFmtId="164" fontId="10" fillId="0" borderId="0" xfId="2" applyNumberFormat="1" applyFont="1" applyFill="1" applyAlignment="1">
      <alignment vertical="center" wrapText="1"/>
    </xf>
    <xf numFmtId="164" fontId="11" fillId="0" borderId="12" xfId="2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2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2" applyNumberFormat="1" applyFont="1" applyFill="1" applyBorder="1" applyAlignment="1" applyProtection="1">
      <alignment vertical="center" wrapText="1"/>
      <protection locked="0"/>
    </xf>
    <xf numFmtId="0" fontId="1" fillId="0" borderId="12" xfId="3" quotePrefix="1" applyFont="1" applyFill="1" applyBorder="1" applyAlignment="1" applyProtection="1">
      <alignment horizontal="left"/>
      <protection locked="0"/>
    </xf>
    <xf numFmtId="0" fontId="1" fillId="0" borderId="13" xfId="3" quotePrefix="1" applyFont="1" applyFill="1" applyBorder="1" applyAlignment="1" applyProtection="1">
      <alignment horizontal="left"/>
      <protection locked="0"/>
    </xf>
    <xf numFmtId="164" fontId="13" fillId="0" borderId="0" xfId="2" applyNumberFormat="1" applyFont="1" applyFill="1" applyAlignment="1">
      <alignment vertical="center" wrapText="1"/>
    </xf>
    <xf numFmtId="0" fontId="11" fillId="0" borderId="12" xfId="3" quotePrefix="1" applyFont="1" applyFill="1" applyBorder="1" applyProtection="1">
      <protection locked="0"/>
    </xf>
    <xf numFmtId="0" fontId="11" fillId="0" borderId="13" xfId="3" quotePrefix="1" applyFont="1" applyFill="1" applyBorder="1" applyProtection="1">
      <protection locked="0"/>
    </xf>
    <xf numFmtId="0" fontId="1" fillId="0" borderId="12" xfId="3" quotePrefix="1" applyFont="1" applyFill="1" applyBorder="1" applyProtection="1">
      <protection locked="0"/>
    </xf>
    <xf numFmtId="0" fontId="1" fillId="0" borderId="13" xfId="3" quotePrefix="1" applyFont="1" applyFill="1" applyBorder="1" applyProtection="1">
      <protection locked="0"/>
    </xf>
    <xf numFmtId="0" fontId="14" fillId="2" borderId="12" xfId="3" quotePrefix="1" applyFont="1" applyFill="1" applyBorder="1" applyProtection="1">
      <protection locked="0"/>
    </xf>
    <xf numFmtId="0" fontId="14" fillId="2" borderId="13" xfId="3" quotePrefix="1" applyFont="1" applyFill="1" applyBorder="1" applyAlignment="1" applyProtection="1">
      <alignment horizontal="center"/>
      <protection locked="0"/>
    </xf>
    <xf numFmtId="0" fontId="14" fillId="2" borderId="13" xfId="3" quotePrefix="1" applyFont="1" applyFill="1" applyBorder="1" applyProtection="1">
      <protection locked="0"/>
    </xf>
    <xf numFmtId="164" fontId="14" fillId="2" borderId="13" xfId="2" applyNumberFormat="1" applyFont="1" applyFill="1" applyBorder="1" applyAlignment="1" applyProtection="1">
      <alignment vertical="center" wrapText="1"/>
      <protection locked="0"/>
    </xf>
    <xf numFmtId="164" fontId="14" fillId="2" borderId="14" xfId="2" applyNumberFormat="1" applyFont="1" applyFill="1" applyBorder="1" applyAlignment="1" applyProtection="1">
      <alignment vertical="center" wrapText="1"/>
      <protection locked="0"/>
    </xf>
    <xf numFmtId="164" fontId="8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15" fillId="0" borderId="0" xfId="2" applyNumberFormat="1" applyFont="1" applyFill="1" applyAlignment="1">
      <alignment vertical="center" wrapText="1"/>
    </xf>
    <xf numFmtId="0" fontId="16" fillId="0" borderId="12" xfId="2" quotePrefix="1" applyFont="1" applyFill="1" applyBorder="1" applyAlignment="1">
      <alignment vertical="center" wrapText="1"/>
    </xf>
    <xf numFmtId="0" fontId="16" fillId="0" borderId="13" xfId="2" quotePrefix="1" applyFont="1" applyFill="1" applyBorder="1" applyAlignment="1">
      <alignment vertical="center" wrapText="1"/>
    </xf>
    <xf numFmtId="164" fontId="17" fillId="0" borderId="0" xfId="2" applyNumberFormat="1" applyFont="1" applyFill="1" applyAlignment="1">
      <alignment vertical="center" wrapText="1"/>
    </xf>
    <xf numFmtId="0" fontId="16" fillId="0" borderId="12" xfId="2" quotePrefix="1" applyFont="1" applyFill="1" applyBorder="1" applyAlignment="1">
      <alignment vertical="center"/>
    </xf>
    <xf numFmtId="0" fontId="16" fillId="0" borderId="13" xfId="2" quotePrefix="1" applyFont="1" applyFill="1" applyBorder="1" applyAlignment="1">
      <alignment vertical="center"/>
    </xf>
    <xf numFmtId="0" fontId="18" fillId="0" borderId="12" xfId="2" applyFont="1" applyFill="1" applyBorder="1" applyAlignment="1">
      <alignment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164" fontId="19" fillId="0" borderId="0" xfId="2" applyNumberFormat="1" applyFont="1" applyFill="1" applyAlignment="1">
      <alignment vertical="center" wrapText="1"/>
    </xf>
    <xf numFmtId="164" fontId="1" fillId="0" borderId="0" xfId="2" applyNumberFormat="1" applyFont="1" applyFill="1" applyAlignment="1">
      <alignment vertical="center" wrapText="1"/>
    </xf>
    <xf numFmtId="0" fontId="20" fillId="2" borderId="12" xfId="2" quotePrefix="1" applyFont="1" applyFill="1" applyBorder="1" applyAlignment="1">
      <alignment vertical="center"/>
    </xf>
    <xf numFmtId="0" fontId="20" fillId="2" borderId="13" xfId="2" quotePrefix="1" applyFont="1" applyFill="1" applyBorder="1" applyAlignment="1">
      <alignment horizontal="center" vertical="center"/>
    </xf>
    <xf numFmtId="0" fontId="20" fillId="2" borderId="13" xfId="2" quotePrefix="1" applyFont="1" applyFill="1" applyBorder="1" applyAlignment="1">
      <alignment vertical="center"/>
    </xf>
    <xf numFmtId="164" fontId="5" fillId="2" borderId="13" xfId="2" applyNumberFormat="1" applyFont="1" applyFill="1" applyBorder="1" applyAlignment="1" applyProtection="1">
      <alignment vertical="center" wrapText="1"/>
      <protection locked="0"/>
    </xf>
    <xf numFmtId="164" fontId="5" fillId="2" borderId="14" xfId="2" applyNumberFormat="1" applyFont="1" applyFill="1" applyBorder="1" applyAlignment="1" applyProtection="1">
      <alignment vertical="center" wrapText="1"/>
      <protection locked="0"/>
    </xf>
    <xf numFmtId="164" fontId="14" fillId="0" borderId="0" xfId="2" applyNumberFormat="1" applyFont="1" applyFill="1" applyAlignment="1">
      <alignment vertical="center" wrapText="1"/>
    </xf>
    <xf numFmtId="164" fontId="9" fillId="0" borderId="14" xfId="2" applyNumberFormat="1" applyFont="1" applyFill="1" applyBorder="1" applyAlignment="1">
      <alignment vertical="center" wrapText="1"/>
    </xf>
    <xf numFmtId="3" fontId="16" fillId="0" borderId="13" xfId="4" applyNumberFormat="1" applyFont="1" applyFill="1" applyBorder="1" applyAlignment="1">
      <alignment vertical="center"/>
    </xf>
    <xf numFmtId="164" fontId="1" fillId="0" borderId="13" xfId="2" applyNumberFormat="1" applyFont="1" applyFill="1" applyBorder="1" applyAlignment="1" applyProtection="1">
      <alignment horizontal="right" vertical="center" wrapText="1"/>
    </xf>
    <xf numFmtId="164" fontId="13" fillId="0" borderId="14" xfId="2" applyNumberFormat="1" applyFont="1" applyFill="1" applyBorder="1" applyAlignment="1">
      <alignment vertical="center" wrapText="1"/>
    </xf>
    <xf numFmtId="0" fontId="16" fillId="0" borderId="12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164" fontId="21" fillId="0" borderId="0" xfId="2" applyNumberFormat="1" applyFont="1" applyFill="1" applyAlignment="1">
      <alignment vertical="center" wrapText="1"/>
    </xf>
    <xf numFmtId="164" fontId="7" fillId="0" borderId="0" xfId="2" applyNumberFormat="1" applyFill="1" applyAlignment="1">
      <alignment vertical="center" wrapText="1"/>
    </xf>
    <xf numFmtId="0" fontId="16" fillId="0" borderId="12" xfId="2" applyFont="1" applyFill="1" applyBorder="1" applyAlignment="1">
      <alignment vertical="center" wrapText="1"/>
    </xf>
    <xf numFmtId="0" fontId="16" fillId="0" borderId="13" xfId="2" applyFont="1" applyFill="1" applyBorder="1" applyAlignment="1">
      <alignment vertical="center" wrapText="1"/>
    </xf>
    <xf numFmtId="164" fontId="1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8" fillId="0" borderId="12" xfId="3" applyFont="1" applyFill="1" applyBorder="1" applyProtection="1">
      <protection locked="0"/>
    </xf>
    <xf numFmtId="0" fontId="8" fillId="0" borderId="13" xfId="3" applyFont="1" applyFill="1" applyBorder="1" applyAlignment="1" applyProtection="1">
      <alignment horizontal="center"/>
      <protection locked="0"/>
    </xf>
    <xf numFmtId="0" fontId="8" fillId="0" borderId="13" xfId="3" applyFont="1" applyFill="1" applyBorder="1" applyProtection="1">
      <protection locked="0"/>
    </xf>
    <xf numFmtId="164" fontId="14" fillId="2" borderId="15" xfId="2" applyNumberFormat="1" applyFont="1" applyFill="1" applyBorder="1" applyAlignment="1" applyProtection="1">
      <alignment horizontal="left" vertical="center" wrapText="1"/>
    </xf>
    <xf numFmtId="164" fontId="14" fillId="2" borderId="16" xfId="2" applyNumberFormat="1" applyFont="1" applyFill="1" applyBorder="1" applyAlignment="1" applyProtection="1">
      <alignment horizontal="center" vertical="center" wrapText="1"/>
    </xf>
    <xf numFmtId="164" fontId="14" fillId="2" borderId="16" xfId="2" applyNumberFormat="1" applyFont="1" applyFill="1" applyBorder="1" applyAlignment="1" applyProtection="1">
      <alignment horizontal="left" vertical="center" wrapText="1"/>
    </xf>
    <xf numFmtId="164" fontId="14" fillId="2" borderId="16" xfId="2" applyNumberFormat="1" applyFont="1" applyFill="1" applyBorder="1" applyAlignment="1" applyProtection="1">
      <alignment vertical="center" wrapText="1"/>
    </xf>
    <xf numFmtId="164" fontId="14" fillId="2" borderId="17" xfId="2" applyNumberFormat="1" applyFont="1" applyFill="1" applyBorder="1" applyAlignment="1" applyProtection="1">
      <alignment vertical="center" wrapText="1"/>
    </xf>
    <xf numFmtId="164" fontId="1" fillId="0" borderId="0" xfId="1" applyNumberFormat="1" applyFill="1" applyAlignment="1">
      <alignment horizontal="center" vertical="center" wrapText="1"/>
    </xf>
  </cellXfs>
  <cellStyles count="5">
    <cellStyle name="Ezres 2" xfId="4"/>
    <cellStyle name="Normál" xfId="0" builtinId="0"/>
    <cellStyle name="Normál 2" xfId="2"/>
    <cellStyle name="Normál_KVRENMUNKA" xfId="3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</sheetPr>
  <dimension ref="A1:G83"/>
  <sheetViews>
    <sheetView tabSelected="1" view="pageLayout" zoomScaleNormal="70" workbookViewId="0">
      <selection activeCell="E6" sqref="E6"/>
    </sheetView>
  </sheetViews>
  <sheetFormatPr defaultColWidth="8" defaultRowHeight="12.75" x14ac:dyDescent="0.25"/>
  <cols>
    <col min="1" max="1" width="38.140625" style="85" customWidth="1"/>
    <col min="2" max="2" width="13.42578125" style="85" customWidth="1"/>
    <col min="3" max="3" width="10.7109375" style="2" customWidth="1"/>
    <col min="4" max="6" width="13.42578125" style="2" customWidth="1"/>
    <col min="7" max="8" width="8.85546875" style="2" bestFit="1" customWidth="1"/>
    <col min="9" max="16384" width="8" style="2"/>
  </cols>
  <sheetData>
    <row r="1" spans="1:6" ht="18" customHeight="1" x14ac:dyDescent="0.25">
      <c r="A1" s="1" t="s">
        <v>0</v>
      </c>
      <c r="B1" s="1"/>
      <c r="C1" s="1"/>
      <c r="D1" s="1"/>
      <c r="E1" s="1"/>
      <c r="F1" s="1"/>
    </row>
    <row r="2" spans="1:6" ht="55.5" customHeight="1" thickBot="1" x14ac:dyDescent="0.3">
      <c r="A2" s="3"/>
      <c r="B2" s="4" t="s">
        <v>1</v>
      </c>
      <c r="C2" s="4"/>
      <c r="D2" s="5"/>
      <c r="E2" s="6" t="s">
        <v>2</v>
      </c>
      <c r="F2" s="6"/>
    </row>
    <row r="3" spans="1:6" s="11" customFormat="1" ht="43.5" customHeight="1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10" t="s">
        <v>8</v>
      </c>
    </row>
    <row r="4" spans="1:6" s="5" customFormat="1" ht="12" customHeight="1" thickBot="1" x14ac:dyDescent="0.3">
      <c r="A4" s="12" t="s">
        <v>9</v>
      </c>
      <c r="B4" s="13" t="s">
        <v>10</v>
      </c>
      <c r="C4" s="13" t="s">
        <v>11</v>
      </c>
      <c r="D4" s="13" t="s">
        <v>12</v>
      </c>
      <c r="E4" s="14" t="s">
        <v>13</v>
      </c>
      <c r="F4" s="15" t="s">
        <v>14</v>
      </c>
    </row>
    <row r="5" spans="1:6" s="22" customFormat="1" ht="15.75" customHeight="1" x14ac:dyDescent="0.25">
      <c r="A5" s="16" t="s">
        <v>15</v>
      </c>
      <c r="B5" s="17"/>
      <c r="C5" s="18"/>
      <c r="D5" s="19"/>
      <c r="E5" s="20"/>
      <c r="F5" s="21"/>
    </row>
    <row r="6" spans="1:6" s="29" customFormat="1" ht="15.75" customHeight="1" x14ac:dyDescent="0.25">
      <c r="A6" s="23" t="s">
        <v>16</v>
      </c>
      <c r="B6" s="24">
        <v>2018</v>
      </c>
      <c r="C6" s="25"/>
      <c r="D6" s="26">
        <v>214950</v>
      </c>
      <c r="E6" s="27">
        <v>177800</v>
      </c>
      <c r="F6" s="28">
        <f>SUM(C6,E6)</f>
        <v>177800</v>
      </c>
    </row>
    <row r="7" spans="1:6" s="22" customFormat="1" ht="15.75" customHeight="1" x14ac:dyDescent="0.25">
      <c r="A7" s="23" t="s">
        <v>17</v>
      </c>
      <c r="B7" s="24">
        <v>2018</v>
      </c>
      <c r="C7" s="25"/>
      <c r="D7" s="26">
        <v>368300</v>
      </c>
      <c r="E7" s="27">
        <v>368300</v>
      </c>
      <c r="F7" s="28">
        <f t="shared" ref="F7:F15" si="0">SUM(C7,E7)</f>
        <v>368300</v>
      </c>
    </row>
    <row r="8" spans="1:6" s="29" customFormat="1" ht="15.75" customHeight="1" x14ac:dyDescent="0.25">
      <c r="A8" s="30" t="s">
        <v>18</v>
      </c>
      <c r="B8" s="24">
        <v>2018</v>
      </c>
      <c r="C8" s="31"/>
      <c r="D8" s="32">
        <v>131700</v>
      </c>
      <c r="E8" s="27">
        <v>124940</v>
      </c>
      <c r="F8" s="28">
        <f t="shared" si="0"/>
        <v>124940</v>
      </c>
    </row>
    <row r="9" spans="1:6" s="22" customFormat="1" ht="15.75" customHeight="1" x14ac:dyDescent="0.2">
      <c r="A9" s="33" t="s">
        <v>19</v>
      </c>
      <c r="B9" s="24">
        <v>2018</v>
      </c>
      <c r="C9" s="34"/>
      <c r="D9" s="26">
        <v>83960</v>
      </c>
      <c r="E9" s="27">
        <v>83960</v>
      </c>
      <c r="F9" s="28">
        <f t="shared" si="0"/>
        <v>83960</v>
      </c>
    </row>
    <row r="10" spans="1:6" s="35" customFormat="1" ht="15.75" customHeight="1" x14ac:dyDescent="0.2">
      <c r="A10" s="33" t="s">
        <v>20</v>
      </c>
      <c r="B10" s="24">
        <v>2018</v>
      </c>
      <c r="C10" s="34"/>
      <c r="D10" s="26">
        <v>58510</v>
      </c>
      <c r="E10" s="27">
        <v>52470</v>
      </c>
      <c r="F10" s="28">
        <f t="shared" si="0"/>
        <v>52470</v>
      </c>
    </row>
    <row r="11" spans="1:6" s="22" customFormat="1" ht="15.75" customHeight="1" x14ac:dyDescent="0.25">
      <c r="A11" s="23" t="s">
        <v>21</v>
      </c>
      <c r="B11" s="24" t="s">
        <v>22</v>
      </c>
      <c r="C11" s="25">
        <v>0</v>
      </c>
      <c r="D11" s="26">
        <v>180000</v>
      </c>
      <c r="E11" s="27">
        <v>180000</v>
      </c>
      <c r="F11" s="28">
        <f t="shared" si="0"/>
        <v>180000</v>
      </c>
    </row>
    <row r="12" spans="1:6" s="29" customFormat="1" ht="15.75" customHeight="1" x14ac:dyDescent="0.2">
      <c r="A12" s="36" t="s">
        <v>23</v>
      </c>
      <c r="B12" s="24">
        <v>2018</v>
      </c>
      <c r="C12" s="37"/>
      <c r="D12" s="26">
        <v>149000</v>
      </c>
      <c r="E12" s="27">
        <v>144415</v>
      </c>
      <c r="F12" s="28">
        <f t="shared" si="0"/>
        <v>144415</v>
      </c>
    </row>
    <row r="13" spans="1:6" s="35" customFormat="1" ht="15.75" customHeight="1" x14ac:dyDescent="0.2">
      <c r="A13" s="38" t="s">
        <v>24</v>
      </c>
      <c r="B13" s="24">
        <v>2018</v>
      </c>
      <c r="C13" s="39"/>
      <c r="D13" s="26">
        <v>40000</v>
      </c>
      <c r="E13" s="27">
        <v>39990</v>
      </c>
      <c r="F13" s="28">
        <f t="shared" si="0"/>
        <v>39990</v>
      </c>
    </row>
    <row r="14" spans="1:6" s="35" customFormat="1" ht="15.75" customHeight="1" x14ac:dyDescent="0.2">
      <c r="A14" s="38" t="s">
        <v>25</v>
      </c>
      <c r="B14" s="24">
        <v>2018</v>
      </c>
      <c r="C14" s="39"/>
      <c r="D14" s="26">
        <v>342016</v>
      </c>
      <c r="E14" s="27">
        <v>341992</v>
      </c>
      <c r="F14" s="28">
        <f t="shared" si="0"/>
        <v>341992</v>
      </c>
    </row>
    <row r="15" spans="1:6" s="35" customFormat="1" ht="15.75" customHeight="1" x14ac:dyDescent="0.2">
      <c r="A15" s="38" t="s">
        <v>26</v>
      </c>
      <c r="B15" s="24">
        <v>2018</v>
      </c>
      <c r="C15" s="39"/>
      <c r="D15" s="26">
        <v>131280</v>
      </c>
      <c r="E15" s="27">
        <v>131280</v>
      </c>
      <c r="F15" s="28">
        <f t="shared" si="0"/>
        <v>131280</v>
      </c>
    </row>
    <row r="16" spans="1:6" s="35" customFormat="1" ht="15.75" customHeight="1" x14ac:dyDescent="0.2">
      <c r="A16" s="40" t="s">
        <v>27</v>
      </c>
      <c r="B16" s="41"/>
      <c r="C16" s="42"/>
      <c r="D16" s="43">
        <f>SUM(D6:D15)</f>
        <v>1699716</v>
      </c>
      <c r="E16" s="43">
        <f>SUM(E6:E15)</f>
        <v>1645147</v>
      </c>
      <c r="F16" s="44">
        <f>SUM(F6:F15)</f>
        <v>1645147</v>
      </c>
    </row>
    <row r="17" spans="1:6" s="29" customFormat="1" ht="15.75" customHeight="1" x14ac:dyDescent="0.25">
      <c r="A17" s="45" t="s">
        <v>28</v>
      </c>
      <c r="B17" s="46"/>
      <c r="C17" s="47"/>
      <c r="D17" s="26"/>
      <c r="E17" s="27"/>
      <c r="F17" s="28"/>
    </row>
    <row r="18" spans="1:6" s="29" customFormat="1" ht="23.25" customHeight="1" x14ac:dyDescent="0.25">
      <c r="A18" s="30" t="s">
        <v>29</v>
      </c>
      <c r="B18" s="24">
        <v>2018</v>
      </c>
      <c r="C18" s="31"/>
      <c r="D18" s="32">
        <v>1290385</v>
      </c>
      <c r="E18" s="27">
        <v>1280757</v>
      </c>
      <c r="F18" s="28">
        <f t="shared" ref="F18:F23" si="1">SUM(C18,E18)</f>
        <v>1280757</v>
      </c>
    </row>
    <row r="19" spans="1:6" s="48" customFormat="1" ht="15.75" customHeight="1" x14ac:dyDescent="0.25">
      <c r="A19" s="30" t="s">
        <v>30</v>
      </c>
      <c r="B19" s="24">
        <v>2018</v>
      </c>
      <c r="C19" s="31"/>
      <c r="D19" s="32">
        <v>254000</v>
      </c>
      <c r="E19" s="27">
        <v>234869</v>
      </c>
      <c r="F19" s="28">
        <f t="shared" si="1"/>
        <v>234869</v>
      </c>
    </row>
    <row r="20" spans="1:6" s="29" customFormat="1" ht="15.75" customHeight="1" x14ac:dyDescent="0.25">
      <c r="A20" s="30" t="s">
        <v>31</v>
      </c>
      <c r="B20" s="24">
        <v>2018</v>
      </c>
      <c r="C20" s="31"/>
      <c r="D20" s="32">
        <v>38100</v>
      </c>
      <c r="E20" s="27">
        <v>44601</v>
      </c>
      <c r="F20" s="28">
        <f t="shared" si="1"/>
        <v>44601</v>
      </c>
    </row>
    <row r="21" spans="1:6" s="22" customFormat="1" ht="15.75" customHeight="1" x14ac:dyDescent="0.25">
      <c r="A21" s="23" t="s">
        <v>32</v>
      </c>
      <c r="B21" s="24">
        <v>2018</v>
      </c>
      <c r="C21" s="25"/>
      <c r="D21" s="32">
        <v>89445</v>
      </c>
      <c r="E21" s="27">
        <v>89990</v>
      </c>
      <c r="F21" s="28">
        <f t="shared" si="1"/>
        <v>89990</v>
      </c>
    </row>
    <row r="22" spans="1:6" s="51" customFormat="1" ht="23.45" customHeight="1" x14ac:dyDescent="0.25">
      <c r="A22" s="49" t="s">
        <v>33</v>
      </c>
      <c r="B22" s="24">
        <v>2018</v>
      </c>
      <c r="C22" s="50"/>
      <c r="D22" s="32">
        <v>234950</v>
      </c>
      <c r="E22" s="27">
        <v>251817</v>
      </c>
      <c r="F22" s="28">
        <f t="shared" si="1"/>
        <v>251817</v>
      </c>
    </row>
    <row r="23" spans="1:6" s="29" customFormat="1" ht="16.5" customHeight="1" x14ac:dyDescent="0.25">
      <c r="A23" s="52" t="s">
        <v>34</v>
      </c>
      <c r="B23" s="24">
        <v>2018</v>
      </c>
      <c r="C23" s="53"/>
      <c r="D23" s="32">
        <v>190500</v>
      </c>
      <c r="E23" s="27"/>
      <c r="F23" s="28">
        <f t="shared" si="1"/>
        <v>0</v>
      </c>
    </row>
    <row r="24" spans="1:6" s="35" customFormat="1" ht="15.75" customHeight="1" x14ac:dyDescent="0.2">
      <c r="A24" s="40" t="s">
        <v>35</v>
      </c>
      <c r="B24" s="41"/>
      <c r="C24" s="42"/>
      <c r="D24" s="43">
        <f>SUM(D18:D23)</f>
        <v>2097380</v>
      </c>
      <c r="E24" s="43">
        <f>SUM(E18:E23)</f>
        <v>1902034</v>
      </c>
      <c r="F24" s="44">
        <f>SUM(F18:F23)</f>
        <v>1902034</v>
      </c>
    </row>
    <row r="25" spans="1:6" s="29" customFormat="1" ht="16.5" customHeight="1" x14ac:dyDescent="0.25">
      <c r="A25" s="54" t="s">
        <v>36</v>
      </c>
      <c r="B25" s="55"/>
      <c r="C25" s="56"/>
      <c r="D25" s="32"/>
      <c r="E25" s="27"/>
      <c r="F25" s="28"/>
    </row>
    <row r="26" spans="1:6" s="57" customFormat="1" ht="26.25" customHeight="1" x14ac:dyDescent="0.25">
      <c r="A26" s="49" t="s">
        <v>37</v>
      </c>
      <c r="B26" s="24">
        <v>2018</v>
      </c>
      <c r="C26" s="53"/>
      <c r="D26" s="32">
        <v>300000</v>
      </c>
      <c r="E26" s="27">
        <v>300000</v>
      </c>
      <c r="F26" s="28">
        <f t="shared" ref="F26:F41" si="2">SUM(C26,E26)</f>
        <v>300000</v>
      </c>
    </row>
    <row r="27" spans="1:6" s="35" customFormat="1" x14ac:dyDescent="0.25">
      <c r="A27" s="52" t="s">
        <v>38</v>
      </c>
      <c r="B27" s="24">
        <v>2018</v>
      </c>
      <c r="C27" s="53"/>
      <c r="D27" s="32">
        <v>14500</v>
      </c>
      <c r="E27" s="27">
        <v>14500</v>
      </c>
      <c r="F27" s="28">
        <f t="shared" si="2"/>
        <v>14500</v>
      </c>
    </row>
    <row r="28" spans="1:6" s="22" customFormat="1" ht="22.5" customHeight="1" x14ac:dyDescent="0.25">
      <c r="A28" s="52" t="s">
        <v>39</v>
      </c>
      <c r="B28" s="24">
        <v>2018</v>
      </c>
      <c r="C28" s="53"/>
      <c r="D28" s="32">
        <v>475870</v>
      </c>
      <c r="E28" s="27">
        <v>474980</v>
      </c>
      <c r="F28" s="28">
        <f t="shared" si="2"/>
        <v>474980</v>
      </c>
    </row>
    <row r="29" spans="1:6" s="22" customFormat="1" ht="22.5" customHeight="1" x14ac:dyDescent="0.25">
      <c r="A29" s="52" t="s">
        <v>40</v>
      </c>
      <c r="B29" s="24">
        <v>2018</v>
      </c>
      <c r="C29" s="53"/>
      <c r="D29" s="32">
        <v>24130</v>
      </c>
      <c r="E29" s="27">
        <v>17330</v>
      </c>
      <c r="F29" s="28">
        <f t="shared" si="2"/>
        <v>17330</v>
      </c>
    </row>
    <row r="30" spans="1:6" s="22" customFormat="1" ht="22.5" customHeight="1" x14ac:dyDescent="0.25">
      <c r="A30" s="52" t="s">
        <v>41</v>
      </c>
      <c r="B30" s="24">
        <v>2018</v>
      </c>
      <c r="C30" s="53"/>
      <c r="D30" s="32">
        <v>60000</v>
      </c>
      <c r="E30" s="27">
        <v>47470</v>
      </c>
      <c r="F30" s="28">
        <f t="shared" si="2"/>
        <v>47470</v>
      </c>
    </row>
    <row r="31" spans="1:6" s="35" customFormat="1" ht="22.5" customHeight="1" x14ac:dyDescent="0.25">
      <c r="A31" s="52" t="s">
        <v>42</v>
      </c>
      <c r="B31" s="24">
        <v>2018</v>
      </c>
      <c r="C31" s="53"/>
      <c r="D31" s="32">
        <v>35000</v>
      </c>
      <c r="E31" s="27">
        <v>11999</v>
      </c>
      <c r="F31" s="28">
        <f t="shared" si="2"/>
        <v>11999</v>
      </c>
    </row>
    <row r="32" spans="1:6" s="35" customFormat="1" ht="22.5" customHeight="1" x14ac:dyDescent="0.25">
      <c r="A32" s="52" t="s">
        <v>43</v>
      </c>
      <c r="B32" s="24">
        <v>2018</v>
      </c>
      <c r="C32" s="53"/>
      <c r="D32" s="32">
        <v>0</v>
      </c>
      <c r="E32" s="27">
        <v>9991</v>
      </c>
      <c r="F32" s="28">
        <f t="shared" si="2"/>
        <v>9991</v>
      </c>
    </row>
    <row r="33" spans="1:6" s="35" customFormat="1" ht="22.5" customHeight="1" x14ac:dyDescent="0.25">
      <c r="A33" s="52" t="s">
        <v>44</v>
      </c>
      <c r="B33" s="24">
        <v>2018</v>
      </c>
      <c r="C33" s="53"/>
      <c r="D33" s="32">
        <v>90000</v>
      </c>
      <c r="E33" s="27">
        <v>78990</v>
      </c>
      <c r="F33" s="28">
        <f t="shared" si="2"/>
        <v>78990</v>
      </c>
    </row>
    <row r="34" spans="1:6" s="35" customFormat="1" ht="22.5" customHeight="1" x14ac:dyDescent="0.25">
      <c r="A34" s="52" t="s">
        <v>45</v>
      </c>
      <c r="B34" s="24">
        <v>2018</v>
      </c>
      <c r="C34" s="53"/>
      <c r="D34" s="32">
        <v>30000</v>
      </c>
      <c r="E34" s="27">
        <v>21840</v>
      </c>
      <c r="F34" s="28">
        <f t="shared" si="2"/>
        <v>21840</v>
      </c>
    </row>
    <row r="35" spans="1:6" s="35" customFormat="1" ht="22.5" customHeight="1" x14ac:dyDescent="0.25">
      <c r="A35" s="52" t="s">
        <v>46</v>
      </c>
      <c r="B35" s="24">
        <v>2018</v>
      </c>
      <c r="C35" s="53"/>
      <c r="D35" s="32">
        <v>37000</v>
      </c>
      <c r="E35" s="27">
        <v>31990</v>
      </c>
      <c r="F35" s="28">
        <f t="shared" si="2"/>
        <v>31990</v>
      </c>
    </row>
    <row r="36" spans="1:6" s="29" customFormat="1" ht="21" customHeight="1" x14ac:dyDescent="0.25">
      <c r="A36" s="52" t="s">
        <v>47</v>
      </c>
      <c r="B36" s="24">
        <v>2018</v>
      </c>
      <c r="C36" s="53"/>
      <c r="D36" s="32">
        <v>1612204</v>
      </c>
      <c r="E36" s="27">
        <v>1617796</v>
      </c>
      <c r="F36" s="28">
        <f t="shared" si="2"/>
        <v>1617796</v>
      </c>
    </row>
    <row r="37" spans="1:6" s="58" customFormat="1" ht="21" customHeight="1" x14ac:dyDescent="0.25">
      <c r="A37" s="52" t="s">
        <v>48</v>
      </c>
      <c r="B37" s="24">
        <v>2018</v>
      </c>
      <c r="C37" s="53"/>
      <c r="D37" s="32">
        <v>1598336</v>
      </c>
      <c r="E37" s="27">
        <v>1598336</v>
      </c>
      <c r="F37" s="28">
        <f t="shared" si="2"/>
        <v>1598336</v>
      </c>
    </row>
    <row r="38" spans="1:6" s="58" customFormat="1" ht="21" customHeight="1" x14ac:dyDescent="0.25">
      <c r="A38" s="52" t="s">
        <v>49</v>
      </c>
      <c r="B38" s="24">
        <v>2018</v>
      </c>
      <c r="C38" s="53"/>
      <c r="D38" s="32">
        <v>136269</v>
      </c>
      <c r="E38" s="27">
        <v>86417</v>
      </c>
      <c r="F38" s="28">
        <f t="shared" si="2"/>
        <v>86417</v>
      </c>
    </row>
    <row r="39" spans="1:6" s="58" customFormat="1" ht="21" customHeight="1" x14ac:dyDescent="0.25">
      <c r="A39" s="52" t="s">
        <v>50</v>
      </c>
      <c r="B39" s="24">
        <v>2018</v>
      </c>
      <c r="C39" s="53"/>
      <c r="D39" s="32">
        <v>170000</v>
      </c>
      <c r="E39" s="27">
        <v>159900</v>
      </c>
      <c r="F39" s="28">
        <f t="shared" si="2"/>
        <v>159900</v>
      </c>
    </row>
    <row r="40" spans="1:6" s="58" customFormat="1" ht="28.15" customHeight="1" x14ac:dyDescent="0.25">
      <c r="A40" s="49" t="s">
        <v>51</v>
      </c>
      <c r="B40" s="24">
        <v>2018</v>
      </c>
      <c r="C40" s="50"/>
      <c r="D40" s="32">
        <v>522000</v>
      </c>
      <c r="E40" s="27">
        <v>512229</v>
      </c>
      <c r="F40" s="28">
        <f t="shared" si="2"/>
        <v>512229</v>
      </c>
    </row>
    <row r="41" spans="1:6" s="58" customFormat="1" ht="21" customHeight="1" x14ac:dyDescent="0.25">
      <c r="A41" s="52" t="s">
        <v>52</v>
      </c>
      <c r="B41" s="24">
        <v>2018</v>
      </c>
      <c r="C41" s="53"/>
      <c r="D41" s="32">
        <v>190500</v>
      </c>
      <c r="E41" s="27">
        <v>183990</v>
      </c>
      <c r="F41" s="28">
        <f t="shared" si="2"/>
        <v>183990</v>
      </c>
    </row>
    <row r="42" spans="1:6" s="64" customFormat="1" ht="21" customHeight="1" x14ac:dyDescent="0.25">
      <c r="A42" s="59" t="s">
        <v>53</v>
      </c>
      <c r="B42" s="60"/>
      <c r="C42" s="61"/>
      <c r="D42" s="62">
        <f>SUM(D26:D41)</f>
        <v>5295809</v>
      </c>
      <c r="E42" s="62">
        <f>SUM(E26:E41)</f>
        <v>5167758</v>
      </c>
      <c r="F42" s="63">
        <f>SUM(F26:F41)</f>
        <v>5167758</v>
      </c>
    </row>
    <row r="43" spans="1:6" s="22" customFormat="1" ht="21" customHeight="1" x14ac:dyDescent="0.25">
      <c r="A43" s="54" t="s">
        <v>54</v>
      </c>
      <c r="B43" s="55"/>
      <c r="C43" s="56"/>
      <c r="D43" s="32"/>
      <c r="E43" s="27"/>
      <c r="F43" s="65"/>
    </row>
    <row r="44" spans="1:6" s="22" customFormat="1" ht="21" customHeight="1" x14ac:dyDescent="0.25">
      <c r="A44" s="54" t="s">
        <v>55</v>
      </c>
      <c r="B44" s="55"/>
      <c r="C44" s="56"/>
      <c r="D44" s="32"/>
      <c r="E44" s="27"/>
      <c r="F44" s="65"/>
    </row>
    <row r="45" spans="1:6" s="22" customFormat="1" ht="24" customHeight="1" x14ac:dyDescent="0.25">
      <c r="A45" s="49" t="s">
        <v>56</v>
      </c>
      <c r="B45" s="24">
        <v>2018</v>
      </c>
      <c r="C45" s="50"/>
      <c r="D45" s="66">
        <v>380000</v>
      </c>
      <c r="E45" s="27">
        <v>339400</v>
      </c>
      <c r="F45" s="28">
        <f t="shared" ref="F45:F53" si="3">SUM(C45,E45)</f>
        <v>339400</v>
      </c>
    </row>
    <row r="46" spans="1:6" s="22" customFormat="1" x14ac:dyDescent="0.25">
      <c r="A46" s="52" t="s">
        <v>57</v>
      </c>
      <c r="B46" s="24">
        <v>2018</v>
      </c>
      <c r="C46" s="53"/>
      <c r="D46" s="66">
        <v>40000</v>
      </c>
      <c r="E46" s="67">
        <v>40600</v>
      </c>
      <c r="F46" s="28">
        <f t="shared" si="3"/>
        <v>40600</v>
      </c>
    </row>
    <row r="47" spans="1:6" s="22" customFormat="1" x14ac:dyDescent="0.25">
      <c r="A47" s="52" t="s">
        <v>58</v>
      </c>
      <c r="B47" s="24">
        <v>2018</v>
      </c>
      <c r="C47" s="53"/>
      <c r="D47" s="66">
        <v>5000</v>
      </c>
      <c r="E47" s="67"/>
      <c r="F47" s="28">
        <f t="shared" si="3"/>
        <v>0</v>
      </c>
    </row>
    <row r="48" spans="1:6" s="22" customFormat="1" x14ac:dyDescent="0.25">
      <c r="A48" s="52" t="s">
        <v>59</v>
      </c>
      <c r="B48" s="24">
        <v>2018</v>
      </c>
      <c r="C48" s="53"/>
      <c r="D48" s="66">
        <v>2380000</v>
      </c>
      <c r="E48" s="27">
        <v>2275550</v>
      </c>
      <c r="F48" s="28">
        <f t="shared" si="3"/>
        <v>2275550</v>
      </c>
    </row>
    <row r="49" spans="1:7" s="22" customFormat="1" x14ac:dyDescent="0.25">
      <c r="A49" s="54" t="s">
        <v>60</v>
      </c>
      <c r="B49" s="55"/>
      <c r="C49" s="56"/>
      <c r="D49" s="66"/>
      <c r="E49" s="27"/>
      <c r="F49" s="28">
        <f t="shared" si="3"/>
        <v>0</v>
      </c>
    </row>
    <row r="50" spans="1:7" s="35" customFormat="1" x14ac:dyDescent="0.25">
      <c r="A50" s="52" t="s">
        <v>61</v>
      </c>
      <c r="B50" s="24">
        <v>2018</v>
      </c>
      <c r="C50" s="53"/>
      <c r="D50" s="66">
        <v>116080</v>
      </c>
      <c r="E50" s="27">
        <v>116080</v>
      </c>
      <c r="F50" s="28">
        <f t="shared" si="3"/>
        <v>116080</v>
      </c>
    </row>
    <row r="51" spans="1:7" s="35" customFormat="1" x14ac:dyDescent="0.25">
      <c r="A51" s="52" t="s">
        <v>62</v>
      </c>
      <c r="B51" s="24">
        <v>2018</v>
      </c>
      <c r="C51" s="53"/>
      <c r="D51" s="66">
        <v>53253</v>
      </c>
      <c r="E51" s="27">
        <v>53253</v>
      </c>
      <c r="F51" s="28">
        <f t="shared" si="3"/>
        <v>53253</v>
      </c>
    </row>
    <row r="52" spans="1:7" s="29" customFormat="1" ht="21" customHeight="1" x14ac:dyDescent="0.25">
      <c r="A52" s="52" t="s">
        <v>63</v>
      </c>
      <c r="B52" s="24">
        <v>2018</v>
      </c>
      <c r="C52" s="53"/>
      <c r="D52" s="66">
        <v>70000</v>
      </c>
      <c r="E52" s="27">
        <v>81900</v>
      </c>
      <c r="F52" s="28">
        <f t="shared" si="3"/>
        <v>81900</v>
      </c>
      <c r="G52" s="35"/>
    </row>
    <row r="53" spans="1:7" s="35" customFormat="1" ht="19.5" customHeight="1" x14ac:dyDescent="0.25">
      <c r="A53" s="52" t="s">
        <v>64</v>
      </c>
      <c r="B53" s="24">
        <v>2018</v>
      </c>
      <c r="C53" s="53"/>
      <c r="D53" s="66">
        <v>120000</v>
      </c>
      <c r="E53" s="27">
        <v>110000</v>
      </c>
      <c r="F53" s="28">
        <f t="shared" si="3"/>
        <v>110000</v>
      </c>
    </row>
    <row r="54" spans="1:7" s="35" customFormat="1" ht="19.5" customHeight="1" x14ac:dyDescent="0.25">
      <c r="A54" s="54" t="s">
        <v>65</v>
      </c>
      <c r="B54" s="55"/>
      <c r="C54" s="56"/>
      <c r="D54" s="32"/>
      <c r="E54" s="27"/>
      <c r="F54" s="68"/>
    </row>
    <row r="55" spans="1:7" s="35" customFormat="1" ht="19.5" customHeight="1" x14ac:dyDescent="0.25">
      <c r="A55" s="52" t="s">
        <v>64</v>
      </c>
      <c r="B55" s="24">
        <v>2018</v>
      </c>
      <c r="C55" s="53"/>
      <c r="D55" s="32">
        <v>100000</v>
      </c>
      <c r="E55" s="27">
        <v>110000</v>
      </c>
      <c r="F55" s="28">
        <f t="shared" ref="F55:F81" si="4">SUM(C55,E55)</f>
        <v>110000</v>
      </c>
    </row>
    <row r="56" spans="1:7" s="35" customFormat="1" ht="19.5" customHeight="1" x14ac:dyDescent="0.25">
      <c r="A56" s="52" t="s">
        <v>66</v>
      </c>
      <c r="B56" s="24">
        <v>2018</v>
      </c>
      <c r="C56" s="53"/>
      <c r="D56" s="32">
        <v>33000</v>
      </c>
      <c r="E56" s="27">
        <v>23050</v>
      </c>
      <c r="F56" s="28">
        <f t="shared" si="4"/>
        <v>23050</v>
      </c>
    </row>
    <row r="57" spans="1:7" s="35" customFormat="1" ht="19.5" customHeight="1" x14ac:dyDescent="0.25">
      <c r="A57" s="52" t="s">
        <v>67</v>
      </c>
      <c r="B57" s="24">
        <v>2018</v>
      </c>
      <c r="C57" s="53"/>
      <c r="D57" s="32">
        <v>28053</v>
      </c>
      <c r="E57" s="27">
        <v>28049</v>
      </c>
      <c r="F57" s="28">
        <f t="shared" si="4"/>
        <v>28049</v>
      </c>
    </row>
    <row r="58" spans="1:7" s="35" customFormat="1" ht="19.5" customHeight="1" x14ac:dyDescent="0.25">
      <c r="A58" s="69" t="s">
        <v>68</v>
      </c>
      <c r="B58" s="24">
        <v>2018</v>
      </c>
      <c r="C58" s="70"/>
      <c r="D58" s="32">
        <v>1873421</v>
      </c>
      <c r="E58" s="27">
        <f>1155769+1</f>
        <v>1155770</v>
      </c>
      <c r="F58" s="28">
        <f t="shared" si="4"/>
        <v>1155770</v>
      </c>
    </row>
    <row r="59" spans="1:7" s="71" customFormat="1" ht="18" customHeight="1" x14ac:dyDescent="0.25">
      <c r="A59" s="69" t="s">
        <v>69</v>
      </c>
      <c r="B59" s="24">
        <v>2018</v>
      </c>
      <c r="C59" s="70"/>
      <c r="D59" s="32">
        <v>28364</v>
      </c>
      <c r="E59" s="27">
        <v>29101</v>
      </c>
      <c r="F59" s="28">
        <f t="shared" si="4"/>
        <v>29101</v>
      </c>
    </row>
    <row r="60" spans="1:7" s="71" customFormat="1" ht="18" customHeight="1" x14ac:dyDescent="0.25">
      <c r="A60" s="69" t="s">
        <v>70</v>
      </c>
      <c r="B60" s="24">
        <v>2018</v>
      </c>
      <c r="C60" s="70"/>
      <c r="D60" s="32">
        <v>24250</v>
      </c>
      <c r="E60" s="27">
        <v>24250</v>
      </c>
      <c r="F60" s="28">
        <f t="shared" si="4"/>
        <v>24250</v>
      </c>
    </row>
    <row r="61" spans="1:7" s="71" customFormat="1" ht="18" customHeight="1" x14ac:dyDescent="0.25">
      <c r="A61" s="69" t="s">
        <v>71</v>
      </c>
      <c r="B61" s="24">
        <v>2018</v>
      </c>
      <c r="C61" s="70"/>
      <c r="D61" s="32">
        <v>599137</v>
      </c>
      <c r="E61" s="27">
        <v>601931</v>
      </c>
      <c r="F61" s="28">
        <f t="shared" si="4"/>
        <v>601931</v>
      </c>
    </row>
    <row r="62" spans="1:7" s="72" customFormat="1" ht="15" x14ac:dyDescent="0.25">
      <c r="A62" s="69" t="s">
        <v>72</v>
      </c>
      <c r="B62" s="24">
        <v>2018</v>
      </c>
      <c r="C62" s="70"/>
      <c r="D62" s="32">
        <v>29000</v>
      </c>
      <c r="E62" s="27">
        <v>26695</v>
      </c>
      <c r="F62" s="28">
        <f t="shared" si="4"/>
        <v>26695</v>
      </c>
    </row>
    <row r="63" spans="1:7" s="35" customFormat="1" x14ac:dyDescent="0.25">
      <c r="A63" s="69" t="s">
        <v>73</v>
      </c>
      <c r="B63" s="24">
        <v>2018</v>
      </c>
      <c r="C63" s="70"/>
      <c r="D63" s="32">
        <v>4391475</v>
      </c>
      <c r="E63" s="27">
        <v>2874371</v>
      </c>
      <c r="F63" s="28">
        <f t="shared" si="4"/>
        <v>2874371</v>
      </c>
    </row>
    <row r="64" spans="1:7" s="72" customFormat="1" ht="38.25" x14ac:dyDescent="0.25">
      <c r="A64" s="73" t="s">
        <v>74</v>
      </c>
      <c r="B64" s="24">
        <v>2018</v>
      </c>
      <c r="C64" s="74"/>
      <c r="D64" s="32">
        <v>102700</v>
      </c>
      <c r="E64" s="27">
        <f>150000+60000</f>
        <v>210000</v>
      </c>
      <c r="F64" s="28">
        <f t="shared" si="4"/>
        <v>210000</v>
      </c>
    </row>
    <row r="65" spans="1:6" s="72" customFormat="1" ht="15" x14ac:dyDescent="0.25">
      <c r="A65" s="69" t="s">
        <v>75</v>
      </c>
      <c r="B65" s="24">
        <v>2018</v>
      </c>
      <c r="C65" s="70"/>
      <c r="D65" s="66">
        <v>120000</v>
      </c>
      <c r="E65" s="27">
        <v>110000</v>
      </c>
      <c r="F65" s="28">
        <f t="shared" si="4"/>
        <v>110000</v>
      </c>
    </row>
    <row r="66" spans="1:6" s="72" customFormat="1" ht="15" x14ac:dyDescent="0.25">
      <c r="A66" s="69" t="s">
        <v>76</v>
      </c>
      <c r="B66" s="24">
        <v>2018</v>
      </c>
      <c r="C66" s="70"/>
      <c r="D66" s="66">
        <v>10000</v>
      </c>
      <c r="E66" s="27">
        <v>5096</v>
      </c>
      <c r="F66" s="28">
        <f t="shared" si="4"/>
        <v>5096</v>
      </c>
    </row>
    <row r="67" spans="1:6" s="72" customFormat="1" ht="15" x14ac:dyDescent="0.25">
      <c r="A67" s="69" t="s">
        <v>77</v>
      </c>
      <c r="B67" s="24">
        <v>2018</v>
      </c>
      <c r="C67" s="70"/>
      <c r="D67" s="66">
        <v>450000</v>
      </c>
      <c r="E67" s="27">
        <v>578595</v>
      </c>
      <c r="F67" s="28">
        <f t="shared" si="4"/>
        <v>578595</v>
      </c>
    </row>
    <row r="68" spans="1:6" s="72" customFormat="1" ht="15" x14ac:dyDescent="0.25">
      <c r="A68" s="69" t="s">
        <v>78</v>
      </c>
      <c r="B68" s="24">
        <v>2018</v>
      </c>
      <c r="C68" s="70"/>
      <c r="D68" s="66">
        <v>1099820</v>
      </c>
      <c r="E68" s="27">
        <v>1099820</v>
      </c>
      <c r="F68" s="28">
        <f t="shared" si="4"/>
        <v>1099820</v>
      </c>
    </row>
    <row r="69" spans="1:6" s="72" customFormat="1" ht="15" x14ac:dyDescent="0.25">
      <c r="A69" s="75" t="s">
        <v>79</v>
      </c>
      <c r="B69" s="24">
        <v>2018</v>
      </c>
      <c r="C69" s="76"/>
      <c r="D69" s="32">
        <v>2452000</v>
      </c>
      <c r="E69" s="27">
        <f>2090000+311150</f>
        <v>2401150</v>
      </c>
      <c r="F69" s="28">
        <f t="shared" si="4"/>
        <v>2401150</v>
      </c>
    </row>
    <row r="70" spans="1:6" s="72" customFormat="1" ht="15" x14ac:dyDescent="0.25">
      <c r="A70" s="75" t="s">
        <v>80</v>
      </c>
      <c r="B70" s="24">
        <v>2018</v>
      </c>
      <c r="C70" s="76"/>
      <c r="D70" s="32">
        <v>48000</v>
      </c>
      <c r="E70" s="27">
        <v>48000</v>
      </c>
      <c r="F70" s="28">
        <f t="shared" si="4"/>
        <v>48000</v>
      </c>
    </row>
    <row r="71" spans="1:6" s="35" customFormat="1" x14ac:dyDescent="0.25">
      <c r="A71" s="75" t="s">
        <v>81</v>
      </c>
      <c r="B71" s="24">
        <v>2018</v>
      </c>
      <c r="C71" s="76"/>
      <c r="D71" s="26">
        <v>179000</v>
      </c>
      <c r="E71" s="27">
        <v>179000</v>
      </c>
      <c r="F71" s="28">
        <f t="shared" si="4"/>
        <v>179000</v>
      </c>
    </row>
    <row r="72" spans="1:6" s="35" customFormat="1" x14ac:dyDescent="0.25">
      <c r="A72" s="75" t="s">
        <v>82</v>
      </c>
      <c r="B72" s="24">
        <v>2018</v>
      </c>
      <c r="C72" s="76"/>
      <c r="D72" s="26">
        <v>57150</v>
      </c>
      <c r="E72" s="27">
        <v>48579</v>
      </c>
      <c r="F72" s="28">
        <f t="shared" si="4"/>
        <v>48579</v>
      </c>
    </row>
    <row r="73" spans="1:6" s="35" customFormat="1" ht="15.75" customHeight="1" x14ac:dyDescent="0.2">
      <c r="A73" s="40" t="s">
        <v>83</v>
      </c>
      <c r="B73" s="41"/>
      <c r="C73" s="42"/>
      <c r="D73" s="43">
        <f>SUM(D44:D72)</f>
        <v>14789703</v>
      </c>
      <c r="E73" s="43">
        <f>SUM(E44:E72)</f>
        <v>12570240</v>
      </c>
      <c r="F73" s="44">
        <f>SUM(F44:F72)</f>
        <v>12570240</v>
      </c>
    </row>
    <row r="74" spans="1:6" s="72" customFormat="1" ht="15" x14ac:dyDescent="0.2">
      <c r="A74" s="77" t="s">
        <v>84</v>
      </c>
      <c r="B74" s="78"/>
      <c r="C74" s="79"/>
      <c r="D74" s="32"/>
      <c r="E74" s="27"/>
      <c r="F74" s="28">
        <f t="shared" si="4"/>
        <v>0</v>
      </c>
    </row>
    <row r="75" spans="1:6" s="57" customFormat="1" x14ac:dyDescent="0.2">
      <c r="A75" s="38" t="s">
        <v>24</v>
      </c>
      <c r="B75" s="24">
        <v>2018</v>
      </c>
      <c r="C75" s="39"/>
      <c r="D75" s="26">
        <v>70206</v>
      </c>
      <c r="E75" s="27">
        <v>69470</v>
      </c>
      <c r="F75" s="28">
        <f t="shared" si="4"/>
        <v>69470</v>
      </c>
    </row>
    <row r="76" spans="1:6" s="57" customFormat="1" x14ac:dyDescent="0.2">
      <c r="A76" s="38" t="s">
        <v>85</v>
      </c>
      <c r="B76" s="24">
        <v>2018</v>
      </c>
      <c r="C76" s="39"/>
      <c r="D76" s="26">
        <v>24404</v>
      </c>
      <c r="E76" s="27">
        <v>24104</v>
      </c>
      <c r="F76" s="28">
        <f t="shared" si="4"/>
        <v>24104</v>
      </c>
    </row>
    <row r="77" spans="1:6" s="72" customFormat="1" ht="15" x14ac:dyDescent="0.2">
      <c r="A77" s="38" t="s">
        <v>86</v>
      </c>
      <c r="B77" s="24">
        <v>2018</v>
      </c>
      <c r="C77" s="39"/>
      <c r="D77" s="26">
        <v>36200</v>
      </c>
      <c r="E77" s="27">
        <v>28726</v>
      </c>
      <c r="F77" s="28">
        <f t="shared" si="4"/>
        <v>28726</v>
      </c>
    </row>
    <row r="78" spans="1:6" s="72" customFormat="1" ht="15" x14ac:dyDescent="0.25">
      <c r="A78" s="52" t="s">
        <v>87</v>
      </c>
      <c r="B78" s="24">
        <v>2018</v>
      </c>
      <c r="C78" s="53"/>
      <c r="D78" s="26">
        <v>1500000</v>
      </c>
      <c r="E78" s="27">
        <v>1419980</v>
      </c>
      <c r="F78" s="28">
        <f t="shared" si="4"/>
        <v>1419980</v>
      </c>
    </row>
    <row r="79" spans="1:6" s="35" customFormat="1" x14ac:dyDescent="0.25">
      <c r="A79" s="52" t="s">
        <v>88</v>
      </c>
      <c r="B79" s="24">
        <v>2018</v>
      </c>
      <c r="C79" s="53"/>
      <c r="D79" s="26">
        <v>134200</v>
      </c>
      <c r="E79" s="27">
        <v>11140</v>
      </c>
      <c r="F79" s="28">
        <f t="shared" si="4"/>
        <v>11140</v>
      </c>
    </row>
    <row r="80" spans="1:6" s="35" customFormat="1" x14ac:dyDescent="0.25">
      <c r="A80" s="52" t="s">
        <v>89</v>
      </c>
      <c r="B80" s="24">
        <v>2018</v>
      </c>
      <c r="C80" s="53"/>
      <c r="D80" s="26">
        <v>305000</v>
      </c>
      <c r="E80" s="27">
        <v>388060</v>
      </c>
      <c r="F80" s="28">
        <f t="shared" si="4"/>
        <v>388060</v>
      </c>
    </row>
    <row r="81" spans="1:6" s="35" customFormat="1" x14ac:dyDescent="0.25">
      <c r="A81" s="52" t="s">
        <v>90</v>
      </c>
      <c r="B81" s="24">
        <v>2018</v>
      </c>
      <c r="C81" s="53"/>
      <c r="D81" s="26">
        <v>345000</v>
      </c>
      <c r="E81" s="27">
        <v>343581</v>
      </c>
      <c r="F81" s="28">
        <f t="shared" si="4"/>
        <v>343581</v>
      </c>
    </row>
    <row r="82" spans="1:6" s="35" customFormat="1" ht="15.75" customHeight="1" x14ac:dyDescent="0.2">
      <c r="A82" s="40" t="s">
        <v>91</v>
      </c>
      <c r="B82" s="41"/>
      <c r="C82" s="42"/>
      <c r="D82" s="43">
        <f>SUM(D75:D81)</f>
        <v>2415010</v>
      </c>
      <c r="E82" s="43">
        <f>SUM(E75:E81)</f>
        <v>2285061</v>
      </c>
      <c r="F82" s="44">
        <f>SUM(F75:F81)</f>
        <v>2285061</v>
      </c>
    </row>
    <row r="83" spans="1:6" s="58" customFormat="1" ht="13.5" thickBot="1" x14ac:dyDescent="0.3">
      <c r="A83" s="80" t="s">
        <v>92</v>
      </c>
      <c r="B83" s="81"/>
      <c r="C83" s="82"/>
      <c r="D83" s="83">
        <f>SUM(D16,D24,D42,D73,D82)</f>
        <v>26297618</v>
      </c>
      <c r="E83" s="83">
        <f>SUM(E16,E24,E42,E73,E82)</f>
        <v>23570240</v>
      </c>
      <c r="F83" s="84">
        <f>SUM(F16,F24,F42,F73,F82)</f>
        <v>23570240</v>
      </c>
    </row>
  </sheetData>
  <mergeCells count="4">
    <mergeCell ref="A1:F1"/>
    <mergeCell ref="B2:C2"/>
    <mergeCell ref="E2:F2"/>
    <mergeCell ref="E46:E47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85" orientation="portrait" verticalDpi="300" r:id="rId1"/>
  <headerFooter alignWithMargins="0">
    <oddHeader>&amp;R3.2. melléklet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2019-05-30T16:21:45Z</dcterms:created>
  <dcterms:modified xsi:type="dcterms:W3CDTF">2019-05-30T16:21:45Z</dcterms:modified>
</cp:coreProperties>
</file>