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2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<sst xmlns="http://schemas.openxmlformats.org/spreadsheetml/2006/main" count="51" uniqueCount="43">
  <si>
    <r>
      <t>EU-s projekt neve, azonosítója:</t>
    </r>
    <r>
      <rPr>
        <sz val="12"/>
        <rFont val="Times New Roman"/>
        <family val="1"/>
      </rPr>
      <t>*</t>
    </r>
  </si>
  <si>
    <t>8. melléklet a 20/2015.(V.27.) önkormányzati rendelethez</t>
  </si>
  <si>
    <t>Tiszavasvári Város Önkormányzatának szervezetfejlesztése ÁROP-1.Á.5-2013-2013-0015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</si>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</sst>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0" fontId="21" fillId="0" borderId="0" xfId="100" applyFont="1" applyFill="1" applyAlignment="1">
      <alignment horizontal="center" textRotation="180"/>
      <protection/>
    </xf>
    <xf numFmtId="0" fontId="18" fillId="0" borderId="0" xfId="100" applyFill="1">
      <alignment/>
      <protection/>
    </xf>
    <xf numFmtId="164" fontId="22" fillId="0" borderId="19" xfId="100" applyNumberFormat="1" applyFont="1" applyFill="1" applyBorder="1" applyAlignment="1">
      <alignment horizontal="center" vertical="center" wrapText="1"/>
      <protection/>
    </xf>
    <xf numFmtId="164" fontId="22" fillId="0" borderId="0" xfId="100" applyNumberFormat="1" applyFont="1" applyFill="1" applyAlignment="1">
      <alignment vertical="center" wrapText="1"/>
      <protection/>
    </xf>
    <xf numFmtId="164" fontId="23" fillId="0" borderId="19" xfId="100" applyNumberFormat="1" applyFont="1" applyFill="1" applyBorder="1" applyAlignment="1">
      <alignment horizontal="right" vertical="center"/>
      <protection/>
    </xf>
    <xf numFmtId="164" fontId="24" fillId="0" borderId="20" xfId="100" applyNumberFormat="1" applyFont="1" applyFill="1" applyBorder="1" applyAlignment="1">
      <alignment horizontal="center" vertical="center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2" xfId="100" applyNumberFormat="1" applyFont="1" applyFill="1" applyBorder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4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5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5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 wrapText="1"/>
      <protection/>
    </xf>
    <xf numFmtId="49" fontId="26" fillId="0" borderId="27" xfId="100" applyNumberFormat="1" applyFont="1" applyFill="1" applyBorder="1" applyAlignment="1">
      <alignment horizontal="left" vertical="center"/>
      <protection/>
    </xf>
    <xf numFmtId="3" fontId="26" fillId="0" borderId="22" xfId="100" applyNumberFormat="1" applyFont="1" applyFill="1" applyBorder="1" applyAlignment="1" applyProtection="1">
      <alignment horizontal="right" vertical="center"/>
      <protection locked="0"/>
    </xf>
    <xf numFmtId="3" fontId="26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00" applyNumberFormat="1" applyFont="1" applyFill="1" applyBorder="1" applyAlignment="1">
      <alignment horizontal="right" vertical="center" wrapText="1"/>
      <protection/>
    </xf>
    <xf numFmtId="4" fontId="25" fillId="0" borderId="28" xfId="100" applyNumberFormat="1" applyFont="1" applyFill="1" applyBorder="1" applyAlignment="1">
      <alignment horizontal="right" vertical="center" wrapText="1"/>
      <protection/>
    </xf>
    <xf numFmtId="49" fontId="27" fillId="0" borderId="29" xfId="100" applyNumberFormat="1" applyFont="1" applyFill="1" applyBorder="1" applyAlignment="1" quotePrefix="1">
      <alignment horizontal="left" vertical="center" indent="1"/>
      <protection/>
    </xf>
    <xf numFmtId="3" fontId="27" fillId="0" borderId="30" xfId="100" applyNumberFormat="1" applyFont="1" applyFill="1" applyBorder="1" applyAlignment="1" applyProtection="1">
      <alignment horizontal="right" vertical="center"/>
      <protection locked="0"/>
    </xf>
    <xf numFmtId="3" fontId="27" fillId="0" borderId="30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00" applyNumberFormat="1" applyFont="1" applyFill="1" applyBorder="1" applyAlignment="1">
      <alignment horizontal="right" vertical="center" wrapText="1"/>
      <protection/>
    </xf>
    <xf numFmtId="4" fontId="25" fillId="0" borderId="30" xfId="100" applyNumberFormat="1" applyFont="1" applyFill="1" applyBorder="1" applyAlignment="1">
      <alignment horizontal="right" vertical="center" wrapText="1"/>
      <protection/>
    </xf>
    <xf numFmtId="49" fontId="26" fillId="0" borderId="29" xfId="100" applyNumberFormat="1" applyFont="1" applyFill="1" applyBorder="1" applyAlignment="1">
      <alignment horizontal="left" vertical="center"/>
      <protection/>
    </xf>
    <xf numFmtId="3" fontId="26" fillId="0" borderId="30" xfId="100" applyNumberFormat="1" applyFont="1" applyFill="1" applyBorder="1" applyAlignment="1" applyProtection="1">
      <alignment horizontal="right" vertical="center"/>
      <protection locked="0"/>
    </xf>
    <xf numFmtId="3" fontId="26" fillId="0" borderId="30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00" applyNumberFormat="1" applyFont="1" applyFill="1" applyBorder="1" applyAlignment="1" applyProtection="1">
      <alignment horizontal="lef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00" applyNumberFormat="1" applyFont="1" applyFill="1" applyBorder="1" applyAlignment="1">
      <alignment horizontal="right" vertical="center" wrapText="1"/>
      <protection/>
    </xf>
    <xf numFmtId="49" fontId="25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00" applyNumberFormat="1" applyFont="1" applyFill="1" applyBorder="1" applyAlignment="1">
      <alignment vertical="center"/>
      <protection/>
    </xf>
    <xf numFmtId="4" fontId="26" fillId="0" borderId="21" xfId="100" applyNumberFormat="1" applyFont="1" applyFill="1" applyBorder="1" applyAlignment="1" applyProtection="1">
      <alignment vertical="center" wrapText="1"/>
      <protection locked="0"/>
    </xf>
    <xf numFmtId="49" fontId="25" fillId="0" borderId="35" xfId="100" applyNumberFormat="1" applyFont="1" applyFill="1" applyBorder="1" applyAlignment="1" applyProtection="1">
      <alignment vertical="center"/>
      <protection locked="0"/>
    </xf>
    <xf numFmtId="49" fontId="25" fillId="0" borderId="35" xfId="100" applyNumberFormat="1" applyFont="1" applyFill="1" applyBorder="1" applyAlignment="1" applyProtection="1">
      <alignment horizontal="right" vertical="center"/>
      <protection locked="0"/>
    </xf>
    <xf numFmtId="3" fontId="26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00" applyNumberFormat="1" applyFont="1" applyFill="1" applyBorder="1" applyAlignment="1" applyProtection="1">
      <alignment vertical="center"/>
      <protection locked="0"/>
    </xf>
    <xf numFmtId="49" fontId="25" fillId="0" borderId="19" xfId="100" applyNumberFormat="1" applyFont="1" applyFill="1" applyBorder="1" applyAlignment="1" applyProtection="1">
      <alignment horizontal="right" vertical="center"/>
      <protection locked="0"/>
    </xf>
    <xf numFmtId="3" fontId="26" fillId="0" borderId="19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00" applyNumberFormat="1" applyFont="1" applyFill="1" applyBorder="1" applyAlignment="1">
      <alignment horizontal="left" vertical="center"/>
      <protection/>
    </xf>
    <xf numFmtId="164" fontId="25" fillId="0" borderId="22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>
      <alignment horizontal="left" vertical="center"/>
      <protection/>
    </xf>
    <xf numFmtId="164" fontId="25" fillId="0" borderId="30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 applyProtection="1">
      <alignment horizontal="left" vertical="center"/>
      <protection locked="0"/>
    </xf>
    <xf numFmtId="49" fontId="26" fillId="0" borderId="38" xfId="100" applyNumberFormat="1" applyFont="1" applyFill="1" applyBorder="1" applyAlignment="1" applyProtection="1">
      <alignment horizontal="left" vertical="center"/>
      <protection locked="0"/>
    </xf>
    <xf numFmtId="165" fontId="25" fillId="0" borderId="21" xfId="100" applyNumberFormat="1" applyFont="1" applyFill="1" applyBorder="1" applyAlignment="1">
      <alignment horizontal="left" vertical="center" wrapText="1" indent="1"/>
      <protection/>
    </xf>
    <xf numFmtId="165" fontId="28" fillId="0" borderId="35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left" vertical="center" wrapText="1"/>
      <protection/>
    </xf>
    <xf numFmtId="165" fontId="19" fillId="0" borderId="0" xfId="100" applyNumberFormat="1" applyFont="1" applyFill="1" applyBorder="1" applyAlignment="1">
      <alignment horizontal="center" vertical="center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39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0" xfId="100" applyNumberFormat="1" applyFill="1" applyBorder="1" applyAlignment="1" applyProtection="1">
      <alignment horizontal="left" vertical="center" wrapText="1"/>
      <protection locked="0"/>
    </xf>
    <xf numFmtId="3" fontId="26" fillId="0" borderId="41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164" fontId="18" fillId="0" borderId="43" xfId="100" applyNumberFormat="1" applyFill="1" applyBorder="1" applyAlignment="1" applyProtection="1">
      <alignment horizontal="left" vertical="center" wrapText="1"/>
      <protection locked="0"/>
    </xf>
    <xf numFmtId="3" fontId="26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39" xfId="100" applyNumberFormat="1" applyFont="1" applyFill="1" applyBorder="1" applyAlignment="1">
      <alignment horizontal="left" vertical="center" wrapText="1" indent="2"/>
      <protection/>
    </xf>
    <xf numFmtId="164" fontId="25" fillId="0" borderId="21" xfId="100" applyNumberFormat="1" applyFont="1" applyFill="1" applyBorder="1" applyAlignment="1">
      <alignment horizontal="right" vertical="center" wrapText="1"/>
      <protection/>
    </xf>
    <xf numFmtId="0" fontId="21" fillId="0" borderId="0" xfId="100" applyFont="1" applyFill="1" applyAlignment="1">
      <alignment textRotation="180"/>
      <protection/>
    </xf>
    <xf numFmtId="0" fontId="18" fillId="0" borderId="0" xfId="100" applyFill="1" applyAlignment="1">
      <alignment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J3" sqref="J3:M5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6"/>
      <c r="L2" s="7" t="s">
        <v>3</v>
      </c>
      <c r="M2" s="7"/>
      <c r="N2" s="3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3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3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3"/>
    </row>
    <row r="6" spans="1:14" ht="32.25" thickBot="1">
      <c r="A6" s="17"/>
      <c r="B6" s="13" t="s">
        <v>10</v>
      </c>
      <c r="C6" s="13"/>
      <c r="D6" s="13" t="str">
        <f>+CONCATENATE(LEFT('[1]ÖSSZEFÜGGÉSEK'!A4,4),". előtt")</f>
        <v>2014. előtt</v>
      </c>
      <c r="E6" s="13"/>
      <c r="F6" s="13" t="str">
        <f>+CONCATENATE(LEFT('[1]ÖSSZEFÜGGÉSEK'!A4,4),". évi")</f>
        <v>2014. évi</v>
      </c>
      <c r="G6" s="13"/>
      <c r="H6" s="12" t="str">
        <f>+CONCATENATE(LEFT('[1]ÖSSZEFÜGGÉSEK'!A4,4),". után")</f>
        <v>2014. után</v>
      </c>
      <c r="I6" s="12"/>
      <c r="J6" s="18" t="str">
        <f>+D6</f>
        <v>2014. előtt</v>
      </c>
      <c r="K6" s="16" t="str">
        <f>+F6</f>
        <v>2014. évi</v>
      </c>
      <c r="L6" s="18" t="s">
        <v>11</v>
      </c>
      <c r="M6" s="16" t="str">
        <f>+CONCATENATE("Teljesítés %-a ",LEFT('[1]ÖSSZEFÜGGÉSEK'!A4,4),". XII. 31-ig")</f>
        <v>Teljesítés %-a 2014. XII. 31-ig</v>
      </c>
      <c r="N6" s="3"/>
    </row>
    <row r="7" spans="1:14" ht="13.5" thickBot="1">
      <c r="A7" s="19" t="s">
        <v>12</v>
      </c>
      <c r="B7" s="18" t="s">
        <v>13</v>
      </c>
      <c r="C7" s="18" t="s">
        <v>14</v>
      </c>
      <c r="D7" s="20" t="s">
        <v>15</v>
      </c>
      <c r="E7" s="16" t="s">
        <v>16</v>
      </c>
      <c r="F7" s="16" t="s">
        <v>17</v>
      </c>
      <c r="G7" s="16" t="s">
        <v>18</v>
      </c>
      <c r="H7" s="18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1" t="s">
        <v>24</v>
      </c>
      <c r="N7" s="3"/>
    </row>
    <row r="8" spans="1:14" ht="12.75">
      <c r="A8" s="22" t="s">
        <v>25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aca="true" t="shared" si="0" ref="L8:L14">+J8+K8</f>
        <v>0</v>
      </c>
      <c r="M8" s="27">
        <f aca="true" t="shared" si="1" ref="M8:M15">IF((C8&lt;&gt;0),ROUND((L8/C8)*100,1),"")</f>
      </c>
      <c r="N8" s="3"/>
    </row>
    <row r="9" spans="1:14" ht="12.75">
      <c r="A9" s="28" t="s">
        <v>26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>
        <f t="shared" si="1"/>
      </c>
      <c r="N9" s="3"/>
    </row>
    <row r="10" spans="1:14" ht="12.75">
      <c r="A10" s="33" t="s">
        <v>27</v>
      </c>
      <c r="B10" s="34">
        <v>21996</v>
      </c>
      <c r="C10" s="35">
        <v>21996</v>
      </c>
      <c r="D10" s="35"/>
      <c r="E10" s="35"/>
      <c r="F10" s="35">
        <v>21996</v>
      </c>
      <c r="G10" s="35">
        <v>21996</v>
      </c>
      <c r="H10" s="35"/>
      <c r="I10" s="35"/>
      <c r="J10" s="35">
        <v>5500</v>
      </c>
      <c r="K10" s="35">
        <v>14269</v>
      </c>
      <c r="L10" s="31">
        <f t="shared" si="0"/>
        <v>19769</v>
      </c>
      <c r="M10" s="32">
        <f t="shared" si="1"/>
        <v>89.9</v>
      </c>
      <c r="N10" s="3"/>
    </row>
    <row r="11" spans="1:14" ht="12.75">
      <c r="A11" s="33" t="s">
        <v>28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>
        <f t="shared" si="0"/>
        <v>0</v>
      </c>
      <c r="M11" s="32">
        <f t="shared" si="1"/>
      </c>
      <c r="N11" s="3"/>
    </row>
    <row r="12" spans="1:14" ht="12.75">
      <c r="A12" s="33" t="s">
        <v>29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>
        <f t="shared" si="1"/>
      </c>
      <c r="N12" s="3"/>
    </row>
    <row r="13" spans="1:14" ht="12.75">
      <c r="A13" s="33" t="s">
        <v>30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>
        <f t="shared" si="1"/>
      </c>
      <c r="N13" s="3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>
        <f t="shared" si="1"/>
      </c>
      <c r="N14" s="3"/>
    </row>
    <row r="15" spans="1:14" ht="13.5" thickBot="1">
      <c r="A15" s="40" t="s">
        <v>31</v>
      </c>
      <c r="B15" s="41">
        <f aca="true" t="shared" si="2" ref="B15:L15">B8+SUM(B10:B14)</f>
        <v>21996</v>
      </c>
      <c r="C15" s="41">
        <f t="shared" si="2"/>
        <v>21996</v>
      </c>
      <c r="D15" s="41">
        <f t="shared" si="2"/>
        <v>0</v>
      </c>
      <c r="E15" s="41">
        <f t="shared" si="2"/>
        <v>0</v>
      </c>
      <c r="F15" s="41">
        <f t="shared" si="2"/>
        <v>21996</v>
      </c>
      <c r="G15" s="41">
        <f t="shared" si="2"/>
        <v>21996</v>
      </c>
      <c r="H15" s="41">
        <f t="shared" si="2"/>
        <v>0</v>
      </c>
      <c r="I15" s="41">
        <f t="shared" si="2"/>
        <v>0</v>
      </c>
      <c r="J15" s="41">
        <f t="shared" si="2"/>
        <v>5500</v>
      </c>
      <c r="K15" s="41">
        <f t="shared" si="2"/>
        <v>14269</v>
      </c>
      <c r="L15" s="41">
        <f t="shared" si="2"/>
        <v>19769</v>
      </c>
      <c r="M15" s="42">
        <f t="shared" si="1"/>
        <v>89.9</v>
      </c>
      <c r="N15" s="3"/>
    </row>
    <row r="16" spans="1:14" ht="12.75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</row>
    <row r="17" spans="1:14" ht="13.5" thickBot="1">
      <c r="A17" s="46" t="s">
        <v>32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3"/>
    </row>
    <row r="18" spans="1:14" ht="12.75">
      <c r="A18" s="49" t="s">
        <v>33</v>
      </c>
      <c r="B18" s="23">
        <v>6591</v>
      </c>
      <c r="C18" s="24">
        <v>6726</v>
      </c>
      <c r="D18" s="24"/>
      <c r="E18" s="25"/>
      <c r="F18" s="24">
        <v>6591</v>
      </c>
      <c r="G18" s="24">
        <v>6726</v>
      </c>
      <c r="H18" s="24"/>
      <c r="I18" s="24"/>
      <c r="J18" s="24"/>
      <c r="K18" s="24">
        <v>6456</v>
      </c>
      <c r="L18" s="50">
        <f aca="true" t="shared" si="3" ref="L18:L23">+J18+K18</f>
        <v>6456</v>
      </c>
      <c r="M18" s="27">
        <f aca="true" t="shared" si="4" ref="M18:M24">IF((C18&lt;&gt;0),ROUND((L18/C18)*100,1),"")</f>
        <v>96</v>
      </c>
      <c r="N18" s="3"/>
    </row>
    <row r="19" spans="1:14" ht="12.75">
      <c r="A19" s="51" t="s">
        <v>34</v>
      </c>
      <c r="B19" s="29"/>
      <c r="C19" s="35"/>
      <c r="D19" s="35"/>
      <c r="E19" s="35"/>
      <c r="F19" s="35"/>
      <c r="G19" s="35"/>
      <c r="H19" s="35"/>
      <c r="I19" s="35"/>
      <c r="J19" s="35"/>
      <c r="K19" s="35"/>
      <c r="L19" s="52">
        <f t="shared" si="3"/>
        <v>0</v>
      </c>
      <c r="M19" s="32">
        <f t="shared" si="4"/>
      </c>
      <c r="N19" s="3"/>
    </row>
    <row r="20" spans="1:14" ht="12.75">
      <c r="A20" s="51" t="s">
        <v>35</v>
      </c>
      <c r="B20" s="34">
        <v>15405</v>
      </c>
      <c r="C20" s="35">
        <v>15270</v>
      </c>
      <c r="D20" s="35"/>
      <c r="E20" s="35"/>
      <c r="F20" s="35">
        <v>15405</v>
      </c>
      <c r="G20" s="35">
        <v>15270</v>
      </c>
      <c r="H20" s="35"/>
      <c r="I20" s="35"/>
      <c r="J20" s="35"/>
      <c r="K20" s="35">
        <v>15172</v>
      </c>
      <c r="L20" s="52">
        <f t="shared" si="3"/>
        <v>15172</v>
      </c>
      <c r="M20" s="32">
        <f t="shared" si="4"/>
        <v>99.4</v>
      </c>
      <c r="N20" s="3"/>
    </row>
    <row r="21" spans="1:14" ht="12.75">
      <c r="A21" s="51" t="s">
        <v>36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>
        <f t="shared" si="3"/>
        <v>0</v>
      </c>
      <c r="M21" s="32">
        <f t="shared" si="4"/>
      </c>
      <c r="N21" s="3"/>
    </row>
    <row r="22" spans="1:14" ht="12.75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>
        <f t="shared" si="4"/>
      </c>
      <c r="N22" s="3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>
        <f t="shared" si="4"/>
      </c>
      <c r="N23" s="3"/>
    </row>
    <row r="24" spans="1:14" ht="13.5" thickBot="1">
      <c r="A24" s="55" t="s">
        <v>37</v>
      </c>
      <c r="B24" s="41">
        <f aca="true" t="shared" si="5" ref="B24:L24">SUM(B18:B23)</f>
        <v>21996</v>
      </c>
      <c r="C24" s="41">
        <f t="shared" si="5"/>
        <v>21996</v>
      </c>
      <c r="D24" s="41">
        <f t="shared" si="5"/>
        <v>0</v>
      </c>
      <c r="E24" s="41">
        <f t="shared" si="5"/>
        <v>0</v>
      </c>
      <c r="F24" s="41">
        <f t="shared" si="5"/>
        <v>21996</v>
      </c>
      <c r="G24" s="41">
        <f t="shared" si="5"/>
        <v>21996</v>
      </c>
      <c r="H24" s="41">
        <f t="shared" si="5"/>
        <v>0</v>
      </c>
      <c r="I24" s="41">
        <f t="shared" si="5"/>
        <v>0</v>
      </c>
      <c r="J24" s="41">
        <f t="shared" si="5"/>
        <v>0</v>
      </c>
      <c r="K24" s="41">
        <f t="shared" si="5"/>
        <v>21628</v>
      </c>
      <c r="L24" s="41">
        <f t="shared" si="5"/>
        <v>21628</v>
      </c>
      <c r="M24" s="42">
        <f t="shared" si="4"/>
        <v>98.3</v>
      </c>
      <c r="N24" s="3"/>
    </row>
    <row r="25" spans="1:14" ht="12.75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3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ht="15.75">
      <c r="A27" s="58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3"/>
    </row>
    <row r="29" spans="1:14" ht="21.75" thickBot="1">
      <c r="A29" s="60" t="s">
        <v>39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40</v>
      </c>
      <c r="L29" s="62" t="s">
        <v>41</v>
      </c>
      <c r="M29" s="62" t="s">
        <v>6</v>
      </c>
      <c r="N29" s="3"/>
    </row>
    <row r="30" spans="1:14" ht="12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3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3"/>
    </row>
    <row r="32" spans="1:14" ht="13.5" thickBot="1">
      <c r="A32" s="69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3"/>
    </row>
    <row r="33" ht="12.75">
      <c r="N33" s="72"/>
    </row>
    <row r="48" ht="12.75">
      <c r="A48" s="7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J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2015-05-28T07:30:58Z</dcterms:created>
  <dcterms:modified xsi:type="dcterms:W3CDTF">2015-05-28T07:30:58Z</dcterms:modified>
  <cp:category/>
  <cp:version/>
  <cp:contentType/>
  <cp:contentStatus/>
</cp:coreProperties>
</file>