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firstSheet="6" activeTab="11"/>
  </bookViews>
  <sheets>
    <sheet name="1. számú melléklet" sheetId="1" r:id="rId1"/>
    <sheet name="2. számú melléklet  " sheetId="2" r:id="rId2"/>
    <sheet name="3. számú melléklet" sheetId="3" r:id="rId3"/>
    <sheet name="4. számú melléklet " sheetId="4" r:id="rId4"/>
    <sheet name="4.a. számú melléklet " sheetId="5" r:id="rId5"/>
    <sheet name="4.b.számú melléklet  " sheetId="6" r:id="rId6"/>
    <sheet name="5.számú melléklet " sheetId="7" r:id="rId7"/>
    <sheet name="6.számú melléklet " sheetId="8" r:id="rId8"/>
    <sheet name="7.számú melléklet " sheetId="9" r:id="rId9"/>
    <sheet name="8.számú melléklet " sheetId="10" r:id="rId10"/>
    <sheet name="9.számú melléklet " sheetId="11" r:id="rId11"/>
    <sheet name="10.számú melléklet" sheetId="12" r:id="rId12"/>
  </sheets>
  <definedNames>
    <definedName name="_xlnm.Print_Titles" localSheetId="2">'3. számú melléklet'!$1:$2</definedName>
    <definedName name="_xlnm.Print_Titles" localSheetId="3">'4. számú melléklet '!$1:$1</definedName>
    <definedName name="_xlnm.Print_Area" localSheetId="2">'3. számú melléklet'!$A$1:$AJ$52</definedName>
    <definedName name="_xlnm.Print_Area" localSheetId="3">'4. számú melléklet '!$A$1:$AM$51</definedName>
    <definedName name="_xlnm.Print_Area" localSheetId="4">'4.a. számú melléklet '!$A$1:$I$31</definedName>
    <definedName name="_xlnm.Print_Area" localSheetId="10">'9.számú melléklet '!$A$1:$Q$12</definedName>
  </definedNames>
  <calcPr fullCalcOnLoad="1"/>
</workbook>
</file>

<file path=xl/sharedStrings.xml><?xml version="1.0" encoding="utf-8"?>
<sst xmlns="http://schemas.openxmlformats.org/spreadsheetml/2006/main" count="902" uniqueCount="477">
  <si>
    <t>Sorszám</t>
  </si>
  <si>
    <t xml:space="preserve">Megnevezés </t>
  </si>
  <si>
    <t>1.</t>
  </si>
  <si>
    <t xml:space="preserve">1. </t>
  </si>
  <si>
    <t>2.</t>
  </si>
  <si>
    <t>3.</t>
  </si>
  <si>
    <t>4.</t>
  </si>
  <si>
    <t>5.</t>
  </si>
  <si>
    <t>Működési célú kiadások összesen</t>
  </si>
  <si>
    <t xml:space="preserve">2. </t>
  </si>
  <si>
    <t>Összesen</t>
  </si>
  <si>
    <t>előirányzat</t>
  </si>
  <si>
    <t>Feladat megnevezése</t>
  </si>
  <si>
    <t>Megnevezés</t>
  </si>
  <si>
    <t>ssz.</t>
  </si>
  <si>
    <t>7.</t>
  </si>
  <si>
    <t>előir.</t>
  </si>
  <si>
    <t xml:space="preserve">I. </t>
  </si>
  <si>
    <t>ezer Ft-ban</t>
  </si>
  <si>
    <t>Sor-sz.</t>
  </si>
  <si>
    <t>6.</t>
  </si>
  <si>
    <t>Feladat/cél</t>
  </si>
  <si>
    <t>Az átcsoportosítás jogát gyakorolja</t>
  </si>
  <si>
    <t>MŰKÖDÉSI CÉLÚ  KIADÁSOK</t>
  </si>
  <si>
    <t>FELHALMOZÁSI CÉLÚ BEVÉTELEK</t>
  </si>
  <si>
    <t>I.</t>
  </si>
  <si>
    <t>Támogatás értékű bevételek</t>
  </si>
  <si>
    <t xml:space="preserve">Feladat </t>
  </si>
  <si>
    <t>Felújítási feladatok (5.sz. melléklet szerint)</t>
  </si>
  <si>
    <t>Működési bevételek</t>
  </si>
  <si>
    <t>2.1 Helyi adók</t>
  </si>
  <si>
    <t xml:space="preserve">2.2. Átengedett központi adók </t>
  </si>
  <si>
    <t>Támogatások</t>
  </si>
  <si>
    <t>Működési célú bevételek összesen</t>
  </si>
  <si>
    <t xml:space="preserve">Bevételek főösszege </t>
  </si>
  <si>
    <t>Sorsz.</t>
  </si>
  <si>
    <t xml:space="preserve">2.1. Lakásépítési-, vásárlási támogatás  </t>
  </si>
  <si>
    <t>FELHALMOZÁSI KIADÁSOK</t>
  </si>
  <si>
    <t xml:space="preserve"> Beruházások</t>
  </si>
  <si>
    <t>Beruházási kiadások( 5.sz. melléklet szerint)</t>
  </si>
  <si>
    <t>terv</t>
  </si>
  <si>
    <t>Beruházások összesen:</t>
  </si>
  <si>
    <t>Ellátottak pénzbeli juttatásai</t>
  </si>
  <si>
    <t>Összesen:</t>
  </si>
  <si>
    <t>B</t>
  </si>
  <si>
    <t>ÖNKORMÁNYZAT</t>
  </si>
  <si>
    <t>Önkormányzat összesen:</t>
  </si>
  <si>
    <t>Véglegesen átadott pénzeszközök (4.a számú melléklet)</t>
  </si>
  <si>
    <t xml:space="preserve">Ápolási díj (helyi megállapítás)  </t>
  </si>
  <si>
    <t>2013.évi</t>
  </si>
  <si>
    <t>2013.évi előirányzat</t>
  </si>
  <si>
    <t>Felhalmozási  bevételek</t>
  </si>
  <si>
    <t>Felújítások</t>
  </si>
  <si>
    <t>Közhatalmi bevételek</t>
  </si>
  <si>
    <t>2014.</t>
  </si>
  <si>
    <t>Egyéb működési célú támogatások  államházt., kívülre (K511)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</si>
  <si>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</si>
  <si>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</si>
  <si>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</si>
  <si>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</si>
  <si>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</si>
  <si>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</si>
  <si>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2014.évi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</si>
  <si>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</si>
  <si>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</si>
  <si>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</si>
  <si>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</si>
  <si>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</si>
  <si>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</si>
  <si>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</si>
  <si>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</si>
  <si>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</si>
  <si>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</si>
  <si>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</si>
  <si>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</si>
  <si>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</si>
  <si>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</si>
  <si>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</si>
  <si>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</si>
  <si>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</si>
  <si>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</si>
  <si>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</si>
  <si>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</si>
  <si>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</si>
  <si>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</si>
  <si>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</si>
  <si>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</si>
  <si>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</si>
  <si>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</si>
  <si>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</si>
  <si>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</si>
  <si>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</si>
  <si>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</si>
  <si>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</si>
  <si>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</si>
  <si>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</si>
  <si>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</si>
  <si>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</si>
  <si>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</si>
  <si>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</si>
  <si>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</si>
  <si>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</si>
  <si>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</si>
  <si>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</si>
  <si>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</si>
  <si>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</si>
  <si>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</si>
  <si>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</si>
  <si>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</si>
  <si>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</si>
  <si>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</si>
  <si>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</si>
  <si>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</si>
  <si>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Egyéb felhalmozási célú kiadások</t>
  </si>
  <si>
    <t>B34</t>
  </si>
  <si>
    <t>B36</t>
  </si>
  <si>
    <t>B16</t>
  </si>
  <si>
    <t>Egyéb célú támogatások áh-on belülről</t>
  </si>
  <si>
    <t>B52</t>
  </si>
  <si>
    <t>Ingatlanok értékesítése</t>
  </si>
  <si>
    <t>B62</t>
  </si>
  <si>
    <t>B72</t>
  </si>
  <si>
    <t>B63</t>
  </si>
  <si>
    <t>B73</t>
  </si>
  <si>
    <t xml:space="preserve">1.3. Zalakarosi Kistérség Többcélú Társulása hétvégi orvosi ügyelet </t>
  </si>
  <si>
    <t xml:space="preserve">1.1 Bursa ösztöndíjra </t>
  </si>
  <si>
    <t xml:space="preserve">  BEVÉTELEK</t>
  </si>
  <si>
    <t>Működési célú támogatások államhástartáson belülről</t>
  </si>
  <si>
    <t xml:space="preserve">Működési célú központosított  előirányzatok 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</si>
  <si>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</si>
  <si>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</si>
  <si>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</si>
  <si>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</si>
  <si>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</si>
  <si>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</si>
  <si>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</si>
  <si>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</si>
  <si>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Értékesítési és forgalmi adók (helyi iparűzési adó,</t>
  </si>
  <si>
    <t>B352</t>
  </si>
  <si>
    <t>B8</t>
  </si>
  <si>
    <t xml:space="preserve">BEVÉTELEK ÖSSZESEN </t>
  </si>
  <si>
    <t>Közhatalmi bevételek összesen</t>
  </si>
  <si>
    <t>K</t>
  </si>
  <si>
    <t>Rovat száma</t>
  </si>
  <si>
    <t>2014. évi terv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</si>
  <si>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</si>
  <si>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</si>
  <si>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</si>
  <si>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</si>
  <si>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</si>
  <si>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</si>
  <si>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</si>
  <si>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</si>
  <si>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</si>
  <si>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 xml:space="preserve">Egyéb működési célú kiadások összesen </t>
  </si>
  <si>
    <t>EGYÉB MŰKÖDÉSI CÉLÚ KIADÁSOK</t>
  </si>
  <si>
    <t xml:space="preserve">Tartalékok  működési célra </t>
  </si>
  <si>
    <t xml:space="preserve">Tartalékok fejlesztési  célra </t>
  </si>
  <si>
    <t xml:space="preserve">Egyéb felhalmozási célú kiadások összesen </t>
  </si>
  <si>
    <t>Finanszírozási bevételek  PM</t>
  </si>
  <si>
    <t>Települési önk. egyes köznevelési felad. tám.</t>
  </si>
  <si>
    <t>Települési önk. szoc. és gyermekjóléti feladatainak tám.</t>
  </si>
  <si>
    <t>B114</t>
  </si>
  <si>
    <t>Vagyoni típusú adók (építm.adó, komm.adó)</t>
  </si>
  <si>
    <t>Egyéb működési célú kiadások  (tartalék is)</t>
  </si>
  <si>
    <t>Települési önk.kulturális feladatainak támogatása</t>
  </si>
  <si>
    <t>Helyi önkorm. működésének általános támogatása</t>
  </si>
  <si>
    <t>Műk. célú kölcsönök visszatérülése áh-n kívül</t>
  </si>
  <si>
    <t>Egyéb működ. célú átvett pénzeszközök</t>
  </si>
  <si>
    <t>Gépjárműadó (saját rész)</t>
  </si>
  <si>
    <t>Felhalm. célú kölcsön visszatérülése</t>
  </si>
  <si>
    <t>Egyéb felh. célú átvett pénzeszközök</t>
  </si>
  <si>
    <t>2013. évi</t>
  </si>
  <si>
    <t>eredeti</t>
  </si>
  <si>
    <t>MŰKÖDÉSI CÉLÚ BEVÉTELEK</t>
  </si>
  <si>
    <t>Intézményi műk. bevételek</t>
  </si>
  <si>
    <t>Önkormányzat működési kiadásai</t>
  </si>
  <si>
    <t>1.1. Személyi juttatások</t>
  </si>
  <si>
    <t>1.2. Munkaadókat terhelő járulékok</t>
  </si>
  <si>
    <t>1.3.  Dologi kiadások</t>
  </si>
  <si>
    <t>3.1 Önkormányzat költségvet.támogatása</t>
  </si>
  <si>
    <t xml:space="preserve">  -  Normatív támogatások</t>
  </si>
  <si>
    <t>Általános tartalék működésre</t>
  </si>
  <si>
    <t xml:space="preserve">   - Szociális célú álami támogatás</t>
  </si>
  <si>
    <t>Hitelek törlesztése</t>
  </si>
  <si>
    <t>Támogatások összesen</t>
  </si>
  <si>
    <t>4.1 Működési célú pénzeszköz átvétel</t>
  </si>
  <si>
    <t>Támogatás értékű bevételek összesen:</t>
  </si>
  <si>
    <t>Tárgyi eszközök,immat.javak értékes.</t>
  </si>
  <si>
    <t>Beruházási, felújítási  kiadások</t>
  </si>
  <si>
    <t>Felhalm.célú pénze.átadás államh.kiv.</t>
  </si>
  <si>
    <t xml:space="preserve">Felhalmozási célú pénze.átvétel </t>
  </si>
  <si>
    <t>Felhalmozási célú általános tartalék</t>
  </si>
  <si>
    <t>Hitel</t>
  </si>
  <si>
    <t>Finanszírozási kiadások (hitel törl.)</t>
  </si>
  <si>
    <t>Előző évi pénzmaradvány</t>
  </si>
  <si>
    <t>Felhalmozási célú bevételek összesen</t>
  </si>
  <si>
    <t xml:space="preserve">Felhalmozási célú kiadások öszesen: </t>
  </si>
  <si>
    <t xml:space="preserve">Kiadások főösszege  </t>
  </si>
  <si>
    <t>2.1.  Vöröskereszt (házi s.ny., jelzőrendszer)</t>
  </si>
  <si>
    <t>1.4. Óvodások szállítása</t>
  </si>
  <si>
    <t xml:space="preserve"> Önkormányzat</t>
  </si>
  <si>
    <t>Fűnyíró traktor vásárlás (közmunkapr.)</t>
  </si>
  <si>
    <t>Képviselő testület</t>
  </si>
  <si>
    <t>Lehetséges fejlesztési-pályázati források önrésze</t>
  </si>
  <si>
    <t>Sor-szám</t>
  </si>
  <si>
    <t>Kormányzati funkció száma</t>
  </si>
  <si>
    <t>Szakfeladat száma</t>
  </si>
  <si>
    <t>Önkormányzatok támogatása</t>
  </si>
  <si>
    <t>Támogatások ÁHB.</t>
  </si>
  <si>
    <t>Átvett pénzeszközök ÁHK</t>
  </si>
  <si>
    <t>Közhatalmi bevételek     B3</t>
  </si>
  <si>
    <t>Működési bevételek B4</t>
  </si>
  <si>
    <t>Felhalmozá- si bevételek B5</t>
  </si>
  <si>
    <t>Kölcsönök visszatérülése</t>
  </si>
  <si>
    <t>működési B11</t>
  </si>
  <si>
    <t>felhalmoz.   B21</t>
  </si>
  <si>
    <t>működési  B16</t>
  </si>
  <si>
    <t xml:space="preserve">Felhalmoz. </t>
  </si>
  <si>
    <t>Műk.célú</t>
  </si>
  <si>
    <t>Felhalm.</t>
  </si>
  <si>
    <t>Műk.célú    B62</t>
  </si>
  <si>
    <t>Felhalm.   B72</t>
  </si>
  <si>
    <t>A. ÖNKORMÁNYZAT</t>
  </si>
  <si>
    <t>1.Városüzemeltetésifeladatok</t>
  </si>
  <si>
    <t>066020</t>
  </si>
  <si>
    <t>Város-,községgazdálkodási egyéb feladatok</t>
  </si>
  <si>
    <t>081030</t>
  </si>
  <si>
    <t>Sportlétesítmények működtetése és fejl.</t>
  </si>
  <si>
    <t>013320</t>
  </si>
  <si>
    <t>Köztemető fenntartás és működtetés</t>
  </si>
  <si>
    <t>045160</t>
  </si>
  <si>
    <t>Közutak, hidak,alagutak üzemelt., fennt.</t>
  </si>
  <si>
    <t>051030</t>
  </si>
  <si>
    <t>Nem veszélyes hulladék begyűjtése,száll.</t>
  </si>
  <si>
    <t>047410</t>
  </si>
  <si>
    <t>Ár-és belvízvédelemmel összefüggő tev.</t>
  </si>
  <si>
    <t>064010</t>
  </si>
  <si>
    <t>Közvilágítás</t>
  </si>
  <si>
    <t>063080</t>
  </si>
  <si>
    <t>Vizellátással kapcs.közmű építése,fennt.</t>
  </si>
  <si>
    <t>052080</t>
  </si>
  <si>
    <t>Szennyvízcsatorna építése,fenntartása</t>
  </si>
  <si>
    <t>066010</t>
  </si>
  <si>
    <t>Zöldterület -kezelés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</si>
  <si>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</si>
  <si>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</si>
  <si>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</si>
  <si>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</si>
  <si>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</si>
  <si>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</si>
  <si>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Városüzemeltetési feladatok összesen</t>
  </si>
  <si>
    <t>2.Egészségügyi, szociális feladatok</t>
  </si>
  <si>
    <t>107051</t>
  </si>
  <si>
    <t>Szociális étkezés</t>
  </si>
  <si>
    <t>074031</t>
  </si>
  <si>
    <t>Család és nővédelmi egészségügyi gond.</t>
  </si>
  <si>
    <t>074032</t>
  </si>
  <si>
    <t>Ifjúság-egészségügyi gondozás</t>
  </si>
  <si>
    <t>Eü.szoc. felad. összesen</t>
  </si>
  <si>
    <t>3. Idegenforg, oktatási, kulturális feladatok</t>
  </si>
  <si>
    <t>86090</t>
  </si>
  <si>
    <t>Máshová nem sorolható szabadidős szolg.</t>
  </si>
  <si>
    <t>082044</t>
  </si>
  <si>
    <t>Művelődési házak fenntartása</t>
  </si>
  <si>
    <t>Idegenforg.,oktatási,kult. felad. összesen:</t>
  </si>
  <si>
    <t>4.Vagyongazdálkodási feladatok</t>
  </si>
  <si>
    <t>013350</t>
  </si>
  <si>
    <t>Lakóingatlan bérbeadása, üzemeltetése</t>
  </si>
  <si>
    <t>Nem lakóingatlan bérbeadása, üzemeltetése</t>
  </si>
  <si>
    <t>Önkormányzati vagyonnal v. gazdálkodás</t>
  </si>
  <si>
    <t>Vagyongazdálkodás öszesen</t>
  </si>
  <si>
    <t>5. Önkormányzati igazgatási feladatok</t>
  </si>
  <si>
    <t>011130</t>
  </si>
  <si>
    <t>Önkorm.és önk.hiv.jogalkotó és ált.igazg.tev.</t>
  </si>
  <si>
    <t>061030</t>
  </si>
  <si>
    <t>Lakáshoz jutást segítő támogatások</t>
  </si>
  <si>
    <t>Önkormányzati igazgatási feladatok összesen</t>
  </si>
  <si>
    <t>018010</t>
  </si>
  <si>
    <t>Önkorm.elszám. A központi költségvet.</t>
  </si>
  <si>
    <t>8. Pénzforgalom nélküli bevételek</t>
  </si>
  <si>
    <t>ÖNKORMÁNYZAT ÖSSZESEN</t>
  </si>
  <si>
    <t>096010</t>
  </si>
  <si>
    <t>Óvodai intézményi étkeztetés</t>
  </si>
  <si>
    <t>096020</t>
  </si>
  <si>
    <t>Iskolai intézményi étkeztetés</t>
  </si>
  <si>
    <t>Munkahelyi étkeztetés</t>
  </si>
  <si>
    <t>Vendég étkeztetés</t>
  </si>
  <si>
    <t>091110</t>
  </si>
  <si>
    <t>Óvodai nevelés, elláts szakmai feladatai</t>
  </si>
  <si>
    <t>091140</t>
  </si>
  <si>
    <t>Óvodai nevelés, ellátás  működtetési felad.</t>
  </si>
  <si>
    <t>104030</t>
  </si>
  <si>
    <t>Gyermekek napközbeni ell. (bölcsődei ell.)</t>
  </si>
  <si>
    <t>018030</t>
  </si>
  <si>
    <t>Támogatási célú finanszirozási műveletek</t>
  </si>
  <si>
    <t>MINDÖSSZESEN</t>
  </si>
  <si>
    <t>Lét-    számfő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</si>
  <si>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</si>
  <si>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</si>
  <si>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</si>
  <si>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</si>
  <si>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</si>
  <si>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</si>
  <si>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>Beruhá- zások   K6</t>
  </si>
  <si>
    <t>Felújí-tások           K7</t>
  </si>
  <si>
    <t xml:space="preserve">Kölcsönök   nyújtása     </t>
  </si>
  <si>
    <t>Hitelek törlesztés   K911</t>
  </si>
  <si>
    <t>Finanszí- rozás      K915</t>
  </si>
  <si>
    <t>Tartalék        K512</t>
  </si>
  <si>
    <t>Kiadások összesen</t>
  </si>
  <si>
    <t>ÁHB   K506</t>
  </si>
  <si>
    <t>ÁHK   K511</t>
  </si>
  <si>
    <t>ÁHB         K84</t>
  </si>
  <si>
    <t>ÁHK        K88</t>
  </si>
  <si>
    <t>Működési   K50</t>
  </si>
  <si>
    <t>Felhalm.   K8</t>
  </si>
  <si>
    <t>A</t>
  </si>
  <si>
    <t>Önkormányzat</t>
  </si>
  <si>
    <t>1. Városüzemeltetési feladatok</t>
  </si>
  <si>
    <t>011233</t>
  </si>
  <si>
    <t>1. Városüzemeltetési feladatok összesen</t>
  </si>
  <si>
    <t>2. Idegenforgalmi, oktatási, közművelődési,</t>
  </si>
  <si>
    <t>és sport feladatok</t>
  </si>
  <si>
    <t>Idegenforgalmi, oktatási stb. összesen</t>
  </si>
  <si>
    <t>3.Egészségügyi, szociális feladatok</t>
  </si>
  <si>
    <t>072112</t>
  </si>
  <si>
    <t>Házirovosi ügyeleti ellátás</t>
  </si>
  <si>
    <t>Ellátottak pénzbeni juttatásai</t>
  </si>
  <si>
    <t>Eü.szoc. felad. Összesen</t>
  </si>
  <si>
    <t>5. Önkormányhati igazgatási feladatok</t>
  </si>
  <si>
    <t>Támogatási célú finanszírozási müveletek</t>
  </si>
  <si>
    <t>900070</t>
  </si>
  <si>
    <t>Fejezeti és általános tartalékok elszámolása</t>
  </si>
  <si>
    <t xml:space="preserve">ÖNKORMÁNYZAT ÖSSZESEN </t>
  </si>
  <si>
    <t>C</t>
  </si>
  <si>
    <t>ÓVODA</t>
  </si>
  <si>
    <t>Éttermi vendéglátás</t>
  </si>
  <si>
    <t>Óvodai nevelés, ellátás szakmai feladatai</t>
  </si>
  <si>
    <t xml:space="preserve">ÖNKORMÁNYZAT MINDÖSSZESEN </t>
  </si>
  <si>
    <t>Közfoglalkoztatottak átlag létszáma: 8 fő</t>
  </si>
  <si>
    <t xml:space="preserve"> Óvoda összesen:</t>
  </si>
  <si>
    <t>D.  Óvoda</t>
  </si>
  <si>
    <t>2014.évi I. mód</t>
  </si>
  <si>
    <t>2014. évi I. mód</t>
  </si>
  <si>
    <t>I. mód</t>
  </si>
  <si>
    <t>mód</t>
  </si>
  <si>
    <t>Maradvány igénybevét. B813</t>
  </si>
  <si>
    <t>2014.évi előirányzat</t>
  </si>
  <si>
    <t>B116</t>
  </si>
  <si>
    <t>Önk-ok kiegészítő támog.</t>
  </si>
  <si>
    <t>B21</t>
  </si>
  <si>
    <t>Felhalm.c. önk-i támog.</t>
  </si>
  <si>
    <t>Támogatási kiadás áht-n belül</t>
  </si>
  <si>
    <t>Egyéb felhalm.c. kiadás</t>
  </si>
  <si>
    <t>Vis maior tám. partfal kiép.</t>
  </si>
  <si>
    <t>Gépjármű vásárlás</t>
  </si>
  <si>
    <t>23/2014.(V.22.)Kt.hat. ZKKT 2012.évi elszám visszafiz.</t>
  </si>
  <si>
    <t>10/2014.(IV.08.)Kt hat. Sík S.Ált.Isk.tornaterem felúj.</t>
  </si>
  <si>
    <t>Vis maior támog.önrész /Partfal helyreáll.</t>
  </si>
  <si>
    <t>Gépjárműbeszerzés önrész.</t>
  </si>
  <si>
    <t>Központosított áll.támog.</t>
  </si>
  <si>
    <t>Tartalékok alakulása</t>
  </si>
  <si>
    <t>Összesen  I.módosítás után</t>
  </si>
  <si>
    <t>1.Sík S. Ált.Isk. tornaterem felúj.-hoz átadás</t>
  </si>
  <si>
    <t>2014.évi II. mód</t>
  </si>
  <si>
    <t>2014. évi II. mód</t>
  </si>
  <si>
    <t>II. mód</t>
  </si>
  <si>
    <t>I.mód</t>
  </si>
  <si>
    <t>2015.évi</t>
  </si>
  <si>
    <t xml:space="preserve">2016.évi </t>
  </si>
  <si>
    <t>2014.évi III. mód</t>
  </si>
  <si>
    <t>III. mód</t>
  </si>
  <si>
    <t>Egyéb működési célú támogatások államháztart. belülre (K506)</t>
  </si>
  <si>
    <t>Óvodai többfunkciós udvari játékok vás.</t>
  </si>
  <si>
    <t>2015. évi számított előir.</t>
  </si>
  <si>
    <t>2016. évi számított előir.</t>
  </si>
  <si>
    <t>2014. évi III. mód</t>
  </si>
  <si>
    <t>Felhalmozási célú hitel</t>
  </si>
  <si>
    <t>Temető térkövezés</t>
  </si>
  <si>
    <t>Asztalok és székek beszezése</t>
  </si>
  <si>
    <t>Összesen  II.módosítás után</t>
  </si>
  <si>
    <t>Összesen  III.módosítás után</t>
  </si>
  <si>
    <t>8.</t>
  </si>
  <si>
    <t>Hulladékszállítás</t>
  </si>
  <si>
    <t xml:space="preserve">Szoc. tüzifa saját része </t>
  </si>
  <si>
    <t>2014. évi IV. mód</t>
  </si>
  <si>
    <t>Állami támogatás megelőlegezés 2015.évi</t>
  </si>
  <si>
    <t>IV. mód</t>
  </si>
  <si>
    <t>2.2. Vállakozásnak átadott (hull.száll.)</t>
  </si>
  <si>
    <t>2014.évi IV. mód</t>
  </si>
  <si>
    <t>Családi támogatások</t>
  </si>
  <si>
    <t>Egyéb pénzbeni és természetbeni támog.(Erzsébet utalv.)</t>
  </si>
  <si>
    <t>Óvoda</t>
  </si>
  <si>
    <t>Óvoda összesen:</t>
  </si>
  <si>
    <t>1.6.Nagykanizsa Megyei Jogú Város hétvégi  fogászati ügyelethez hj.</t>
  </si>
  <si>
    <t>1.7 Zalakarosi Kistérség Többcélú Társulása  2012.norm.elsz.visszafiz.</t>
  </si>
  <si>
    <t>1.5.Nagykanizsa Tűzoltóság. hj.</t>
  </si>
  <si>
    <t>Kyocera nyomtató vás.</t>
  </si>
  <si>
    <t>Stihl aljnövényzet tiszt.</t>
  </si>
  <si>
    <t>Egyéb közhatalmi bevételek (adópótlék, bírság)</t>
  </si>
  <si>
    <t>2.3. Egyéb közhatalmi bevétel</t>
  </si>
  <si>
    <t>4.2. Egyéb műk. célú átvétel</t>
  </si>
  <si>
    <t>2015.évi állami támog. megelőlegezés</t>
  </si>
  <si>
    <t>Műk. c. kölcsön nyújtása</t>
  </si>
  <si>
    <t>Hitelfelvétel/finansz.bev.-eőleg</t>
  </si>
  <si>
    <t>2. Lakossági közmű támog.</t>
  </si>
  <si>
    <t>Egyéb felhalmozási célú támog. államházt.kívülre (K88)</t>
  </si>
  <si>
    <t>Önkormányzat összesen</t>
  </si>
  <si>
    <t>Intézményi működési bevételek</t>
  </si>
  <si>
    <t>Óvoda összesen</t>
  </si>
  <si>
    <t>II.</t>
  </si>
  <si>
    <t>Működési célú  kiadások összesen</t>
  </si>
  <si>
    <r>
      <t>FELHALMOZÁSI CÉLÚ KIADÁSOK</t>
    </r>
    <r>
      <rPr>
        <i/>
        <sz val="10"/>
        <rFont val="Arial CE"/>
        <family val="2"/>
      </rPr>
      <t xml:space="preserve"> </t>
    </r>
  </si>
  <si>
    <t xml:space="preserve">   - Központosított tám., egyéb központi tám.</t>
  </si>
  <si>
    <t>Működési célú pénze. átad. áht-n kív.</t>
  </si>
  <si>
    <t>Előző évi pénzmaradvány műk. célra</t>
  </si>
  <si>
    <t>Felhalmozási célú tám. áht-n belülről</t>
  </si>
  <si>
    <t>Óvoda működési kiadásai</t>
  </si>
  <si>
    <t>1.4. Elvonások</t>
  </si>
  <si>
    <t xml:space="preserve"> </t>
  </si>
  <si>
    <t>Támogatási kiadások (4.a. sz.mell.)</t>
  </si>
  <si>
    <t>1.2. Zalakarosi Kistérség Többcélú Társulása  műk hj, belsőellenőrzéshez hozzáj.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</si>
  <si>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</si>
  <si>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</si>
  <si>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</si>
  <si>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</si>
  <si>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</si>
  <si>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</si>
  <si>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</si>
  <si>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eFt</t>
  </si>
  <si>
    <t>Helyi adók, gépjárműadó</t>
  </si>
  <si>
    <t>Építményadó</t>
  </si>
  <si>
    <t xml:space="preserve">  -</t>
  </si>
  <si>
    <t>Magánszemélyek kommunális adója</t>
  </si>
  <si>
    <t>Helyi iparűzési adó</t>
  </si>
  <si>
    <t>Gépjárműadó</t>
  </si>
  <si>
    <t>mozgáskorl, költségvetési szerv mentesség</t>
  </si>
  <si>
    <t>Helyi adók összesen(1-4)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</si>
  <si>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</si>
  <si>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</si>
  <si>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</si>
  <si>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</si>
  <si>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</si>
  <si>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</si>
  <si>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</si>
  <si>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</si>
  <si>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</si>
  <si>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</si>
  <si>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</si>
  <si>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</si>
  <si>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</si>
  <si>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1. Önkormányzat</t>
  </si>
  <si>
    <t>2. Óvoda</t>
  </si>
  <si>
    <t>Bevételek összesen :</t>
  </si>
  <si>
    <t>Kiadások</t>
  </si>
  <si>
    <t>Kiadások összesen:</t>
  </si>
  <si>
    <t>Költségvetési szerv megnevezése</t>
  </si>
  <si>
    <t>2013.évi záró létszám. ei.</t>
  </si>
  <si>
    <t>Igazgatás, pénzügyi dolgozó</t>
  </si>
  <si>
    <t xml:space="preserve">Óvoda pedagógus </t>
  </si>
  <si>
    <t>Dajka</t>
  </si>
  <si>
    <t>IKSZT programszervező</t>
  </si>
  <si>
    <t>Egyéb szak- alkalmazott</t>
  </si>
  <si>
    <t>Gazdasági ügyviteli dolgozó</t>
  </si>
  <si>
    <t>Fizikai dolgozó</t>
  </si>
  <si>
    <t>Közfoglal- koztatottak</t>
  </si>
  <si>
    <t>2014. évi  létszám-  keret</t>
  </si>
  <si>
    <t xml:space="preserve">A.  Önkormányzat </t>
  </si>
  <si>
    <t xml:space="preserve">1. Önkormányzati, igazgatási tevékenység </t>
  </si>
  <si>
    <t xml:space="preserve">2. Közfoglalkoztatás </t>
  </si>
  <si>
    <t xml:space="preserve">    Önkormányzati alkalmazottak </t>
  </si>
  <si>
    <t>C. Óvoda</t>
  </si>
  <si>
    <t>1. Óvoda</t>
  </si>
  <si>
    <t xml:space="preserve">2. Konyha </t>
  </si>
  <si>
    <t xml:space="preserve">    Óvoda</t>
  </si>
  <si>
    <t xml:space="preserve">    Mindösszesen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</si>
</sst>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5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b/>
      <i/>
      <sz val="12"/>
      <name val="Arial CE"/>
      <family val="0"/>
    </font>
    <font>
      <i/>
      <sz val="11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40" fillId="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6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70">
      <alignment/>
      <protection/>
    </xf>
    <xf numFmtId="0" fontId="5" fillId="0" borderId="10" xfId="70" applyFont="1" applyBorder="1">
      <alignment/>
      <protection/>
    </xf>
    <xf numFmtId="0" fontId="3" fillId="0" borderId="10" xfId="70" applyBorder="1">
      <alignment/>
      <protection/>
    </xf>
    <xf numFmtId="0" fontId="5" fillId="0" borderId="11" xfId="70" applyFont="1" applyBorder="1">
      <alignment/>
      <protection/>
    </xf>
    <xf numFmtId="0" fontId="3" fillId="0" borderId="11" xfId="70" applyBorder="1">
      <alignment/>
      <protection/>
    </xf>
    <xf numFmtId="0" fontId="3" fillId="0" borderId="10" xfId="70" applyFont="1" applyBorder="1">
      <alignment/>
      <protection/>
    </xf>
    <xf numFmtId="0" fontId="5" fillId="0" borderId="11" xfId="70" applyFont="1" applyFill="1" applyBorder="1">
      <alignment/>
      <protection/>
    </xf>
    <xf numFmtId="0" fontId="5" fillId="0" borderId="11" xfId="70" applyFont="1" applyFill="1" applyBorder="1" applyAlignment="1">
      <alignment horizontal="right"/>
      <protection/>
    </xf>
    <xf numFmtId="0" fontId="3" fillId="0" borderId="0" xfId="70" applyFill="1">
      <alignment/>
      <protection/>
    </xf>
    <xf numFmtId="0" fontId="3" fillId="0" borderId="0" xfId="64" applyFont="1">
      <alignment/>
      <protection/>
    </xf>
    <xf numFmtId="3" fontId="8" fillId="0" borderId="10" xfId="64" applyNumberFormat="1" applyFont="1" applyBorder="1" applyAlignment="1">
      <alignment horizontal="right"/>
      <protection/>
    </xf>
    <xf numFmtId="3" fontId="9" fillId="0" borderId="10" xfId="64" applyNumberFormat="1" applyFont="1" applyBorder="1" applyAlignment="1">
      <alignment horizontal="right"/>
      <protection/>
    </xf>
    <xf numFmtId="0" fontId="10" fillId="0" borderId="0" xfId="68" applyFont="1">
      <alignment/>
      <protection/>
    </xf>
    <xf numFmtId="0" fontId="6" fillId="0" borderId="0" xfId="68">
      <alignment/>
      <protection/>
    </xf>
    <xf numFmtId="0" fontId="11" fillId="0" borderId="0" xfId="68" applyFont="1" applyAlignment="1">
      <alignment horizontal="center"/>
      <protection/>
    </xf>
    <xf numFmtId="0" fontId="12" fillId="0" borderId="10" xfId="68" applyFont="1" applyBorder="1" applyAlignment="1">
      <alignment horizontal="center"/>
      <protection/>
    </xf>
    <xf numFmtId="0" fontId="6" fillId="0" borderId="0" xfId="67">
      <alignment/>
      <protection/>
    </xf>
    <xf numFmtId="0" fontId="14" fillId="0" borderId="10" xfId="67" applyFont="1" applyBorder="1">
      <alignment/>
      <protection/>
    </xf>
    <xf numFmtId="0" fontId="15" fillId="0" borderId="10" xfId="67" applyFont="1" applyBorder="1">
      <alignment/>
      <protection/>
    </xf>
    <xf numFmtId="0" fontId="6" fillId="0" borderId="0" xfId="66">
      <alignment/>
      <protection/>
    </xf>
    <xf numFmtId="0" fontId="8" fillId="0" borderId="10" xfId="66" applyFont="1" applyBorder="1" applyAlignment="1">
      <alignment horizontal="center"/>
      <protection/>
    </xf>
    <xf numFmtId="3" fontId="9" fillId="0" borderId="10" xfId="66" applyNumberFormat="1" applyFont="1" applyBorder="1" applyAlignment="1">
      <alignment horizontal="right"/>
      <protection/>
    </xf>
    <xf numFmtId="3" fontId="8" fillId="0" borderId="10" xfId="66" applyNumberFormat="1" applyFont="1" applyBorder="1" applyAlignment="1">
      <alignment horizontal="right"/>
      <protection/>
    </xf>
    <xf numFmtId="49" fontId="8" fillId="0" borderId="10" xfId="66" applyNumberFormat="1" applyFont="1" applyBorder="1" applyAlignment="1">
      <alignment horizontal="center"/>
      <protection/>
    </xf>
    <xf numFmtId="0" fontId="8" fillId="0" borderId="0" xfId="66" applyFont="1">
      <alignment/>
      <protection/>
    </xf>
    <xf numFmtId="3" fontId="8" fillId="0" borderId="11" xfId="66" applyNumberFormat="1" applyFont="1" applyBorder="1" applyAlignment="1">
      <alignment horizontal="right"/>
      <protection/>
    </xf>
    <xf numFmtId="49" fontId="8" fillId="22" borderId="10" xfId="66" applyNumberFormat="1" applyFont="1" applyFill="1" applyBorder="1" applyAlignment="1">
      <alignment horizontal="center"/>
      <protection/>
    </xf>
    <xf numFmtId="3" fontId="9" fillId="22" borderId="10" xfId="66" applyNumberFormat="1" applyFont="1" applyFill="1" applyBorder="1" applyAlignment="1">
      <alignment horizontal="right"/>
      <protection/>
    </xf>
    <xf numFmtId="49" fontId="9" fillId="0" borderId="10" xfId="66" applyNumberFormat="1" applyFont="1" applyBorder="1" applyAlignment="1">
      <alignment horizontal="center"/>
      <protection/>
    </xf>
    <xf numFmtId="49" fontId="9" fillId="0" borderId="10" xfId="66" applyNumberFormat="1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5" fillId="0" borderId="0" xfId="70" applyFont="1" applyBorder="1">
      <alignment/>
      <protection/>
    </xf>
    <xf numFmtId="0" fontId="6" fillId="0" borderId="10" xfId="66" applyBorder="1">
      <alignment/>
      <protection/>
    </xf>
    <xf numFmtId="0" fontId="6" fillId="0" borderId="0" xfId="69">
      <alignment/>
      <protection/>
    </xf>
    <xf numFmtId="3" fontId="8" fillId="0" borderId="10" xfId="64" applyNumberFormat="1" applyFont="1" applyBorder="1" applyAlignment="1">
      <alignment horizontal="right"/>
      <protection/>
    </xf>
    <xf numFmtId="0" fontId="12" fillId="0" borderId="10" xfId="68" applyFont="1" applyBorder="1" applyAlignment="1">
      <alignment horizontal="right"/>
      <protection/>
    </xf>
    <xf numFmtId="0" fontId="6" fillId="0" borderId="0" xfId="69" applyBorder="1" applyAlignment="1">
      <alignment horizontal="right"/>
      <protection/>
    </xf>
    <xf numFmtId="0" fontId="3" fillId="0" borderId="10" xfId="69" applyFont="1" applyBorder="1" applyAlignment="1">
      <alignment horizontal="center"/>
      <protection/>
    </xf>
    <xf numFmtId="0" fontId="7" fillId="22" borderId="10" xfId="69" applyFont="1" applyFill="1" applyBorder="1" applyAlignment="1">
      <alignment horizontal="center"/>
      <protection/>
    </xf>
    <xf numFmtId="3" fontId="16" fillId="0" borderId="10" xfId="66" applyNumberFormat="1" applyFont="1" applyBorder="1" applyAlignment="1">
      <alignment horizontal="right"/>
      <protection/>
    </xf>
    <xf numFmtId="0" fontId="12" fillId="0" borderId="12" xfId="68" applyFont="1" applyBorder="1" applyAlignment="1">
      <alignment horizontal="left"/>
      <protection/>
    </xf>
    <xf numFmtId="0" fontId="15" fillId="0" borderId="11" xfId="67" applyFont="1" applyBorder="1">
      <alignment/>
      <protection/>
    </xf>
    <xf numFmtId="0" fontId="11" fillId="22" borderId="13" xfId="67" applyFont="1" applyFill="1" applyBorder="1" applyAlignment="1">
      <alignment horizontal="center" vertical="center" wrapText="1"/>
      <protection/>
    </xf>
    <xf numFmtId="0" fontId="11" fillId="22" borderId="14" xfId="67" applyFont="1" applyFill="1" applyBorder="1" applyAlignment="1">
      <alignment horizontal="center" vertical="center" wrapText="1"/>
      <protection/>
    </xf>
    <xf numFmtId="0" fontId="11" fillId="22" borderId="11" xfId="67" applyFont="1" applyFill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left"/>
      <protection/>
    </xf>
    <xf numFmtId="0" fontId="13" fillId="0" borderId="12" xfId="68" applyFont="1" applyBorder="1" applyAlignment="1">
      <alignment horizontal="left"/>
      <protection/>
    </xf>
    <xf numFmtId="0" fontId="18" fillId="0" borderId="0" xfId="0" applyFont="1" applyBorder="1" applyAlignment="1">
      <alignment/>
    </xf>
    <xf numFmtId="0" fontId="13" fillId="0" borderId="15" xfId="68" applyFont="1" applyBorder="1" applyAlignment="1">
      <alignment horizontal="center"/>
      <protection/>
    </xf>
    <xf numFmtId="0" fontId="12" fillId="0" borderId="15" xfId="68" applyFont="1" applyBorder="1" applyAlignment="1">
      <alignment horizontal="center"/>
      <protection/>
    </xf>
    <xf numFmtId="3" fontId="14" fillId="0" borderId="10" xfId="67" applyNumberFormat="1" applyFont="1" applyBorder="1">
      <alignment/>
      <protection/>
    </xf>
    <xf numFmtId="3" fontId="3" fillId="0" borderId="10" xfId="70" applyNumberFormat="1" applyBorder="1">
      <alignment/>
      <protection/>
    </xf>
    <xf numFmtId="3" fontId="5" fillId="0" borderId="10" xfId="70" applyNumberFormat="1" applyFont="1" applyBorder="1">
      <alignment/>
      <protection/>
    </xf>
    <xf numFmtId="0" fontId="9" fillId="22" borderId="10" xfId="66" applyFont="1" applyFill="1" applyBorder="1" applyAlignment="1">
      <alignment horizontal="left"/>
      <protection/>
    </xf>
    <xf numFmtId="0" fontId="8" fillId="0" borderId="10" xfId="66" applyFont="1" applyBorder="1" applyAlignment="1">
      <alignment horizontal="left"/>
      <protection/>
    </xf>
    <xf numFmtId="0" fontId="8" fillId="0" borderId="12" xfId="66" applyFont="1" applyBorder="1" applyAlignment="1">
      <alignment horizontal="left"/>
      <protection/>
    </xf>
    <xf numFmtId="0" fontId="9" fillId="0" borderId="10" xfId="66" applyFont="1" applyBorder="1" applyAlignment="1">
      <alignment horizontal="left"/>
      <protection/>
    </xf>
    <xf numFmtId="0" fontId="9" fillId="0" borderId="12" xfId="66" applyFont="1" applyBorder="1" applyAlignment="1">
      <alignment horizontal="left"/>
      <protection/>
    </xf>
    <xf numFmtId="0" fontId="0" fillId="0" borderId="10" xfId="0" applyBorder="1" applyAlignment="1">
      <alignment/>
    </xf>
    <xf numFmtId="0" fontId="9" fillId="0" borderId="12" xfId="64" applyFont="1" applyBorder="1" applyAlignment="1">
      <alignment horizontal="left"/>
      <protection/>
    </xf>
    <xf numFmtId="3" fontId="3" fillId="0" borderId="10" xfId="69" applyNumberFormat="1" applyFont="1" applyBorder="1">
      <alignment/>
      <protection/>
    </xf>
    <xf numFmtId="0" fontId="8" fillId="0" borderId="10" xfId="64" applyFont="1" applyBorder="1" applyAlignment="1">
      <alignment horizontal="left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/>
      <protection/>
    </xf>
    <xf numFmtId="16" fontId="3" fillId="0" borderId="10" xfId="70" applyNumberFormat="1" applyFont="1" applyBorder="1">
      <alignment/>
      <protection/>
    </xf>
    <xf numFmtId="16" fontId="3" fillId="0" borderId="10" xfId="70" applyNumberFormat="1" applyBorder="1">
      <alignment/>
      <protection/>
    </xf>
    <xf numFmtId="3" fontId="3" fillId="0" borderId="10" xfId="70" applyNumberFormat="1" applyFont="1" applyBorder="1">
      <alignment/>
      <protection/>
    </xf>
    <xf numFmtId="0" fontId="13" fillId="0" borderId="16" xfId="68" applyFont="1" applyBorder="1" applyAlignment="1">
      <alignment horizontal="right"/>
      <protection/>
    </xf>
    <xf numFmtId="0" fontId="3" fillId="0" borderId="10" xfId="65" applyFont="1" applyBorder="1">
      <alignment/>
      <protection/>
    </xf>
    <xf numFmtId="3" fontId="3" fillId="0" borderId="10" xfId="65" applyNumberFormat="1" applyBorder="1">
      <alignment/>
      <protection/>
    </xf>
    <xf numFmtId="0" fontId="3" fillId="0" borderId="10" xfId="65" applyFont="1" applyBorder="1">
      <alignment/>
      <protection/>
    </xf>
    <xf numFmtId="3" fontId="3" fillId="0" borderId="10" xfId="65" applyNumberFormat="1" applyFont="1" applyBorder="1">
      <alignment/>
      <protection/>
    </xf>
    <xf numFmtId="0" fontId="17" fillId="0" borderId="10" xfId="65" applyFont="1" applyBorder="1">
      <alignment/>
      <protection/>
    </xf>
    <xf numFmtId="3" fontId="17" fillId="0" borderId="10" xfId="65" applyNumberFormat="1" applyFont="1" applyBorder="1">
      <alignment/>
      <protection/>
    </xf>
    <xf numFmtId="0" fontId="3" fillId="0" borderId="10" xfId="65" applyBorder="1" applyAlignment="1">
      <alignment horizontal="right"/>
      <protection/>
    </xf>
    <xf numFmtId="0" fontId="13" fillId="0" borderId="10" xfId="68" applyFont="1" applyBorder="1" applyAlignment="1">
      <alignment horizontal="right"/>
      <protection/>
    </xf>
    <xf numFmtId="3" fontId="13" fillId="0" borderId="10" xfId="68" applyNumberFormat="1" applyFont="1" applyBorder="1" applyAlignment="1">
      <alignment horizontal="right"/>
      <protection/>
    </xf>
    <xf numFmtId="3" fontId="12" fillId="0" borderId="10" xfId="67" applyNumberFormat="1" applyFont="1" applyBorder="1">
      <alignment/>
      <protection/>
    </xf>
    <xf numFmtId="49" fontId="9" fillId="22" borderId="10" xfId="66" applyNumberFormat="1" applyFont="1" applyFill="1" applyBorder="1" applyAlignment="1">
      <alignment horizontal="center"/>
      <protection/>
    </xf>
    <xf numFmtId="3" fontId="17" fillId="0" borderId="10" xfId="70" applyNumberFormat="1" applyFont="1" applyBorder="1">
      <alignment/>
      <protection/>
    </xf>
    <xf numFmtId="0" fontId="15" fillId="0" borderId="10" xfId="67" applyFont="1" applyBorder="1" applyAlignment="1">
      <alignment horizontal="left"/>
      <protection/>
    </xf>
    <xf numFmtId="0" fontId="15" fillId="0" borderId="10" xfId="67" applyFont="1" applyBorder="1" applyAlignment="1">
      <alignment horizontal="center"/>
      <protection/>
    </xf>
    <xf numFmtId="0" fontId="14" fillId="0" borderId="10" xfId="67" applyFont="1" applyBorder="1" applyAlignment="1">
      <alignment horizontal="right"/>
      <protection/>
    </xf>
    <xf numFmtId="3" fontId="5" fillId="0" borderId="10" xfId="69" applyNumberFormat="1" applyFont="1" applyBorder="1">
      <alignment/>
      <protection/>
    </xf>
    <xf numFmtId="0" fontId="10" fillId="0" borderId="10" xfId="67" applyFont="1" applyBorder="1" applyAlignment="1">
      <alignment horizontal="right"/>
      <protection/>
    </xf>
    <xf numFmtId="0" fontId="10" fillId="22" borderId="10" xfId="67" applyFont="1" applyFill="1" applyBorder="1">
      <alignment/>
      <protection/>
    </xf>
    <xf numFmtId="0" fontId="6" fillId="0" borderId="10" xfId="65" applyFont="1" applyBorder="1" applyAlignment="1">
      <alignment vertical="distributed"/>
      <protection/>
    </xf>
    <xf numFmtId="0" fontId="7" fillId="0" borderId="10" xfId="65" applyFont="1" applyBorder="1" applyAlignment="1">
      <alignment vertical="distributed"/>
      <protection/>
    </xf>
    <xf numFmtId="0" fontId="11" fillId="22" borderId="10" xfId="67" applyFont="1" applyFill="1" applyBorder="1" applyAlignment="1">
      <alignment horizontal="left" vertical="distributed"/>
      <protection/>
    </xf>
    <xf numFmtId="0" fontId="10" fillId="0" borderId="10" xfId="67" applyFont="1" applyBorder="1" applyAlignment="1">
      <alignment horizontal="right" vertical="distributed"/>
      <protection/>
    </xf>
    <xf numFmtId="0" fontId="10" fillId="0" borderId="10" xfId="67" applyFont="1" applyBorder="1" applyAlignment="1">
      <alignment horizontal="left" vertical="distributed"/>
      <protection/>
    </xf>
    <xf numFmtId="0" fontId="14" fillId="0" borderId="10" xfId="67" applyFont="1" applyBorder="1">
      <alignment/>
      <protection/>
    </xf>
    <xf numFmtId="0" fontId="9" fillId="0" borderId="10" xfId="65" applyFont="1" applyBorder="1">
      <alignment/>
      <protection/>
    </xf>
    <xf numFmtId="0" fontId="13" fillId="0" borderId="10" xfId="67" applyFont="1" applyBorder="1" applyAlignment="1">
      <alignment horizontal="left"/>
      <protection/>
    </xf>
    <xf numFmtId="0" fontId="12" fillId="0" borderId="15" xfId="68" applyFont="1" applyBorder="1" applyAlignment="1">
      <alignment horizontal="center"/>
      <protection/>
    </xf>
    <xf numFmtId="0" fontId="9" fillId="0" borderId="10" xfId="64" applyFont="1" applyBorder="1" applyAlignment="1">
      <alignment horizontal="left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/>
      <protection/>
    </xf>
    <xf numFmtId="3" fontId="5" fillId="0" borderId="10" xfId="65" applyNumberFormat="1" applyFont="1" applyBorder="1">
      <alignment/>
      <protection/>
    </xf>
    <xf numFmtId="3" fontId="13" fillId="22" borderId="10" xfId="67" applyNumberFormat="1" applyFont="1" applyFill="1" applyBorder="1" applyAlignment="1">
      <alignment vertical="distributed"/>
      <protection/>
    </xf>
    <xf numFmtId="0" fontId="3" fillId="0" borderId="0" xfId="70" applyBorder="1">
      <alignment/>
      <protection/>
    </xf>
    <xf numFmtId="0" fontId="11" fillId="0" borderId="10" xfId="67" applyFont="1" applyBorder="1" applyAlignment="1">
      <alignment horizontal="left" vertical="distributed"/>
      <protection/>
    </xf>
    <xf numFmtId="3" fontId="13" fillId="0" borderId="10" xfId="67" applyNumberFormat="1" applyFont="1" applyBorder="1">
      <alignment/>
      <protection/>
    </xf>
    <xf numFmtId="0" fontId="6" fillId="0" borderId="0" xfId="67" applyFont="1">
      <alignment/>
      <protection/>
    </xf>
    <xf numFmtId="0" fontId="9" fillId="0" borderId="10" xfId="66" applyFont="1" applyBorder="1">
      <alignment/>
      <protection/>
    </xf>
    <xf numFmtId="0" fontId="9" fillId="0" borderId="10" xfId="66" applyFont="1" applyBorder="1" applyAlignment="1">
      <alignment horizontal="center"/>
      <protection/>
    </xf>
    <xf numFmtId="49" fontId="8" fillId="0" borderId="11" xfId="66" applyNumberFormat="1" applyFont="1" applyBorder="1" applyAlignment="1">
      <alignment horizontal="center" vertical="center"/>
      <protection/>
    </xf>
    <xf numFmtId="0" fontId="8" fillId="0" borderId="10" xfId="66" applyFont="1" applyBorder="1">
      <alignment/>
      <protection/>
    </xf>
    <xf numFmtId="3" fontId="3" fillId="24" borderId="10" xfId="70" applyNumberFormat="1" applyFill="1" applyBorder="1">
      <alignment/>
      <protection/>
    </xf>
    <xf numFmtId="3" fontId="3" fillId="24" borderId="10" xfId="65" applyNumberFormat="1" applyFont="1" applyFill="1" applyBorder="1">
      <alignment/>
      <protection/>
    </xf>
    <xf numFmtId="0" fontId="5" fillId="24" borderId="13" xfId="70" applyFont="1" applyFill="1" applyBorder="1">
      <alignment/>
      <protection/>
    </xf>
    <xf numFmtId="0" fontId="5" fillId="24" borderId="13" xfId="70" applyFont="1" applyFill="1" applyBorder="1" applyAlignment="1">
      <alignment horizontal="center"/>
      <protection/>
    </xf>
    <xf numFmtId="0" fontId="5" fillId="24" borderId="17" xfId="70" applyFont="1" applyFill="1" applyBorder="1" applyAlignment="1">
      <alignment horizontal="center"/>
      <protection/>
    </xf>
    <xf numFmtId="0" fontId="5" fillId="24" borderId="17" xfId="70" applyFont="1" applyFill="1" applyBorder="1" applyAlignment="1">
      <alignment horizontal="right"/>
      <protection/>
    </xf>
    <xf numFmtId="0" fontId="5" fillId="24" borderId="13" xfId="70" applyFont="1" applyFill="1" applyBorder="1" applyAlignment="1">
      <alignment horizontal="right"/>
      <protection/>
    </xf>
    <xf numFmtId="0" fontId="5" fillId="24" borderId="11" xfId="70" applyFont="1" applyFill="1" applyBorder="1">
      <alignment/>
      <protection/>
    </xf>
    <xf numFmtId="0" fontId="5" fillId="24" borderId="11" xfId="70" applyFont="1" applyFill="1" applyBorder="1" applyAlignment="1">
      <alignment horizontal="center"/>
      <protection/>
    </xf>
    <xf numFmtId="0" fontId="5" fillId="24" borderId="18" xfId="70" applyFont="1" applyFill="1" applyBorder="1" applyAlignment="1">
      <alignment horizontal="center"/>
      <protection/>
    </xf>
    <xf numFmtId="3" fontId="5" fillId="0" borderId="0" xfId="70" applyNumberFormat="1" applyFont="1" applyBorder="1">
      <alignment/>
      <protection/>
    </xf>
    <xf numFmtId="0" fontId="4" fillId="0" borderId="0" xfId="66" applyFont="1" applyBorder="1" applyAlignment="1">
      <alignment horizontal="right"/>
      <protection/>
    </xf>
    <xf numFmtId="0" fontId="8" fillId="0" borderId="12" xfId="66" applyFont="1" applyBorder="1">
      <alignment/>
      <protection/>
    </xf>
    <xf numFmtId="0" fontId="8" fillId="22" borderId="10" xfId="66" applyFont="1" applyFill="1" applyBorder="1" applyAlignment="1">
      <alignment horizontal="center"/>
      <protection/>
    </xf>
    <xf numFmtId="0" fontId="9" fillId="22" borderId="10" xfId="66" applyFont="1" applyFill="1" applyBorder="1">
      <alignment/>
      <protection/>
    </xf>
    <xf numFmtId="0" fontId="9" fillId="22" borderId="12" xfId="66" applyFont="1" applyFill="1" applyBorder="1" applyAlignment="1">
      <alignment horizontal="left"/>
      <protection/>
    </xf>
    <xf numFmtId="49" fontId="8" fillId="22" borderId="11" xfId="66" applyNumberFormat="1" applyFont="1" applyFill="1" applyBorder="1" applyAlignment="1">
      <alignment horizontal="center" vertical="center"/>
      <protection/>
    </xf>
    <xf numFmtId="3" fontId="9" fillId="22" borderId="11" xfId="66" applyNumberFormat="1" applyFont="1" applyFill="1" applyBorder="1" applyAlignment="1">
      <alignment horizontal="right"/>
      <protection/>
    </xf>
    <xf numFmtId="49" fontId="9" fillId="22" borderId="11" xfId="66" applyNumberFormat="1" applyFont="1" applyFill="1" applyBorder="1" applyAlignment="1">
      <alignment horizontal="distributed" vertical="distributed"/>
      <protection/>
    </xf>
    <xf numFmtId="0" fontId="5" fillId="22" borderId="12" xfId="66" applyFont="1" applyFill="1" applyBorder="1" applyAlignment="1">
      <alignment horizontal="left"/>
      <protection/>
    </xf>
    <xf numFmtId="3" fontId="16" fillId="22" borderId="11" xfId="66" applyNumberFormat="1" applyFont="1" applyFill="1" applyBorder="1" applyAlignment="1">
      <alignment horizontal="right"/>
      <protection/>
    </xf>
    <xf numFmtId="0" fontId="9" fillId="24" borderId="11" xfId="64" applyFont="1" applyFill="1" applyBorder="1" applyAlignment="1">
      <alignment horizontal="center" vertical="center" wrapText="1"/>
      <protection/>
    </xf>
    <xf numFmtId="0" fontId="8" fillId="0" borderId="10" xfId="64" applyFont="1" applyBorder="1">
      <alignment/>
      <protection/>
    </xf>
    <xf numFmtId="0" fontId="9" fillId="24" borderId="10" xfId="64" applyFont="1" applyFill="1" applyBorder="1" applyAlignment="1">
      <alignment horizontal="left" vertical="center"/>
      <protection/>
    </xf>
    <xf numFmtId="0" fontId="16" fillId="0" borderId="10" xfId="64" applyFont="1" applyBorder="1" applyAlignment="1">
      <alignment horizontal="left"/>
      <protection/>
    </xf>
    <xf numFmtId="0" fontId="16" fillId="0" borderId="12" xfId="64" applyFont="1" applyBorder="1" applyAlignment="1">
      <alignment horizontal="left"/>
      <protection/>
    </xf>
    <xf numFmtId="0" fontId="8" fillId="22" borderId="10" xfId="64" applyFont="1" applyFill="1" applyBorder="1" applyAlignment="1">
      <alignment horizontal="center" vertical="center"/>
      <protection/>
    </xf>
    <xf numFmtId="0" fontId="9" fillId="22" borderId="12" xfId="64" applyFont="1" applyFill="1" applyBorder="1" applyAlignment="1">
      <alignment horizontal="left"/>
      <protection/>
    </xf>
    <xf numFmtId="3" fontId="9" fillId="22" borderId="10" xfId="64" applyNumberFormat="1" applyFont="1" applyFill="1" applyBorder="1" applyAlignment="1">
      <alignment horizontal="right"/>
      <protection/>
    </xf>
    <xf numFmtId="0" fontId="5" fillId="0" borderId="10" xfId="70" applyNumberFormat="1" applyFont="1" applyBorder="1">
      <alignment/>
      <protection/>
    </xf>
    <xf numFmtId="3" fontId="23" fillId="0" borderId="10" xfId="67" applyNumberFormat="1" applyFont="1" applyBorder="1">
      <alignment/>
      <protection/>
    </xf>
    <xf numFmtId="0" fontId="24" fillId="0" borderId="10" xfId="67" applyFont="1" applyBorder="1">
      <alignment/>
      <protection/>
    </xf>
    <xf numFmtId="0" fontId="14" fillId="22" borderId="10" xfId="67" applyFont="1" applyFill="1" applyBorder="1">
      <alignment/>
      <protection/>
    </xf>
    <xf numFmtId="0" fontId="17" fillId="22" borderId="10" xfId="65" applyFont="1" applyFill="1" applyBorder="1">
      <alignment/>
      <protection/>
    </xf>
    <xf numFmtId="3" fontId="17" fillId="22" borderId="10" xfId="65" applyNumberFormat="1" applyFont="1" applyFill="1" applyBorder="1">
      <alignment/>
      <protection/>
    </xf>
    <xf numFmtId="3" fontId="13" fillId="24" borderId="12" xfId="68" applyNumberFormat="1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0" fontId="8" fillId="0" borderId="12" xfId="66" applyFont="1" applyBorder="1" applyAlignment="1">
      <alignment horizontal="left"/>
      <protection/>
    </xf>
    <xf numFmtId="0" fontId="8" fillId="0" borderId="10" xfId="66" applyFont="1" applyBorder="1" applyAlignment="1">
      <alignment horizontal="left"/>
      <protection/>
    </xf>
    <xf numFmtId="49" fontId="8" fillId="0" borderId="10" xfId="66" applyNumberFormat="1" applyFont="1" applyBorder="1" applyAlignment="1">
      <alignment horizontal="center"/>
      <protection/>
    </xf>
    <xf numFmtId="0" fontId="8" fillId="0" borderId="10" xfId="64" applyFont="1" applyBorder="1" applyAlignment="1">
      <alignment horizontal="left"/>
      <protection/>
    </xf>
    <xf numFmtId="3" fontId="21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21" fillId="0" borderId="20" xfId="0" applyFont="1" applyFill="1" applyBorder="1" applyAlignment="1">
      <alignment horizontal="center" vertical="distributed"/>
    </xf>
    <xf numFmtId="0" fontId="1" fillId="0" borderId="2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distributed"/>
    </xf>
    <xf numFmtId="0" fontId="21" fillId="0" borderId="10" xfId="0" applyFont="1" applyFill="1" applyBorder="1" applyAlignment="1">
      <alignment horizontal="center" vertical="distributed"/>
    </xf>
    <xf numFmtId="0" fontId="0" fillId="0" borderId="19" xfId="0" applyBorder="1" applyAlignment="1">
      <alignment/>
    </xf>
    <xf numFmtId="0" fontId="26" fillId="0" borderId="19" xfId="0" applyFont="1" applyBorder="1" applyAlignment="1">
      <alignment horizontal="center" vertical="distributed"/>
    </xf>
    <xf numFmtId="0" fontId="27" fillId="0" borderId="19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distributed"/>
    </xf>
    <xf numFmtId="49" fontId="26" fillId="0" borderId="19" xfId="0" applyNumberFormat="1" applyFont="1" applyBorder="1" applyAlignment="1">
      <alignment horizontal="center" vertical="distributed"/>
    </xf>
    <xf numFmtId="0" fontId="26" fillId="0" borderId="19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distributed"/>
    </xf>
    <xf numFmtId="0" fontId="26" fillId="0" borderId="10" xfId="0" applyFont="1" applyBorder="1" applyAlignment="1">
      <alignment horizontal="center" vertical="distributed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distributed"/>
    </xf>
    <xf numFmtId="0" fontId="26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3" fontId="1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49" fontId="26" fillId="0" borderId="19" xfId="0" applyNumberFormat="1" applyFont="1" applyBorder="1" applyAlignment="1">
      <alignment horizontal="center" vertical="distributed"/>
    </xf>
    <xf numFmtId="0" fontId="26" fillId="0" borderId="19" xfId="0" applyFont="1" applyBorder="1" applyAlignment="1">
      <alignment horizontal="center" vertical="distributed"/>
    </xf>
    <xf numFmtId="0" fontId="0" fillId="22" borderId="10" xfId="0" applyFill="1" applyBorder="1" applyAlignment="1">
      <alignment/>
    </xf>
    <xf numFmtId="0" fontId="0" fillId="22" borderId="19" xfId="0" applyFill="1" applyBorder="1" applyAlignment="1">
      <alignment/>
    </xf>
    <xf numFmtId="0" fontId="26" fillId="22" borderId="19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3" fontId="28" fillId="2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 horizontal="left" vertical="center"/>
    </xf>
    <xf numFmtId="166" fontId="26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166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49" fontId="26" fillId="22" borderId="10" xfId="0" applyNumberFormat="1" applyFont="1" applyFill="1" applyBorder="1" applyAlignment="1">
      <alignment horizontal="center" vertical="distributed"/>
    </xf>
    <xf numFmtId="0" fontId="26" fillId="22" borderId="10" xfId="0" applyFont="1" applyFill="1" applyBorder="1" applyAlignment="1">
      <alignment horizontal="center" vertical="distributed"/>
    </xf>
    <xf numFmtId="0" fontId="1" fillId="22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right" vertical="center"/>
    </xf>
    <xf numFmtId="3" fontId="1" fillId="22" borderId="10" xfId="0" applyNumberFormat="1" applyFont="1" applyFill="1" applyBorder="1" applyAlignment="1">
      <alignment vertical="center"/>
    </xf>
    <xf numFmtId="0" fontId="26" fillId="22" borderId="0" xfId="0" applyFont="1" applyFill="1" applyBorder="1" applyAlignment="1">
      <alignment horizontal="right" vertical="center"/>
    </xf>
    <xf numFmtId="0" fontId="26" fillId="22" borderId="0" xfId="0" applyFont="1" applyFill="1" applyBorder="1" applyAlignment="1">
      <alignment horizontal="left" vertical="center"/>
    </xf>
    <xf numFmtId="0" fontId="26" fillId="22" borderId="0" xfId="0" applyFont="1" applyFill="1" applyBorder="1" applyAlignment="1">
      <alignment/>
    </xf>
    <xf numFmtId="166" fontId="26" fillId="22" borderId="0" xfId="0" applyNumberFormat="1" applyFont="1" applyFill="1" applyBorder="1" applyAlignment="1">
      <alignment vertical="center"/>
    </xf>
    <xf numFmtId="3" fontId="26" fillId="22" borderId="0" xfId="0" applyNumberFormat="1" applyFont="1" applyFill="1" applyBorder="1" applyAlignment="1">
      <alignment vertical="center"/>
    </xf>
    <xf numFmtId="3" fontId="1" fillId="22" borderId="0" xfId="0" applyNumberFormat="1" applyFont="1" applyFill="1" applyBorder="1" applyAlignment="1">
      <alignment vertical="center"/>
    </xf>
    <xf numFmtId="0" fontId="0" fillId="22" borderId="0" xfId="0" applyFill="1" applyAlignment="1">
      <alignment/>
    </xf>
    <xf numFmtId="0" fontId="2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26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66" fontId="26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22" borderId="10" xfId="0" applyFont="1" applyFill="1" applyBorder="1" applyAlignment="1">
      <alignment horizontal="left" vertical="center"/>
    </xf>
    <xf numFmtId="3" fontId="1" fillId="22" borderId="10" xfId="0" applyNumberFormat="1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left" vertical="center"/>
    </xf>
    <xf numFmtId="3" fontId="26" fillId="22" borderId="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49" fontId="26" fillId="22" borderId="10" xfId="0" applyNumberFormat="1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right" vertical="center"/>
    </xf>
    <xf numFmtId="0" fontId="1" fillId="22" borderId="0" xfId="0" applyFont="1" applyFill="1" applyBorder="1" applyAlignment="1">
      <alignment horizontal="left" vertical="center"/>
    </xf>
    <xf numFmtId="3" fontId="1" fillId="22" borderId="0" xfId="0" applyNumberFormat="1" applyFont="1" applyFill="1" applyBorder="1" applyAlignment="1">
      <alignment horizontal="right" vertical="center"/>
    </xf>
    <xf numFmtId="166" fontId="1" fillId="22" borderId="0" xfId="0" applyNumberFormat="1" applyFont="1" applyFill="1" applyBorder="1" applyAlignment="1">
      <alignment vertical="center"/>
    </xf>
    <xf numFmtId="166" fontId="1" fillId="22" borderId="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" fillId="0" borderId="22" xfId="0" applyFont="1" applyFill="1" applyBorder="1" applyAlignment="1">
      <alignment horizontal="left" vertical="center"/>
    </xf>
    <xf numFmtId="0" fontId="21" fillId="22" borderId="11" xfId="0" applyFont="1" applyFill="1" applyBorder="1" applyAlignment="1">
      <alignment horizontal="center" vertical="distributed"/>
    </xf>
    <xf numFmtId="0" fontId="21" fillId="22" borderId="20" xfId="0" applyFont="1" applyFill="1" applyBorder="1" applyAlignment="1">
      <alignment horizontal="center" vertical="distributed"/>
    </xf>
    <xf numFmtId="0" fontId="21" fillId="22" borderId="11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distributed"/>
    </xf>
    <xf numFmtId="0" fontId="21" fillId="22" borderId="20" xfId="0" applyFont="1" applyFill="1" applyBorder="1" applyAlignment="1">
      <alignment horizontal="center" vertical="center"/>
    </xf>
    <xf numFmtId="3" fontId="1" fillId="22" borderId="10" xfId="0" applyNumberFormat="1" applyFont="1" applyFill="1" applyBorder="1" applyAlignment="1">
      <alignment vertical="distributed"/>
    </xf>
    <xf numFmtId="0" fontId="12" fillId="0" borderId="23" xfId="68" applyFont="1" applyBorder="1" applyAlignment="1">
      <alignment horizontal="left"/>
      <protection/>
    </xf>
    <xf numFmtId="0" fontId="12" fillId="0" borderId="24" xfId="68" applyFont="1" applyBorder="1" applyAlignment="1">
      <alignment horizontal="center"/>
      <protection/>
    </xf>
    <xf numFmtId="0" fontId="12" fillId="0" borderId="24" xfId="68" applyFont="1" applyBorder="1" applyAlignment="1">
      <alignment horizontal="center"/>
      <protection/>
    </xf>
    <xf numFmtId="0" fontId="12" fillId="0" borderId="25" xfId="68" applyFont="1" applyBorder="1">
      <alignment/>
      <protection/>
    </xf>
    <xf numFmtId="3" fontId="13" fillId="0" borderId="26" xfId="68" applyNumberFormat="1" applyFont="1" applyBorder="1" applyAlignment="1">
      <alignment horizontal="right"/>
      <protection/>
    </xf>
    <xf numFmtId="0" fontId="13" fillId="0" borderId="27" xfId="68" applyFont="1" applyBorder="1" applyAlignment="1">
      <alignment horizontal="center"/>
      <protection/>
    </xf>
    <xf numFmtId="0" fontId="8" fillId="0" borderId="10" xfId="66" applyFont="1" applyBorder="1" applyAlignment="1">
      <alignment horizontal="center"/>
      <protection/>
    </xf>
    <xf numFmtId="0" fontId="8" fillId="0" borderId="12" xfId="66" applyFont="1" applyBorder="1">
      <alignment/>
      <protection/>
    </xf>
    <xf numFmtId="3" fontId="30" fillId="0" borderId="10" xfId="66" applyNumberFormat="1" applyFont="1" applyBorder="1" applyAlignment="1">
      <alignment horizontal="right"/>
      <protection/>
    </xf>
    <xf numFmtId="0" fontId="3" fillId="0" borderId="10" xfId="65" applyFont="1" applyBorder="1" applyAlignment="1">
      <alignment horizontal="right"/>
      <protection/>
    </xf>
    <xf numFmtId="0" fontId="14" fillId="0" borderId="10" xfId="68" applyFont="1" applyBorder="1" applyAlignment="1">
      <alignment horizontal="left"/>
      <protection/>
    </xf>
    <xf numFmtId="0" fontId="3" fillId="0" borderId="10" xfId="70" applyFill="1" applyBorder="1">
      <alignment/>
      <protection/>
    </xf>
    <xf numFmtId="0" fontId="6" fillId="0" borderId="10" xfId="67" applyBorder="1">
      <alignment/>
      <protection/>
    </xf>
    <xf numFmtId="0" fontId="11" fillId="22" borderId="14" xfId="67" applyFont="1" applyFill="1" applyBorder="1" applyAlignment="1">
      <alignment horizontal="center" vertical="center" wrapText="1"/>
      <protection/>
    </xf>
    <xf numFmtId="3" fontId="12" fillId="0" borderId="10" xfId="68" applyNumberFormat="1" applyFont="1" applyBorder="1" applyAlignment="1">
      <alignment horizontal="right"/>
      <protection/>
    </xf>
    <xf numFmtId="0" fontId="3" fillId="0" borderId="10" xfId="67" applyFont="1" applyBorder="1">
      <alignment/>
      <protection/>
    </xf>
    <xf numFmtId="0" fontId="12" fillId="0" borderId="28" xfId="68" applyFont="1" applyBorder="1" applyAlignment="1">
      <alignment horizontal="center"/>
      <protection/>
    </xf>
    <xf numFmtId="0" fontId="13" fillId="0" borderId="13" xfId="68" applyFont="1" applyBorder="1" applyAlignment="1">
      <alignment horizontal="right"/>
      <protection/>
    </xf>
    <xf numFmtId="0" fontId="12" fillId="0" borderId="13" xfId="68" applyFont="1" applyBorder="1" applyAlignment="1">
      <alignment horizontal="left"/>
      <protection/>
    </xf>
    <xf numFmtId="3" fontId="12" fillId="0" borderId="13" xfId="68" applyNumberFormat="1" applyFont="1" applyBorder="1" applyAlignment="1">
      <alignment horizontal="right"/>
      <protection/>
    </xf>
    <xf numFmtId="0" fontId="13" fillId="0" borderId="26" xfId="68" applyFont="1" applyBorder="1" applyAlignment="1">
      <alignment horizontal="left"/>
      <protection/>
    </xf>
    <xf numFmtId="0" fontId="5" fillId="24" borderId="12" xfId="66" applyFont="1" applyFill="1" applyBorder="1" applyAlignment="1">
      <alignment horizontal="left"/>
      <protection/>
    </xf>
    <xf numFmtId="3" fontId="16" fillId="24" borderId="11" xfId="66" applyNumberFormat="1" applyFont="1" applyFill="1" applyBorder="1" applyAlignment="1">
      <alignment horizontal="right"/>
      <protection/>
    </xf>
    <xf numFmtId="0" fontId="6" fillId="0" borderId="10" xfId="70" applyFont="1" applyBorder="1">
      <alignment/>
      <protection/>
    </xf>
    <xf numFmtId="3" fontId="6" fillId="24" borderId="10" xfId="70" applyNumberFormat="1" applyFont="1" applyFill="1" applyBorder="1">
      <alignment/>
      <protection/>
    </xf>
    <xf numFmtId="3" fontId="3" fillId="24" borderId="10" xfId="70" applyNumberFormat="1" applyFont="1" applyFill="1" applyBorder="1">
      <alignment/>
      <protection/>
    </xf>
    <xf numFmtId="0" fontId="11" fillId="0" borderId="10" xfId="67" applyFont="1" applyBorder="1" applyAlignment="1">
      <alignment horizontal="right"/>
      <protection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9" fillId="24" borderId="11" xfId="66" applyNumberFormat="1" applyFont="1" applyFill="1" applyBorder="1" applyAlignment="1">
      <alignment horizontal="distributed" vertical="distributed"/>
      <protection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3" fontId="1" fillId="20" borderId="10" xfId="0" applyNumberFormat="1" applyFont="1" applyFill="1" applyBorder="1" applyAlignment="1">
      <alignment vertical="distributed"/>
    </xf>
    <xf numFmtId="0" fontId="2" fillId="0" borderId="19" xfId="0" applyFont="1" applyFill="1" applyBorder="1" applyAlignment="1">
      <alignment horizontal="left" vertical="center"/>
    </xf>
    <xf numFmtId="0" fontId="22" fillId="22" borderId="13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7" fillId="0" borderId="10" xfId="66" applyFont="1" applyBorder="1" applyAlignment="1">
      <alignment horizontal="left"/>
      <protection/>
    </xf>
    <xf numFmtId="0" fontId="0" fillId="0" borderId="10" xfId="0" applyFont="1" applyBorder="1" applyAlignment="1">
      <alignment horizontal="right" vertical="center"/>
    </xf>
    <xf numFmtId="0" fontId="6" fillId="0" borderId="10" xfId="66" applyFont="1" applyBorder="1" applyAlignment="1">
      <alignment horizontal="left"/>
      <protection/>
    </xf>
    <xf numFmtId="0" fontId="32" fillId="0" borderId="10" xfId="66" applyFont="1" applyBorder="1" applyAlignment="1">
      <alignment horizontal="left" vertical="distributed"/>
      <protection/>
    </xf>
    <xf numFmtId="0" fontId="2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33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2" fillId="0" borderId="12" xfId="0" applyFont="1" applyFill="1" applyBorder="1" applyAlignment="1">
      <alignment horizontal="right" vertical="center"/>
    </xf>
    <xf numFmtId="0" fontId="32" fillId="0" borderId="19" xfId="66" applyFont="1" applyBorder="1" applyAlignment="1">
      <alignment horizontal="left"/>
      <protection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34" fillId="25" borderId="10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/>
    </xf>
    <xf numFmtId="3" fontId="34" fillId="0" borderId="2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34" fillId="25" borderId="10" xfId="0" applyNumberFormat="1" applyFont="1" applyFill="1" applyBorder="1" applyAlignment="1">
      <alignment vertical="center"/>
    </xf>
    <xf numFmtId="3" fontId="22" fillId="22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distributed"/>
    </xf>
    <xf numFmtId="3" fontId="3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34" fillId="25" borderId="10" xfId="0" applyNumberFormat="1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/>
    </xf>
    <xf numFmtId="3" fontId="34" fillId="0" borderId="29" xfId="0" applyNumberFormat="1" applyFont="1" applyFill="1" applyBorder="1" applyAlignment="1">
      <alignment/>
    </xf>
    <xf numFmtId="0" fontId="6" fillId="24" borderId="11" xfId="70" applyFont="1" applyFill="1" applyBorder="1">
      <alignment/>
      <protection/>
    </xf>
    <xf numFmtId="3" fontId="6" fillId="0" borderId="10" xfId="70" applyNumberFormat="1" applyFont="1" applyBorder="1">
      <alignment/>
      <protection/>
    </xf>
    <xf numFmtId="16" fontId="6" fillId="0" borderId="11" xfId="70" applyNumberFormat="1" applyFont="1" applyBorder="1">
      <alignment/>
      <protection/>
    </xf>
    <xf numFmtId="0" fontId="7" fillId="0" borderId="11" xfId="70" applyFont="1" applyBorder="1">
      <alignment/>
      <protection/>
    </xf>
    <xf numFmtId="3" fontId="7" fillId="0" borderId="10" xfId="70" applyNumberFormat="1" applyFont="1" applyBorder="1">
      <alignment/>
      <protection/>
    </xf>
    <xf numFmtId="0" fontId="7" fillId="0" borderId="10" xfId="70" applyFont="1" applyBorder="1">
      <alignment/>
      <protection/>
    </xf>
    <xf numFmtId="3" fontId="35" fillId="0" borderId="10" xfId="70" applyNumberFormat="1" applyFont="1" applyBorder="1">
      <alignment/>
      <protection/>
    </xf>
    <xf numFmtId="0" fontId="7" fillId="0" borderId="0" xfId="70" applyFont="1" applyBorder="1">
      <alignment/>
      <protection/>
    </xf>
    <xf numFmtId="3" fontId="7" fillId="0" borderId="0" xfId="70" applyNumberFormat="1" applyFont="1" applyBorder="1">
      <alignment/>
      <protection/>
    </xf>
    <xf numFmtId="0" fontId="32" fillId="0" borderId="10" xfId="70" applyFont="1" applyBorder="1">
      <alignment/>
      <protection/>
    </xf>
    <xf numFmtId="3" fontId="32" fillId="0" borderId="10" xfId="70" applyNumberFormat="1" applyFont="1" applyBorder="1">
      <alignment/>
      <protection/>
    </xf>
    <xf numFmtId="0" fontId="32" fillId="0" borderId="11" xfId="70" applyFont="1" applyBorder="1">
      <alignment/>
      <protection/>
    </xf>
    <xf numFmtId="0" fontId="0" fillId="0" borderId="22" xfId="0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/>
    </xf>
    <xf numFmtId="3" fontId="34" fillId="0" borderId="18" xfId="0" applyNumberFormat="1" applyFont="1" applyFill="1" applyBorder="1" applyAlignment="1">
      <alignment/>
    </xf>
    <xf numFmtId="0" fontId="22" fillId="0" borderId="11" xfId="0" applyFont="1" applyBorder="1" applyAlignment="1">
      <alignment horizontal="left" vertical="center"/>
    </xf>
    <xf numFmtId="3" fontId="8" fillId="0" borderId="11" xfId="66" applyNumberFormat="1" applyFont="1" applyBorder="1" applyAlignment="1">
      <alignment horizontal="right"/>
      <protection/>
    </xf>
    <xf numFmtId="3" fontId="8" fillId="0" borderId="10" xfId="66" applyNumberFormat="1" applyFont="1" applyBorder="1" applyAlignment="1">
      <alignment horizontal="right"/>
      <protection/>
    </xf>
    <xf numFmtId="0" fontId="8" fillId="0" borderId="10" xfId="66" applyFont="1" applyBorder="1">
      <alignment/>
      <protection/>
    </xf>
    <xf numFmtId="3" fontId="1" fillId="2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22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33" fillId="24" borderId="10" xfId="0" applyNumberFormat="1" applyFont="1" applyFill="1" applyBorder="1" applyAlignment="1">
      <alignment vertical="distributed"/>
    </xf>
    <xf numFmtId="0" fontId="6" fillId="0" borderId="0" xfId="62">
      <alignment/>
      <protection/>
    </xf>
    <xf numFmtId="0" fontId="7" fillId="22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6" fillId="0" borderId="10" xfId="62" applyFont="1" applyBorder="1">
      <alignment/>
      <protection/>
    </xf>
    <xf numFmtId="0" fontId="6" fillId="0" borderId="10" xfId="62" applyFont="1" applyBorder="1" applyAlignment="1">
      <alignment horizontal="center" vertical="distributed"/>
      <protection/>
    </xf>
    <xf numFmtId="0" fontId="6" fillId="0" borderId="10" xfId="62" applyFont="1" applyBorder="1" applyAlignment="1">
      <alignment horizontal="distributed" vertical="distributed"/>
      <protection/>
    </xf>
    <xf numFmtId="3" fontId="6" fillId="0" borderId="10" xfId="62" applyNumberFormat="1" applyFont="1" applyBorder="1" applyAlignment="1">
      <alignment horizontal="right" vertical="distributed"/>
      <protection/>
    </xf>
    <xf numFmtId="0" fontId="6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horizontal="center" vertical="distributed"/>
      <protection/>
    </xf>
    <xf numFmtId="0" fontId="6" fillId="0" borderId="10" xfId="62" applyBorder="1" applyAlignment="1">
      <alignment vertical="distributed"/>
      <protection/>
    </xf>
    <xf numFmtId="9" fontId="6" fillId="0" borderId="10" xfId="62" applyNumberFormat="1" applyBorder="1" applyAlignment="1">
      <alignment horizontal="center" vertical="distributed"/>
      <protection/>
    </xf>
    <xf numFmtId="0" fontId="7" fillId="0" borderId="10" xfId="62" applyFont="1" applyBorder="1">
      <alignment/>
      <protection/>
    </xf>
    <xf numFmtId="0" fontId="37" fillId="0" borderId="10" xfId="62" applyFont="1" applyBorder="1" applyAlignment="1">
      <alignment horizontal="center" vertical="distributed"/>
      <protection/>
    </xf>
    <xf numFmtId="0" fontId="7" fillId="0" borderId="10" xfId="62" applyFont="1" applyBorder="1" applyAlignment="1">
      <alignment horizontal="center" vertical="distributed"/>
      <protection/>
    </xf>
    <xf numFmtId="3" fontId="7" fillId="0" borderId="10" xfId="62" applyNumberFormat="1" applyFont="1" applyBorder="1" applyAlignment="1">
      <alignment vertical="distributed"/>
      <protection/>
    </xf>
    <xf numFmtId="9" fontId="7" fillId="0" borderId="10" xfId="62" applyNumberFormat="1" applyFont="1" applyBorder="1" applyAlignment="1">
      <alignment horizontal="center" vertical="distributed"/>
      <protection/>
    </xf>
    <xf numFmtId="0" fontId="7" fillId="0" borderId="10" xfId="62" applyFont="1" applyBorder="1" applyAlignment="1">
      <alignment vertical="distributed"/>
      <protection/>
    </xf>
    <xf numFmtId="0" fontId="6" fillId="0" borderId="0" xfId="62" applyAlignment="1">
      <alignment horizontal="right"/>
      <protection/>
    </xf>
    <xf numFmtId="0" fontId="6" fillId="0" borderId="0" xfId="63">
      <alignment/>
      <protection/>
    </xf>
    <xf numFmtId="0" fontId="7" fillId="22" borderId="10" xfId="63" applyFont="1" applyFill="1" applyBorder="1" applyAlignment="1">
      <alignment horizontal="center" vertical="center" wrapText="1"/>
      <protection/>
    </xf>
    <xf numFmtId="0" fontId="7" fillId="22" borderId="10" xfId="63" applyFont="1" applyFill="1" applyBorder="1" applyAlignment="1">
      <alignment horizontal="center" vertical="center"/>
      <protection/>
    </xf>
    <xf numFmtId="0" fontId="6" fillId="0" borderId="10" xfId="63" applyFont="1" applyBorder="1">
      <alignment/>
      <protection/>
    </xf>
    <xf numFmtId="0" fontId="8" fillId="0" borderId="10" xfId="63" applyFont="1" applyBorder="1">
      <alignment/>
      <protection/>
    </xf>
    <xf numFmtId="0" fontId="6" fillId="0" borderId="10" xfId="63" applyFont="1" applyBorder="1" applyAlignment="1">
      <alignment horizontal="center"/>
      <protection/>
    </xf>
    <xf numFmtId="3" fontId="6" fillId="0" borderId="10" xfId="63" applyNumberFormat="1" applyFont="1" applyBorder="1">
      <alignment/>
      <protection/>
    </xf>
    <xf numFmtId="3" fontId="7" fillId="0" borderId="10" xfId="63" applyNumberFormat="1" applyFont="1" applyBorder="1">
      <alignment/>
      <protection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distributed" wrapText="1"/>
    </xf>
    <xf numFmtId="0" fontId="22" fillId="0" borderId="10" xfId="0" applyFont="1" applyBorder="1" applyAlignment="1">
      <alignment/>
    </xf>
    <xf numFmtId="0" fontId="33" fillId="22" borderId="10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34" fillId="0" borderId="22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1" fillId="22" borderId="12" xfId="0" applyFont="1" applyFill="1" applyBorder="1" applyAlignment="1">
      <alignment horizontal="center" vertical="distributed"/>
    </xf>
    <xf numFmtId="0" fontId="21" fillId="22" borderId="19" xfId="0" applyFont="1" applyFill="1" applyBorder="1" applyAlignment="1">
      <alignment horizontal="center" vertical="distributed"/>
    </xf>
    <xf numFmtId="0" fontId="1" fillId="22" borderId="13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2" fillId="22" borderId="10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9" fillId="22" borderId="10" xfId="66" applyFont="1" applyFill="1" applyBorder="1" applyAlignment="1">
      <alignment horizontal="center" vertical="center" wrapText="1"/>
      <protection/>
    </xf>
    <xf numFmtId="0" fontId="9" fillId="22" borderId="10" xfId="66" applyFont="1" applyFill="1" applyBorder="1" applyAlignment="1">
      <alignment horizontal="center" vertical="center"/>
      <protection/>
    </xf>
    <xf numFmtId="0" fontId="9" fillId="22" borderId="13" xfId="66" applyFont="1" applyFill="1" applyBorder="1" applyAlignment="1">
      <alignment horizontal="center" vertical="center" wrapText="1"/>
      <protection/>
    </xf>
    <xf numFmtId="0" fontId="9" fillId="22" borderId="11" xfId="66" applyFont="1" applyFill="1" applyBorder="1" applyAlignment="1">
      <alignment horizontal="center" vertical="center" wrapText="1"/>
      <protection/>
    </xf>
    <xf numFmtId="0" fontId="5" fillId="22" borderId="13" xfId="64" applyFont="1" applyFill="1" applyBorder="1" applyAlignment="1">
      <alignment horizontal="center" vertical="center" wrapText="1"/>
      <protection/>
    </xf>
    <xf numFmtId="0" fontId="5" fillId="22" borderId="11" xfId="64" applyFont="1" applyFill="1" applyBorder="1" applyAlignment="1">
      <alignment horizontal="center" vertical="center" wrapText="1"/>
      <protection/>
    </xf>
    <xf numFmtId="0" fontId="5" fillId="22" borderId="10" xfId="64" applyFont="1" applyFill="1" applyBorder="1" applyAlignment="1">
      <alignment horizontal="center" vertical="center" wrapText="1"/>
      <protection/>
    </xf>
    <xf numFmtId="0" fontId="5" fillId="22" borderId="10" xfId="64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21" fillId="22" borderId="22" xfId="0" applyFont="1" applyFill="1" applyBorder="1" applyAlignment="1">
      <alignment horizontal="center" vertical="distributed"/>
    </xf>
    <xf numFmtId="0" fontId="21" fillId="22" borderId="16" xfId="0" applyFont="1" applyFill="1" applyBorder="1" applyAlignment="1">
      <alignment horizontal="center" vertical="distributed"/>
    </xf>
    <xf numFmtId="0" fontId="21" fillId="22" borderId="20" xfId="0" applyFont="1" applyFill="1" applyBorder="1" applyAlignment="1">
      <alignment horizontal="center" vertical="distributed"/>
    </xf>
    <xf numFmtId="0" fontId="21" fillId="22" borderId="13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distributed"/>
    </xf>
    <xf numFmtId="0" fontId="21" fillId="22" borderId="11" xfId="0" applyFont="1" applyFill="1" applyBorder="1" applyAlignment="1">
      <alignment horizontal="center" vertical="distributed"/>
    </xf>
    <xf numFmtId="0" fontId="21" fillId="22" borderId="17" xfId="0" applyFont="1" applyFill="1" applyBorder="1" applyAlignment="1">
      <alignment horizontal="center" vertical="distributed"/>
    </xf>
    <xf numFmtId="0" fontId="21" fillId="22" borderId="18" xfId="0" applyFont="1" applyFill="1" applyBorder="1" applyAlignment="1">
      <alignment horizontal="center" vertical="distributed"/>
    </xf>
    <xf numFmtId="49" fontId="26" fillId="0" borderId="10" xfId="0" applyNumberFormat="1" applyFont="1" applyBorder="1" applyAlignment="1">
      <alignment horizontal="center" vertical="distributed"/>
    </xf>
    <xf numFmtId="49" fontId="26" fillId="0" borderId="13" xfId="0" applyNumberFormat="1" applyFont="1" applyBorder="1" applyAlignment="1">
      <alignment horizontal="center" vertical="distributed"/>
    </xf>
    <xf numFmtId="49" fontId="26" fillId="0" borderId="14" xfId="0" applyNumberFormat="1" applyFont="1" applyBorder="1" applyAlignment="1">
      <alignment horizontal="center" vertical="distributed"/>
    </xf>
    <xf numFmtId="0" fontId="2" fillId="22" borderId="17" xfId="0" applyFont="1" applyFill="1" applyBorder="1" applyAlignment="1">
      <alignment horizontal="center" vertical="distributed"/>
    </xf>
    <xf numFmtId="0" fontId="2" fillId="22" borderId="16" xfId="0" applyFont="1" applyFill="1" applyBorder="1" applyAlignment="1">
      <alignment horizontal="center" vertical="distributed"/>
    </xf>
    <xf numFmtId="0" fontId="2" fillId="22" borderId="18" xfId="0" applyFont="1" applyFill="1" applyBorder="1" applyAlignment="1">
      <alignment horizontal="center" vertical="distributed"/>
    </xf>
    <xf numFmtId="0" fontId="2" fillId="22" borderId="20" xfId="0" applyFont="1" applyFill="1" applyBorder="1" applyAlignment="1">
      <alignment horizontal="center" vertical="distributed"/>
    </xf>
    <xf numFmtId="0" fontId="2" fillId="22" borderId="12" xfId="0" applyFont="1" applyFill="1" applyBorder="1" applyAlignment="1">
      <alignment horizontal="center" vertical="distributed"/>
    </xf>
    <xf numFmtId="0" fontId="2" fillId="22" borderId="19" xfId="0" applyFont="1" applyFill="1" applyBorder="1" applyAlignment="1">
      <alignment horizontal="center" vertical="distributed"/>
    </xf>
    <xf numFmtId="0" fontId="2" fillId="22" borderId="3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distributed"/>
    </xf>
    <xf numFmtId="0" fontId="2" fillId="22" borderId="10" xfId="0" applyFont="1" applyFill="1" applyBorder="1" applyAlignment="1">
      <alignment horizontal="center" vertical="distributed"/>
    </xf>
    <xf numFmtId="0" fontId="2" fillId="22" borderId="13" xfId="0" applyFont="1" applyFill="1" applyBorder="1" applyAlignment="1">
      <alignment horizontal="center" vertical="distributed"/>
    </xf>
    <xf numFmtId="0" fontId="2" fillId="22" borderId="11" xfId="0" applyFont="1" applyFill="1" applyBorder="1" applyAlignment="1">
      <alignment horizontal="center" vertical="distributed"/>
    </xf>
    <xf numFmtId="0" fontId="11" fillId="0" borderId="12" xfId="67" applyFont="1" applyFill="1" applyBorder="1" applyAlignment="1">
      <alignment horizontal="center" vertical="center"/>
      <protection/>
    </xf>
    <xf numFmtId="0" fontId="11" fillId="0" borderId="22" xfId="67" applyFont="1" applyFill="1" applyBorder="1" applyAlignment="1">
      <alignment horizontal="center" vertical="center"/>
      <protection/>
    </xf>
    <xf numFmtId="0" fontId="11" fillId="0" borderId="19" xfId="67" applyFont="1" applyFill="1" applyBorder="1" applyAlignment="1">
      <alignment horizontal="center" vertical="center"/>
      <protection/>
    </xf>
    <xf numFmtId="0" fontId="11" fillId="22" borderId="13" xfId="67" applyFont="1" applyFill="1" applyBorder="1" applyAlignment="1">
      <alignment horizontal="center" vertical="center" wrapText="1"/>
      <protection/>
    </xf>
    <xf numFmtId="0" fontId="11" fillId="22" borderId="14" xfId="67" applyFont="1" applyFill="1" applyBorder="1" applyAlignment="1">
      <alignment horizontal="center" vertical="center" wrapText="1"/>
      <protection/>
    </xf>
    <xf numFmtId="0" fontId="11" fillId="22" borderId="11" xfId="67" applyFont="1" applyFill="1" applyBorder="1" applyAlignment="1">
      <alignment horizontal="center" vertical="center" wrapText="1"/>
      <protection/>
    </xf>
    <xf numFmtId="0" fontId="11" fillId="22" borderId="13" xfId="67" applyFont="1" applyFill="1" applyBorder="1" applyAlignment="1">
      <alignment horizontal="center" vertical="center" wrapText="1"/>
      <protection/>
    </xf>
    <xf numFmtId="0" fontId="11" fillId="22" borderId="10" xfId="67" applyFont="1" applyFill="1" applyBorder="1" applyAlignment="1">
      <alignment horizontal="center" vertical="center"/>
      <protection/>
    </xf>
    <xf numFmtId="0" fontId="11" fillId="22" borderId="10" xfId="67" applyFont="1" applyFill="1" applyBorder="1" applyAlignment="1">
      <alignment horizontal="center" vertical="center" wrapText="1"/>
      <protection/>
    </xf>
    <xf numFmtId="0" fontId="13" fillId="22" borderId="31" xfId="68" applyFont="1" applyFill="1" applyBorder="1" applyAlignment="1">
      <alignment horizontal="center" vertical="center" wrapText="1"/>
      <protection/>
    </xf>
    <xf numFmtId="0" fontId="13" fillId="22" borderId="15" xfId="68" applyFont="1" applyFill="1" applyBorder="1" applyAlignment="1">
      <alignment horizontal="center" vertical="center" wrapText="1"/>
      <protection/>
    </xf>
    <xf numFmtId="0" fontId="13" fillId="24" borderId="32" xfId="68" applyFont="1" applyFill="1" applyBorder="1" applyAlignment="1">
      <alignment horizontal="center" vertical="center" wrapText="1"/>
      <protection/>
    </xf>
    <xf numFmtId="0" fontId="13" fillId="24" borderId="10" xfId="68" applyFont="1" applyFill="1" applyBorder="1" applyAlignment="1">
      <alignment horizontal="center" vertical="center" wrapText="1"/>
      <protection/>
    </xf>
    <xf numFmtId="0" fontId="13" fillId="24" borderId="33" xfId="68" applyFont="1" applyFill="1" applyBorder="1" applyAlignment="1">
      <alignment horizontal="center" vertical="center" wrapText="1"/>
      <protection/>
    </xf>
    <xf numFmtId="0" fontId="13" fillId="24" borderId="34" xfId="68" applyFont="1" applyFill="1" applyBorder="1" applyAlignment="1">
      <alignment horizontal="center" vertical="center" wrapText="1"/>
      <protection/>
    </xf>
    <xf numFmtId="0" fontId="13" fillId="24" borderId="35" xfId="68" applyFont="1" applyFill="1" applyBorder="1" applyAlignment="1">
      <alignment horizontal="center" vertical="center" wrapText="1"/>
      <protection/>
    </xf>
    <xf numFmtId="0" fontId="13" fillId="24" borderId="36" xfId="68" applyFont="1" applyFill="1" applyBorder="1" applyAlignment="1">
      <alignment horizontal="center" vertical="center" wrapText="1"/>
      <protection/>
    </xf>
    <xf numFmtId="0" fontId="13" fillId="24" borderId="14" xfId="68" applyFont="1" applyFill="1" applyBorder="1" applyAlignment="1">
      <alignment horizontal="center" vertical="center" wrapText="1"/>
      <protection/>
    </xf>
    <xf numFmtId="0" fontId="13" fillId="24" borderId="11" xfId="68" applyFont="1" applyFill="1" applyBorder="1" applyAlignment="1">
      <alignment horizontal="center" vertical="center" wrapText="1"/>
      <protection/>
    </xf>
    <xf numFmtId="0" fontId="5" fillId="0" borderId="12" xfId="69" applyFont="1" applyBorder="1" applyAlignment="1">
      <alignment horizontal="left"/>
      <protection/>
    </xf>
    <xf numFmtId="0" fontId="5" fillId="0" borderId="22" xfId="69" applyFont="1" applyBorder="1" applyAlignment="1">
      <alignment horizontal="left"/>
      <protection/>
    </xf>
    <xf numFmtId="0" fontId="5" fillId="0" borderId="19" xfId="69" applyFont="1" applyBorder="1" applyAlignment="1">
      <alignment horizontal="left"/>
      <protection/>
    </xf>
    <xf numFmtId="0" fontId="7" fillId="22" borderId="13" xfId="69" applyFont="1" applyFill="1" applyBorder="1" applyAlignment="1">
      <alignment horizontal="center" vertical="distributed"/>
      <protection/>
    </xf>
    <xf numFmtId="0" fontId="7" fillId="22" borderId="14" xfId="69" applyFont="1" applyFill="1" applyBorder="1" applyAlignment="1">
      <alignment horizontal="center" vertical="distributed"/>
      <protection/>
    </xf>
    <xf numFmtId="0" fontId="7" fillId="22" borderId="11" xfId="69" applyFont="1" applyFill="1" applyBorder="1" applyAlignment="1">
      <alignment horizontal="center" vertical="distributed"/>
      <protection/>
    </xf>
    <xf numFmtId="0" fontId="9" fillId="22" borderId="17" xfId="69" applyFont="1" applyFill="1" applyBorder="1" applyAlignment="1">
      <alignment horizontal="distributed" vertical="distributed"/>
      <protection/>
    </xf>
    <xf numFmtId="0" fontId="4" fillId="22" borderId="30" xfId="69" applyFont="1" applyFill="1" applyBorder="1" applyAlignment="1">
      <alignment horizontal="distributed" vertical="distributed"/>
      <protection/>
    </xf>
    <xf numFmtId="0" fontId="4" fillId="22" borderId="16" xfId="69" applyFont="1" applyFill="1" applyBorder="1" applyAlignment="1">
      <alignment horizontal="distributed" vertical="distributed"/>
      <protection/>
    </xf>
    <xf numFmtId="0" fontId="4" fillId="22" borderId="37" xfId="69" applyFont="1" applyFill="1" applyBorder="1" applyAlignment="1">
      <alignment horizontal="distributed" vertical="distributed"/>
      <protection/>
    </xf>
    <xf numFmtId="0" fontId="4" fillId="22" borderId="0" xfId="69" applyFont="1" applyFill="1" applyBorder="1" applyAlignment="1">
      <alignment horizontal="distributed" vertical="distributed"/>
      <protection/>
    </xf>
    <xf numFmtId="0" fontId="4" fillId="22" borderId="21" xfId="69" applyFont="1" applyFill="1" applyBorder="1" applyAlignment="1">
      <alignment horizontal="distributed" vertical="distributed"/>
      <protection/>
    </xf>
    <xf numFmtId="0" fontId="4" fillId="22" borderId="18" xfId="69" applyFont="1" applyFill="1" applyBorder="1" applyAlignment="1">
      <alignment horizontal="distributed" vertical="distributed"/>
      <protection/>
    </xf>
    <xf numFmtId="0" fontId="4" fillId="22" borderId="29" xfId="69" applyFont="1" applyFill="1" applyBorder="1" applyAlignment="1">
      <alignment horizontal="distributed" vertical="distributed"/>
      <protection/>
    </xf>
    <xf numFmtId="0" fontId="4" fillId="22" borderId="20" xfId="69" applyFont="1" applyFill="1" applyBorder="1" applyAlignment="1">
      <alignment horizontal="distributed" vertical="distributed"/>
      <protection/>
    </xf>
    <xf numFmtId="0" fontId="3" fillId="0" borderId="10" xfId="69" applyFont="1" applyBorder="1" applyAlignment="1">
      <alignment horizontal="left"/>
      <protection/>
    </xf>
    <xf numFmtId="0" fontId="7" fillId="22" borderId="13" xfId="69" applyFont="1" applyFill="1" applyBorder="1" applyAlignment="1">
      <alignment horizontal="center" vertical="center"/>
      <protection/>
    </xf>
    <xf numFmtId="0" fontId="7" fillId="22" borderId="11" xfId="69" applyFont="1" applyFill="1" applyBorder="1" applyAlignment="1">
      <alignment horizontal="center" vertical="center"/>
      <protection/>
    </xf>
    <xf numFmtId="0" fontId="3" fillId="0" borderId="12" xfId="69" applyFont="1" applyBorder="1" applyAlignment="1">
      <alignment horizontal="left"/>
      <protection/>
    </xf>
    <xf numFmtId="0" fontId="3" fillId="0" borderId="22" xfId="69" applyFont="1" applyBorder="1" applyAlignment="1">
      <alignment horizontal="left"/>
      <protection/>
    </xf>
    <xf numFmtId="0" fontId="3" fillId="0" borderId="19" xfId="69" applyFont="1" applyBorder="1" applyAlignment="1">
      <alignment horizontal="left"/>
      <protection/>
    </xf>
    <xf numFmtId="0" fontId="7" fillId="22" borderId="17" xfId="69" applyFont="1" applyFill="1" applyBorder="1" applyAlignment="1">
      <alignment horizontal="center" vertical="center" wrapText="1"/>
      <protection/>
    </xf>
    <xf numFmtId="0" fontId="7" fillId="22" borderId="16" xfId="69" applyFont="1" applyFill="1" applyBorder="1" applyAlignment="1">
      <alignment horizontal="center" vertical="center" wrapText="1"/>
      <protection/>
    </xf>
    <xf numFmtId="0" fontId="7" fillId="22" borderId="18" xfId="69" applyFont="1" applyFill="1" applyBorder="1" applyAlignment="1">
      <alignment horizontal="center" vertical="center" wrapText="1"/>
      <protection/>
    </xf>
    <xf numFmtId="0" fontId="7" fillId="22" borderId="20" xfId="69" applyFont="1" applyFill="1" applyBorder="1" applyAlignment="1">
      <alignment horizontal="center" vertical="center" wrapText="1"/>
      <protection/>
    </xf>
    <xf numFmtId="0" fontId="7" fillId="22" borderId="13" xfId="69" applyFont="1" applyFill="1" applyBorder="1" applyAlignment="1">
      <alignment horizontal="center" vertical="center" wrapText="1"/>
      <protection/>
    </xf>
    <xf numFmtId="0" fontId="7" fillId="22" borderId="14" xfId="69" applyFont="1" applyFill="1" applyBorder="1" applyAlignment="1">
      <alignment horizontal="center" vertical="center" wrapText="1"/>
      <protection/>
    </xf>
    <xf numFmtId="0" fontId="7" fillId="22" borderId="11" xfId="69" applyFont="1" applyFill="1" applyBorder="1" applyAlignment="1">
      <alignment horizontal="center" vertical="center" wrapText="1"/>
      <protection/>
    </xf>
    <xf numFmtId="0" fontId="7" fillId="22" borderId="10" xfId="62" applyFont="1" applyFill="1" applyBorder="1" applyAlignment="1">
      <alignment horizontal="center" vertical="center" wrapText="1"/>
      <protection/>
    </xf>
    <xf numFmtId="0" fontId="6" fillId="0" borderId="0" xfId="62" applyAlignment="1">
      <alignment horizontal="center"/>
      <protection/>
    </xf>
    <xf numFmtId="0" fontId="6" fillId="0" borderId="10" xfId="62" applyFont="1" applyBorder="1" applyAlignment="1">
      <alignment horizontal="left" vertical="distributed"/>
      <protection/>
    </xf>
    <xf numFmtId="0" fontId="6" fillId="0" borderId="10" xfId="62" applyBorder="1" applyAlignment="1">
      <alignment horizontal="left" vertical="distributed"/>
      <protection/>
    </xf>
    <xf numFmtId="0" fontId="7" fillId="0" borderId="12" xfId="62" applyFont="1" applyBorder="1" applyAlignment="1">
      <alignment horizontal="left" vertical="distributed"/>
      <protection/>
    </xf>
    <xf numFmtId="0" fontId="7" fillId="0" borderId="22" xfId="62" applyFont="1" applyBorder="1" applyAlignment="1">
      <alignment horizontal="left" vertical="distributed"/>
      <protection/>
    </xf>
    <xf numFmtId="0" fontId="7" fillId="0" borderId="19" xfId="62" applyFont="1" applyBorder="1" applyAlignment="1">
      <alignment horizontal="left" vertical="distributed"/>
      <protection/>
    </xf>
    <xf numFmtId="0" fontId="7" fillId="0" borderId="12" xfId="62" applyFont="1" applyFill="1" applyBorder="1" applyAlignment="1">
      <alignment horizontal="left" vertical="center" wrapText="1"/>
      <protection/>
    </xf>
    <xf numFmtId="0" fontId="7" fillId="0" borderId="22" xfId="62" applyFont="1" applyFill="1" applyBorder="1" applyAlignment="1">
      <alignment horizontal="left" vertical="center" wrapText="1"/>
      <protection/>
    </xf>
    <xf numFmtId="0" fontId="7" fillId="0" borderId="19" xfId="62" applyFont="1" applyFill="1" applyBorder="1" applyAlignment="1">
      <alignment horizontal="left" vertical="center" wrapText="1"/>
      <protection/>
    </xf>
    <xf numFmtId="0" fontId="6" fillId="0" borderId="0" xfId="62" applyBorder="1" applyAlignment="1">
      <alignment horizontal="right"/>
      <protection/>
    </xf>
    <xf numFmtId="0" fontId="7" fillId="22" borderId="10" xfId="62" applyFont="1" applyFill="1" applyBorder="1" applyAlignment="1">
      <alignment horizontal="center" vertical="center"/>
      <protection/>
    </xf>
    <xf numFmtId="0" fontId="7" fillId="22" borderId="10" xfId="62" applyFont="1" applyFill="1" applyBorder="1" applyAlignment="1">
      <alignment horizontal="center"/>
      <protection/>
    </xf>
    <xf numFmtId="0" fontId="6" fillId="0" borderId="10" xfId="63" applyFont="1" applyBorder="1" applyAlignment="1">
      <alignment horizontal="left"/>
      <protection/>
    </xf>
    <xf numFmtId="0" fontId="7" fillId="0" borderId="10" xfId="63" applyFont="1" applyBorder="1" applyAlignment="1">
      <alignment horizontal="left"/>
      <protection/>
    </xf>
    <xf numFmtId="0" fontId="4" fillId="0" borderId="29" xfId="63" applyFont="1" applyBorder="1" applyAlignment="1">
      <alignment horizontal="right"/>
      <protection/>
    </xf>
    <xf numFmtId="0" fontId="7" fillId="22" borderId="10" xfId="63" applyFont="1" applyFill="1" applyBorder="1" applyAlignment="1">
      <alignment horizontal="center" vertical="center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ál_10szm" xfId="62"/>
    <cellStyle name="Normál_11szm" xfId="63"/>
    <cellStyle name="Normál_1szm" xfId="64"/>
    <cellStyle name="Normál_2010.évi tervezett beruházás, felújítás" xfId="65"/>
    <cellStyle name="Normál_3aszm" xfId="66"/>
    <cellStyle name="Normál_6szm" xfId="67"/>
    <cellStyle name="Normál_7szm" xfId="68"/>
    <cellStyle name="Normál_8szm" xfId="69"/>
    <cellStyle name="Normál_pe.átadások, támogatások 2003.évben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87"/>
  <sheetViews>
    <sheetView view="pageLayout" zoomScaleSheetLayoutView="100" workbookViewId="0" topLeftCell="B7">
      <selection activeCell="F63" sqref="F63"/>
    </sheetView>
  </sheetViews>
  <sheetFormatPr defaultColWidth="9.00390625" defaultRowHeight="12.75"/>
  <cols>
    <col min="1" max="1" width="13.125" style="21" customWidth="1"/>
    <col min="2" max="2" width="57.00390625" style="21" customWidth="1"/>
    <col min="3" max="3" width="12.25390625" style="21" customWidth="1"/>
    <col min="4" max="6" width="10.75390625" style="21" customWidth="1"/>
    <col min="7" max="7" width="10.625" style="21" customWidth="1"/>
    <col min="8" max="16384" width="9.125" style="21" customWidth="1"/>
  </cols>
  <sheetData>
    <row r="1" ht="12.75">
      <c r="C1" s="121"/>
    </row>
    <row r="2" spans="1:7" ht="15" customHeight="1">
      <c r="A2" s="423" t="s">
        <v>80</v>
      </c>
      <c r="B2" s="424" t="s">
        <v>13</v>
      </c>
      <c r="C2" s="425" t="s">
        <v>86</v>
      </c>
      <c r="D2" s="425" t="s">
        <v>343</v>
      </c>
      <c r="E2" s="425" t="s">
        <v>365</v>
      </c>
      <c r="F2" s="425" t="s">
        <v>371</v>
      </c>
      <c r="G2" s="425" t="s">
        <v>390</v>
      </c>
    </row>
    <row r="3" spans="1:7" ht="15" customHeight="1">
      <c r="A3" s="423"/>
      <c r="B3" s="424"/>
      <c r="C3" s="426"/>
      <c r="D3" s="426"/>
      <c r="E3" s="426"/>
      <c r="F3" s="426"/>
      <c r="G3" s="426"/>
    </row>
    <row r="4" spans="1:7" ht="24.75" customHeight="1">
      <c r="A4" s="32" t="s">
        <v>44</v>
      </c>
      <c r="B4" s="58" t="s">
        <v>126</v>
      </c>
      <c r="C4" s="22"/>
      <c r="D4" s="22"/>
      <c r="E4" s="22"/>
      <c r="F4" s="22"/>
      <c r="G4" s="22"/>
    </row>
    <row r="5" spans="1:7" ht="19.5" customHeight="1">
      <c r="A5" s="32" t="s">
        <v>78</v>
      </c>
      <c r="B5" s="58" t="s">
        <v>127</v>
      </c>
      <c r="C5" s="23"/>
      <c r="D5" s="23"/>
      <c r="E5" s="23"/>
      <c r="F5" s="23"/>
      <c r="G5" s="23"/>
    </row>
    <row r="6" spans="1:7" ht="19.5" customHeight="1">
      <c r="A6" s="30" t="s">
        <v>84</v>
      </c>
      <c r="B6" s="59" t="s">
        <v>85</v>
      </c>
      <c r="C6" s="23"/>
      <c r="D6" s="23"/>
      <c r="E6" s="23"/>
      <c r="F6" s="23"/>
      <c r="G6" s="23"/>
    </row>
    <row r="7" spans="1:7" ht="19.5" customHeight="1">
      <c r="A7" s="22" t="s">
        <v>79</v>
      </c>
      <c r="B7" s="148" t="s">
        <v>166</v>
      </c>
      <c r="C7" s="24">
        <v>10734</v>
      </c>
      <c r="D7" s="24">
        <v>10734</v>
      </c>
      <c r="E7" s="24">
        <v>10734</v>
      </c>
      <c r="F7" s="24">
        <v>10734</v>
      </c>
      <c r="G7" s="370">
        <v>13893</v>
      </c>
    </row>
    <row r="8" spans="1:7" ht="19.5" customHeight="1">
      <c r="A8" s="22" t="s">
        <v>81</v>
      </c>
      <c r="B8" s="147" t="s">
        <v>160</v>
      </c>
      <c r="C8" s="24">
        <v>25083</v>
      </c>
      <c r="D8" s="24">
        <v>25083</v>
      </c>
      <c r="E8" s="24">
        <v>25083</v>
      </c>
      <c r="F8" s="24">
        <v>25083</v>
      </c>
      <c r="G8" s="370">
        <v>19778</v>
      </c>
    </row>
    <row r="9" spans="1:7" ht="19.5" customHeight="1">
      <c r="A9" s="25" t="s">
        <v>82</v>
      </c>
      <c r="B9" s="148" t="s">
        <v>161</v>
      </c>
      <c r="C9" s="24">
        <v>12829</v>
      </c>
      <c r="D9" s="24">
        <v>12829</v>
      </c>
      <c r="E9" s="24">
        <v>12829</v>
      </c>
      <c r="F9" s="24">
        <v>12829</v>
      </c>
      <c r="G9" s="370">
        <v>12124</v>
      </c>
    </row>
    <row r="10" spans="1:7" ht="19.5" customHeight="1">
      <c r="A10" s="149" t="s">
        <v>162</v>
      </c>
      <c r="B10" s="148" t="s">
        <v>165</v>
      </c>
      <c r="C10" s="24">
        <v>668</v>
      </c>
      <c r="D10" s="24">
        <v>668</v>
      </c>
      <c r="E10" s="24">
        <v>668</v>
      </c>
      <c r="F10" s="24">
        <v>668</v>
      </c>
      <c r="G10" s="370">
        <v>668</v>
      </c>
    </row>
    <row r="11" spans="1:7" ht="19.5" customHeight="1">
      <c r="A11" s="25" t="s">
        <v>83</v>
      </c>
      <c r="B11" s="56" t="s">
        <v>128</v>
      </c>
      <c r="C11" s="24">
        <v>23</v>
      </c>
      <c r="D11" s="24">
        <v>54</v>
      </c>
      <c r="E11" s="24">
        <v>54</v>
      </c>
      <c r="F11" s="24">
        <v>843</v>
      </c>
      <c r="G11" s="370">
        <v>60</v>
      </c>
    </row>
    <row r="12" spans="1:7" ht="19.5" customHeight="1">
      <c r="A12" s="25" t="s">
        <v>349</v>
      </c>
      <c r="B12" s="147" t="s">
        <v>350</v>
      </c>
      <c r="C12" s="24"/>
      <c r="D12" s="24">
        <v>160</v>
      </c>
      <c r="E12" s="24">
        <v>231</v>
      </c>
      <c r="F12" s="24">
        <v>302</v>
      </c>
      <c r="G12" s="370">
        <v>1163</v>
      </c>
    </row>
    <row r="13" spans="1:7" ht="19.5" customHeight="1">
      <c r="A13" s="30" t="s">
        <v>116</v>
      </c>
      <c r="B13" s="57" t="s">
        <v>117</v>
      </c>
      <c r="C13" s="24">
        <v>6899</v>
      </c>
      <c r="D13" s="24">
        <v>6899</v>
      </c>
      <c r="E13" s="24">
        <v>8878</v>
      </c>
      <c r="F13" s="24">
        <v>8878</v>
      </c>
      <c r="G13" s="370">
        <v>11874</v>
      </c>
    </row>
    <row r="14" spans="1:7" ht="19.5" customHeight="1">
      <c r="A14" s="28"/>
      <c r="B14" s="55" t="s">
        <v>127</v>
      </c>
      <c r="C14" s="29">
        <f>SUM(C7:C13)</f>
        <v>56236</v>
      </c>
      <c r="D14" s="29">
        <f>SUM(D7:D13)</f>
        <v>56427</v>
      </c>
      <c r="E14" s="29">
        <f>SUM(E7:E13)</f>
        <v>58477</v>
      </c>
      <c r="F14" s="29">
        <f>SUM(F7:F13)</f>
        <v>59337</v>
      </c>
      <c r="G14" s="29">
        <f>SUM(G7:G13)</f>
        <v>59560</v>
      </c>
    </row>
    <row r="15" spans="1:7" ht="19.5" customHeight="1">
      <c r="A15" s="107" t="s">
        <v>87</v>
      </c>
      <c r="B15" s="106" t="s">
        <v>131</v>
      </c>
      <c r="C15" s="41"/>
      <c r="D15" s="41"/>
      <c r="E15" s="41"/>
      <c r="F15" s="41"/>
      <c r="G15" s="41"/>
    </row>
    <row r="16" spans="1:7" ht="19.5" customHeight="1">
      <c r="A16" s="275" t="s">
        <v>351</v>
      </c>
      <c r="B16" s="276" t="s">
        <v>352</v>
      </c>
      <c r="C16" s="277"/>
      <c r="D16" s="277">
        <v>34290</v>
      </c>
      <c r="E16" s="277">
        <v>36080</v>
      </c>
      <c r="F16" s="277">
        <v>36080</v>
      </c>
      <c r="G16" s="277">
        <v>36080</v>
      </c>
    </row>
    <row r="17" spans="1:7" ht="19.5" customHeight="1">
      <c r="A17" s="22" t="s">
        <v>129</v>
      </c>
      <c r="B17" s="122" t="s">
        <v>130</v>
      </c>
      <c r="C17" s="24">
        <v>313</v>
      </c>
      <c r="D17" s="24">
        <v>10313</v>
      </c>
      <c r="E17" s="24">
        <v>10313</v>
      </c>
      <c r="F17" s="24">
        <v>10313</v>
      </c>
      <c r="G17" s="370">
        <v>10313</v>
      </c>
    </row>
    <row r="18" spans="1:7" ht="19.5" customHeight="1">
      <c r="A18" s="123"/>
      <c r="B18" s="124" t="s">
        <v>132</v>
      </c>
      <c r="C18" s="29">
        <f>SUM(C17)</f>
        <v>313</v>
      </c>
      <c r="D18" s="29">
        <f>SUM(D16:D17)</f>
        <v>44603</v>
      </c>
      <c r="E18" s="29">
        <f>SUM(E16:E17)</f>
        <v>46393</v>
      </c>
      <c r="F18" s="29">
        <f>SUM(F16:F17)</f>
        <v>46393</v>
      </c>
      <c r="G18" s="29">
        <f>SUM(G16:G17)</f>
        <v>46393</v>
      </c>
    </row>
    <row r="19" spans="1:7" ht="19.5" customHeight="1">
      <c r="A19" s="30" t="s">
        <v>88</v>
      </c>
      <c r="B19" s="59" t="s">
        <v>53</v>
      </c>
      <c r="C19" s="41"/>
      <c r="D19" s="41"/>
      <c r="E19" s="41"/>
      <c r="F19" s="41"/>
      <c r="G19" s="41"/>
    </row>
    <row r="20" spans="1:7" ht="19.5" customHeight="1">
      <c r="A20" s="25" t="s">
        <v>114</v>
      </c>
      <c r="B20" s="147" t="s">
        <v>163</v>
      </c>
      <c r="C20" s="24">
        <v>4700</v>
      </c>
      <c r="D20" s="24">
        <v>4700</v>
      </c>
      <c r="E20" s="24">
        <v>4700</v>
      </c>
      <c r="F20" s="24">
        <v>4700</v>
      </c>
      <c r="G20" s="370">
        <v>4231</v>
      </c>
    </row>
    <row r="21" spans="1:7" ht="19.5" customHeight="1">
      <c r="A21" s="25" t="s">
        <v>89</v>
      </c>
      <c r="B21" s="56" t="s">
        <v>90</v>
      </c>
      <c r="C21" s="24"/>
      <c r="D21" s="24"/>
      <c r="E21" s="24"/>
      <c r="F21" s="24"/>
      <c r="G21" s="370"/>
    </row>
    <row r="22" spans="1:7" ht="19.5" customHeight="1">
      <c r="A22" s="25" t="s">
        <v>136</v>
      </c>
      <c r="B22" s="56" t="s">
        <v>137</v>
      </c>
      <c r="C22" s="24">
        <v>2600</v>
      </c>
      <c r="D22" s="24">
        <v>2600</v>
      </c>
      <c r="E22" s="24">
        <v>2600</v>
      </c>
      <c r="F22" s="24">
        <v>2600</v>
      </c>
      <c r="G22" s="370">
        <v>3199</v>
      </c>
    </row>
    <row r="23" spans="1:7" ht="19.5" customHeight="1">
      <c r="A23" s="25" t="s">
        <v>138</v>
      </c>
      <c r="B23" s="148" t="s">
        <v>169</v>
      </c>
      <c r="C23" s="24">
        <v>900</v>
      </c>
      <c r="D23" s="24">
        <v>900</v>
      </c>
      <c r="E23" s="24">
        <v>900</v>
      </c>
      <c r="F23" s="24">
        <v>900</v>
      </c>
      <c r="G23" s="370">
        <v>1264</v>
      </c>
    </row>
    <row r="24" spans="1:7" ht="19.5" customHeight="1">
      <c r="A24" s="25" t="s">
        <v>115</v>
      </c>
      <c r="B24" s="148" t="s">
        <v>400</v>
      </c>
      <c r="C24" s="24"/>
      <c r="D24" s="24"/>
      <c r="E24" s="24"/>
      <c r="F24" s="24"/>
      <c r="G24" s="370">
        <v>89</v>
      </c>
    </row>
    <row r="25" spans="1:7" ht="19.5" customHeight="1">
      <c r="A25" s="28"/>
      <c r="B25" s="125" t="s">
        <v>141</v>
      </c>
      <c r="C25" s="29">
        <f>SUM(C20:C24)</f>
        <v>8200</v>
      </c>
      <c r="D25" s="29">
        <f>SUM(D20:D24)</f>
        <v>8200</v>
      </c>
      <c r="E25" s="29">
        <f>SUM(E20:E24)</f>
        <v>8200</v>
      </c>
      <c r="F25" s="29">
        <f>SUM(F20:F24)</f>
        <v>8200</v>
      </c>
      <c r="G25" s="29">
        <f>SUM(G20:G24)</f>
        <v>8783</v>
      </c>
    </row>
    <row r="26" spans="1:7" ht="19.5" customHeight="1">
      <c r="A26" s="80" t="s">
        <v>91</v>
      </c>
      <c r="B26" s="55" t="s">
        <v>29</v>
      </c>
      <c r="C26" s="29">
        <v>26293</v>
      </c>
      <c r="D26" s="29">
        <v>26293</v>
      </c>
      <c r="E26" s="29">
        <v>26293</v>
      </c>
      <c r="F26" s="29">
        <v>26293</v>
      </c>
      <c r="G26" s="29">
        <v>26512</v>
      </c>
    </row>
    <row r="27" spans="1:7" ht="19.5" customHeight="1">
      <c r="A27" s="30" t="s">
        <v>92</v>
      </c>
      <c r="B27" s="58" t="s">
        <v>51</v>
      </c>
      <c r="C27" s="34"/>
      <c r="D27" s="34"/>
      <c r="E27" s="34"/>
      <c r="F27" s="34"/>
      <c r="G27" s="34"/>
    </row>
    <row r="28" spans="1:7" ht="19.5" customHeight="1">
      <c r="A28" s="25" t="s">
        <v>118</v>
      </c>
      <c r="B28" s="56" t="s">
        <v>119</v>
      </c>
      <c r="C28" s="109"/>
      <c r="D28" s="109"/>
      <c r="E28" s="109"/>
      <c r="F28" s="109"/>
      <c r="G28" s="371">
        <v>579</v>
      </c>
    </row>
    <row r="29" spans="1:7" ht="19.5" customHeight="1">
      <c r="A29" s="28"/>
      <c r="B29" s="55" t="s">
        <v>133</v>
      </c>
      <c r="C29" s="124">
        <f>SUM(C28)</f>
        <v>0</v>
      </c>
      <c r="D29" s="124">
        <f>SUM(D28)</f>
        <v>0</v>
      </c>
      <c r="E29" s="124">
        <f>SUM(E28)</f>
        <v>0</v>
      </c>
      <c r="F29" s="124"/>
      <c r="G29" s="124">
        <f>SUM(G28)</f>
        <v>579</v>
      </c>
    </row>
    <row r="30" spans="1:7" ht="19.5" customHeight="1">
      <c r="A30" s="30" t="s">
        <v>93</v>
      </c>
      <c r="B30" s="58" t="s">
        <v>94</v>
      </c>
      <c r="C30" s="23"/>
      <c r="D30" s="23"/>
      <c r="E30" s="23"/>
      <c r="F30" s="23"/>
      <c r="G30" s="23"/>
    </row>
    <row r="31" spans="1:7" ht="19.5" customHeight="1">
      <c r="A31" s="25" t="s">
        <v>120</v>
      </c>
      <c r="B31" s="148" t="s">
        <v>167</v>
      </c>
      <c r="C31" s="24"/>
      <c r="D31" s="24"/>
      <c r="E31" s="24"/>
      <c r="F31" s="24"/>
      <c r="G31" s="24"/>
    </row>
    <row r="32" spans="1:7" ht="19.5" customHeight="1">
      <c r="A32" s="25" t="s">
        <v>122</v>
      </c>
      <c r="B32" s="148" t="s">
        <v>168</v>
      </c>
      <c r="C32" s="24"/>
      <c r="D32" s="24"/>
      <c r="E32" s="24"/>
      <c r="F32" s="24"/>
      <c r="G32" s="370">
        <v>126</v>
      </c>
    </row>
    <row r="33" spans="1:7" ht="19.5" customHeight="1">
      <c r="A33" s="28"/>
      <c r="B33" s="55" t="s">
        <v>134</v>
      </c>
      <c r="C33" s="29">
        <f>SUM(C31:C32)</f>
        <v>0</v>
      </c>
      <c r="D33" s="29">
        <f>SUM(D31:D32)</f>
        <v>0</v>
      </c>
      <c r="E33" s="29">
        <f>SUM(E31:E32)</f>
        <v>0</v>
      </c>
      <c r="F33" s="29"/>
      <c r="G33" s="29">
        <f>SUM(G31:G32)</f>
        <v>126</v>
      </c>
    </row>
    <row r="34" spans="1:7" ht="19.5" customHeight="1">
      <c r="A34" s="31" t="s">
        <v>95</v>
      </c>
      <c r="B34" s="58" t="s">
        <v>96</v>
      </c>
      <c r="C34" s="23"/>
      <c r="D34" s="23"/>
      <c r="E34" s="23"/>
      <c r="F34" s="23"/>
      <c r="G34" s="23"/>
    </row>
    <row r="35" spans="1:7" ht="19.5" customHeight="1">
      <c r="A35" s="108" t="s">
        <v>121</v>
      </c>
      <c r="B35" s="147" t="s">
        <v>170</v>
      </c>
      <c r="C35" s="27"/>
      <c r="D35" s="27"/>
      <c r="E35" s="27"/>
      <c r="F35" s="27"/>
      <c r="G35" s="27"/>
    </row>
    <row r="36" spans="1:7" ht="19.5" customHeight="1">
      <c r="A36" s="108" t="s">
        <v>123</v>
      </c>
      <c r="B36" s="147" t="s">
        <v>171</v>
      </c>
      <c r="C36" s="27"/>
      <c r="D36" s="27"/>
      <c r="E36" s="27"/>
      <c r="F36" s="27"/>
      <c r="G36" s="369">
        <v>200</v>
      </c>
    </row>
    <row r="37" spans="1:7" ht="19.5" customHeight="1">
      <c r="A37" s="126"/>
      <c r="B37" s="55" t="s">
        <v>135</v>
      </c>
      <c r="C37" s="127">
        <f>SUM(C35:C36)</f>
        <v>0</v>
      </c>
      <c r="D37" s="127">
        <f>SUM(D35:D36)</f>
        <v>0</v>
      </c>
      <c r="E37" s="127">
        <f>SUM(E35:E36)</f>
        <v>0</v>
      </c>
      <c r="F37" s="127"/>
      <c r="G37" s="127">
        <f>SUM(G35:G36)</f>
        <v>200</v>
      </c>
    </row>
    <row r="38" spans="1:7" ht="19.5" customHeight="1">
      <c r="A38" s="128" t="s">
        <v>97</v>
      </c>
      <c r="B38" s="129" t="s">
        <v>98</v>
      </c>
      <c r="C38" s="130">
        <f>C14+C18+C25+C26+C29+C33+C37</f>
        <v>91042</v>
      </c>
      <c r="D38" s="130">
        <f>D14+D18+D25+D26+D29+D33+D37</f>
        <v>135523</v>
      </c>
      <c r="E38" s="130">
        <f>E14+E18+E25+E26+E29+E33+E37</f>
        <v>139363</v>
      </c>
      <c r="F38" s="130">
        <f>F14+F18+F25+F26+F29+F33+F37</f>
        <v>140223</v>
      </c>
      <c r="G38" s="130">
        <f>G14+G18+G25+G26+G29+G33+G37</f>
        <v>142153</v>
      </c>
    </row>
    <row r="39" spans="1:7" ht="19.5" customHeight="1">
      <c r="A39" s="298"/>
      <c r="B39" s="290" t="s">
        <v>387</v>
      </c>
      <c r="C39" s="291"/>
      <c r="D39" s="291"/>
      <c r="E39" s="291"/>
      <c r="F39" s="291"/>
      <c r="G39" s="291">
        <v>1384</v>
      </c>
    </row>
    <row r="40" spans="1:7" ht="19.5" customHeight="1">
      <c r="A40" s="30" t="s">
        <v>139</v>
      </c>
      <c r="B40" s="58" t="s">
        <v>159</v>
      </c>
      <c r="C40" s="23">
        <v>10436</v>
      </c>
      <c r="D40" s="23">
        <v>10436</v>
      </c>
      <c r="E40" s="23">
        <v>20436</v>
      </c>
      <c r="F40" s="23">
        <v>20436</v>
      </c>
      <c r="G40" s="23">
        <v>20336</v>
      </c>
    </row>
    <row r="41" spans="1:7" ht="19.5" customHeight="1">
      <c r="A41" s="28"/>
      <c r="B41" s="55" t="s">
        <v>140</v>
      </c>
      <c r="C41" s="29">
        <f>C38+C40</f>
        <v>101478</v>
      </c>
      <c r="D41" s="29">
        <f>D38+D40</f>
        <v>145959</v>
      </c>
      <c r="E41" s="29">
        <f>E38+E40</f>
        <v>159799</v>
      </c>
      <c r="F41" s="29">
        <f>F38+F40+F39</f>
        <v>160659</v>
      </c>
      <c r="G41" s="29">
        <f>G38+G40+G39</f>
        <v>163873</v>
      </c>
    </row>
    <row r="42" spans="1:7" ht="14.25">
      <c r="A42" s="26"/>
      <c r="B42" s="26"/>
      <c r="C42" s="26"/>
      <c r="D42" s="26"/>
      <c r="E42" s="26"/>
      <c r="F42" s="26"/>
      <c r="G42" s="26"/>
    </row>
    <row r="43" spans="1:7" ht="14.25">
      <c r="A43" s="26"/>
      <c r="B43" s="26"/>
      <c r="C43" s="26"/>
      <c r="D43" s="26"/>
      <c r="E43" s="26"/>
      <c r="F43" s="26"/>
      <c r="G43" s="26"/>
    </row>
    <row r="44" spans="1:7" ht="14.25">
      <c r="A44" s="26"/>
      <c r="B44" s="26"/>
      <c r="C44" s="26"/>
      <c r="D44" s="26"/>
      <c r="E44" s="26"/>
      <c r="F44" s="26"/>
      <c r="G44" s="26"/>
    </row>
    <row r="45" spans="1:7" ht="12.75" customHeight="1">
      <c r="A45" s="26"/>
      <c r="B45" s="26"/>
      <c r="C45" s="26"/>
      <c r="D45" s="26"/>
      <c r="E45" s="26"/>
      <c r="F45" s="26"/>
      <c r="G45" s="26"/>
    </row>
    <row r="46" spans="1:7" ht="18" customHeight="1">
      <c r="A46" s="429" t="s">
        <v>143</v>
      </c>
      <c r="B46" s="430" t="s">
        <v>13</v>
      </c>
      <c r="C46" s="427" t="s">
        <v>144</v>
      </c>
      <c r="D46" s="427" t="s">
        <v>344</v>
      </c>
      <c r="E46" s="427" t="s">
        <v>366</v>
      </c>
      <c r="F46" s="427" t="s">
        <v>377</v>
      </c>
      <c r="G46" s="427" t="s">
        <v>386</v>
      </c>
    </row>
    <row r="47" spans="1:7" ht="15" customHeight="1">
      <c r="A47" s="429"/>
      <c r="B47" s="430"/>
      <c r="C47" s="428"/>
      <c r="D47" s="428"/>
      <c r="E47" s="428"/>
      <c r="F47" s="428"/>
      <c r="G47" s="428"/>
    </row>
    <row r="48" spans="1:7" ht="15">
      <c r="A48" s="64" t="s">
        <v>142</v>
      </c>
      <c r="B48" s="133" t="s">
        <v>145</v>
      </c>
      <c r="C48" s="131"/>
      <c r="D48" s="131"/>
      <c r="E48" s="131"/>
      <c r="F48" s="131"/>
      <c r="G48" s="131"/>
    </row>
    <row r="49" spans="1:7" ht="14.25">
      <c r="A49" s="98" t="s">
        <v>99</v>
      </c>
      <c r="B49" s="63" t="s">
        <v>146</v>
      </c>
      <c r="C49" s="132"/>
      <c r="D49" s="132"/>
      <c r="E49" s="132"/>
      <c r="F49" s="132"/>
      <c r="G49" s="132"/>
    </row>
    <row r="50" spans="1:7" ht="14.25">
      <c r="A50" s="22" t="s">
        <v>100</v>
      </c>
      <c r="B50" s="63" t="s">
        <v>101</v>
      </c>
      <c r="C50" s="36"/>
      <c r="D50" s="36"/>
      <c r="E50" s="36"/>
      <c r="F50" s="36"/>
      <c r="G50" s="36"/>
    </row>
    <row r="51" spans="1:7" ht="19.5" customHeight="1">
      <c r="A51" s="98" t="s">
        <v>102</v>
      </c>
      <c r="B51" s="63" t="s">
        <v>103</v>
      </c>
      <c r="C51" s="12"/>
      <c r="D51" s="12"/>
      <c r="E51" s="12"/>
      <c r="F51" s="12"/>
      <c r="G51" s="12"/>
    </row>
    <row r="52" spans="1:7" ht="19.5" customHeight="1">
      <c r="A52" s="98"/>
      <c r="B52" s="63" t="s">
        <v>147</v>
      </c>
      <c r="C52" s="36">
        <v>28458</v>
      </c>
      <c r="D52" s="36">
        <v>28608</v>
      </c>
      <c r="E52" s="36">
        <v>29530</v>
      </c>
      <c r="F52" s="36">
        <v>29586</v>
      </c>
      <c r="G52" s="36">
        <v>31822</v>
      </c>
    </row>
    <row r="53" spans="1:7" ht="19.5" customHeight="1">
      <c r="A53" s="98" t="s">
        <v>104</v>
      </c>
      <c r="B53" s="63" t="s">
        <v>148</v>
      </c>
      <c r="C53" s="36">
        <v>7076</v>
      </c>
      <c r="D53" s="36">
        <v>7117</v>
      </c>
      <c r="E53" s="36">
        <v>7249</v>
      </c>
      <c r="F53" s="36">
        <v>7264</v>
      </c>
      <c r="G53" s="36">
        <v>7454</v>
      </c>
    </row>
    <row r="54" spans="1:7" ht="19.5" customHeight="1">
      <c r="A54" s="99" t="s">
        <v>105</v>
      </c>
      <c r="B54" s="63" t="s">
        <v>106</v>
      </c>
      <c r="C54" s="36">
        <v>40224</v>
      </c>
      <c r="D54" s="36">
        <v>40224</v>
      </c>
      <c r="E54" s="36">
        <v>41143</v>
      </c>
      <c r="F54" s="36">
        <v>41150</v>
      </c>
      <c r="G54" s="36">
        <v>39803</v>
      </c>
    </row>
    <row r="55" spans="1:7" ht="19.5" customHeight="1">
      <c r="A55" s="99" t="s">
        <v>107</v>
      </c>
      <c r="B55" s="63" t="s">
        <v>42</v>
      </c>
      <c r="C55" s="36">
        <v>10297</v>
      </c>
      <c r="D55" s="36">
        <v>10297</v>
      </c>
      <c r="E55" s="36">
        <v>10297</v>
      </c>
      <c r="F55" s="36">
        <v>11173</v>
      </c>
      <c r="G55" s="36">
        <v>11171</v>
      </c>
    </row>
    <row r="56" spans="1:7" ht="19.5" customHeight="1">
      <c r="A56" s="99" t="s">
        <v>108</v>
      </c>
      <c r="B56" s="150" t="s">
        <v>164</v>
      </c>
      <c r="C56" s="36">
        <v>14574</v>
      </c>
      <c r="D56" s="36">
        <v>7597</v>
      </c>
      <c r="E56" s="36">
        <v>6023</v>
      </c>
      <c r="F56" s="36">
        <v>5929</v>
      </c>
      <c r="G56" s="36">
        <v>8019</v>
      </c>
    </row>
    <row r="57" spans="1:7" ht="19.5" customHeight="1">
      <c r="A57" s="65"/>
      <c r="B57" s="134" t="s">
        <v>149</v>
      </c>
      <c r="C57" s="13">
        <f>C52+C53+C54+C55+C56</f>
        <v>100629</v>
      </c>
      <c r="D57" s="13">
        <f>D52+D53+D54+D55+D56</f>
        <v>93843</v>
      </c>
      <c r="E57" s="13">
        <f>E52+E53+E54+E55+E56</f>
        <v>94242</v>
      </c>
      <c r="F57" s="13">
        <f>F52+F53+F54+F55+F56</f>
        <v>95102</v>
      </c>
      <c r="G57" s="13">
        <f>G52+G53+G54+G55+G56</f>
        <v>98269</v>
      </c>
    </row>
    <row r="58" spans="1:7" ht="19.5" customHeight="1">
      <c r="A58" s="65" t="s">
        <v>109</v>
      </c>
      <c r="B58" s="97" t="s">
        <v>110</v>
      </c>
      <c r="C58" s="13">
        <v>826</v>
      </c>
      <c r="D58" s="13">
        <v>51616</v>
      </c>
      <c r="E58" s="13">
        <v>55057</v>
      </c>
      <c r="F58" s="13">
        <v>55057</v>
      </c>
      <c r="G58" s="13">
        <v>55081</v>
      </c>
    </row>
    <row r="59" spans="1:7" ht="19.5" customHeight="1">
      <c r="A59" s="65" t="s">
        <v>111</v>
      </c>
      <c r="B59" s="97" t="s">
        <v>52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ht="19.5" customHeight="1">
      <c r="A60" s="65" t="s">
        <v>112</v>
      </c>
      <c r="B60" s="97" t="s">
        <v>113</v>
      </c>
      <c r="C60" s="13"/>
      <c r="D60" s="13">
        <v>500</v>
      </c>
      <c r="E60" s="13">
        <v>500</v>
      </c>
      <c r="F60" s="13">
        <v>500</v>
      </c>
      <c r="G60" s="13">
        <v>523</v>
      </c>
    </row>
    <row r="61" spans="1:7" ht="19.5" customHeight="1">
      <c r="A61" s="65"/>
      <c r="B61" s="61" t="s">
        <v>378</v>
      </c>
      <c r="C61" s="13"/>
      <c r="D61" s="13"/>
      <c r="E61" s="13">
        <v>10000</v>
      </c>
      <c r="F61" s="13">
        <v>10000</v>
      </c>
      <c r="G61" s="13">
        <v>10000</v>
      </c>
    </row>
    <row r="62" spans="1:7" ht="19.5" customHeight="1">
      <c r="A62" s="65"/>
      <c r="B62" s="135" t="s">
        <v>150</v>
      </c>
      <c r="C62" s="13">
        <f>C58+C59+C60+C61</f>
        <v>826</v>
      </c>
      <c r="D62" s="13">
        <f>D58+D59+D60+D61</f>
        <v>52116</v>
      </c>
      <c r="E62" s="13">
        <f>E58+E59+E60+E61</f>
        <v>65557</v>
      </c>
      <c r="F62" s="13">
        <f>F58+F59+F60+F61</f>
        <v>65557</v>
      </c>
      <c r="G62" s="13">
        <f>G58+G59+G60+G61</f>
        <v>65604</v>
      </c>
    </row>
    <row r="63" spans="1:7" ht="19.5" customHeight="1">
      <c r="A63" s="65" t="s">
        <v>151</v>
      </c>
      <c r="B63" s="61" t="s">
        <v>152</v>
      </c>
      <c r="C63" s="13">
        <v>0</v>
      </c>
      <c r="D63" s="13">
        <v>0</v>
      </c>
      <c r="E63" s="13">
        <v>0</v>
      </c>
      <c r="F63" s="13"/>
      <c r="G63" s="13">
        <v>0</v>
      </c>
    </row>
    <row r="64" spans="1:7" ht="19.5" customHeight="1">
      <c r="A64" s="136"/>
      <c r="B64" s="137" t="s">
        <v>153</v>
      </c>
      <c r="C64" s="138">
        <f>C57+C62+C63</f>
        <v>101455</v>
      </c>
      <c r="D64" s="138">
        <f>D57+D62+D63</f>
        <v>145959</v>
      </c>
      <c r="E64" s="138">
        <f>E57+E62+E63</f>
        <v>159799</v>
      </c>
      <c r="F64" s="138">
        <f>F57+F62+F63</f>
        <v>160659</v>
      </c>
      <c r="G64" s="138">
        <f>G57+G62+G63</f>
        <v>163873</v>
      </c>
    </row>
    <row r="65" spans="1:3" ht="15">
      <c r="A65" s="11"/>
      <c r="B65" s="11"/>
      <c r="C65" s="11"/>
    </row>
    <row r="66" spans="1:3" ht="14.25">
      <c r="A66" s="26"/>
      <c r="B66" s="26"/>
      <c r="C66" s="26"/>
    </row>
    <row r="67" spans="1:3" ht="14.25">
      <c r="A67" s="26"/>
      <c r="B67" s="26"/>
      <c r="C67" s="26"/>
    </row>
    <row r="68" spans="1:3" ht="14.25">
      <c r="A68" s="26"/>
      <c r="B68" s="26"/>
      <c r="C68" s="26"/>
    </row>
    <row r="69" spans="1:3" ht="14.25">
      <c r="A69" s="26"/>
      <c r="B69" s="26"/>
      <c r="C69" s="26"/>
    </row>
    <row r="70" spans="1:3" ht="14.25">
      <c r="A70" s="26"/>
      <c r="B70" s="26"/>
      <c r="C70" s="26"/>
    </row>
    <row r="71" spans="1:3" ht="14.25">
      <c r="A71" s="26"/>
      <c r="B71" s="26"/>
      <c r="C71" s="26"/>
    </row>
    <row r="72" spans="1:3" ht="14.25">
      <c r="A72" s="26"/>
      <c r="B72" s="26"/>
      <c r="C72" s="26"/>
    </row>
    <row r="73" spans="1:3" ht="14.25">
      <c r="A73" s="26"/>
      <c r="B73" s="26"/>
      <c r="C73" s="26"/>
    </row>
    <row r="74" spans="1:3" ht="14.25">
      <c r="A74" s="26"/>
      <c r="B74" s="26"/>
      <c r="C74" s="26"/>
    </row>
    <row r="75" spans="1:3" ht="14.25">
      <c r="A75" s="26"/>
      <c r="B75" s="26"/>
      <c r="C75" s="26"/>
    </row>
    <row r="76" spans="1:3" ht="14.25">
      <c r="A76" s="26"/>
      <c r="B76" s="26"/>
      <c r="C76" s="26"/>
    </row>
    <row r="77" spans="1:3" ht="14.25">
      <c r="A77" s="26"/>
      <c r="B77" s="26"/>
      <c r="C77" s="26"/>
    </row>
    <row r="78" spans="1:3" ht="14.25">
      <c r="A78" s="26"/>
      <c r="B78" s="26"/>
      <c r="C78" s="26"/>
    </row>
    <row r="79" spans="1:3" ht="14.25">
      <c r="A79" s="26"/>
      <c r="B79" s="26"/>
      <c r="C79" s="26"/>
    </row>
    <row r="80" spans="1:3" ht="14.25">
      <c r="A80" s="26"/>
      <c r="B80" s="26"/>
      <c r="C80" s="26"/>
    </row>
    <row r="81" spans="1:3" ht="14.25">
      <c r="A81" s="26"/>
      <c r="B81" s="26"/>
      <c r="C81" s="26"/>
    </row>
    <row r="82" spans="1:3" ht="14.25">
      <c r="A82" s="26"/>
      <c r="B82" s="26"/>
      <c r="C82" s="26"/>
    </row>
    <row r="83" spans="1:3" ht="14.25">
      <c r="A83" s="26"/>
      <c r="B83" s="26"/>
      <c r="C83" s="26"/>
    </row>
    <row r="84" spans="1:3" ht="14.25">
      <c r="A84" s="26"/>
      <c r="B84" s="26"/>
      <c r="C84" s="26"/>
    </row>
    <row r="85" spans="1:3" ht="14.25">
      <c r="A85" s="26"/>
      <c r="B85" s="26"/>
      <c r="C85" s="26"/>
    </row>
    <row r="86" spans="1:3" ht="14.25">
      <c r="A86" s="26"/>
      <c r="B86" s="26"/>
      <c r="C86" s="26"/>
    </row>
    <row r="87" spans="1:3" ht="14.25">
      <c r="A87" s="26"/>
      <c r="B87" s="26"/>
      <c r="C87" s="26"/>
    </row>
    <row r="88" spans="1:3" ht="14.25">
      <c r="A88" s="26"/>
      <c r="B88" s="26"/>
      <c r="C88" s="26"/>
    </row>
    <row r="89" spans="1:3" ht="14.25">
      <c r="A89" s="26"/>
      <c r="B89" s="26"/>
      <c r="C89" s="26"/>
    </row>
    <row r="90" spans="1:3" ht="14.25">
      <c r="A90" s="26"/>
      <c r="B90" s="26"/>
      <c r="C90" s="26"/>
    </row>
    <row r="91" spans="1:3" ht="14.25">
      <c r="A91" s="26"/>
      <c r="B91" s="26"/>
      <c r="C91" s="26"/>
    </row>
    <row r="92" spans="1:3" ht="14.25">
      <c r="A92" s="26"/>
      <c r="B92" s="26"/>
      <c r="C92" s="26"/>
    </row>
    <row r="93" spans="1:3" ht="14.25">
      <c r="A93" s="26"/>
      <c r="B93" s="26"/>
      <c r="C93" s="26"/>
    </row>
    <row r="94" spans="1:3" ht="14.25">
      <c r="A94" s="26"/>
      <c r="B94" s="26"/>
      <c r="C94" s="26"/>
    </row>
    <row r="95" spans="1:3" ht="14.25">
      <c r="A95" s="26"/>
      <c r="B95" s="26"/>
      <c r="C95" s="26"/>
    </row>
    <row r="96" spans="1:3" ht="14.25">
      <c r="A96" s="26"/>
      <c r="B96" s="26"/>
      <c r="C96" s="26"/>
    </row>
    <row r="97" spans="1:3" ht="14.25">
      <c r="A97" s="26"/>
      <c r="B97" s="26"/>
      <c r="C97" s="26"/>
    </row>
    <row r="98" spans="1:3" ht="14.25">
      <c r="A98" s="26"/>
      <c r="B98" s="26"/>
      <c r="C98" s="26"/>
    </row>
    <row r="99" spans="1:3" ht="14.25">
      <c r="A99" s="26"/>
      <c r="B99" s="26"/>
      <c r="C99" s="26"/>
    </row>
    <row r="100" spans="1:3" ht="14.25">
      <c r="A100" s="26"/>
      <c r="B100" s="26"/>
      <c r="C100" s="26"/>
    </row>
    <row r="101" spans="1:3" ht="14.25">
      <c r="A101" s="26"/>
      <c r="B101" s="26"/>
      <c r="C101" s="26"/>
    </row>
    <row r="102" spans="1:3" ht="14.25">
      <c r="A102" s="26"/>
      <c r="B102" s="26"/>
      <c r="C102" s="26"/>
    </row>
    <row r="103" spans="1:3" ht="14.25">
      <c r="A103" s="26"/>
      <c r="B103" s="26"/>
      <c r="C103" s="26"/>
    </row>
    <row r="104" spans="1:3" ht="14.25">
      <c r="A104" s="26"/>
      <c r="B104" s="26"/>
      <c r="C104" s="26"/>
    </row>
    <row r="105" spans="1:3" ht="14.25">
      <c r="A105" s="26"/>
      <c r="B105" s="26"/>
      <c r="C105" s="26"/>
    </row>
    <row r="106" spans="1:3" ht="14.25">
      <c r="A106" s="26"/>
      <c r="B106" s="26"/>
      <c r="C106" s="26"/>
    </row>
    <row r="107" spans="1:3" ht="14.25">
      <c r="A107" s="26"/>
      <c r="B107" s="26"/>
      <c r="C107" s="26"/>
    </row>
    <row r="108" spans="1:3" ht="14.25">
      <c r="A108" s="26"/>
      <c r="B108" s="26"/>
      <c r="C108" s="26"/>
    </row>
    <row r="109" spans="1:3" ht="14.25">
      <c r="A109" s="26"/>
      <c r="B109" s="26"/>
      <c r="C109" s="26"/>
    </row>
    <row r="110" spans="1:3" ht="14.25">
      <c r="A110" s="26"/>
      <c r="B110" s="26"/>
      <c r="C110" s="26"/>
    </row>
    <row r="111" spans="1:3" ht="14.25">
      <c r="A111" s="26"/>
      <c r="B111" s="26"/>
      <c r="C111" s="26"/>
    </row>
    <row r="112" spans="1:3" ht="14.25">
      <c r="A112" s="26"/>
      <c r="B112" s="26"/>
      <c r="C112" s="26"/>
    </row>
    <row r="113" spans="1:3" ht="14.25">
      <c r="A113" s="26"/>
      <c r="B113" s="26"/>
      <c r="C113" s="26"/>
    </row>
    <row r="114" spans="1:3" ht="14.25">
      <c r="A114" s="26"/>
      <c r="B114" s="26"/>
      <c r="C114" s="26"/>
    </row>
    <row r="115" spans="1:3" ht="14.25">
      <c r="A115" s="26"/>
      <c r="B115" s="26"/>
      <c r="C115" s="26"/>
    </row>
    <row r="116" spans="1:3" ht="14.25">
      <c r="A116" s="26"/>
      <c r="B116" s="26"/>
      <c r="C116" s="26"/>
    </row>
    <row r="117" spans="1:3" ht="14.25">
      <c r="A117" s="26"/>
      <c r="B117" s="26"/>
      <c r="C117" s="26"/>
    </row>
    <row r="118" spans="1:3" ht="14.25">
      <c r="A118" s="26"/>
      <c r="B118" s="26"/>
      <c r="C118" s="26"/>
    </row>
    <row r="119" spans="1:3" ht="14.25">
      <c r="A119" s="26"/>
      <c r="B119" s="26"/>
      <c r="C119" s="26"/>
    </row>
    <row r="120" spans="1:3" ht="14.25">
      <c r="A120" s="26"/>
      <c r="B120" s="26"/>
      <c r="C120" s="26"/>
    </row>
    <row r="121" spans="1:3" ht="14.25">
      <c r="A121" s="26"/>
      <c r="B121" s="26"/>
      <c r="C121" s="26"/>
    </row>
    <row r="122" spans="1:3" ht="14.25">
      <c r="A122" s="26"/>
      <c r="B122" s="26"/>
      <c r="C122" s="26"/>
    </row>
    <row r="123" spans="1:3" ht="14.25">
      <c r="A123" s="26"/>
      <c r="B123" s="26"/>
      <c r="C123" s="26"/>
    </row>
    <row r="124" spans="1:3" ht="14.25">
      <c r="A124" s="26"/>
      <c r="B124" s="26"/>
      <c r="C124" s="26"/>
    </row>
    <row r="125" spans="1:3" ht="14.25">
      <c r="A125" s="26"/>
      <c r="B125" s="26"/>
      <c r="C125" s="26"/>
    </row>
    <row r="126" spans="1:3" ht="14.25">
      <c r="A126" s="26"/>
      <c r="B126" s="26"/>
      <c r="C126" s="26"/>
    </row>
    <row r="127" spans="1:3" ht="14.25">
      <c r="A127" s="26"/>
      <c r="B127" s="26"/>
      <c r="C127" s="26"/>
    </row>
    <row r="128" spans="1:3" ht="14.25">
      <c r="A128" s="26"/>
      <c r="B128" s="26"/>
      <c r="C128" s="26"/>
    </row>
    <row r="129" spans="1:3" ht="14.25">
      <c r="A129" s="26"/>
      <c r="B129" s="26"/>
      <c r="C129" s="26"/>
    </row>
    <row r="130" spans="1:3" ht="14.25">
      <c r="A130" s="26"/>
      <c r="B130" s="26"/>
      <c r="C130" s="26"/>
    </row>
    <row r="131" spans="1:3" ht="14.25">
      <c r="A131" s="26"/>
      <c r="B131" s="26"/>
      <c r="C131" s="26"/>
    </row>
    <row r="132" spans="1:3" ht="14.25">
      <c r="A132" s="26"/>
      <c r="B132" s="26"/>
      <c r="C132" s="26"/>
    </row>
    <row r="133" spans="1:3" ht="14.25">
      <c r="A133" s="26"/>
      <c r="B133" s="26"/>
      <c r="C133" s="26"/>
    </row>
    <row r="134" spans="1:3" ht="14.25">
      <c r="A134" s="26"/>
      <c r="B134" s="26"/>
      <c r="C134" s="26"/>
    </row>
    <row r="135" spans="1:3" ht="14.25">
      <c r="A135" s="26"/>
      <c r="B135" s="26"/>
      <c r="C135" s="26"/>
    </row>
    <row r="136" spans="1:3" ht="14.25">
      <c r="A136" s="26"/>
      <c r="B136" s="26"/>
      <c r="C136" s="26"/>
    </row>
    <row r="137" spans="1:3" ht="14.25">
      <c r="A137" s="26"/>
      <c r="B137" s="26"/>
      <c r="C137" s="26"/>
    </row>
    <row r="138" spans="1:3" ht="14.25">
      <c r="A138" s="26"/>
      <c r="B138" s="26"/>
      <c r="C138" s="26"/>
    </row>
    <row r="139" spans="1:3" ht="14.25">
      <c r="A139" s="26"/>
      <c r="B139" s="26"/>
      <c r="C139" s="26"/>
    </row>
    <row r="140" spans="1:3" ht="14.25">
      <c r="A140" s="26"/>
      <c r="B140" s="26"/>
      <c r="C140" s="26"/>
    </row>
    <row r="141" spans="1:3" ht="14.25">
      <c r="A141" s="26"/>
      <c r="B141" s="26"/>
      <c r="C141" s="26"/>
    </row>
    <row r="142" spans="1:3" ht="14.25">
      <c r="A142" s="26"/>
      <c r="B142" s="26"/>
      <c r="C142" s="26"/>
    </row>
    <row r="143" spans="1:3" ht="14.25">
      <c r="A143" s="26"/>
      <c r="B143" s="26"/>
      <c r="C143" s="26"/>
    </row>
    <row r="144" spans="1:3" ht="14.25">
      <c r="A144" s="26"/>
      <c r="B144" s="26"/>
      <c r="C144" s="26"/>
    </row>
    <row r="145" spans="1:3" ht="14.25">
      <c r="A145" s="26"/>
      <c r="B145" s="26"/>
      <c r="C145" s="26"/>
    </row>
    <row r="146" spans="1:3" ht="14.25">
      <c r="A146" s="26"/>
      <c r="B146" s="26"/>
      <c r="C146" s="26"/>
    </row>
    <row r="147" spans="1:3" ht="14.25">
      <c r="A147" s="26"/>
      <c r="B147" s="26"/>
      <c r="C147" s="26"/>
    </row>
    <row r="148" spans="1:3" ht="14.25">
      <c r="A148" s="26"/>
      <c r="B148" s="26"/>
      <c r="C148" s="26"/>
    </row>
    <row r="149" spans="1:3" ht="14.25">
      <c r="A149" s="26"/>
      <c r="B149" s="26"/>
      <c r="C149" s="26"/>
    </row>
    <row r="150" spans="1:3" ht="14.25">
      <c r="A150" s="26"/>
      <c r="B150" s="26"/>
      <c r="C150" s="26"/>
    </row>
    <row r="151" spans="1:3" ht="14.25">
      <c r="A151" s="26"/>
      <c r="B151" s="26"/>
      <c r="C151" s="26"/>
    </row>
    <row r="152" spans="1:3" ht="14.25">
      <c r="A152" s="26"/>
      <c r="B152" s="26"/>
      <c r="C152" s="26"/>
    </row>
    <row r="153" spans="1:3" ht="14.25">
      <c r="A153" s="26"/>
      <c r="B153" s="26"/>
      <c r="C153" s="26"/>
    </row>
    <row r="154" spans="1:3" ht="14.25">
      <c r="A154" s="26"/>
      <c r="B154" s="26"/>
      <c r="C154" s="26"/>
    </row>
    <row r="155" spans="1:3" ht="14.25">
      <c r="A155" s="26"/>
      <c r="B155" s="26"/>
      <c r="C155" s="26"/>
    </row>
    <row r="156" spans="1:3" ht="14.25">
      <c r="A156" s="26"/>
      <c r="B156" s="26"/>
      <c r="C156" s="26"/>
    </row>
    <row r="157" spans="1:3" ht="14.25">
      <c r="A157" s="26"/>
      <c r="B157" s="26"/>
      <c r="C157" s="26"/>
    </row>
    <row r="158" spans="1:3" ht="14.25">
      <c r="A158" s="26"/>
      <c r="B158" s="26"/>
      <c r="C158" s="26"/>
    </row>
    <row r="159" spans="1:3" ht="14.25">
      <c r="A159" s="26"/>
      <c r="B159" s="26"/>
      <c r="C159" s="26"/>
    </row>
    <row r="160" spans="1:3" ht="14.25">
      <c r="A160" s="26"/>
      <c r="B160" s="26"/>
      <c r="C160" s="26"/>
    </row>
    <row r="161" spans="1:3" ht="14.25">
      <c r="A161" s="26"/>
      <c r="B161" s="26"/>
      <c r="C161" s="26"/>
    </row>
    <row r="162" spans="1:3" ht="14.25">
      <c r="A162" s="26"/>
      <c r="B162" s="26"/>
      <c r="C162" s="26"/>
    </row>
    <row r="163" spans="1:3" ht="14.25">
      <c r="A163" s="26"/>
      <c r="B163" s="26"/>
      <c r="C163" s="26"/>
    </row>
    <row r="164" spans="1:3" ht="14.25">
      <c r="A164" s="26"/>
      <c r="B164" s="26"/>
      <c r="C164" s="26"/>
    </row>
    <row r="165" spans="1:3" ht="14.25">
      <c r="A165" s="26"/>
      <c r="B165" s="26"/>
      <c r="C165" s="26"/>
    </row>
    <row r="166" spans="1:3" ht="14.25">
      <c r="A166" s="26"/>
      <c r="B166" s="26"/>
      <c r="C166" s="26"/>
    </row>
    <row r="167" spans="1:3" ht="14.25">
      <c r="A167" s="26"/>
      <c r="B167" s="26"/>
      <c r="C167" s="26"/>
    </row>
    <row r="168" spans="1:3" ht="14.25">
      <c r="A168" s="26"/>
      <c r="B168" s="26"/>
      <c r="C168" s="26"/>
    </row>
    <row r="169" spans="1:3" ht="14.25">
      <c r="A169" s="26"/>
      <c r="B169" s="26"/>
      <c r="C169" s="26"/>
    </row>
    <row r="170" spans="1:3" ht="14.25">
      <c r="A170" s="26"/>
      <c r="B170" s="26"/>
      <c r="C170" s="26"/>
    </row>
    <row r="171" spans="1:3" ht="14.25">
      <c r="A171" s="26"/>
      <c r="B171" s="26"/>
      <c r="C171" s="26"/>
    </row>
    <row r="172" spans="1:3" ht="14.25">
      <c r="A172" s="26"/>
      <c r="B172" s="26"/>
      <c r="C172" s="26"/>
    </row>
    <row r="173" spans="1:3" ht="14.25">
      <c r="A173" s="26"/>
      <c r="B173" s="26"/>
      <c r="C173" s="26"/>
    </row>
    <row r="174" spans="1:3" ht="14.25">
      <c r="A174" s="26"/>
      <c r="B174" s="26"/>
      <c r="C174" s="26"/>
    </row>
    <row r="175" spans="1:3" ht="14.25">
      <c r="A175" s="26"/>
      <c r="B175" s="26"/>
      <c r="C175" s="26"/>
    </row>
    <row r="176" spans="1:3" ht="14.25">
      <c r="A176" s="26"/>
      <c r="B176" s="26"/>
      <c r="C176" s="26"/>
    </row>
    <row r="177" spans="1:3" ht="14.25">
      <c r="A177" s="26"/>
      <c r="B177" s="26"/>
      <c r="C177" s="26"/>
    </row>
    <row r="178" spans="1:3" ht="14.25">
      <c r="A178" s="26"/>
      <c r="B178" s="26"/>
      <c r="C178" s="26"/>
    </row>
    <row r="179" spans="1:3" ht="14.25">
      <c r="A179" s="26"/>
      <c r="B179" s="26"/>
      <c r="C179" s="26"/>
    </row>
    <row r="180" spans="1:3" ht="14.25">
      <c r="A180" s="26"/>
      <c r="B180" s="26"/>
      <c r="C180" s="26"/>
    </row>
    <row r="181" spans="1:3" ht="14.25">
      <c r="A181" s="26"/>
      <c r="B181" s="26"/>
      <c r="C181" s="26"/>
    </row>
    <row r="182" spans="1:3" ht="14.25">
      <c r="A182" s="26"/>
      <c r="B182" s="26"/>
      <c r="C182" s="26"/>
    </row>
    <row r="183" spans="1:3" ht="14.25">
      <c r="A183" s="26"/>
      <c r="B183" s="26"/>
      <c r="C183" s="26"/>
    </row>
    <row r="184" spans="1:3" ht="14.25">
      <c r="A184" s="26"/>
      <c r="B184" s="26"/>
      <c r="C184" s="26"/>
    </row>
    <row r="185" spans="1:3" ht="14.25">
      <c r="A185" s="26"/>
      <c r="B185" s="26"/>
      <c r="C185" s="26"/>
    </row>
    <row r="186" spans="1:3" ht="14.25">
      <c r="A186" s="26"/>
      <c r="B186" s="26"/>
      <c r="C186" s="26"/>
    </row>
    <row r="187" spans="1:3" ht="14.25">
      <c r="A187" s="26"/>
      <c r="B187" s="26"/>
      <c r="C187" s="26"/>
    </row>
  </sheetData>
  <sheetProtection/>
  <mergeCells count="14">
    <mergeCell ref="G2:G3"/>
    <mergeCell ref="G46:G47"/>
    <mergeCell ref="F46:F47"/>
    <mergeCell ref="F2:F3"/>
    <mergeCell ref="D2:D3"/>
    <mergeCell ref="D46:D47"/>
    <mergeCell ref="E2:E3"/>
    <mergeCell ref="E46:E47"/>
    <mergeCell ref="A2:A3"/>
    <mergeCell ref="B2:B3"/>
    <mergeCell ref="C2:C3"/>
    <mergeCell ref="C46:C47"/>
    <mergeCell ref="A46:A47"/>
    <mergeCell ref="B46:B47"/>
  </mergeCells>
  <printOptions horizontalCentered="1"/>
  <pageMargins left="0.35" right="0.2362204724409449" top="1.16" bottom="0.19" header="0.37" footer="0.19"/>
  <pageSetup horizontalDpi="600" verticalDpi="600" orientation="portrait" paperSize="9" scale="77" r:id="rId1"/>
  <headerFooter alignWithMargins="0">
    <oddHeader>&amp;C&amp;"Garamond,Félkövér"&amp;14 6/2015.(IV.29.) számú költségvetési rendelethez
&amp;12ZALASZABAR KÖZSÉG ÖNKORMÁNYZATA
BEVÉTELI ÉS KIADÁSI ELŐIRÁNYZATAINAK ÖSSZESÍTŐJE ROVATONKÉNT   
2014. ÉVBEN&amp;14
&amp;R&amp;A
&amp;P.oldal
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zoomScalePageLayoutView="0" workbookViewId="0" topLeftCell="B1">
      <selection activeCell="E23" sqref="E23"/>
    </sheetView>
  </sheetViews>
  <sheetFormatPr defaultColWidth="9.00390625" defaultRowHeight="12.75"/>
  <cols>
    <col min="1" max="1" width="3.75390625" style="378" customWidth="1"/>
    <col min="2" max="2" width="9.125" style="378" customWidth="1"/>
    <col min="3" max="3" width="8.375" style="378" customWidth="1"/>
    <col min="4" max="4" width="22.875" style="378" customWidth="1"/>
    <col min="5" max="5" width="25.625" style="378" customWidth="1"/>
    <col min="6" max="6" width="10.875" style="378" customWidth="1"/>
    <col min="7" max="7" width="11.125" style="378" customWidth="1"/>
    <col min="8" max="8" width="16.75390625" style="378" customWidth="1"/>
    <col min="9" max="9" width="9.125" style="378" customWidth="1"/>
    <col min="10" max="10" width="11.125" style="378" customWidth="1"/>
    <col min="11" max="11" width="11.375" style="378" customWidth="1"/>
    <col min="12" max="16384" width="9.125" style="378" customWidth="1"/>
  </cols>
  <sheetData>
    <row r="1" spans="10:11" ht="12.75">
      <c r="J1" s="515" t="s">
        <v>18</v>
      </c>
      <c r="K1" s="515"/>
    </row>
    <row r="2" spans="1:11" ht="24.75" customHeight="1">
      <c r="A2" s="505" t="s">
        <v>423</v>
      </c>
      <c r="B2" s="505" t="s">
        <v>424</v>
      </c>
      <c r="C2" s="505"/>
      <c r="D2" s="505"/>
      <c r="E2" s="517" t="s">
        <v>425</v>
      </c>
      <c r="F2" s="517"/>
      <c r="G2" s="517"/>
      <c r="H2" s="517" t="s">
        <v>426</v>
      </c>
      <c r="I2" s="517"/>
      <c r="J2" s="517"/>
      <c r="K2" s="379" t="s">
        <v>10</v>
      </c>
    </row>
    <row r="3" spans="1:11" ht="24.75" customHeight="1">
      <c r="A3" s="505"/>
      <c r="B3" s="505"/>
      <c r="C3" s="505"/>
      <c r="D3" s="505"/>
      <c r="E3" s="505" t="s">
        <v>427</v>
      </c>
      <c r="F3" s="505" t="s">
        <v>428</v>
      </c>
      <c r="G3" s="505" t="s">
        <v>429</v>
      </c>
      <c r="H3" s="505" t="s">
        <v>427</v>
      </c>
      <c r="I3" s="505" t="s">
        <v>428</v>
      </c>
      <c r="J3" s="505" t="s">
        <v>429</v>
      </c>
      <c r="K3" s="516" t="s">
        <v>430</v>
      </c>
    </row>
    <row r="4" spans="1:11" ht="24.75" customHeight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16"/>
    </row>
    <row r="5" spans="1:11" ht="24.75" customHeight="1">
      <c r="A5" s="380" t="s">
        <v>25</v>
      </c>
      <c r="B5" s="512" t="s">
        <v>431</v>
      </c>
      <c r="C5" s="513"/>
      <c r="D5" s="514"/>
      <c r="E5" s="380"/>
      <c r="F5" s="380"/>
      <c r="G5" s="380"/>
      <c r="H5" s="380"/>
      <c r="I5" s="380"/>
      <c r="J5" s="380"/>
      <c r="K5" s="381"/>
    </row>
    <row r="6" spans="1:11" ht="49.5" customHeight="1">
      <c r="A6" s="382" t="s">
        <v>3</v>
      </c>
      <c r="B6" s="507" t="s">
        <v>432</v>
      </c>
      <c r="C6" s="508"/>
      <c r="D6" s="508"/>
      <c r="E6" s="383"/>
      <c r="F6" s="384"/>
      <c r="G6" s="385"/>
      <c r="H6" s="386" t="s">
        <v>433</v>
      </c>
      <c r="I6" s="386" t="s">
        <v>433</v>
      </c>
      <c r="J6" s="386" t="s">
        <v>433</v>
      </c>
      <c r="K6" s="385"/>
    </row>
    <row r="7" spans="1:11" ht="30" customHeight="1">
      <c r="A7" s="382" t="s">
        <v>9</v>
      </c>
      <c r="B7" s="507" t="s">
        <v>434</v>
      </c>
      <c r="C7" s="508"/>
      <c r="D7" s="508"/>
      <c r="E7" s="386" t="s">
        <v>433</v>
      </c>
      <c r="F7" s="386"/>
      <c r="G7" s="386" t="s">
        <v>433</v>
      </c>
      <c r="H7" s="386" t="s">
        <v>433</v>
      </c>
      <c r="I7" s="386" t="s">
        <v>433</v>
      </c>
      <c r="J7" s="386" t="s">
        <v>433</v>
      </c>
      <c r="K7" s="386" t="s">
        <v>433</v>
      </c>
    </row>
    <row r="8" spans="1:11" ht="30" customHeight="1">
      <c r="A8" s="382" t="s">
        <v>5</v>
      </c>
      <c r="B8" s="507" t="s">
        <v>435</v>
      </c>
      <c r="C8" s="508"/>
      <c r="D8" s="508"/>
      <c r="E8" s="386" t="s">
        <v>433</v>
      </c>
      <c r="F8" s="386"/>
      <c r="G8" s="386" t="s">
        <v>433</v>
      </c>
      <c r="H8" s="386" t="s">
        <v>433</v>
      </c>
      <c r="I8" s="386" t="s">
        <v>433</v>
      </c>
      <c r="J8" s="386" t="s">
        <v>433</v>
      </c>
      <c r="K8" s="383" t="s">
        <v>433</v>
      </c>
    </row>
    <row r="9" spans="1:11" ht="33" customHeight="1">
      <c r="A9" s="382" t="s">
        <v>6</v>
      </c>
      <c r="B9" s="507" t="s">
        <v>436</v>
      </c>
      <c r="C9" s="508"/>
      <c r="D9" s="508"/>
      <c r="E9" s="387"/>
      <c r="F9" s="383"/>
      <c r="G9" s="388"/>
      <c r="H9" s="387" t="s">
        <v>437</v>
      </c>
      <c r="I9" s="389">
        <v>1</v>
      </c>
      <c r="J9" s="388">
        <v>10</v>
      </c>
      <c r="K9" s="385">
        <f>SUM(G9+J9)</f>
        <v>10</v>
      </c>
    </row>
    <row r="10" spans="1:11" ht="33" customHeight="1">
      <c r="A10" s="390"/>
      <c r="B10" s="509" t="s">
        <v>438</v>
      </c>
      <c r="C10" s="510"/>
      <c r="D10" s="511"/>
      <c r="E10" s="391"/>
      <c r="F10" s="392"/>
      <c r="G10" s="393">
        <f>SUM(G6:G9)</f>
        <v>0</v>
      </c>
      <c r="H10" s="391"/>
      <c r="I10" s="394"/>
      <c r="J10" s="395">
        <f>SUM(J9)</f>
        <v>10</v>
      </c>
      <c r="K10" s="393">
        <f>SUM(K5:K9)</f>
        <v>10</v>
      </c>
    </row>
    <row r="11" spans="2:4" ht="12.75">
      <c r="B11" s="506"/>
      <c r="C11" s="506"/>
      <c r="D11" s="506"/>
    </row>
    <row r="19" ht="12.75">
      <c r="D19" s="396"/>
    </row>
  </sheetData>
  <sheetProtection/>
  <mergeCells count="19">
    <mergeCell ref="J1:K1"/>
    <mergeCell ref="J3:J4"/>
    <mergeCell ref="K3:K4"/>
    <mergeCell ref="E2:G2"/>
    <mergeCell ref="H2:J2"/>
    <mergeCell ref="E3:E4"/>
    <mergeCell ref="H3:H4"/>
    <mergeCell ref="I3:I4"/>
    <mergeCell ref="F3:F4"/>
    <mergeCell ref="G3:G4"/>
    <mergeCell ref="A2:A4"/>
    <mergeCell ref="B11:D11"/>
    <mergeCell ref="B8:D8"/>
    <mergeCell ref="B9:D9"/>
    <mergeCell ref="B6:D6"/>
    <mergeCell ref="B7:D7"/>
    <mergeCell ref="B10:D10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6/2015. (IV.29.) számú költségvetési rendelethez
Zalaszabar Község Önkormányzata
2014.évi közvetett támogatásai
&amp;R&amp;A
&amp;P.oldal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Q12"/>
  <sheetViews>
    <sheetView zoomScalePageLayoutView="0" workbookViewId="0" topLeftCell="C1">
      <selection activeCell="P17" sqref="P17"/>
    </sheetView>
  </sheetViews>
  <sheetFormatPr defaultColWidth="9.00390625" defaultRowHeight="12.75"/>
  <cols>
    <col min="1" max="1" width="3.75390625" style="397" customWidth="1"/>
    <col min="2" max="3" width="9.125" style="397" customWidth="1"/>
    <col min="4" max="4" width="10.875" style="397" customWidth="1"/>
    <col min="5" max="5" width="8.75390625" style="397" customWidth="1"/>
    <col min="6" max="6" width="9.125" style="397" customWidth="1"/>
    <col min="7" max="7" width="8.375" style="397" customWidth="1"/>
    <col min="8" max="8" width="8.25390625" style="397" customWidth="1"/>
    <col min="9" max="10" width="8.375" style="397" customWidth="1"/>
    <col min="11" max="11" width="9.625" style="397" customWidth="1"/>
    <col min="12" max="12" width="9.00390625" style="397" customWidth="1"/>
    <col min="13" max="13" width="8.625" style="397" customWidth="1"/>
    <col min="14" max="14" width="9.00390625" style="397" customWidth="1"/>
    <col min="15" max="16" width="8.00390625" style="397" customWidth="1"/>
    <col min="17" max="17" width="9.75390625" style="397" customWidth="1"/>
    <col min="18" max="16384" width="9.125" style="397" customWidth="1"/>
  </cols>
  <sheetData>
    <row r="1" spans="15:17" ht="12.75">
      <c r="O1" s="520" t="s">
        <v>18</v>
      </c>
      <c r="P1" s="520"/>
      <c r="Q1" s="520"/>
    </row>
    <row r="2" spans="1:17" ht="24.75" customHeight="1">
      <c r="A2" s="398" t="s">
        <v>19</v>
      </c>
      <c r="B2" s="521" t="s">
        <v>13</v>
      </c>
      <c r="C2" s="521"/>
      <c r="D2" s="521"/>
      <c r="E2" s="399" t="s">
        <v>439</v>
      </c>
      <c r="F2" s="399" t="s">
        <v>440</v>
      </c>
      <c r="G2" s="399" t="s">
        <v>441</v>
      </c>
      <c r="H2" s="399" t="s">
        <v>442</v>
      </c>
      <c r="I2" s="399" t="s">
        <v>443</v>
      </c>
      <c r="J2" s="399" t="s">
        <v>444</v>
      </c>
      <c r="K2" s="399" t="s">
        <v>445</v>
      </c>
      <c r="L2" s="399" t="s">
        <v>446</v>
      </c>
      <c r="M2" s="399" t="s">
        <v>447</v>
      </c>
      <c r="N2" s="399" t="s">
        <v>448</v>
      </c>
      <c r="O2" s="399" t="s">
        <v>449</v>
      </c>
      <c r="P2" s="399" t="s">
        <v>450</v>
      </c>
      <c r="Q2" s="399" t="s">
        <v>10</v>
      </c>
    </row>
    <row r="3" spans="1:17" ht="24.75" customHeight="1">
      <c r="A3" s="400"/>
      <c r="B3" s="519" t="s">
        <v>451</v>
      </c>
      <c r="C3" s="519"/>
      <c r="D3" s="519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24.75" customHeight="1">
      <c r="A4" s="402" t="s">
        <v>2</v>
      </c>
      <c r="B4" s="518" t="s">
        <v>452</v>
      </c>
      <c r="C4" s="518"/>
      <c r="D4" s="518"/>
      <c r="E4" s="403">
        <v>5001</v>
      </c>
      <c r="F4" s="403">
        <v>6285</v>
      </c>
      <c r="G4" s="403">
        <v>7880</v>
      </c>
      <c r="H4" s="403">
        <v>5225</v>
      </c>
      <c r="I4" s="403">
        <v>5125</v>
      </c>
      <c r="J4" s="403">
        <v>9780</v>
      </c>
      <c r="K4" s="403">
        <v>5110</v>
      </c>
      <c r="L4" s="403">
        <v>5105</v>
      </c>
      <c r="M4" s="403">
        <v>52619</v>
      </c>
      <c r="N4" s="403">
        <v>5190</v>
      </c>
      <c r="O4" s="403">
        <v>5213</v>
      </c>
      <c r="P4" s="403">
        <v>9801</v>
      </c>
      <c r="Q4" s="404">
        <f>SUM(E4:P4)</f>
        <v>122334</v>
      </c>
    </row>
    <row r="5" spans="1:17" ht="24.75" customHeight="1">
      <c r="A5" s="402" t="s">
        <v>4</v>
      </c>
      <c r="B5" s="518" t="s">
        <v>453</v>
      </c>
      <c r="C5" s="518"/>
      <c r="D5" s="518"/>
      <c r="E5" s="403">
        <v>2250</v>
      </c>
      <c r="F5" s="403">
        <v>2250</v>
      </c>
      <c r="G5" s="403">
        <v>2713</v>
      </c>
      <c r="H5" s="403">
        <v>2250</v>
      </c>
      <c r="I5" s="403">
        <v>2250</v>
      </c>
      <c r="J5" s="403">
        <v>2562</v>
      </c>
      <c r="K5" s="403"/>
      <c r="L5" s="403"/>
      <c r="M5" s="403">
        <v>2260</v>
      </c>
      <c r="N5" s="403">
        <v>2260</v>
      </c>
      <c r="O5" s="403">
        <v>2260</v>
      </c>
      <c r="P5" s="403">
        <v>2570</v>
      </c>
      <c r="Q5" s="404">
        <f>SUM(E5:P5)</f>
        <v>23625</v>
      </c>
    </row>
    <row r="6" spans="1:17" ht="24.75" customHeight="1">
      <c r="A6" s="402"/>
      <c r="B6" s="518"/>
      <c r="C6" s="518"/>
      <c r="D6" s="518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4">
        <f>SUM(E6:P6)</f>
        <v>0</v>
      </c>
    </row>
    <row r="7" spans="1:17" ht="24.75" customHeight="1">
      <c r="A7" s="402"/>
      <c r="B7" s="519" t="s">
        <v>454</v>
      </c>
      <c r="C7" s="519"/>
      <c r="D7" s="519"/>
      <c r="E7" s="404">
        <f aca="true" t="shared" si="0" ref="E7:Q7">SUM(E4:E6)</f>
        <v>7251</v>
      </c>
      <c r="F7" s="404">
        <f t="shared" si="0"/>
        <v>8535</v>
      </c>
      <c r="G7" s="404">
        <f t="shared" si="0"/>
        <v>10593</v>
      </c>
      <c r="H7" s="404">
        <f t="shared" si="0"/>
        <v>7475</v>
      </c>
      <c r="I7" s="404">
        <f t="shared" si="0"/>
        <v>7375</v>
      </c>
      <c r="J7" s="404">
        <f t="shared" si="0"/>
        <v>12342</v>
      </c>
      <c r="K7" s="404">
        <f t="shared" si="0"/>
        <v>5110</v>
      </c>
      <c r="L7" s="404">
        <f t="shared" si="0"/>
        <v>5105</v>
      </c>
      <c r="M7" s="404">
        <f t="shared" si="0"/>
        <v>54879</v>
      </c>
      <c r="N7" s="404">
        <f t="shared" si="0"/>
        <v>7450</v>
      </c>
      <c r="O7" s="404">
        <f t="shared" si="0"/>
        <v>7473</v>
      </c>
      <c r="P7" s="404">
        <f t="shared" si="0"/>
        <v>12371</v>
      </c>
      <c r="Q7" s="404">
        <f t="shared" si="0"/>
        <v>145959</v>
      </c>
    </row>
    <row r="8" spans="1:17" ht="24.75" customHeight="1">
      <c r="A8" s="400"/>
      <c r="B8" s="519" t="s">
        <v>455</v>
      </c>
      <c r="C8" s="519"/>
      <c r="D8" s="519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</row>
    <row r="9" spans="1:17" ht="24.75" customHeight="1">
      <c r="A9" s="402" t="s">
        <v>5</v>
      </c>
      <c r="B9" s="518" t="s">
        <v>452</v>
      </c>
      <c r="C9" s="518"/>
      <c r="D9" s="518"/>
      <c r="E9" s="403">
        <v>3365</v>
      </c>
      <c r="F9" s="403">
        <v>3625</v>
      </c>
      <c r="G9" s="403">
        <v>5877</v>
      </c>
      <c r="H9" s="403">
        <v>3690</v>
      </c>
      <c r="I9" s="403">
        <v>3567</v>
      </c>
      <c r="J9" s="403">
        <v>9379</v>
      </c>
      <c r="K9" s="403">
        <v>3567</v>
      </c>
      <c r="L9" s="403">
        <v>2827</v>
      </c>
      <c r="M9" s="403">
        <v>47331</v>
      </c>
      <c r="N9" s="403">
        <v>3690</v>
      </c>
      <c r="O9" s="403">
        <v>8627</v>
      </c>
      <c r="P9" s="403">
        <v>21822</v>
      </c>
      <c r="Q9" s="404">
        <f>SUM(E9:P9)</f>
        <v>117367</v>
      </c>
    </row>
    <row r="10" spans="1:17" ht="24.75" customHeight="1">
      <c r="A10" s="402" t="s">
        <v>6</v>
      </c>
      <c r="B10" s="518" t="s">
        <v>453</v>
      </c>
      <c r="C10" s="518"/>
      <c r="D10" s="518"/>
      <c r="E10" s="403">
        <v>3804</v>
      </c>
      <c r="F10" s="403">
        <v>3805</v>
      </c>
      <c r="G10" s="403">
        <v>4321</v>
      </c>
      <c r="H10" s="403">
        <v>3805</v>
      </c>
      <c r="I10" s="403">
        <v>3804</v>
      </c>
      <c r="J10" s="403">
        <v>3804</v>
      </c>
      <c r="K10" s="403">
        <v>3804</v>
      </c>
      <c r="L10" s="403">
        <v>3805</v>
      </c>
      <c r="M10" s="403">
        <v>3805</v>
      </c>
      <c r="N10" s="403">
        <v>3805</v>
      </c>
      <c r="O10" s="403">
        <v>3805</v>
      </c>
      <c r="P10" s="403">
        <v>4139</v>
      </c>
      <c r="Q10" s="404">
        <f>SUM(E10:P10)</f>
        <v>46506</v>
      </c>
    </row>
    <row r="11" spans="1:17" ht="24.75" customHeight="1">
      <c r="A11" s="402"/>
      <c r="B11" s="518"/>
      <c r="C11" s="518"/>
      <c r="D11" s="518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4">
        <f>SUM(E11:P11)</f>
        <v>0</v>
      </c>
    </row>
    <row r="12" spans="1:17" ht="24.75" customHeight="1">
      <c r="A12" s="402"/>
      <c r="B12" s="519" t="s">
        <v>456</v>
      </c>
      <c r="C12" s="519"/>
      <c r="D12" s="519"/>
      <c r="E12" s="404">
        <f aca="true" t="shared" si="1" ref="E12:Q12">SUM(E9:E11)</f>
        <v>7169</v>
      </c>
      <c r="F12" s="404">
        <f t="shared" si="1"/>
        <v>7430</v>
      </c>
      <c r="G12" s="404">
        <f t="shared" si="1"/>
        <v>10198</v>
      </c>
      <c r="H12" s="404">
        <f t="shared" si="1"/>
        <v>7495</v>
      </c>
      <c r="I12" s="404">
        <f t="shared" si="1"/>
        <v>7371</v>
      </c>
      <c r="J12" s="404">
        <f t="shared" si="1"/>
        <v>13183</v>
      </c>
      <c r="K12" s="404">
        <f t="shared" si="1"/>
        <v>7371</v>
      </c>
      <c r="L12" s="404">
        <f t="shared" si="1"/>
        <v>6632</v>
      </c>
      <c r="M12" s="404">
        <f t="shared" si="1"/>
        <v>51136</v>
      </c>
      <c r="N12" s="404">
        <f t="shared" si="1"/>
        <v>7495</v>
      </c>
      <c r="O12" s="404">
        <f t="shared" si="1"/>
        <v>12432</v>
      </c>
      <c r="P12" s="404">
        <f t="shared" si="1"/>
        <v>25961</v>
      </c>
      <c r="Q12" s="404">
        <f t="shared" si="1"/>
        <v>163873</v>
      </c>
    </row>
  </sheetData>
  <sheetProtection/>
  <mergeCells count="12">
    <mergeCell ref="O1:Q1"/>
    <mergeCell ref="B12:D12"/>
    <mergeCell ref="B2:D2"/>
    <mergeCell ref="B3:D3"/>
    <mergeCell ref="B4:D4"/>
    <mergeCell ref="B5:D5"/>
    <mergeCell ref="B10:D10"/>
    <mergeCell ref="B11:D11"/>
    <mergeCell ref="B6:D6"/>
    <mergeCell ref="B8:D8"/>
    <mergeCell ref="B7:D7"/>
    <mergeCell ref="B9:D9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&amp;C&amp;"Garamond,Félkövér"&amp;14  6/2015. (IV.29.) számú költségvetési rendelethez
Zalaszabar Község Önkormányzata 2014.évi előirányzat felhasználási ütemterve 
&amp;R&amp;A
&amp;P.oldal
1000.-Ft-ban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4.375" style="0" customWidth="1"/>
    <col min="2" max="11" width="9.75390625" style="0" customWidth="1"/>
  </cols>
  <sheetData>
    <row r="1" spans="1:11" ht="48">
      <c r="A1" s="405" t="s">
        <v>457</v>
      </c>
      <c r="B1" s="406" t="s">
        <v>458</v>
      </c>
      <c r="C1" s="406" t="s">
        <v>459</v>
      </c>
      <c r="D1" s="406" t="s">
        <v>460</v>
      </c>
      <c r="E1" s="406" t="s">
        <v>461</v>
      </c>
      <c r="F1" s="406" t="s">
        <v>462</v>
      </c>
      <c r="G1" s="406" t="s">
        <v>463</v>
      </c>
      <c r="H1" s="406" t="s">
        <v>464</v>
      </c>
      <c r="I1" s="406" t="s">
        <v>465</v>
      </c>
      <c r="J1" s="406" t="s">
        <v>466</v>
      </c>
      <c r="K1" s="406" t="s">
        <v>467</v>
      </c>
    </row>
    <row r="2" spans="1:11" ht="19.5" customHeight="1">
      <c r="A2" s="407" t="s">
        <v>468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customHeight="1">
      <c r="A3" s="60" t="s">
        <v>469</v>
      </c>
      <c r="B3" s="60">
        <v>2</v>
      </c>
      <c r="C3" s="60"/>
      <c r="D3" s="60"/>
      <c r="E3" s="60"/>
      <c r="F3" s="60">
        <v>1</v>
      </c>
      <c r="G3" s="60"/>
      <c r="H3" s="60"/>
      <c r="I3" s="60">
        <v>1</v>
      </c>
      <c r="J3" s="60"/>
      <c r="K3" s="60">
        <f>SUM(C3:J3)</f>
        <v>2</v>
      </c>
    </row>
    <row r="4" spans="1:11" ht="19.5" customHeight="1">
      <c r="A4" s="60" t="s">
        <v>470</v>
      </c>
      <c r="B4" s="60">
        <v>9</v>
      </c>
      <c r="C4" s="60"/>
      <c r="D4" s="60"/>
      <c r="E4" s="60"/>
      <c r="F4" s="60"/>
      <c r="G4" s="60"/>
      <c r="H4" s="60"/>
      <c r="I4" s="60"/>
      <c r="J4" s="60">
        <v>17</v>
      </c>
      <c r="K4" s="60">
        <f>SUM(G4:J4)</f>
        <v>17</v>
      </c>
    </row>
    <row r="5" spans="1:11" s="300" customFormat="1" ht="19.5" customHeight="1">
      <c r="A5" s="408" t="s">
        <v>471</v>
      </c>
      <c r="B5" s="408">
        <f aca="true" t="shared" si="0" ref="B5:J5">SUM(B3:B4)</f>
        <v>11</v>
      </c>
      <c r="C5" s="408">
        <f t="shared" si="0"/>
        <v>0</v>
      </c>
      <c r="D5" s="408">
        <f t="shared" si="0"/>
        <v>0</v>
      </c>
      <c r="E5" s="408">
        <f t="shared" si="0"/>
        <v>0</v>
      </c>
      <c r="F5" s="408">
        <f t="shared" si="0"/>
        <v>1</v>
      </c>
      <c r="G5" s="408">
        <f t="shared" si="0"/>
        <v>0</v>
      </c>
      <c r="H5" s="408">
        <f t="shared" si="0"/>
        <v>0</v>
      </c>
      <c r="I5" s="408">
        <f t="shared" si="0"/>
        <v>1</v>
      </c>
      <c r="J5" s="408">
        <f t="shared" si="0"/>
        <v>17</v>
      </c>
      <c r="K5" s="408">
        <f>SUM(C5:J5)</f>
        <v>19</v>
      </c>
    </row>
    <row r="6" spans="1:11" s="300" customFormat="1" ht="19.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>
        <f>SUM(C6:J6)</f>
        <v>0</v>
      </c>
    </row>
    <row r="7" spans="1:11" ht="19.5" customHeight="1">
      <c r="A7" s="407" t="s">
        <v>472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9.5" customHeight="1">
      <c r="A8" s="60" t="s">
        <v>473</v>
      </c>
      <c r="B8" s="60">
        <v>6</v>
      </c>
      <c r="C8" s="60"/>
      <c r="D8" s="60">
        <v>4</v>
      </c>
      <c r="E8" s="60">
        <v>2</v>
      </c>
      <c r="F8" s="60"/>
      <c r="G8" s="60"/>
      <c r="H8" s="60"/>
      <c r="I8" s="60"/>
      <c r="J8" s="60"/>
      <c r="K8" s="60">
        <f aca="true" t="shared" si="1" ref="K8:K13">SUM(D8:J8)</f>
        <v>6</v>
      </c>
    </row>
    <row r="9" spans="1:11" ht="19.5" customHeight="1">
      <c r="A9" s="60" t="s">
        <v>474</v>
      </c>
      <c r="B9" s="60">
        <v>4</v>
      </c>
      <c r="C9" s="60"/>
      <c r="D9" s="60"/>
      <c r="E9" s="60"/>
      <c r="F9" s="60"/>
      <c r="G9" s="60">
        <v>2</v>
      </c>
      <c r="H9" s="60"/>
      <c r="I9" s="60">
        <v>2</v>
      </c>
      <c r="J9" s="60"/>
      <c r="K9" s="60">
        <f t="shared" si="1"/>
        <v>4</v>
      </c>
    </row>
    <row r="10" spans="1:11" ht="19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>
        <f t="shared" si="1"/>
        <v>0</v>
      </c>
    </row>
    <row r="11" spans="1:11" ht="19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>
        <f t="shared" si="1"/>
        <v>0</v>
      </c>
    </row>
    <row r="12" spans="1:11" ht="19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>
        <f t="shared" si="1"/>
        <v>0</v>
      </c>
    </row>
    <row r="13" spans="1:11" ht="19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>
        <f t="shared" si="1"/>
        <v>0</v>
      </c>
    </row>
    <row r="14" spans="1:11" ht="19.5" customHeight="1">
      <c r="A14" s="408" t="s">
        <v>475</v>
      </c>
      <c r="B14" s="408">
        <f aca="true" t="shared" si="2" ref="B14:K14">SUM(B7:B13)</f>
        <v>10</v>
      </c>
      <c r="C14" s="408">
        <f t="shared" si="2"/>
        <v>0</v>
      </c>
      <c r="D14" s="408">
        <f t="shared" si="2"/>
        <v>4</v>
      </c>
      <c r="E14" s="408">
        <f t="shared" si="2"/>
        <v>2</v>
      </c>
      <c r="F14" s="408">
        <f t="shared" si="2"/>
        <v>0</v>
      </c>
      <c r="G14" s="408">
        <f t="shared" si="2"/>
        <v>2</v>
      </c>
      <c r="H14" s="408">
        <f t="shared" si="2"/>
        <v>0</v>
      </c>
      <c r="I14" s="408">
        <f t="shared" si="2"/>
        <v>2</v>
      </c>
      <c r="J14" s="408">
        <f t="shared" si="2"/>
        <v>0</v>
      </c>
      <c r="K14" s="408">
        <f t="shared" si="2"/>
        <v>10</v>
      </c>
    </row>
    <row r="15" spans="1:11" s="300" customFormat="1" ht="19.5" customHeight="1">
      <c r="A15" s="409" t="s">
        <v>476</v>
      </c>
      <c r="B15" s="409">
        <f aca="true" t="shared" si="3" ref="B15:K15">SUM(B14+B6+B5)</f>
        <v>21</v>
      </c>
      <c r="C15" s="409">
        <f t="shared" si="3"/>
        <v>0</v>
      </c>
      <c r="D15" s="409">
        <f t="shared" si="3"/>
        <v>4</v>
      </c>
      <c r="E15" s="409">
        <f t="shared" si="3"/>
        <v>2</v>
      </c>
      <c r="F15" s="409">
        <f t="shared" si="3"/>
        <v>1</v>
      </c>
      <c r="G15" s="409">
        <f t="shared" si="3"/>
        <v>2</v>
      </c>
      <c r="H15" s="409">
        <f t="shared" si="3"/>
        <v>0</v>
      </c>
      <c r="I15" s="409">
        <f t="shared" si="3"/>
        <v>3</v>
      </c>
      <c r="J15" s="409">
        <f t="shared" si="3"/>
        <v>17</v>
      </c>
      <c r="K15" s="409">
        <f t="shared" si="3"/>
        <v>29</v>
      </c>
    </row>
    <row r="18" ht="12.75">
      <c r="A18" s="300"/>
    </row>
    <row r="19" ht="12.75">
      <c r="A19" s="300"/>
    </row>
  </sheetData>
  <sheetProtection/>
  <printOptions/>
  <pageMargins left="0.31496062992125984" right="0.2755905511811024" top="1.3385826771653544" bottom="0.7480314960629921" header="0.31496062992125984" footer="0.31496062992125984"/>
  <pageSetup horizontalDpi="600" verticalDpi="600" orientation="landscape" paperSize="9" r:id="rId1"/>
  <headerFooter alignWithMargins="0">
    <oddHeader>&amp;C6/2015.(IV.29.) számú költségvetési rendelethez
ZALASZABAR KÖZSÉG ÖNKORMÁNYZATA
2014. ÉVI LÉTSZÁMADATOK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6"/>
  <sheetViews>
    <sheetView view="pageLayout" zoomScaleSheetLayoutView="100" workbookViewId="0" topLeftCell="E13">
      <selection activeCell="P38" sqref="P38"/>
    </sheetView>
  </sheetViews>
  <sheetFormatPr defaultColWidth="9.00390625" defaultRowHeight="12.75"/>
  <cols>
    <col min="1" max="1" width="4.00390625" style="0" customWidth="1"/>
    <col min="2" max="2" width="35.75390625" style="0" customWidth="1"/>
    <col min="3" max="4" width="8.25390625" style="0" customWidth="1"/>
    <col min="5" max="5" width="8.625" style="0" customWidth="1"/>
    <col min="6" max="6" width="8.75390625" style="0" customWidth="1"/>
    <col min="7" max="8" width="8.25390625" style="0" customWidth="1"/>
    <col min="9" max="9" width="4.375" style="0" customWidth="1"/>
    <col min="10" max="10" width="29.625" style="0" customWidth="1"/>
    <col min="11" max="11" width="7.75390625" style="0" customWidth="1"/>
    <col min="12" max="12" width="8.375" style="0" customWidth="1"/>
    <col min="13" max="13" width="7.875" style="0" customWidth="1"/>
    <col min="14" max="14" width="8.125" style="0" customWidth="1"/>
    <col min="15" max="15" width="7.875" style="0" customWidth="1"/>
    <col min="16" max="16" width="7.75390625" style="0" customWidth="1"/>
  </cols>
  <sheetData>
    <row r="1" spans="1:16" ht="18" customHeight="1">
      <c r="A1" s="432" t="s">
        <v>14</v>
      </c>
      <c r="B1" s="414" t="s">
        <v>1</v>
      </c>
      <c r="C1" s="303" t="s">
        <v>172</v>
      </c>
      <c r="D1" s="303" t="s">
        <v>62</v>
      </c>
      <c r="E1" s="303" t="s">
        <v>62</v>
      </c>
      <c r="F1" s="303" t="s">
        <v>62</v>
      </c>
      <c r="G1" s="303" t="s">
        <v>62</v>
      </c>
      <c r="H1" s="303" t="s">
        <v>62</v>
      </c>
      <c r="I1" s="432" t="s">
        <v>14</v>
      </c>
      <c r="J1" s="414" t="s">
        <v>1</v>
      </c>
      <c r="K1" s="303" t="s">
        <v>49</v>
      </c>
      <c r="L1" s="303" t="s">
        <v>62</v>
      </c>
      <c r="M1" s="303" t="s">
        <v>62</v>
      </c>
      <c r="N1" s="303" t="s">
        <v>62</v>
      </c>
      <c r="O1" s="303" t="s">
        <v>62</v>
      </c>
      <c r="P1" s="303" t="s">
        <v>62</v>
      </c>
    </row>
    <row r="2" spans="1:16" ht="18" customHeight="1">
      <c r="A2" s="433"/>
      <c r="B2" s="415"/>
      <c r="C2" s="304" t="s">
        <v>173</v>
      </c>
      <c r="D2" s="304" t="s">
        <v>173</v>
      </c>
      <c r="E2" s="304" t="s">
        <v>345</v>
      </c>
      <c r="F2" s="304" t="s">
        <v>367</v>
      </c>
      <c r="G2" s="304" t="s">
        <v>372</v>
      </c>
      <c r="H2" s="304" t="s">
        <v>388</v>
      </c>
      <c r="I2" s="433"/>
      <c r="J2" s="415"/>
      <c r="K2" s="304" t="s">
        <v>173</v>
      </c>
      <c r="L2" s="304" t="s">
        <v>173</v>
      </c>
      <c r="M2" s="304" t="s">
        <v>345</v>
      </c>
      <c r="N2" s="304" t="s">
        <v>367</v>
      </c>
      <c r="O2" s="304" t="s">
        <v>372</v>
      </c>
      <c r="P2" s="304" t="s">
        <v>388</v>
      </c>
    </row>
    <row r="3" spans="1:16" ht="15" customHeight="1">
      <c r="A3" s="416" t="s">
        <v>174</v>
      </c>
      <c r="B3" s="417"/>
      <c r="C3" s="417"/>
      <c r="D3" s="417"/>
      <c r="E3" s="262"/>
      <c r="F3" s="262"/>
      <c r="G3" s="262"/>
      <c r="H3" s="262"/>
      <c r="I3" s="416" t="s">
        <v>23</v>
      </c>
      <c r="J3" s="417"/>
      <c r="K3" s="417"/>
      <c r="L3" s="417"/>
      <c r="M3" s="362"/>
      <c r="N3" s="362"/>
      <c r="O3" s="362"/>
      <c r="P3" s="158"/>
    </row>
    <row r="4" spans="1:16" ht="15" customHeight="1">
      <c r="A4" s="305" t="s">
        <v>25</v>
      </c>
      <c r="B4" s="306" t="s">
        <v>318</v>
      </c>
      <c r="C4" s="262"/>
      <c r="D4" s="302"/>
      <c r="E4" s="262"/>
      <c r="F4" s="262"/>
      <c r="G4" s="262"/>
      <c r="H4" s="262"/>
      <c r="I4" s="323" t="s">
        <v>25</v>
      </c>
      <c r="J4" s="306" t="s">
        <v>318</v>
      </c>
      <c r="K4" s="262"/>
      <c r="L4" s="302"/>
      <c r="M4" s="362"/>
      <c r="N4" s="362"/>
      <c r="O4" s="362"/>
      <c r="P4" s="158"/>
    </row>
    <row r="5" spans="1:16" ht="15" customHeight="1">
      <c r="A5" s="307" t="s">
        <v>2</v>
      </c>
      <c r="B5" s="308" t="s">
        <v>175</v>
      </c>
      <c r="C5" s="343">
        <v>27465</v>
      </c>
      <c r="D5" s="343">
        <v>3794</v>
      </c>
      <c r="E5" s="343">
        <v>3794</v>
      </c>
      <c r="F5" s="343">
        <v>3794</v>
      </c>
      <c r="G5" s="343">
        <v>26293</v>
      </c>
      <c r="H5" s="343">
        <v>6945</v>
      </c>
      <c r="I5" s="315" t="s">
        <v>2</v>
      </c>
      <c r="J5" s="297" t="s">
        <v>176</v>
      </c>
      <c r="K5" s="151"/>
      <c r="L5" s="151"/>
      <c r="M5" s="151"/>
      <c r="N5" s="151"/>
      <c r="O5" s="151"/>
      <c r="P5" s="151"/>
    </row>
    <row r="6" spans="1:16" ht="15" customHeight="1">
      <c r="A6" s="307" t="s">
        <v>4</v>
      </c>
      <c r="B6" s="309" t="s">
        <v>53</v>
      </c>
      <c r="C6" s="311"/>
      <c r="D6" s="311"/>
      <c r="E6" s="311"/>
      <c r="F6" s="311"/>
      <c r="G6" s="311"/>
      <c r="H6" s="311"/>
      <c r="I6" s="324"/>
      <c r="J6" s="297" t="s">
        <v>177</v>
      </c>
      <c r="K6" s="338">
        <v>21939</v>
      </c>
      <c r="L6" s="338">
        <v>7271</v>
      </c>
      <c r="M6" s="338">
        <v>7271</v>
      </c>
      <c r="N6" s="338">
        <v>8137</v>
      </c>
      <c r="O6" s="338">
        <v>8137</v>
      </c>
      <c r="P6" s="338">
        <v>10054</v>
      </c>
    </row>
    <row r="7" spans="1:16" ht="15" customHeight="1">
      <c r="A7" s="310"/>
      <c r="B7" s="311" t="s">
        <v>30</v>
      </c>
      <c r="C7" s="338">
        <v>7300</v>
      </c>
      <c r="D7" s="338">
        <v>7300</v>
      </c>
      <c r="E7" s="338">
        <v>7300</v>
      </c>
      <c r="F7" s="338">
        <v>7300</v>
      </c>
      <c r="G7" s="338">
        <v>7300</v>
      </c>
      <c r="H7" s="338">
        <v>7430</v>
      </c>
      <c r="I7" s="315"/>
      <c r="J7" s="297" t="s">
        <v>178</v>
      </c>
      <c r="K7" s="338">
        <v>5674</v>
      </c>
      <c r="L7" s="338">
        <v>1534</v>
      </c>
      <c r="M7" s="338">
        <v>1534</v>
      </c>
      <c r="N7" s="338">
        <v>1651</v>
      </c>
      <c r="O7" s="338">
        <v>1651</v>
      </c>
      <c r="P7" s="338">
        <v>1890</v>
      </c>
    </row>
    <row r="8" spans="1:16" ht="15" customHeight="1">
      <c r="A8" s="310"/>
      <c r="B8" s="311" t="s">
        <v>31</v>
      </c>
      <c r="C8" s="338">
        <v>900</v>
      </c>
      <c r="D8" s="338">
        <v>900</v>
      </c>
      <c r="E8" s="338">
        <v>900</v>
      </c>
      <c r="F8" s="338">
        <v>900</v>
      </c>
      <c r="G8" s="338">
        <v>900</v>
      </c>
      <c r="H8" s="338">
        <v>1264</v>
      </c>
      <c r="I8" s="315"/>
      <c r="J8" s="297" t="s">
        <v>179</v>
      </c>
      <c r="K8" s="338">
        <v>41956</v>
      </c>
      <c r="L8" s="338">
        <v>21294</v>
      </c>
      <c r="M8" s="338">
        <v>21294</v>
      </c>
      <c r="N8" s="338">
        <v>22213</v>
      </c>
      <c r="O8" s="338">
        <v>22220</v>
      </c>
      <c r="P8" s="338">
        <v>21514</v>
      </c>
    </row>
    <row r="9" spans="1:16" ht="15" customHeight="1">
      <c r="A9" s="310"/>
      <c r="B9" s="311" t="s">
        <v>401</v>
      </c>
      <c r="C9" s="338"/>
      <c r="D9" s="338"/>
      <c r="E9" s="338"/>
      <c r="F9" s="338"/>
      <c r="G9" s="338"/>
      <c r="H9" s="338">
        <v>89</v>
      </c>
      <c r="I9" s="315" t="s">
        <v>4</v>
      </c>
      <c r="J9" s="297" t="s">
        <v>353</v>
      </c>
      <c r="K9" s="338">
        <v>8016</v>
      </c>
      <c r="L9" s="338">
        <v>1973</v>
      </c>
      <c r="M9" s="338">
        <v>2225</v>
      </c>
      <c r="N9" s="338">
        <v>2225</v>
      </c>
      <c r="O9" s="338">
        <v>2225</v>
      </c>
      <c r="P9" s="338">
        <v>3602</v>
      </c>
    </row>
    <row r="10" spans="1:16" ht="15" customHeight="1">
      <c r="A10" s="310"/>
      <c r="B10" s="312" t="s">
        <v>141</v>
      </c>
      <c r="C10" s="344">
        <f aca="true" t="shared" si="0" ref="C10:H10">SUM(C7:C9)</f>
        <v>8200</v>
      </c>
      <c r="D10" s="377">
        <f t="shared" si="0"/>
        <v>8200</v>
      </c>
      <c r="E10" s="377">
        <f t="shared" si="0"/>
        <v>8200</v>
      </c>
      <c r="F10" s="344">
        <f t="shared" si="0"/>
        <v>8200</v>
      </c>
      <c r="G10" s="344">
        <f t="shared" si="0"/>
        <v>8200</v>
      </c>
      <c r="H10" s="344">
        <f t="shared" si="0"/>
        <v>8783</v>
      </c>
      <c r="I10" s="325" t="s">
        <v>5</v>
      </c>
      <c r="J10" s="297" t="s">
        <v>415</v>
      </c>
      <c r="K10" s="338">
        <v>1266</v>
      </c>
      <c r="L10" s="338">
        <v>972</v>
      </c>
      <c r="M10" s="338">
        <v>972</v>
      </c>
      <c r="N10" s="338">
        <v>972</v>
      </c>
      <c r="O10" s="338">
        <v>972</v>
      </c>
      <c r="P10" s="338">
        <v>1010</v>
      </c>
    </row>
    <row r="11" spans="1:17" ht="15" customHeight="1">
      <c r="A11" s="307" t="s">
        <v>5</v>
      </c>
      <c r="B11" s="313" t="s">
        <v>32</v>
      </c>
      <c r="C11" s="325"/>
      <c r="D11" s="325"/>
      <c r="E11" s="325"/>
      <c r="F11" s="325"/>
      <c r="G11" s="325"/>
      <c r="H11" s="325"/>
      <c r="I11" s="315" t="s">
        <v>6</v>
      </c>
      <c r="J11" s="297" t="s">
        <v>42</v>
      </c>
      <c r="K11" s="338">
        <v>10883</v>
      </c>
      <c r="L11" s="338">
        <v>10297</v>
      </c>
      <c r="M11" s="338">
        <v>10297</v>
      </c>
      <c r="N11" s="338">
        <v>10297</v>
      </c>
      <c r="O11" s="338">
        <v>11173</v>
      </c>
      <c r="P11" s="338">
        <v>11171</v>
      </c>
      <c r="Q11" s="299"/>
    </row>
    <row r="12" spans="1:16" ht="15" customHeight="1">
      <c r="A12" s="310"/>
      <c r="B12" s="314" t="s">
        <v>180</v>
      </c>
      <c r="C12" s="325"/>
      <c r="D12" s="325"/>
      <c r="E12" s="325"/>
      <c r="F12" s="325"/>
      <c r="G12" s="325"/>
      <c r="H12" s="325"/>
      <c r="I12" s="315" t="s">
        <v>7</v>
      </c>
      <c r="J12" s="326" t="s">
        <v>182</v>
      </c>
      <c r="K12" s="338"/>
      <c r="L12" s="338">
        <v>11652</v>
      </c>
      <c r="M12" s="338">
        <v>4400</v>
      </c>
      <c r="N12" s="338">
        <v>2826</v>
      </c>
      <c r="O12" s="338">
        <v>2732</v>
      </c>
      <c r="P12" s="338">
        <v>3007</v>
      </c>
    </row>
    <row r="13" spans="1:16" ht="15" customHeight="1">
      <c r="A13" s="310"/>
      <c r="B13" s="314" t="s">
        <v>181</v>
      </c>
      <c r="C13" s="325">
        <v>36144</v>
      </c>
      <c r="D13" s="325">
        <v>41684</v>
      </c>
      <c r="E13" s="325">
        <v>41684</v>
      </c>
      <c r="F13" s="325">
        <v>41684</v>
      </c>
      <c r="G13" s="325">
        <v>41684</v>
      </c>
      <c r="H13" s="325">
        <v>46463</v>
      </c>
      <c r="I13" s="315" t="s">
        <v>20</v>
      </c>
      <c r="J13" s="326" t="s">
        <v>404</v>
      </c>
      <c r="K13" s="338"/>
      <c r="L13" s="338"/>
      <c r="M13" s="338"/>
      <c r="N13" s="338"/>
      <c r="O13" s="338"/>
      <c r="P13" s="338">
        <v>52</v>
      </c>
    </row>
    <row r="14" spans="1:16" ht="15" customHeight="1">
      <c r="A14" s="310"/>
      <c r="B14" s="296" t="s">
        <v>183</v>
      </c>
      <c r="C14" s="325">
        <v>7659</v>
      </c>
      <c r="D14" s="325">
        <v>7630</v>
      </c>
      <c r="E14" s="325">
        <v>7630</v>
      </c>
      <c r="F14" s="325">
        <v>7630</v>
      </c>
      <c r="G14" s="325">
        <v>8490</v>
      </c>
      <c r="H14" s="325">
        <v>1163</v>
      </c>
      <c r="I14" s="315" t="s">
        <v>15</v>
      </c>
      <c r="J14" s="327" t="s">
        <v>184</v>
      </c>
      <c r="K14" s="151"/>
      <c r="L14" s="151"/>
      <c r="M14" s="151"/>
      <c r="N14" s="151"/>
      <c r="O14" s="151"/>
      <c r="P14" s="151"/>
    </row>
    <row r="15" spans="1:16" ht="15" customHeight="1">
      <c r="A15" s="310"/>
      <c r="B15" s="296" t="s">
        <v>414</v>
      </c>
      <c r="C15" s="325"/>
      <c r="D15" s="325">
        <v>23</v>
      </c>
      <c r="E15" s="325">
        <v>214</v>
      </c>
      <c r="F15" s="325">
        <v>285</v>
      </c>
      <c r="G15" s="325">
        <v>285</v>
      </c>
      <c r="H15" s="325">
        <v>60</v>
      </c>
      <c r="I15" s="315"/>
      <c r="J15" s="326" t="s">
        <v>408</v>
      </c>
      <c r="K15" s="338">
        <f aca="true" t="shared" si="1" ref="K15:P15">SUM(K6:K14)</f>
        <v>89734</v>
      </c>
      <c r="L15" s="338">
        <f t="shared" si="1"/>
        <v>54993</v>
      </c>
      <c r="M15" s="338">
        <f t="shared" si="1"/>
        <v>47993</v>
      </c>
      <c r="N15" s="338">
        <f t="shared" si="1"/>
        <v>48321</v>
      </c>
      <c r="O15" s="338">
        <f t="shared" si="1"/>
        <v>49110</v>
      </c>
      <c r="P15" s="338">
        <f t="shared" si="1"/>
        <v>52300</v>
      </c>
    </row>
    <row r="16" spans="1:16" ht="15" customHeight="1">
      <c r="A16" s="315"/>
      <c r="B16" s="316" t="s">
        <v>185</v>
      </c>
      <c r="C16" s="345">
        <f aca="true" t="shared" si="2" ref="C16:H16">SUM(C13:C15)</f>
        <v>43803</v>
      </c>
      <c r="D16" s="345">
        <f t="shared" si="2"/>
        <v>49337</v>
      </c>
      <c r="E16" s="345">
        <f t="shared" si="2"/>
        <v>49528</v>
      </c>
      <c r="F16" s="345">
        <f t="shared" si="2"/>
        <v>49599</v>
      </c>
      <c r="G16" s="345">
        <f t="shared" si="2"/>
        <v>50459</v>
      </c>
      <c r="H16" s="345">
        <f t="shared" si="2"/>
        <v>47686</v>
      </c>
      <c r="I16" s="307" t="s">
        <v>411</v>
      </c>
      <c r="J16" s="318" t="s">
        <v>393</v>
      </c>
      <c r="K16" s="151"/>
      <c r="L16" s="151"/>
      <c r="M16" s="151"/>
      <c r="N16" s="151"/>
      <c r="O16" s="151"/>
      <c r="P16" s="151"/>
    </row>
    <row r="17" spans="1:16" ht="15" customHeight="1">
      <c r="A17" s="307" t="s">
        <v>6</v>
      </c>
      <c r="B17" s="313" t="s">
        <v>26</v>
      </c>
      <c r="C17" s="346"/>
      <c r="D17" s="346"/>
      <c r="E17" s="346"/>
      <c r="F17" s="346"/>
      <c r="G17" s="346"/>
      <c r="H17" s="346"/>
      <c r="I17" s="315" t="s">
        <v>2</v>
      </c>
      <c r="J17" s="297" t="s">
        <v>418</v>
      </c>
      <c r="K17" s="151"/>
      <c r="L17" s="151"/>
      <c r="M17" s="151"/>
      <c r="N17" s="151"/>
      <c r="O17" s="151"/>
      <c r="P17" s="151"/>
    </row>
    <row r="18" spans="1:16" ht="15" customHeight="1">
      <c r="A18" s="310"/>
      <c r="B18" s="317" t="s">
        <v>186</v>
      </c>
      <c r="C18" s="325">
        <v>5506</v>
      </c>
      <c r="D18" s="346">
        <v>6899</v>
      </c>
      <c r="E18" s="346">
        <v>6899</v>
      </c>
      <c r="F18" s="325">
        <v>8878</v>
      </c>
      <c r="G18" s="325">
        <v>8878</v>
      </c>
      <c r="H18" s="325">
        <v>11874</v>
      </c>
      <c r="I18" s="315"/>
      <c r="J18" s="297" t="s">
        <v>177</v>
      </c>
      <c r="K18" s="338"/>
      <c r="L18" s="338">
        <v>21187</v>
      </c>
      <c r="M18" s="338">
        <v>21337</v>
      </c>
      <c r="N18" s="338">
        <v>21393</v>
      </c>
      <c r="O18" s="338">
        <v>21449</v>
      </c>
      <c r="P18" s="338">
        <v>21768</v>
      </c>
    </row>
    <row r="19" spans="1:16" ht="15" customHeight="1">
      <c r="A19" s="310"/>
      <c r="B19" s="317" t="s">
        <v>402</v>
      </c>
      <c r="C19" s="325"/>
      <c r="D19" s="325"/>
      <c r="E19" s="325"/>
      <c r="F19" s="325"/>
      <c r="G19" s="325"/>
      <c r="H19" s="325">
        <v>126</v>
      </c>
      <c r="I19" s="315"/>
      <c r="J19" s="297" t="s">
        <v>178</v>
      </c>
      <c r="K19" s="338"/>
      <c r="L19" s="338">
        <v>5542</v>
      </c>
      <c r="M19" s="338">
        <v>5583</v>
      </c>
      <c r="N19" s="338">
        <v>5598</v>
      </c>
      <c r="O19" s="338">
        <v>5613</v>
      </c>
      <c r="P19" s="338">
        <v>5564</v>
      </c>
    </row>
    <row r="20" spans="1:16" ht="15" customHeight="1">
      <c r="A20" s="310"/>
      <c r="B20" s="316" t="s">
        <v>187</v>
      </c>
      <c r="C20" s="345">
        <f aca="true" t="shared" si="3" ref="C20:H20">SUM(C18:C19)</f>
        <v>5506</v>
      </c>
      <c r="D20" s="345">
        <f t="shared" si="3"/>
        <v>6899</v>
      </c>
      <c r="E20" s="345">
        <f t="shared" si="3"/>
        <v>6899</v>
      </c>
      <c r="F20" s="345">
        <f t="shared" si="3"/>
        <v>8878</v>
      </c>
      <c r="G20" s="345">
        <f t="shared" si="3"/>
        <v>8878</v>
      </c>
      <c r="H20" s="345">
        <f t="shared" si="3"/>
        <v>12000</v>
      </c>
      <c r="I20" s="315"/>
      <c r="J20" s="297" t="s">
        <v>179</v>
      </c>
      <c r="K20" s="338"/>
      <c r="L20" s="338">
        <v>18930</v>
      </c>
      <c r="M20" s="338">
        <v>18930</v>
      </c>
      <c r="N20" s="338">
        <v>18930</v>
      </c>
      <c r="O20" s="338">
        <v>18930</v>
      </c>
      <c r="P20" s="338">
        <v>18289</v>
      </c>
    </row>
    <row r="21" spans="1:16" ht="15" customHeight="1">
      <c r="A21" s="307" t="s">
        <v>7</v>
      </c>
      <c r="B21" s="318" t="s">
        <v>416</v>
      </c>
      <c r="C21" s="325">
        <v>4760</v>
      </c>
      <c r="D21" s="325"/>
      <c r="E21" s="325"/>
      <c r="F21" s="325"/>
      <c r="G21" s="325"/>
      <c r="H21" s="325"/>
      <c r="I21" s="315"/>
      <c r="J21" s="314" t="s">
        <v>419</v>
      </c>
      <c r="K21" s="338"/>
      <c r="L21" s="338"/>
      <c r="M21" s="338"/>
      <c r="N21" s="338"/>
      <c r="O21" s="338"/>
      <c r="P21" s="338">
        <v>348</v>
      </c>
    </row>
    <row r="22" spans="1:16" ht="15" customHeight="1">
      <c r="A22" s="307" t="s">
        <v>20</v>
      </c>
      <c r="B22" s="318" t="s">
        <v>403</v>
      </c>
      <c r="C22" s="325"/>
      <c r="D22" s="325"/>
      <c r="E22" s="325"/>
      <c r="F22" s="325"/>
      <c r="G22" s="325"/>
      <c r="H22" s="325">
        <v>1384</v>
      </c>
      <c r="I22" s="315"/>
      <c r="J22" s="314"/>
      <c r="K22" s="338"/>
      <c r="L22" s="338"/>
      <c r="M22" s="338"/>
      <c r="N22" s="338"/>
      <c r="O22" s="338"/>
      <c r="P22" s="338"/>
    </row>
    <row r="23" spans="1:16" ht="15" customHeight="1">
      <c r="A23" s="307"/>
      <c r="B23" s="318" t="s">
        <v>408</v>
      </c>
      <c r="C23" s="342">
        <f aca="true" t="shared" si="4" ref="C23:H23">SUM(+C20+C16+C10+C5+D25+C22)</f>
        <v>107473</v>
      </c>
      <c r="D23" s="342">
        <f t="shared" si="4"/>
        <v>90729</v>
      </c>
      <c r="E23" s="342">
        <f t="shared" si="4"/>
        <v>90920</v>
      </c>
      <c r="F23" s="342">
        <f t="shared" si="4"/>
        <v>70471</v>
      </c>
      <c r="G23" s="342">
        <f t="shared" si="4"/>
        <v>113397</v>
      </c>
      <c r="H23" s="342">
        <f t="shared" si="4"/>
        <v>76798</v>
      </c>
      <c r="I23" s="315"/>
      <c r="J23" s="368" t="s">
        <v>410</v>
      </c>
      <c r="K23" s="343">
        <f aca="true" t="shared" si="5" ref="K23:P23">SUM(K18:K22)</f>
        <v>0</v>
      </c>
      <c r="L23" s="343">
        <f t="shared" si="5"/>
        <v>45659</v>
      </c>
      <c r="M23" s="343">
        <f t="shared" si="5"/>
        <v>45850</v>
      </c>
      <c r="N23" s="343">
        <f t="shared" si="5"/>
        <v>45921</v>
      </c>
      <c r="O23" s="343">
        <f t="shared" si="5"/>
        <v>45992</v>
      </c>
      <c r="P23" s="343">
        <f t="shared" si="5"/>
        <v>45969</v>
      </c>
    </row>
    <row r="24" spans="1:16" ht="15" customHeight="1">
      <c r="A24" s="307" t="s">
        <v>411</v>
      </c>
      <c r="B24" s="318" t="s">
        <v>393</v>
      </c>
      <c r="C24" s="325"/>
      <c r="D24" s="325"/>
      <c r="E24" s="325"/>
      <c r="F24" s="325"/>
      <c r="G24" s="325"/>
      <c r="H24" s="342"/>
      <c r="I24" s="315"/>
      <c r="J24" s="314"/>
      <c r="K24" s="151"/>
      <c r="L24" s="151"/>
      <c r="M24" s="151"/>
      <c r="N24" s="151"/>
      <c r="O24" s="151"/>
      <c r="P24" s="151"/>
    </row>
    <row r="25" spans="1:16" ht="15" customHeight="1">
      <c r="A25" s="307" t="s">
        <v>2</v>
      </c>
      <c r="B25" s="318" t="s">
        <v>409</v>
      </c>
      <c r="C25" s="325"/>
      <c r="D25" s="325">
        <v>22499</v>
      </c>
      <c r="E25" s="325">
        <v>22499</v>
      </c>
      <c r="F25" s="325">
        <v>22499</v>
      </c>
      <c r="G25" s="325"/>
      <c r="H25" s="325">
        <v>19567</v>
      </c>
      <c r="I25" s="315"/>
      <c r="J25" s="314"/>
      <c r="K25" s="151"/>
      <c r="L25" s="151"/>
      <c r="M25" s="151"/>
      <c r="N25" s="151"/>
      <c r="O25" s="151"/>
      <c r="P25" s="151"/>
    </row>
    <row r="26" spans="1:16" ht="15" customHeight="1">
      <c r="A26" s="307"/>
      <c r="B26" s="318" t="s">
        <v>410</v>
      </c>
      <c r="C26" s="325"/>
      <c r="D26" s="342">
        <f>SUM(D25)</f>
        <v>22499</v>
      </c>
      <c r="E26" s="342">
        <f>SUM(E25)</f>
        <v>22499</v>
      </c>
      <c r="F26" s="342">
        <f>SUM(F25)</f>
        <v>22499</v>
      </c>
      <c r="G26" s="342">
        <f>SUM(G25)</f>
        <v>0</v>
      </c>
      <c r="H26" s="342">
        <f>SUM(H25)</f>
        <v>19567</v>
      </c>
      <c r="I26" s="315"/>
      <c r="J26" s="314"/>
      <c r="K26" s="151"/>
      <c r="L26" s="151"/>
      <c r="M26" s="151"/>
      <c r="N26" s="151"/>
      <c r="O26" s="151"/>
      <c r="P26" s="151"/>
    </row>
    <row r="27" spans="1:16" ht="15" customHeight="1">
      <c r="A27" s="431" t="s">
        <v>33</v>
      </c>
      <c r="B27" s="431"/>
      <c r="C27" s="347">
        <f>C5+C10+C20+C16+C21</f>
        <v>89734</v>
      </c>
      <c r="D27" s="347">
        <f>D5+D10+D20+D16+D21+D26</f>
        <v>90729</v>
      </c>
      <c r="E27" s="347">
        <f>E5+E10+E20+E16+E21+E26</f>
        <v>90920</v>
      </c>
      <c r="F27" s="347">
        <f>F5+F10+F20+F16+F21+F26</f>
        <v>92970</v>
      </c>
      <c r="G27" s="347">
        <f>G5+G10+G20+G16+G21+G26</f>
        <v>93830</v>
      </c>
      <c r="H27" s="347">
        <f>SUM(H26+H23)</f>
        <v>96365</v>
      </c>
      <c r="I27" s="431" t="s">
        <v>412</v>
      </c>
      <c r="J27" s="431" t="s">
        <v>8</v>
      </c>
      <c r="K27" s="330">
        <f aca="true" t="shared" si="6" ref="K27:P27">SUM(K23+K15)</f>
        <v>89734</v>
      </c>
      <c r="L27" s="330">
        <f t="shared" si="6"/>
        <v>100652</v>
      </c>
      <c r="M27" s="330">
        <f t="shared" si="6"/>
        <v>93843</v>
      </c>
      <c r="N27" s="330">
        <f t="shared" si="6"/>
        <v>94242</v>
      </c>
      <c r="O27" s="330">
        <f t="shared" si="6"/>
        <v>95102</v>
      </c>
      <c r="P27" s="330">
        <f t="shared" si="6"/>
        <v>98269</v>
      </c>
    </row>
    <row r="28" spans="1:16" ht="15" customHeight="1">
      <c r="A28" s="420" t="s">
        <v>24</v>
      </c>
      <c r="B28" s="421"/>
      <c r="C28" s="365"/>
      <c r="D28" s="365"/>
      <c r="E28" s="365"/>
      <c r="F28" s="365"/>
      <c r="G28" s="365"/>
      <c r="H28" s="365"/>
      <c r="I28" s="422" t="s">
        <v>413</v>
      </c>
      <c r="J28" s="410"/>
      <c r="K28" s="331"/>
      <c r="L28" s="366"/>
      <c r="M28" s="332"/>
      <c r="N28" s="332"/>
      <c r="O28" s="332"/>
      <c r="P28" s="331"/>
    </row>
    <row r="29" spans="1:16" ht="15" customHeight="1">
      <c r="A29" s="363" t="s">
        <v>318</v>
      </c>
      <c r="B29" s="364"/>
      <c r="C29" s="365"/>
      <c r="D29" s="365"/>
      <c r="E29" s="365"/>
      <c r="F29" s="365"/>
      <c r="G29" s="365"/>
      <c r="H29" s="365"/>
      <c r="I29" s="319" t="s">
        <v>318</v>
      </c>
      <c r="J29" s="320"/>
      <c r="K29" s="348"/>
      <c r="L29" s="367"/>
      <c r="M29" s="349"/>
      <c r="N29" s="349"/>
      <c r="O29" s="349"/>
      <c r="P29" s="348"/>
    </row>
    <row r="30" spans="1:16" ht="15" customHeight="1">
      <c r="A30" s="310" t="s">
        <v>2</v>
      </c>
      <c r="B30" s="321" t="s">
        <v>188</v>
      </c>
      <c r="C30" s="334"/>
      <c r="D30" s="334"/>
      <c r="E30" s="334"/>
      <c r="F30" s="334"/>
      <c r="G30" s="334"/>
      <c r="H30" s="334">
        <v>579</v>
      </c>
      <c r="I30" s="310" t="s">
        <v>2</v>
      </c>
      <c r="J30" s="314" t="s">
        <v>189</v>
      </c>
      <c r="K30" s="333">
        <v>10351</v>
      </c>
      <c r="L30" s="333">
        <v>313</v>
      </c>
      <c r="M30" s="333">
        <v>51103</v>
      </c>
      <c r="N30" s="333">
        <v>54544</v>
      </c>
      <c r="O30" s="333">
        <v>54544</v>
      </c>
      <c r="P30" s="333">
        <v>54544</v>
      </c>
    </row>
    <row r="31" spans="1:16" s="146" customFormat="1" ht="14.25">
      <c r="A31" s="310" t="s">
        <v>4</v>
      </c>
      <c r="B31" s="317" t="s">
        <v>417</v>
      </c>
      <c r="C31" s="334">
        <v>2317</v>
      </c>
      <c r="D31" s="334">
        <v>313</v>
      </c>
      <c r="E31" s="334">
        <v>44603</v>
      </c>
      <c r="F31" s="334">
        <v>46393</v>
      </c>
      <c r="G31" s="334">
        <v>46393</v>
      </c>
      <c r="H31" s="334">
        <v>46393</v>
      </c>
      <c r="I31" s="310" t="s">
        <v>4</v>
      </c>
      <c r="J31" s="314" t="s">
        <v>190</v>
      </c>
      <c r="K31" s="334">
        <v>200</v>
      </c>
      <c r="L31" s="334"/>
      <c r="M31" s="334"/>
      <c r="N31" s="334"/>
      <c r="O31" s="334"/>
      <c r="P31" s="334"/>
    </row>
    <row r="32" spans="1:16" ht="15" customHeight="1">
      <c r="A32" s="310" t="s">
        <v>5</v>
      </c>
      <c r="B32" s="322" t="s">
        <v>191</v>
      </c>
      <c r="C32" s="334"/>
      <c r="D32" s="334"/>
      <c r="E32" s="334"/>
      <c r="F32" s="334"/>
      <c r="G32" s="334"/>
      <c r="H32" s="334">
        <v>200</v>
      </c>
      <c r="I32" s="310" t="s">
        <v>5</v>
      </c>
      <c r="J32" s="314" t="s">
        <v>192</v>
      </c>
      <c r="K32" s="334"/>
      <c r="L32" s="334"/>
      <c r="M32" s="334"/>
      <c r="N32" s="334"/>
      <c r="O32" s="334"/>
      <c r="P32" s="334"/>
    </row>
    <row r="33" spans="1:16" ht="15" customHeight="1">
      <c r="A33" s="310" t="s">
        <v>6</v>
      </c>
      <c r="B33" s="317" t="s">
        <v>193</v>
      </c>
      <c r="C33" s="334">
        <v>10129</v>
      </c>
      <c r="D33" s="334"/>
      <c r="E33" s="334"/>
      <c r="F33" s="334"/>
      <c r="G33" s="334"/>
      <c r="H33" s="334"/>
      <c r="I33" s="310" t="s">
        <v>6</v>
      </c>
      <c r="J33" s="314" t="s">
        <v>194</v>
      </c>
      <c r="K33" s="334">
        <v>1895</v>
      </c>
      <c r="L33" s="334"/>
      <c r="M33" s="334"/>
      <c r="N33" s="334">
        <v>10000</v>
      </c>
      <c r="O33" s="334">
        <v>10000</v>
      </c>
      <c r="P33" s="334">
        <v>10000</v>
      </c>
    </row>
    <row r="34" spans="1:16" ht="15" customHeight="1">
      <c r="A34" s="310" t="s">
        <v>7</v>
      </c>
      <c r="B34" s="317" t="s">
        <v>195</v>
      </c>
      <c r="C34" s="334"/>
      <c r="D34" s="334">
        <v>10436</v>
      </c>
      <c r="E34" s="334">
        <v>10436</v>
      </c>
      <c r="F34" s="334">
        <v>20436</v>
      </c>
      <c r="G34" s="334">
        <v>20436</v>
      </c>
      <c r="H34" s="334">
        <v>20336</v>
      </c>
      <c r="I34" s="328" t="s">
        <v>7</v>
      </c>
      <c r="J34" s="329" t="s">
        <v>354</v>
      </c>
      <c r="K34" s="334"/>
      <c r="L34" s="335"/>
      <c r="M34" s="335">
        <v>500</v>
      </c>
      <c r="N34" s="335">
        <v>500</v>
      </c>
      <c r="O34" s="335">
        <v>500</v>
      </c>
      <c r="P34" s="335">
        <v>523</v>
      </c>
    </row>
    <row r="35" spans="1:16" ht="15" customHeight="1">
      <c r="A35" s="310"/>
      <c r="B35" s="318" t="s">
        <v>408</v>
      </c>
      <c r="C35" s="339">
        <f aca="true" t="shared" si="7" ref="C35:H35">SUM(C30:C34)</f>
        <v>12446</v>
      </c>
      <c r="D35" s="339">
        <f t="shared" si="7"/>
        <v>10749</v>
      </c>
      <c r="E35" s="339">
        <f t="shared" si="7"/>
        <v>55039</v>
      </c>
      <c r="F35" s="339">
        <f t="shared" si="7"/>
        <v>66829</v>
      </c>
      <c r="G35" s="339">
        <f t="shared" si="7"/>
        <v>66829</v>
      </c>
      <c r="H35" s="339">
        <f t="shared" si="7"/>
        <v>67508</v>
      </c>
      <c r="I35" s="422" t="s">
        <v>393</v>
      </c>
      <c r="J35" s="411"/>
      <c r="K35" s="334"/>
      <c r="L35" s="335"/>
      <c r="M35" s="335"/>
      <c r="N35" s="335"/>
      <c r="O35" s="335"/>
      <c r="P35" s="335"/>
    </row>
    <row r="36" spans="1:16" ht="15" customHeight="1">
      <c r="A36" s="310"/>
      <c r="B36" s="318"/>
      <c r="C36" s="339"/>
      <c r="D36" s="339"/>
      <c r="E36" s="339"/>
      <c r="F36" s="339"/>
      <c r="G36" s="339"/>
      <c r="H36" s="339"/>
      <c r="I36" s="328" t="s">
        <v>2</v>
      </c>
      <c r="J36" s="329" t="s">
        <v>189</v>
      </c>
      <c r="K36" s="334"/>
      <c r="L36" s="335">
        <v>513</v>
      </c>
      <c r="M36" s="335">
        <v>513</v>
      </c>
      <c r="N36" s="335">
        <v>513</v>
      </c>
      <c r="O36" s="335">
        <v>513</v>
      </c>
      <c r="P36" s="335">
        <v>537</v>
      </c>
    </row>
    <row r="37" spans="1:16" ht="15" customHeight="1">
      <c r="A37" s="431" t="s">
        <v>196</v>
      </c>
      <c r="B37" s="431"/>
      <c r="C37" s="340">
        <f aca="true" t="shared" si="8" ref="C37:H37">SUM(C36+C35)</f>
        <v>12446</v>
      </c>
      <c r="D37" s="340">
        <f t="shared" si="8"/>
        <v>10749</v>
      </c>
      <c r="E37" s="340">
        <f t="shared" si="8"/>
        <v>55039</v>
      </c>
      <c r="F37" s="340">
        <f t="shared" si="8"/>
        <v>66829</v>
      </c>
      <c r="G37" s="340">
        <f t="shared" si="8"/>
        <v>66829</v>
      </c>
      <c r="H37" s="340">
        <f t="shared" si="8"/>
        <v>67508</v>
      </c>
      <c r="I37" s="431" t="s">
        <v>197</v>
      </c>
      <c r="J37" s="431"/>
      <c r="K37" s="336">
        <f aca="true" t="shared" si="9" ref="K37:P37">SUM(K30:K36)</f>
        <v>12446</v>
      </c>
      <c r="L37" s="336">
        <f t="shared" si="9"/>
        <v>826</v>
      </c>
      <c r="M37" s="336">
        <f t="shared" si="9"/>
        <v>52116</v>
      </c>
      <c r="N37" s="336">
        <f t="shared" si="9"/>
        <v>65557</v>
      </c>
      <c r="O37" s="336">
        <f t="shared" si="9"/>
        <v>65557</v>
      </c>
      <c r="P37" s="336">
        <f t="shared" si="9"/>
        <v>65604</v>
      </c>
    </row>
    <row r="38" spans="1:16" ht="15" customHeight="1">
      <c r="A38" s="418" t="s">
        <v>34</v>
      </c>
      <c r="B38" s="418"/>
      <c r="C38" s="341">
        <f aca="true" t="shared" si="10" ref="C38:H38">C27+C37</f>
        <v>102180</v>
      </c>
      <c r="D38" s="341">
        <f t="shared" si="10"/>
        <v>101478</v>
      </c>
      <c r="E38" s="341">
        <f t="shared" si="10"/>
        <v>145959</v>
      </c>
      <c r="F38" s="341">
        <f t="shared" si="10"/>
        <v>159799</v>
      </c>
      <c r="G38" s="341">
        <f t="shared" si="10"/>
        <v>160659</v>
      </c>
      <c r="H38" s="341">
        <f t="shared" si="10"/>
        <v>163873</v>
      </c>
      <c r="I38" s="419" t="s">
        <v>198</v>
      </c>
      <c r="J38" s="419"/>
      <c r="K38" s="337">
        <f aca="true" t="shared" si="11" ref="K38:P38">K27+K37</f>
        <v>102180</v>
      </c>
      <c r="L38" s="337">
        <f t="shared" si="11"/>
        <v>101478</v>
      </c>
      <c r="M38" s="337">
        <f t="shared" si="11"/>
        <v>145959</v>
      </c>
      <c r="N38" s="337">
        <f t="shared" si="11"/>
        <v>159799</v>
      </c>
      <c r="O38" s="337">
        <f t="shared" si="11"/>
        <v>160659</v>
      </c>
      <c r="P38" s="337">
        <f t="shared" si="11"/>
        <v>163873</v>
      </c>
    </row>
    <row r="39" ht="15" customHeight="1"/>
    <row r="40" ht="15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>
      <c r="I46" s="49"/>
    </row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</sheetData>
  <sheetProtection/>
  <mergeCells count="15">
    <mergeCell ref="A38:B38"/>
    <mergeCell ref="I38:J38"/>
    <mergeCell ref="A28:B28"/>
    <mergeCell ref="I28:J28"/>
    <mergeCell ref="A37:B37"/>
    <mergeCell ref="I37:J37"/>
    <mergeCell ref="I35:J35"/>
    <mergeCell ref="A27:B27"/>
    <mergeCell ref="I1:I2"/>
    <mergeCell ref="A1:A2"/>
    <mergeCell ref="I27:J27"/>
    <mergeCell ref="B1:B2"/>
    <mergeCell ref="J1:J2"/>
    <mergeCell ref="A3:D3"/>
    <mergeCell ref="I3:L3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5" r:id="rId1"/>
  <headerFooter alignWithMargins="0">
    <oddHeader>&amp;C&amp;"Garamond,Félkövér"&amp;12 6/2015. (IV.29.) számú költségvetési rendelethez
ZALASZABAR ÖNKORMÁNYZATA 
2014. ÉVI MŰKÖDÉSI ÉS FELHALMOZÁSI CÉLÚ BEVÉTELEI ÉS KIADÁSAI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J57"/>
  <sheetViews>
    <sheetView view="pageLayout" zoomScaleSheetLayoutView="75" workbookViewId="0" topLeftCell="N40">
      <selection activeCell="N52" sqref="N52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10.875" style="0" customWidth="1"/>
    <col min="4" max="4" width="50.00390625" style="0" customWidth="1"/>
    <col min="5" max="18" width="8.75390625" style="0" customWidth="1"/>
    <col min="19" max="19" width="6.00390625" style="0" customWidth="1"/>
    <col min="20" max="20" width="8.75390625" style="0" customWidth="1"/>
    <col min="21" max="21" width="11.00390625" style="0" customWidth="1"/>
    <col min="22" max="22" width="53.75390625" style="0" customWidth="1"/>
    <col min="23" max="27" width="8.75390625" style="0" customWidth="1"/>
    <col min="28" max="29" width="7.625" style="0" customWidth="1"/>
    <col min="30" max="30" width="7.75390625" style="0" customWidth="1"/>
    <col min="31" max="32" width="8.75390625" style="0" customWidth="1"/>
    <col min="33" max="33" width="7.125" style="0" customWidth="1"/>
    <col min="34" max="34" width="8.375" style="0" customWidth="1"/>
    <col min="35" max="35" width="11.125" style="0" customWidth="1"/>
    <col min="36" max="36" width="10.375" style="0" customWidth="1"/>
  </cols>
  <sheetData>
    <row r="1" spans="1:36" ht="18" customHeight="1">
      <c r="A1" s="435" t="s">
        <v>205</v>
      </c>
      <c r="B1" s="439" t="s">
        <v>206</v>
      </c>
      <c r="C1" s="435" t="s">
        <v>207</v>
      </c>
      <c r="D1" s="437" t="s">
        <v>13</v>
      </c>
      <c r="E1" s="412" t="s">
        <v>208</v>
      </c>
      <c r="F1" s="434"/>
      <c r="G1" s="434"/>
      <c r="H1" s="413"/>
      <c r="I1" s="412" t="s">
        <v>209</v>
      </c>
      <c r="J1" s="434"/>
      <c r="K1" s="434"/>
      <c r="L1" s="413"/>
      <c r="M1" s="412" t="s">
        <v>210</v>
      </c>
      <c r="N1" s="434"/>
      <c r="O1" s="434"/>
      <c r="P1" s="413"/>
      <c r="Q1" s="441" t="s">
        <v>211</v>
      </c>
      <c r="R1" s="435"/>
      <c r="S1" s="435" t="s">
        <v>205</v>
      </c>
      <c r="T1" s="439" t="s">
        <v>206</v>
      </c>
      <c r="U1" s="435" t="s">
        <v>207</v>
      </c>
      <c r="V1" s="437" t="s">
        <v>13</v>
      </c>
      <c r="W1" s="441" t="s">
        <v>212</v>
      </c>
      <c r="X1" s="435"/>
      <c r="Y1" s="441" t="s">
        <v>213</v>
      </c>
      <c r="Z1" s="435"/>
      <c r="AA1" s="412" t="s">
        <v>214</v>
      </c>
      <c r="AB1" s="434"/>
      <c r="AC1" s="434"/>
      <c r="AD1" s="413"/>
      <c r="AE1" s="441" t="s">
        <v>347</v>
      </c>
      <c r="AF1" s="435"/>
      <c r="AG1" s="441" t="s">
        <v>405</v>
      </c>
      <c r="AH1" s="435"/>
      <c r="AI1" s="441" t="s">
        <v>10</v>
      </c>
      <c r="AJ1" s="435"/>
    </row>
    <row r="2" spans="1:36" ht="18" customHeight="1">
      <c r="A2" s="436"/>
      <c r="B2" s="440"/>
      <c r="C2" s="436"/>
      <c r="D2" s="438"/>
      <c r="E2" s="412" t="s">
        <v>215</v>
      </c>
      <c r="F2" s="413"/>
      <c r="G2" s="412" t="s">
        <v>216</v>
      </c>
      <c r="H2" s="413"/>
      <c r="I2" s="412" t="s">
        <v>217</v>
      </c>
      <c r="J2" s="413"/>
      <c r="K2" s="412" t="s">
        <v>218</v>
      </c>
      <c r="L2" s="413"/>
      <c r="M2" s="412" t="s">
        <v>219</v>
      </c>
      <c r="N2" s="413"/>
      <c r="O2" s="412" t="s">
        <v>220</v>
      </c>
      <c r="P2" s="413"/>
      <c r="Q2" s="442"/>
      <c r="R2" s="436"/>
      <c r="S2" s="436"/>
      <c r="T2" s="440"/>
      <c r="U2" s="436"/>
      <c r="V2" s="438"/>
      <c r="W2" s="442"/>
      <c r="X2" s="436"/>
      <c r="Y2" s="442"/>
      <c r="Z2" s="436"/>
      <c r="AA2" s="412" t="s">
        <v>221</v>
      </c>
      <c r="AB2" s="413"/>
      <c r="AC2" s="412" t="s">
        <v>222</v>
      </c>
      <c r="AD2" s="413"/>
      <c r="AE2" s="442"/>
      <c r="AF2" s="436"/>
      <c r="AG2" s="442"/>
      <c r="AH2" s="436"/>
      <c r="AI2" s="442"/>
      <c r="AJ2" s="436"/>
    </row>
    <row r="3" spans="1:36" ht="15" customHeight="1">
      <c r="A3" s="264"/>
      <c r="B3" s="264"/>
      <c r="C3" s="264"/>
      <c r="D3" s="267"/>
      <c r="E3" s="263" t="s">
        <v>173</v>
      </c>
      <c r="F3" s="263" t="s">
        <v>346</v>
      </c>
      <c r="G3" s="263" t="s">
        <v>173</v>
      </c>
      <c r="H3" s="263" t="s">
        <v>346</v>
      </c>
      <c r="I3" s="263" t="s">
        <v>173</v>
      </c>
      <c r="J3" s="263" t="s">
        <v>346</v>
      </c>
      <c r="K3" s="263" t="s">
        <v>173</v>
      </c>
      <c r="L3" s="263" t="s">
        <v>346</v>
      </c>
      <c r="M3" s="263" t="s">
        <v>173</v>
      </c>
      <c r="N3" s="263" t="s">
        <v>346</v>
      </c>
      <c r="O3" s="263" t="s">
        <v>173</v>
      </c>
      <c r="P3" s="263" t="s">
        <v>346</v>
      </c>
      <c r="Q3" s="263" t="s">
        <v>173</v>
      </c>
      <c r="R3" s="263" t="s">
        <v>346</v>
      </c>
      <c r="S3" s="264"/>
      <c r="T3" s="264"/>
      <c r="U3" s="264"/>
      <c r="V3" s="267"/>
      <c r="W3" s="263" t="s">
        <v>173</v>
      </c>
      <c r="X3" s="263" t="s">
        <v>346</v>
      </c>
      <c r="Y3" s="263" t="s">
        <v>173</v>
      </c>
      <c r="Z3" s="263" t="s">
        <v>346</v>
      </c>
      <c r="AA3" s="263" t="s">
        <v>173</v>
      </c>
      <c r="AB3" s="263" t="s">
        <v>346</v>
      </c>
      <c r="AC3" s="263" t="s">
        <v>173</v>
      </c>
      <c r="AD3" s="263" t="s">
        <v>346</v>
      </c>
      <c r="AE3" s="263" t="s">
        <v>173</v>
      </c>
      <c r="AF3" s="263" t="s">
        <v>346</v>
      </c>
      <c r="AG3" s="263" t="s">
        <v>173</v>
      </c>
      <c r="AH3" s="263" t="s">
        <v>346</v>
      </c>
      <c r="AI3" s="263" t="s">
        <v>173</v>
      </c>
      <c r="AJ3" s="263" t="s">
        <v>346</v>
      </c>
    </row>
    <row r="4" spans="1:36" ht="17.25" customHeight="1">
      <c r="A4" s="152"/>
      <c r="B4" s="153"/>
      <c r="C4" s="154"/>
      <c r="D4" s="155" t="s">
        <v>223</v>
      </c>
      <c r="E4" s="156"/>
      <c r="F4" s="156"/>
      <c r="G4" s="156"/>
      <c r="H4" s="156"/>
      <c r="I4" s="156"/>
      <c r="J4" s="156"/>
      <c r="K4" s="156"/>
      <c r="L4" s="156"/>
      <c r="M4" s="157"/>
      <c r="N4" s="157"/>
      <c r="O4" s="157"/>
      <c r="P4" s="157"/>
      <c r="Q4" s="157"/>
      <c r="R4" s="157"/>
      <c r="S4" s="152"/>
      <c r="T4" s="153"/>
      <c r="U4" s="154"/>
      <c r="V4" s="155" t="s">
        <v>223</v>
      </c>
      <c r="W4" s="157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17.25" customHeight="1">
      <c r="A5" s="60"/>
      <c r="B5" s="158"/>
      <c r="C5" s="159"/>
      <c r="D5" s="160" t="s">
        <v>224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60"/>
      <c r="T5" s="158"/>
      <c r="U5" s="159"/>
      <c r="V5" s="160" t="s">
        <v>224</v>
      </c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162"/>
    </row>
    <row r="6" spans="1:36" ht="17.25" customHeight="1">
      <c r="A6" s="60"/>
      <c r="B6" s="163" t="s">
        <v>225</v>
      </c>
      <c r="C6" s="159"/>
      <c r="D6" s="164" t="s">
        <v>226</v>
      </c>
      <c r="E6" s="161"/>
      <c r="F6" s="161"/>
      <c r="G6" s="161"/>
      <c r="H6" s="161"/>
      <c r="I6" s="161"/>
      <c r="J6" s="161">
        <v>996</v>
      </c>
      <c r="K6" s="161"/>
      <c r="L6" s="161">
        <v>10000</v>
      </c>
      <c r="M6" s="165"/>
      <c r="N6" s="165">
        <v>100</v>
      </c>
      <c r="O6" s="161"/>
      <c r="P6" s="161">
        <v>200</v>
      </c>
      <c r="Q6" s="161"/>
      <c r="R6" s="161"/>
      <c r="S6" s="60"/>
      <c r="T6" s="163" t="s">
        <v>225</v>
      </c>
      <c r="U6" s="159"/>
      <c r="V6" s="164" t="s">
        <v>226</v>
      </c>
      <c r="W6" s="161"/>
      <c r="X6" s="161">
        <v>3800</v>
      </c>
      <c r="Y6" s="161"/>
      <c r="Z6" s="161">
        <v>579</v>
      </c>
      <c r="AA6" s="161"/>
      <c r="AB6" s="161">
        <v>26</v>
      </c>
      <c r="AC6" s="161"/>
      <c r="AD6" s="161"/>
      <c r="AE6" s="161"/>
      <c r="AF6" s="161"/>
      <c r="AG6" s="161"/>
      <c r="AH6" s="161"/>
      <c r="AI6" s="162">
        <f aca="true" t="shared" si="0" ref="AI6:AI52">SUM(E6+G6+I6+K6+M6+O6+Q6+W6+Y6+AA6+AC6+AE6+AG6)</f>
        <v>0</v>
      </c>
      <c r="AJ6" s="162">
        <f aca="true" t="shared" si="1" ref="AJ6:AJ52">SUM(F6+H6+J6+L6+N6+P6+R6+X6+Z6+AB6+AD6+AF6+AH6)</f>
        <v>15701</v>
      </c>
    </row>
    <row r="7" spans="1:36" ht="17.25" customHeight="1">
      <c r="A7" s="60"/>
      <c r="B7" s="163" t="s">
        <v>227</v>
      </c>
      <c r="C7" s="159">
        <v>931102</v>
      </c>
      <c r="D7" s="164" t="s">
        <v>228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60"/>
      <c r="T7" s="163" t="s">
        <v>227</v>
      </c>
      <c r="U7" s="159">
        <v>931102</v>
      </c>
      <c r="V7" s="164" t="s">
        <v>228</v>
      </c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2">
        <f t="shared" si="0"/>
        <v>0</v>
      </c>
      <c r="AJ7" s="162">
        <f t="shared" si="1"/>
        <v>0</v>
      </c>
    </row>
    <row r="8" spans="1:36" ht="17.25" customHeight="1">
      <c r="A8" s="60"/>
      <c r="B8" s="163" t="s">
        <v>229</v>
      </c>
      <c r="C8" s="159">
        <v>960302</v>
      </c>
      <c r="D8" s="164" t="s">
        <v>230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60"/>
      <c r="T8" s="163" t="s">
        <v>229</v>
      </c>
      <c r="U8" s="159">
        <v>960302</v>
      </c>
      <c r="V8" s="164" t="s">
        <v>230</v>
      </c>
      <c r="W8" s="161">
        <v>30</v>
      </c>
      <c r="X8" s="161">
        <v>30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2">
        <f t="shared" si="0"/>
        <v>30</v>
      </c>
      <c r="AJ8" s="162">
        <f t="shared" si="1"/>
        <v>30</v>
      </c>
    </row>
    <row r="9" spans="1:36" ht="17.25" customHeight="1">
      <c r="A9" s="60"/>
      <c r="B9" s="163" t="s">
        <v>231</v>
      </c>
      <c r="C9" s="159"/>
      <c r="D9" s="164" t="s">
        <v>232</v>
      </c>
      <c r="E9" s="161"/>
      <c r="F9" s="161"/>
      <c r="G9" s="161"/>
      <c r="H9" s="161"/>
      <c r="I9" s="161"/>
      <c r="J9" s="161"/>
      <c r="K9" s="161"/>
      <c r="L9" s="161">
        <v>36080</v>
      </c>
      <c r="M9" s="161"/>
      <c r="N9" s="161"/>
      <c r="O9" s="161"/>
      <c r="P9" s="161"/>
      <c r="Q9" s="161"/>
      <c r="R9" s="161"/>
      <c r="S9" s="60"/>
      <c r="T9" s="163" t="s">
        <v>231</v>
      </c>
      <c r="U9" s="159"/>
      <c r="V9" s="164" t="s">
        <v>232</v>
      </c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2">
        <f t="shared" si="0"/>
        <v>0</v>
      </c>
      <c r="AJ9" s="162">
        <f t="shared" si="1"/>
        <v>36080</v>
      </c>
    </row>
    <row r="10" spans="1:36" ht="17.25" customHeight="1">
      <c r="A10" s="60"/>
      <c r="B10" s="163" t="s">
        <v>233</v>
      </c>
      <c r="C10" s="159"/>
      <c r="D10" s="164" t="s">
        <v>234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60"/>
      <c r="T10" s="163" t="s">
        <v>233</v>
      </c>
      <c r="U10" s="159"/>
      <c r="V10" s="164" t="s">
        <v>234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>
        <f t="shared" si="0"/>
        <v>0</v>
      </c>
      <c r="AJ10" s="162">
        <f t="shared" si="1"/>
        <v>0</v>
      </c>
    </row>
    <row r="11" spans="1:36" ht="17.25" customHeight="1">
      <c r="A11" s="60"/>
      <c r="B11" s="163" t="s">
        <v>235</v>
      </c>
      <c r="C11" s="159"/>
      <c r="D11" s="164" t="s">
        <v>236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60"/>
      <c r="T11" s="163" t="s">
        <v>235</v>
      </c>
      <c r="U11" s="159"/>
      <c r="V11" s="164" t="s">
        <v>236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2">
        <f t="shared" si="0"/>
        <v>0</v>
      </c>
      <c r="AJ11" s="162">
        <f t="shared" si="1"/>
        <v>0</v>
      </c>
    </row>
    <row r="12" spans="1:36" ht="17.25" customHeight="1">
      <c r="A12" s="60"/>
      <c r="B12" s="163" t="s">
        <v>237</v>
      </c>
      <c r="C12" s="159"/>
      <c r="D12" s="164" t="s">
        <v>238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60"/>
      <c r="T12" s="163" t="s">
        <v>237</v>
      </c>
      <c r="U12" s="159"/>
      <c r="V12" s="164" t="s">
        <v>238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>
        <f t="shared" si="0"/>
        <v>0</v>
      </c>
      <c r="AJ12" s="162">
        <f t="shared" si="1"/>
        <v>0</v>
      </c>
    </row>
    <row r="13" spans="1:36" ht="17.25" customHeight="1">
      <c r="A13" s="60"/>
      <c r="B13" s="163" t="s">
        <v>239</v>
      </c>
      <c r="C13" s="159"/>
      <c r="D13" s="164" t="s">
        <v>240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60"/>
      <c r="T13" s="163" t="s">
        <v>239</v>
      </c>
      <c r="U13" s="159"/>
      <c r="V13" s="164" t="s">
        <v>240</v>
      </c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2">
        <f t="shared" si="0"/>
        <v>0</v>
      </c>
      <c r="AJ13" s="162">
        <f t="shared" si="1"/>
        <v>0</v>
      </c>
    </row>
    <row r="14" spans="1:36" ht="17.25" customHeight="1">
      <c r="A14" s="60"/>
      <c r="B14" s="163" t="s">
        <v>241</v>
      </c>
      <c r="C14" s="159"/>
      <c r="D14" s="164" t="s">
        <v>242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60"/>
      <c r="T14" s="163" t="s">
        <v>241</v>
      </c>
      <c r="U14" s="159"/>
      <c r="V14" s="164" t="s">
        <v>242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2">
        <f t="shared" si="0"/>
        <v>0</v>
      </c>
      <c r="AJ14" s="162">
        <f t="shared" si="1"/>
        <v>0</v>
      </c>
    </row>
    <row r="15" spans="1:36" ht="17.25" customHeight="1">
      <c r="A15" s="60"/>
      <c r="B15" s="163" t="s">
        <v>243</v>
      </c>
      <c r="C15" s="159">
        <v>813000</v>
      </c>
      <c r="D15" s="164" t="s">
        <v>244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60"/>
      <c r="T15" s="163" t="s">
        <v>243</v>
      </c>
      <c r="U15" s="159">
        <v>813000</v>
      </c>
      <c r="V15" s="164" t="s">
        <v>244</v>
      </c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2">
        <f t="shared" si="0"/>
        <v>0</v>
      </c>
      <c r="AJ15" s="162">
        <f t="shared" si="1"/>
        <v>0</v>
      </c>
    </row>
    <row r="16" spans="1:36" ht="17.25" customHeight="1">
      <c r="A16" s="60"/>
      <c r="B16" s="163" t="s">
        <v>245</v>
      </c>
      <c r="C16" s="159"/>
      <c r="D16" s="164" t="s">
        <v>246</v>
      </c>
      <c r="E16" s="161"/>
      <c r="F16" s="161"/>
      <c r="G16" s="161"/>
      <c r="H16" s="161"/>
      <c r="I16" s="161">
        <v>2919</v>
      </c>
      <c r="J16" s="161">
        <v>5437</v>
      </c>
      <c r="K16" s="161">
        <v>313</v>
      </c>
      <c r="L16" s="161">
        <v>313</v>
      </c>
      <c r="M16" s="161"/>
      <c r="N16" s="161"/>
      <c r="O16" s="161"/>
      <c r="P16" s="161"/>
      <c r="Q16" s="161">
        <f>4700+2600+900</f>
        <v>8200</v>
      </c>
      <c r="R16" s="161">
        <v>8783</v>
      </c>
      <c r="S16" s="60"/>
      <c r="T16" s="163" t="s">
        <v>245</v>
      </c>
      <c r="U16" s="159"/>
      <c r="V16" s="164" t="s">
        <v>246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2">
        <f t="shared" si="0"/>
        <v>11432</v>
      </c>
      <c r="AJ16" s="162">
        <f t="shared" si="1"/>
        <v>14533</v>
      </c>
    </row>
    <row r="17" spans="1:36" ht="17.25" customHeight="1">
      <c r="A17" s="60"/>
      <c r="B17" s="163" t="s">
        <v>247</v>
      </c>
      <c r="C17" s="159"/>
      <c r="D17" s="164" t="s">
        <v>248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60"/>
      <c r="T17" s="163" t="s">
        <v>247</v>
      </c>
      <c r="U17" s="159"/>
      <c r="V17" s="164" t="s">
        <v>248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>
        <f t="shared" si="0"/>
        <v>0</v>
      </c>
      <c r="AJ17" s="162">
        <f t="shared" si="1"/>
        <v>0</v>
      </c>
    </row>
    <row r="18" spans="1:36" ht="17.25" customHeight="1">
      <c r="A18" s="60"/>
      <c r="B18" s="163" t="s">
        <v>249</v>
      </c>
      <c r="C18" s="159"/>
      <c r="D18" s="164" t="s">
        <v>250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60"/>
      <c r="T18" s="163" t="s">
        <v>249</v>
      </c>
      <c r="U18" s="159"/>
      <c r="V18" s="164" t="s">
        <v>250</v>
      </c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>
        <f t="shared" si="0"/>
        <v>0</v>
      </c>
      <c r="AJ18" s="162">
        <f t="shared" si="1"/>
        <v>0</v>
      </c>
    </row>
    <row r="19" spans="1:36" ht="17.25" customHeight="1">
      <c r="A19" s="60"/>
      <c r="B19" s="163"/>
      <c r="C19" s="159"/>
      <c r="D19" s="166" t="s">
        <v>251</v>
      </c>
      <c r="E19" s="167">
        <f aca="true" t="shared" si="2" ref="E19:R19">SUM(E6:E18)</f>
        <v>0</v>
      </c>
      <c r="F19" s="167">
        <f t="shared" si="2"/>
        <v>0</v>
      </c>
      <c r="G19" s="167">
        <f t="shared" si="2"/>
        <v>0</v>
      </c>
      <c r="H19" s="167">
        <f t="shared" si="2"/>
        <v>0</v>
      </c>
      <c r="I19" s="167">
        <f t="shared" si="2"/>
        <v>2919</v>
      </c>
      <c r="J19" s="167">
        <f t="shared" si="2"/>
        <v>6433</v>
      </c>
      <c r="K19" s="167">
        <f t="shared" si="2"/>
        <v>313</v>
      </c>
      <c r="L19" s="167">
        <f t="shared" si="2"/>
        <v>46393</v>
      </c>
      <c r="M19" s="167">
        <f t="shared" si="2"/>
        <v>0</v>
      </c>
      <c r="N19" s="167">
        <f t="shared" si="2"/>
        <v>100</v>
      </c>
      <c r="O19" s="167">
        <f t="shared" si="2"/>
        <v>0</v>
      </c>
      <c r="P19" s="167">
        <f t="shared" si="2"/>
        <v>200</v>
      </c>
      <c r="Q19" s="167">
        <f t="shared" si="2"/>
        <v>8200</v>
      </c>
      <c r="R19" s="167">
        <f t="shared" si="2"/>
        <v>8783</v>
      </c>
      <c r="S19" s="60"/>
      <c r="T19" s="163"/>
      <c r="U19" s="159"/>
      <c r="V19" s="166" t="s">
        <v>251</v>
      </c>
      <c r="W19" s="167">
        <f aca="true" t="shared" si="3" ref="W19:AH19">SUM(W6:W18)</f>
        <v>30</v>
      </c>
      <c r="X19" s="167">
        <f t="shared" si="3"/>
        <v>3830</v>
      </c>
      <c r="Y19" s="167">
        <f t="shared" si="3"/>
        <v>0</v>
      </c>
      <c r="Z19" s="167">
        <f t="shared" si="3"/>
        <v>579</v>
      </c>
      <c r="AA19" s="167">
        <f t="shared" si="3"/>
        <v>0</v>
      </c>
      <c r="AB19" s="167">
        <f t="shared" si="3"/>
        <v>26</v>
      </c>
      <c r="AC19" s="167">
        <f t="shared" si="3"/>
        <v>0</v>
      </c>
      <c r="AD19" s="167">
        <f t="shared" si="3"/>
        <v>0</v>
      </c>
      <c r="AE19" s="167">
        <f t="shared" si="3"/>
        <v>0</v>
      </c>
      <c r="AF19" s="167">
        <f t="shared" si="3"/>
        <v>0</v>
      </c>
      <c r="AG19" s="167">
        <f t="shared" si="3"/>
        <v>0</v>
      </c>
      <c r="AH19" s="167">
        <f t="shared" si="3"/>
        <v>0</v>
      </c>
      <c r="AI19" s="162">
        <f t="shared" si="0"/>
        <v>11462</v>
      </c>
      <c r="AJ19" s="162">
        <f t="shared" si="1"/>
        <v>66344</v>
      </c>
    </row>
    <row r="20" spans="1:36" ht="17.25" customHeight="1">
      <c r="A20" s="60"/>
      <c r="B20" s="163"/>
      <c r="C20" s="159"/>
      <c r="D20" s="160" t="s">
        <v>252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60"/>
      <c r="T20" s="163"/>
      <c r="U20" s="159"/>
      <c r="V20" s="160" t="s">
        <v>252</v>
      </c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>
        <f t="shared" si="0"/>
        <v>0</v>
      </c>
      <c r="AJ20" s="162">
        <f t="shared" si="1"/>
        <v>0</v>
      </c>
    </row>
    <row r="21" spans="1:36" ht="17.25" customHeight="1">
      <c r="A21" s="60"/>
      <c r="B21" s="163" t="s">
        <v>253</v>
      </c>
      <c r="C21" s="159">
        <v>889921</v>
      </c>
      <c r="D21" s="164" t="s">
        <v>254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60"/>
      <c r="T21" s="163" t="s">
        <v>253</v>
      </c>
      <c r="U21" s="159">
        <v>889921</v>
      </c>
      <c r="V21" s="164" t="s">
        <v>254</v>
      </c>
      <c r="W21" s="161">
        <v>3067</v>
      </c>
      <c r="X21" s="161">
        <v>2561</v>
      </c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>
        <f t="shared" si="0"/>
        <v>3067</v>
      </c>
      <c r="AJ21" s="162">
        <f t="shared" si="1"/>
        <v>2561</v>
      </c>
    </row>
    <row r="22" spans="1:36" ht="17.25" customHeight="1">
      <c r="A22" s="60"/>
      <c r="B22" s="163" t="s">
        <v>255</v>
      </c>
      <c r="C22" s="159"/>
      <c r="D22" s="164" t="s">
        <v>256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60"/>
      <c r="T22" s="163" t="s">
        <v>255</v>
      </c>
      <c r="U22" s="159"/>
      <c r="V22" s="164" t="s">
        <v>256</v>
      </c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>
        <f t="shared" si="0"/>
        <v>0</v>
      </c>
      <c r="AJ22" s="162">
        <f t="shared" si="1"/>
        <v>0</v>
      </c>
    </row>
    <row r="23" spans="1:36" ht="17.25" customHeight="1">
      <c r="A23" s="60"/>
      <c r="B23" s="163" t="s">
        <v>257</v>
      </c>
      <c r="C23" s="159"/>
      <c r="D23" s="164" t="s">
        <v>258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60"/>
      <c r="T23" s="163" t="s">
        <v>257</v>
      </c>
      <c r="U23" s="159"/>
      <c r="V23" s="164" t="s">
        <v>258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>
        <f t="shared" si="0"/>
        <v>0</v>
      </c>
      <c r="AJ23" s="162">
        <f t="shared" si="1"/>
        <v>0</v>
      </c>
    </row>
    <row r="24" spans="1:36" ht="17.25" customHeight="1">
      <c r="A24" s="60"/>
      <c r="B24" s="163"/>
      <c r="C24" s="159"/>
      <c r="D24" s="168" t="s">
        <v>259</v>
      </c>
      <c r="E24" s="167">
        <f aca="true" t="shared" si="4" ref="E24:R24">SUM(E21:E23)</f>
        <v>0</v>
      </c>
      <c r="F24" s="167">
        <f t="shared" si="4"/>
        <v>0</v>
      </c>
      <c r="G24" s="167">
        <f t="shared" si="4"/>
        <v>0</v>
      </c>
      <c r="H24" s="167">
        <f t="shared" si="4"/>
        <v>0</v>
      </c>
      <c r="I24" s="167">
        <f t="shared" si="4"/>
        <v>0</v>
      </c>
      <c r="J24" s="167">
        <f t="shared" si="4"/>
        <v>0</v>
      </c>
      <c r="K24" s="167">
        <f t="shared" si="4"/>
        <v>0</v>
      </c>
      <c r="L24" s="167">
        <f t="shared" si="4"/>
        <v>0</v>
      </c>
      <c r="M24" s="167">
        <f t="shared" si="4"/>
        <v>0</v>
      </c>
      <c r="N24" s="167">
        <f t="shared" si="4"/>
        <v>0</v>
      </c>
      <c r="O24" s="167">
        <f t="shared" si="4"/>
        <v>0</v>
      </c>
      <c r="P24" s="167">
        <f t="shared" si="4"/>
        <v>0</v>
      </c>
      <c r="Q24" s="167">
        <f t="shared" si="4"/>
        <v>0</v>
      </c>
      <c r="R24" s="167">
        <f t="shared" si="4"/>
        <v>0</v>
      </c>
      <c r="S24" s="60"/>
      <c r="T24" s="163"/>
      <c r="U24" s="159"/>
      <c r="V24" s="168" t="s">
        <v>259</v>
      </c>
      <c r="W24" s="167">
        <f aca="true" t="shared" si="5" ref="W24:AH24">SUM(W21:W23)</f>
        <v>3067</v>
      </c>
      <c r="X24" s="167">
        <f t="shared" si="5"/>
        <v>2561</v>
      </c>
      <c r="Y24" s="167">
        <f t="shared" si="5"/>
        <v>0</v>
      </c>
      <c r="Z24" s="167">
        <f t="shared" si="5"/>
        <v>0</v>
      </c>
      <c r="AA24" s="167">
        <f t="shared" si="5"/>
        <v>0</v>
      </c>
      <c r="AB24" s="167">
        <f t="shared" si="5"/>
        <v>0</v>
      </c>
      <c r="AC24" s="167">
        <f t="shared" si="5"/>
        <v>0</v>
      </c>
      <c r="AD24" s="167">
        <f t="shared" si="5"/>
        <v>0</v>
      </c>
      <c r="AE24" s="167">
        <f t="shared" si="5"/>
        <v>0</v>
      </c>
      <c r="AF24" s="167">
        <f t="shared" si="5"/>
        <v>0</v>
      </c>
      <c r="AG24" s="167">
        <f t="shared" si="5"/>
        <v>0</v>
      </c>
      <c r="AH24" s="167">
        <f t="shared" si="5"/>
        <v>0</v>
      </c>
      <c r="AI24" s="162">
        <f t="shared" si="0"/>
        <v>3067</v>
      </c>
      <c r="AJ24" s="162">
        <f t="shared" si="1"/>
        <v>2561</v>
      </c>
    </row>
    <row r="25" spans="1:36" ht="17.25" customHeight="1">
      <c r="A25" s="60"/>
      <c r="B25" s="163"/>
      <c r="C25" s="159"/>
      <c r="D25" s="160" t="s">
        <v>260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60"/>
      <c r="T25" s="163"/>
      <c r="U25" s="159"/>
      <c r="V25" s="160" t="s">
        <v>260</v>
      </c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2">
        <f t="shared" si="0"/>
        <v>0</v>
      </c>
      <c r="AJ25" s="162">
        <f t="shared" si="1"/>
        <v>0</v>
      </c>
    </row>
    <row r="26" spans="1:36" ht="17.25" customHeight="1">
      <c r="A26" s="169"/>
      <c r="B26" s="163" t="s">
        <v>261</v>
      </c>
      <c r="C26" s="159">
        <v>932918</v>
      </c>
      <c r="D26" s="170" t="s">
        <v>262</v>
      </c>
      <c r="E26" s="165"/>
      <c r="F26" s="165"/>
      <c r="G26" s="165"/>
      <c r="H26" s="165"/>
      <c r="I26" s="165"/>
      <c r="J26" s="165"/>
      <c r="K26" s="167"/>
      <c r="L26" s="167"/>
      <c r="M26" s="165"/>
      <c r="N26" s="165"/>
      <c r="O26" s="165"/>
      <c r="P26" s="165"/>
      <c r="Q26" s="167"/>
      <c r="R26" s="167"/>
      <c r="S26" s="169"/>
      <c r="T26" s="163" t="s">
        <v>261</v>
      </c>
      <c r="U26" s="159">
        <v>932918</v>
      </c>
      <c r="V26" s="170" t="s">
        <v>262</v>
      </c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2">
        <f t="shared" si="0"/>
        <v>0</v>
      </c>
      <c r="AJ26" s="162">
        <f t="shared" si="1"/>
        <v>0</v>
      </c>
    </row>
    <row r="27" spans="1:36" ht="17.25" customHeight="1">
      <c r="A27" s="169"/>
      <c r="B27" s="171" t="s">
        <v>263</v>
      </c>
      <c r="C27" s="172">
        <v>910502</v>
      </c>
      <c r="D27" s="170" t="s">
        <v>264</v>
      </c>
      <c r="E27" s="165"/>
      <c r="F27" s="165"/>
      <c r="G27" s="165"/>
      <c r="H27" s="165"/>
      <c r="I27" s="165">
        <v>2000</v>
      </c>
      <c r="J27" s="165">
        <v>3129</v>
      </c>
      <c r="K27" s="167"/>
      <c r="L27" s="167"/>
      <c r="M27" s="165"/>
      <c r="N27" s="165"/>
      <c r="O27" s="165"/>
      <c r="P27" s="165"/>
      <c r="Q27" s="167"/>
      <c r="R27" s="167"/>
      <c r="S27" s="169"/>
      <c r="T27" s="171" t="s">
        <v>263</v>
      </c>
      <c r="U27" s="172">
        <v>910502</v>
      </c>
      <c r="V27" s="170" t="s">
        <v>264</v>
      </c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2">
        <f t="shared" si="0"/>
        <v>2000</v>
      </c>
      <c r="AJ27" s="162">
        <f t="shared" si="1"/>
        <v>3129</v>
      </c>
    </row>
    <row r="28" spans="1:36" ht="17.25" customHeight="1">
      <c r="A28" s="169"/>
      <c r="B28" s="163"/>
      <c r="C28" s="159"/>
      <c r="D28" s="168" t="s">
        <v>265</v>
      </c>
      <c r="E28" s="167">
        <f>SUM(E26:E26)</f>
        <v>0</v>
      </c>
      <c r="F28" s="167">
        <f>SUM(F26:F26)</f>
        <v>0</v>
      </c>
      <c r="G28" s="167">
        <f>SUM(G26:G26)</f>
        <v>0</v>
      </c>
      <c r="H28" s="167">
        <f>SUM(H26:H26)</f>
        <v>0</v>
      </c>
      <c r="I28" s="167">
        <f>SUM(I26:I27)</f>
        <v>2000</v>
      </c>
      <c r="J28" s="167">
        <f>SUM(J27)</f>
        <v>3129</v>
      </c>
      <c r="K28" s="167">
        <f aca="true" t="shared" si="6" ref="K28:R28">SUM(K26:K26)</f>
        <v>0</v>
      </c>
      <c r="L28" s="167">
        <f t="shared" si="6"/>
        <v>0</v>
      </c>
      <c r="M28" s="167">
        <f t="shared" si="6"/>
        <v>0</v>
      </c>
      <c r="N28" s="167">
        <f t="shared" si="6"/>
        <v>0</v>
      </c>
      <c r="O28" s="167">
        <f t="shared" si="6"/>
        <v>0</v>
      </c>
      <c r="P28" s="167">
        <f t="shared" si="6"/>
        <v>0</v>
      </c>
      <c r="Q28" s="167">
        <f t="shared" si="6"/>
        <v>0</v>
      </c>
      <c r="R28" s="167">
        <f t="shared" si="6"/>
        <v>0</v>
      </c>
      <c r="S28" s="169"/>
      <c r="T28" s="163"/>
      <c r="U28" s="159"/>
      <c r="V28" s="168" t="s">
        <v>265</v>
      </c>
      <c r="W28" s="167">
        <f aca="true" t="shared" si="7" ref="W28:AH28">SUM(W26:W26)</f>
        <v>0</v>
      </c>
      <c r="X28" s="167">
        <f t="shared" si="7"/>
        <v>0</v>
      </c>
      <c r="Y28" s="167">
        <f t="shared" si="7"/>
        <v>0</v>
      </c>
      <c r="Z28" s="167">
        <f t="shared" si="7"/>
        <v>0</v>
      </c>
      <c r="AA28" s="167">
        <f t="shared" si="7"/>
        <v>0</v>
      </c>
      <c r="AB28" s="167">
        <f t="shared" si="7"/>
        <v>0</v>
      </c>
      <c r="AC28" s="167">
        <f t="shared" si="7"/>
        <v>0</v>
      </c>
      <c r="AD28" s="167">
        <f t="shared" si="7"/>
        <v>0</v>
      </c>
      <c r="AE28" s="167">
        <f t="shared" si="7"/>
        <v>0</v>
      </c>
      <c r="AF28" s="167">
        <f t="shared" si="7"/>
        <v>0</v>
      </c>
      <c r="AG28" s="167">
        <f t="shared" si="7"/>
        <v>0</v>
      </c>
      <c r="AH28" s="167">
        <f t="shared" si="7"/>
        <v>0</v>
      </c>
      <c r="AI28" s="162">
        <f t="shared" si="0"/>
        <v>2000</v>
      </c>
      <c r="AJ28" s="162">
        <f t="shared" si="1"/>
        <v>3129</v>
      </c>
    </row>
    <row r="29" spans="1:36" ht="17.25" customHeight="1">
      <c r="A29" s="169"/>
      <c r="B29" s="163"/>
      <c r="C29" s="159"/>
      <c r="D29" s="160" t="s">
        <v>266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9"/>
      <c r="T29" s="163"/>
      <c r="U29" s="159"/>
      <c r="V29" s="160" t="s">
        <v>266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2">
        <f t="shared" si="0"/>
        <v>0</v>
      </c>
      <c r="AJ29" s="162">
        <f t="shared" si="1"/>
        <v>0</v>
      </c>
    </row>
    <row r="30" spans="1:36" ht="17.25" customHeight="1">
      <c r="A30" s="169"/>
      <c r="B30" s="443" t="s">
        <v>267</v>
      </c>
      <c r="C30" s="174">
        <v>680001</v>
      </c>
      <c r="D30" s="175" t="s">
        <v>268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9"/>
      <c r="T30" s="443" t="s">
        <v>267</v>
      </c>
      <c r="U30" s="174">
        <v>680001</v>
      </c>
      <c r="V30" s="175" t="s">
        <v>268</v>
      </c>
      <c r="W30" s="161">
        <v>180</v>
      </c>
      <c r="X30" s="161">
        <v>180</v>
      </c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>
        <f t="shared" si="0"/>
        <v>180</v>
      </c>
      <c r="AJ30" s="162">
        <f t="shared" si="1"/>
        <v>180</v>
      </c>
    </row>
    <row r="31" spans="1:36" ht="17.25" customHeight="1">
      <c r="A31" s="169"/>
      <c r="B31" s="443"/>
      <c r="C31" s="176">
        <v>680002</v>
      </c>
      <c r="D31" s="177" t="s">
        <v>269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9"/>
      <c r="T31" s="443"/>
      <c r="U31" s="176">
        <v>680002</v>
      </c>
      <c r="V31" s="177" t="s">
        <v>269</v>
      </c>
      <c r="W31" s="161">
        <v>457</v>
      </c>
      <c r="X31" s="161">
        <v>374</v>
      </c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2">
        <f t="shared" si="0"/>
        <v>457</v>
      </c>
      <c r="AJ31" s="162">
        <f t="shared" si="1"/>
        <v>374</v>
      </c>
    </row>
    <row r="32" spans="1:36" ht="17.25" customHeight="1">
      <c r="A32" s="169"/>
      <c r="B32" s="443"/>
      <c r="C32" s="176"/>
      <c r="D32" s="177" t="s">
        <v>270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9"/>
      <c r="T32" s="443"/>
      <c r="U32" s="176"/>
      <c r="V32" s="177" t="s">
        <v>270</v>
      </c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>
        <f t="shared" si="0"/>
        <v>0</v>
      </c>
      <c r="AJ32" s="162">
        <f t="shared" si="1"/>
        <v>0</v>
      </c>
    </row>
    <row r="33" spans="1:36" ht="17.25" customHeight="1">
      <c r="A33" s="169"/>
      <c r="B33" s="163"/>
      <c r="C33" s="159"/>
      <c r="D33" s="168" t="s">
        <v>271</v>
      </c>
      <c r="E33" s="167">
        <f aca="true" t="shared" si="8" ref="E33:R33">SUM(E30:E31)</f>
        <v>0</v>
      </c>
      <c r="F33" s="167">
        <f t="shared" si="8"/>
        <v>0</v>
      </c>
      <c r="G33" s="167">
        <f t="shared" si="8"/>
        <v>0</v>
      </c>
      <c r="H33" s="167">
        <f t="shared" si="8"/>
        <v>0</v>
      </c>
      <c r="I33" s="167">
        <f t="shared" si="8"/>
        <v>0</v>
      </c>
      <c r="J33" s="167">
        <f t="shared" si="8"/>
        <v>0</v>
      </c>
      <c r="K33" s="167">
        <f t="shared" si="8"/>
        <v>0</v>
      </c>
      <c r="L33" s="167">
        <f t="shared" si="8"/>
        <v>0</v>
      </c>
      <c r="M33" s="167">
        <f t="shared" si="8"/>
        <v>0</v>
      </c>
      <c r="N33" s="167">
        <f t="shared" si="8"/>
        <v>0</v>
      </c>
      <c r="O33" s="167">
        <f t="shared" si="8"/>
        <v>0</v>
      </c>
      <c r="P33" s="167">
        <f t="shared" si="8"/>
        <v>0</v>
      </c>
      <c r="Q33" s="167">
        <f t="shared" si="8"/>
        <v>0</v>
      </c>
      <c r="R33" s="167">
        <f t="shared" si="8"/>
        <v>0</v>
      </c>
      <c r="S33" s="169"/>
      <c r="T33" s="163"/>
      <c r="U33" s="159"/>
      <c r="V33" s="168" t="s">
        <v>271</v>
      </c>
      <c r="W33" s="167">
        <f aca="true" t="shared" si="9" ref="W33:AH33">SUM(W30:W31)</f>
        <v>637</v>
      </c>
      <c r="X33" s="167">
        <f t="shared" si="9"/>
        <v>554</v>
      </c>
      <c r="Y33" s="167">
        <f t="shared" si="9"/>
        <v>0</v>
      </c>
      <c r="Z33" s="167">
        <f t="shared" si="9"/>
        <v>0</v>
      </c>
      <c r="AA33" s="167">
        <f t="shared" si="9"/>
        <v>0</v>
      </c>
      <c r="AB33" s="167">
        <f t="shared" si="9"/>
        <v>0</v>
      </c>
      <c r="AC33" s="167">
        <f t="shared" si="9"/>
        <v>0</v>
      </c>
      <c r="AD33" s="167">
        <f t="shared" si="9"/>
        <v>0</v>
      </c>
      <c r="AE33" s="167">
        <f t="shared" si="9"/>
        <v>0</v>
      </c>
      <c r="AF33" s="167">
        <f t="shared" si="9"/>
        <v>0</v>
      </c>
      <c r="AG33" s="167">
        <f t="shared" si="9"/>
        <v>0</v>
      </c>
      <c r="AH33" s="167">
        <f t="shared" si="9"/>
        <v>0</v>
      </c>
      <c r="AI33" s="162">
        <f t="shared" si="0"/>
        <v>637</v>
      </c>
      <c r="AJ33" s="162">
        <f t="shared" si="1"/>
        <v>554</v>
      </c>
    </row>
    <row r="34" spans="1:36" ht="17.25" customHeight="1">
      <c r="A34" s="169"/>
      <c r="B34" s="163"/>
      <c r="C34" s="159"/>
      <c r="D34" s="168" t="s">
        <v>272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9"/>
      <c r="T34" s="163"/>
      <c r="U34" s="159"/>
      <c r="V34" s="168" t="s">
        <v>272</v>
      </c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2">
        <f t="shared" si="0"/>
        <v>0</v>
      </c>
      <c r="AJ34" s="162">
        <f t="shared" si="1"/>
        <v>0</v>
      </c>
    </row>
    <row r="35" spans="1:36" ht="17.25" customHeight="1">
      <c r="A35" s="169"/>
      <c r="B35" s="163" t="s">
        <v>273</v>
      </c>
      <c r="C35" s="159"/>
      <c r="D35" s="170" t="s">
        <v>274</v>
      </c>
      <c r="E35" s="165">
        <v>49314</v>
      </c>
      <c r="F35" s="165">
        <v>47686</v>
      </c>
      <c r="G35" s="167"/>
      <c r="H35" s="167"/>
      <c r="I35" s="165">
        <v>1980</v>
      </c>
      <c r="J35" s="165">
        <v>2312</v>
      </c>
      <c r="K35" s="167"/>
      <c r="L35" s="167"/>
      <c r="M35" s="167"/>
      <c r="N35" s="167"/>
      <c r="O35" s="167"/>
      <c r="P35" s="167"/>
      <c r="Q35" s="167"/>
      <c r="R35" s="167"/>
      <c r="S35" s="169"/>
      <c r="T35" s="163" t="s">
        <v>273</v>
      </c>
      <c r="U35" s="159"/>
      <c r="V35" s="170" t="s">
        <v>274</v>
      </c>
      <c r="W35" s="167">
        <v>60</v>
      </c>
      <c r="X35" s="167"/>
      <c r="Y35" s="167"/>
      <c r="Z35" s="167"/>
      <c r="AA35" s="167"/>
      <c r="AB35" s="167"/>
      <c r="AC35" s="167"/>
      <c r="AD35" s="167"/>
      <c r="AE35" s="167">
        <v>9823</v>
      </c>
      <c r="AF35" s="167">
        <v>9823</v>
      </c>
      <c r="AG35" s="167"/>
      <c r="AH35" s="167">
        <v>11284</v>
      </c>
      <c r="AI35" s="162">
        <f t="shared" si="0"/>
        <v>61177</v>
      </c>
      <c r="AJ35" s="162">
        <f t="shared" si="1"/>
        <v>71105</v>
      </c>
    </row>
    <row r="36" spans="1:36" ht="17.25" customHeight="1">
      <c r="A36" s="169"/>
      <c r="B36" s="163" t="s">
        <v>275</v>
      </c>
      <c r="C36" s="159"/>
      <c r="D36" s="170" t="s">
        <v>276</v>
      </c>
      <c r="E36" s="165"/>
      <c r="F36" s="165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9"/>
      <c r="T36" s="163" t="s">
        <v>275</v>
      </c>
      <c r="U36" s="159"/>
      <c r="V36" s="170" t="s">
        <v>276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2">
        <f t="shared" si="0"/>
        <v>0</v>
      </c>
      <c r="AJ36" s="162">
        <f t="shared" si="1"/>
        <v>0</v>
      </c>
    </row>
    <row r="37" spans="1:36" ht="17.25" customHeight="1">
      <c r="A37" s="169"/>
      <c r="B37" s="163"/>
      <c r="C37" s="159"/>
      <c r="D37" s="168" t="s">
        <v>277</v>
      </c>
      <c r="E37" s="167">
        <f aca="true" t="shared" si="10" ref="E37:R37">SUM(E35:E36)</f>
        <v>49314</v>
      </c>
      <c r="F37" s="167">
        <f t="shared" si="10"/>
        <v>47686</v>
      </c>
      <c r="G37" s="167">
        <f t="shared" si="10"/>
        <v>0</v>
      </c>
      <c r="H37" s="167">
        <f t="shared" si="10"/>
        <v>0</v>
      </c>
      <c r="I37" s="167">
        <f t="shared" si="10"/>
        <v>1980</v>
      </c>
      <c r="J37" s="167">
        <f t="shared" si="10"/>
        <v>2312</v>
      </c>
      <c r="K37" s="167">
        <f t="shared" si="10"/>
        <v>0</v>
      </c>
      <c r="L37" s="167">
        <f t="shared" si="10"/>
        <v>0</v>
      </c>
      <c r="M37" s="167">
        <f t="shared" si="10"/>
        <v>0</v>
      </c>
      <c r="N37" s="167">
        <f t="shared" si="10"/>
        <v>0</v>
      </c>
      <c r="O37" s="167">
        <f t="shared" si="10"/>
        <v>0</v>
      </c>
      <c r="P37" s="167">
        <f t="shared" si="10"/>
        <v>0</v>
      </c>
      <c r="Q37" s="167">
        <f t="shared" si="10"/>
        <v>0</v>
      </c>
      <c r="R37" s="167">
        <f t="shared" si="10"/>
        <v>0</v>
      </c>
      <c r="S37" s="169"/>
      <c r="T37" s="163"/>
      <c r="U37" s="159"/>
      <c r="V37" s="168" t="s">
        <v>277</v>
      </c>
      <c r="W37" s="167">
        <f aca="true" t="shared" si="11" ref="W37:AH37">SUM(W35:W36)</f>
        <v>60</v>
      </c>
      <c r="X37" s="167">
        <f t="shared" si="11"/>
        <v>0</v>
      </c>
      <c r="Y37" s="167">
        <f t="shared" si="11"/>
        <v>0</v>
      </c>
      <c r="Z37" s="167">
        <f t="shared" si="11"/>
        <v>0</v>
      </c>
      <c r="AA37" s="167">
        <f t="shared" si="11"/>
        <v>0</v>
      </c>
      <c r="AB37" s="167">
        <f t="shared" si="11"/>
        <v>0</v>
      </c>
      <c r="AC37" s="167">
        <f t="shared" si="11"/>
        <v>0</v>
      </c>
      <c r="AD37" s="167">
        <f t="shared" si="11"/>
        <v>0</v>
      </c>
      <c r="AE37" s="167">
        <f t="shared" si="11"/>
        <v>9823</v>
      </c>
      <c r="AF37" s="167">
        <f t="shared" si="11"/>
        <v>9823</v>
      </c>
      <c r="AG37" s="167">
        <f t="shared" si="11"/>
        <v>0</v>
      </c>
      <c r="AH37" s="167">
        <f t="shared" si="11"/>
        <v>11284</v>
      </c>
      <c r="AI37" s="162">
        <f t="shared" si="0"/>
        <v>61177</v>
      </c>
      <c r="AJ37" s="162">
        <f t="shared" si="1"/>
        <v>71105</v>
      </c>
    </row>
    <row r="38" spans="1:36" ht="17.25" customHeight="1">
      <c r="A38" s="169"/>
      <c r="B38" s="163" t="s">
        <v>278</v>
      </c>
      <c r="C38" s="159"/>
      <c r="D38" s="168" t="s">
        <v>279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9"/>
      <c r="T38" s="163" t="s">
        <v>278</v>
      </c>
      <c r="U38" s="159"/>
      <c r="V38" s="168" t="s">
        <v>279</v>
      </c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2">
        <f t="shared" si="0"/>
        <v>0</v>
      </c>
      <c r="AJ38" s="162">
        <f t="shared" si="1"/>
        <v>0</v>
      </c>
    </row>
    <row r="39" spans="1:36" ht="17.25" customHeight="1">
      <c r="A39" s="169"/>
      <c r="B39" s="163"/>
      <c r="C39" s="159"/>
      <c r="D39" s="168" t="s">
        <v>280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9"/>
      <c r="T39" s="163"/>
      <c r="U39" s="159"/>
      <c r="V39" s="168" t="s">
        <v>280</v>
      </c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2">
        <f t="shared" si="0"/>
        <v>0</v>
      </c>
      <c r="AJ39" s="162">
        <f t="shared" si="1"/>
        <v>0</v>
      </c>
    </row>
    <row r="40" spans="1:36" ht="17.25" customHeight="1">
      <c r="A40" s="169"/>
      <c r="B40" s="163"/>
      <c r="C40" s="159"/>
      <c r="D40" s="168" t="s">
        <v>281</v>
      </c>
      <c r="E40" s="167">
        <f aca="true" t="shared" si="12" ref="E40:R40">SUM(E28+E39+E38+E37+E33+E24+E19)</f>
        <v>49314</v>
      </c>
      <c r="F40" s="167">
        <f t="shared" si="12"/>
        <v>47686</v>
      </c>
      <c r="G40" s="167">
        <f t="shared" si="12"/>
        <v>0</v>
      </c>
      <c r="H40" s="167">
        <f t="shared" si="12"/>
        <v>0</v>
      </c>
      <c r="I40" s="167">
        <f t="shared" si="12"/>
        <v>6899</v>
      </c>
      <c r="J40" s="167">
        <f t="shared" si="12"/>
        <v>11874</v>
      </c>
      <c r="K40" s="167">
        <f t="shared" si="12"/>
        <v>313</v>
      </c>
      <c r="L40" s="167">
        <f t="shared" si="12"/>
        <v>46393</v>
      </c>
      <c r="M40" s="167">
        <f t="shared" si="12"/>
        <v>0</v>
      </c>
      <c r="N40" s="167">
        <f t="shared" si="12"/>
        <v>100</v>
      </c>
      <c r="O40" s="167">
        <f t="shared" si="12"/>
        <v>0</v>
      </c>
      <c r="P40" s="167">
        <f t="shared" si="12"/>
        <v>200</v>
      </c>
      <c r="Q40" s="167">
        <f t="shared" si="12"/>
        <v>8200</v>
      </c>
      <c r="R40" s="167">
        <f t="shared" si="12"/>
        <v>8783</v>
      </c>
      <c r="S40" s="169"/>
      <c r="T40" s="163"/>
      <c r="U40" s="159"/>
      <c r="V40" s="168" t="s">
        <v>281</v>
      </c>
      <c r="W40" s="167">
        <f aca="true" t="shared" si="13" ref="W40:AH40">SUM(W28+W39+W38+W37+W33+W24+W19)</f>
        <v>3794</v>
      </c>
      <c r="X40" s="167">
        <f t="shared" si="13"/>
        <v>6945</v>
      </c>
      <c r="Y40" s="167">
        <f t="shared" si="13"/>
        <v>0</v>
      </c>
      <c r="Z40" s="167">
        <f t="shared" si="13"/>
        <v>579</v>
      </c>
      <c r="AA40" s="167">
        <f t="shared" si="13"/>
        <v>0</v>
      </c>
      <c r="AB40" s="167">
        <f t="shared" si="13"/>
        <v>26</v>
      </c>
      <c r="AC40" s="167">
        <f t="shared" si="13"/>
        <v>0</v>
      </c>
      <c r="AD40" s="167">
        <f t="shared" si="13"/>
        <v>0</v>
      </c>
      <c r="AE40" s="167">
        <f t="shared" si="13"/>
        <v>9823</v>
      </c>
      <c r="AF40" s="167">
        <f t="shared" si="13"/>
        <v>9823</v>
      </c>
      <c r="AG40" s="167">
        <f t="shared" si="13"/>
        <v>0</v>
      </c>
      <c r="AH40" s="167">
        <f t="shared" si="13"/>
        <v>11284</v>
      </c>
      <c r="AI40" s="162">
        <f t="shared" si="0"/>
        <v>78343</v>
      </c>
      <c r="AJ40" s="162">
        <f t="shared" si="1"/>
        <v>143693</v>
      </c>
    </row>
    <row r="41" spans="1:36" ht="17.25" customHeight="1">
      <c r="A41" s="178"/>
      <c r="B41" s="171"/>
      <c r="C41" s="172"/>
      <c r="D41" s="179" t="s">
        <v>342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78"/>
      <c r="T41" s="171"/>
      <c r="U41" s="172"/>
      <c r="V41" s="179" t="s">
        <v>342</v>
      </c>
      <c r="W41" s="180"/>
      <c r="X41" s="375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62">
        <f t="shared" si="0"/>
        <v>0</v>
      </c>
      <c r="AJ41" s="162">
        <f t="shared" si="1"/>
        <v>0</v>
      </c>
    </row>
    <row r="42" spans="1:36" ht="17.25" customHeight="1">
      <c r="A42" s="169"/>
      <c r="B42" s="171" t="s">
        <v>282</v>
      </c>
      <c r="C42" s="172">
        <v>562912</v>
      </c>
      <c r="D42" s="170" t="s">
        <v>283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69"/>
      <c r="T42" s="171" t="s">
        <v>282</v>
      </c>
      <c r="U42" s="172">
        <v>562912</v>
      </c>
      <c r="V42" s="170" t="s">
        <v>283</v>
      </c>
      <c r="W42" s="181">
        <v>412</v>
      </c>
      <c r="X42" s="376">
        <v>392</v>
      </c>
      <c r="Y42" s="181"/>
      <c r="Z42" s="181"/>
      <c r="AA42" s="181"/>
      <c r="AB42" s="181"/>
      <c r="AC42" s="181"/>
      <c r="AD42" s="181"/>
      <c r="AE42" s="181"/>
      <c r="AF42" s="181"/>
      <c r="AG42" s="180"/>
      <c r="AH42" s="180"/>
      <c r="AI42" s="162">
        <f t="shared" si="0"/>
        <v>412</v>
      </c>
      <c r="AJ42" s="162">
        <f t="shared" si="1"/>
        <v>392</v>
      </c>
    </row>
    <row r="43" spans="1:36" ht="17.25" customHeight="1">
      <c r="A43" s="60"/>
      <c r="B43" s="171" t="s">
        <v>284</v>
      </c>
      <c r="C43" s="172">
        <v>562913</v>
      </c>
      <c r="D43" s="170" t="s">
        <v>285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60"/>
      <c r="T43" s="171" t="s">
        <v>284</v>
      </c>
      <c r="U43" s="172">
        <v>562913</v>
      </c>
      <c r="V43" s="170" t="s">
        <v>285</v>
      </c>
      <c r="W43" s="181">
        <v>9234</v>
      </c>
      <c r="X43" s="376">
        <v>8022</v>
      </c>
      <c r="Y43" s="181"/>
      <c r="Z43" s="181"/>
      <c r="AA43" s="181"/>
      <c r="AB43" s="181"/>
      <c r="AC43" s="181"/>
      <c r="AD43" s="181"/>
      <c r="AE43" s="181"/>
      <c r="AF43" s="181"/>
      <c r="AG43" s="180"/>
      <c r="AH43" s="180"/>
      <c r="AI43" s="162">
        <f t="shared" si="0"/>
        <v>9234</v>
      </c>
      <c r="AJ43" s="162">
        <f t="shared" si="1"/>
        <v>8022</v>
      </c>
    </row>
    <row r="44" spans="1:36" ht="17.25" customHeight="1">
      <c r="A44" s="60"/>
      <c r="B44" s="171"/>
      <c r="C44" s="172">
        <v>562717</v>
      </c>
      <c r="D44" s="170" t="s">
        <v>286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60"/>
      <c r="T44" s="171"/>
      <c r="U44" s="172">
        <v>562717</v>
      </c>
      <c r="V44" s="170" t="s">
        <v>286</v>
      </c>
      <c r="W44" s="181">
        <v>1184</v>
      </c>
      <c r="X44" s="376">
        <v>978</v>
      </c>
      <c r="Y44" s="181"/>
      <c r="Z44" s="181"/>
      <c r="AA44" s="181"/>
      <c r="AB44" s="181"/>
      <c r="AC44" s="181"/>
      <c r="AD44" s="181"/>
      <c r="AE44" s="181"/>
      <c r="AF44" s="181"/>
      <c r="AG44" s="180"/>
      <c r="AH44" s="180"/>
      <c r="AI44" s="162">
        <f t="shared" si="0"/>
        <v>1184</v>
      </c>
      <c r="AJ44" s="162">
        <f t="shared" si="1"/>
        <v>978</v>
      </c>
    </row>
    <row r="45" spans="1:36" ht="17.25" customHeight="1">
      <c r="A45" s="60"/>
      <c r="B45" s="171"/>
      <c r="C45" s="172">
        <v>562920</v>
      </c>
      <c r="D45" s="170" t="s">
        <v>287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60"/>
      <c r="T45" s="171"/>
      <c r="U45" s="172">
        <v>562920</v>
      </c>
      <c r="V45" s="170" t="s">
        <v>287</v>
      </c>
      <c r="W45" s="181">
        <v>11669</v>
      </c>
      <c r="X45" s="181">
        <v>10175</v>
      </c>
      <c r="Y45" s="181"/>
      <c r="Z45" s="181"/>
      <c r="AA45" s="181"/>
      <c r="AB45" s="181"/>
      <c r="AC45" s="181"/>
      <c r="AD45" s="181"/>
      <c r="AE45" s="181"/>
      <c r="AF45" s="181"/>
      <c r="AG45" s="180"/>
      <c r="AH45" s="180"/>
      <c r="AI45" s="162">
        <f t="shared" si="0"/>
        <v>11669</v>
      </c>
      <c r="AJ45" s="162">
        <f t="shared" si="1"/>
        <v>10175</v>
      </c>
    </row>
    <row r="46" spans="1:36" ht="17.25" customHeight="1">
      <c r="A46" s="60"/>
      <c r="B46" s="171" t="s">
        <v>288</v>
      </c>
      <c r="C46" s="172"/>
      <c r="D46" s="170" t="s">
        <v>289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60"/>
      <c r="T46" s="171" t="s">
        <v>288</v>
      </c>
      <c r="U46" s="172"/>
      <c r="V46" s="170" t="s">
        <v>289</v>
      </c>
      <c r="W46" s="181"/>
      <c r="X46" s="181"/>
      <c r="Y46" s="181"/>
      <c r="Z46" s="181"/>
      <c r="AA46" s="181"/>
      <c r="AB46" s="181"/>
      <c r="AC46" s="181"/>
      <c r="AD46" s="181"/>
      <c r="AE46" s="181">
        <v>613</v>
      </c>
      <c r="AF46" s="181">
        <v>613</v>
      </c>
      <c r="AG46" s="180"/>
      <c r="AH46" s="180"/>
      <c r="AI46" s="162">
        <f t="shared" si="0"/>
        <v>613</v>
      </c>
      <c r="AJ46" s="162">
        <f t="shared" si="1"/>
        <v>613</v>
      </c>
    </row>
    <row r="47" spans="1:36" ht="17.25" customHeight="1">
      <c r="A47" s="60"/>
      <c r="B47" s="171" t="s">
        <v>290</v>
      </c>
      <c r="C47" s="172"/>
      <c r="D47" s="170" t="s">
        <v>291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60"/>
      <c r="T47" s="171" t="s">
        <v>290</v>
      </c>
      <c r="U47" s="172"/>
      <c r="V47" s="170" t="s">
        <v>291</v>
      </c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0"/>
      <c r="AH47" s="180"/>
      <c r="AI47" s="162">
        <f t="shared" si="0"/>
        <v>0</v>
      </c>
      <c r="AJ47" s="162">
        <f t="shared" si="1"/>
        <v>0</v>
      </c>
    </row>
    <row r="48" spans="1:36" ht="17.25" customHeight="1">
      <c r="A48" s="60"/>
      <c r="B48" s="171" t="s">
        <v>292</v>
      </c>
      <c r="C48" s="172">
        <v>889101</v>
      </c>
      <c r="D48" s="170" t="s">
        <v>293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60"/>
      <c r="T48" s="171" t="s">
        <v>292</v>
      </c>
      <c r="U48" s="172">
        <v>889101</v>
      </c>
      <c r="V48" s="170" t="s">
        <v>293</v>
      </c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0"/>
      <c r="AH48" s="180"/>
      <c r="AI48" s="162">
        <f t="shared" si="0"/>
        <v>0</v>
      </c>
      <c r="AJ48" s="162">
        <f t="shared" si="1"/>
        <v>0</v>
      </c>
    </row>
    <row r="49" spans="1:36" ht="17.25" customHeight="1">
      <c r="A49" s="60"/>
      <c r="B49" s="171" t="s">
        <v>294</v>
      </c>
      <c r="C49" s="172"/>
      <c r="D49" s="170" t="s">
        <v>295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60"/>
      <c r="T49" s="171" t="s">
        <v>294</v>
      </c>
      <c r="U49" s="172"/>
      <c r="V49" s="170" t="s">
        <v>295</v>
      </c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0"/>
      <c r="AH49" s="180"/>
      <c r="AI49" s="162">
        <f t="shared" si="0"/>
        <v>0</v>
      </c>
      <c r="AJ49" s="162">
        <f t="shared" si="1"/>
        <v>0</v>
      </c>
    </row>
    <row r="50" spans="1:36" ht="17.25" customHeight="1">
      <c r="A50" s="60"/>
      <c r="B50" s="182"/>
      <c r="C50" s="183"/>
      <c r="D50" s="16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60"/>
      <c r="T50" s="182"/>
      <c r="U50" s="183"/>
      <c r="V50" s="164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0"/>
      <c r="AH50" s="180"/>
      <c r="AI50" s="162">
        <f t="shared" si="0"/>
        <v>0</v>
      </c>
      <c r="AJ50" s="162">
        <f t="shared" si="1"/>
        <v>0</v>
      </c>
    </row>
    <row r="51" spans="1:36" ht="17.25" customHeight="1">
      <c r="A51" s="60"/>
      <c r="B51" s="171"/>
      <c r="C51" s="172"/>
      <c r="D51" s="179" t="s">
        <v>341</v>
      </c>
      <c r="E51" s="180">
        <f aca="true" t="shared" si="14" ref="E51:R51">SUM(E42:E50)</f>
        <v>0</v>
      </c>
      <c r="F51" s="180">
        <f t="shared" si="14"/>
        <v>0</v>
      </c>
      <c r="G51" s="180">
        <f t="shared" si="14"/>
        <v>0</v>
      </c>
      <c r="H51" s="180">
        <f t="shared" si="14"/>
        <v>0</v>
      </c>
      <c r="I51" s="180">
        <f t="shared" si="14"/>
        <v>0</v>
      </c>
      <c r="J51" s="180">
        <f t="shared" si="14"/>
        <v>0</v>
      </c>
      <c r="K51" s="180">
        <f t="shared" si="14"/>
        <v>0</v>
      </c>
      <c r="L51" s="180">
        <f t="shared" si="14"/>
        <v>0</v>
      </c>
      <c r="M51" s="180">
        <f t="shared" si="14"/>
        <v>0</v>
      </c>
      <c r="N51" s="180">
        <f t="shared" si="14"/>
        <v>0</v>
      </c>
      <c r="O51" s="180">
        <f t="shared" si="14"/>
        <v>0</v>
      </c>
      <c r="P51" s="180">
        <f t="shared" si="14"/>
        <v>0</v>
      </c>
      <c r="Q51" s="180">
        <f t="shared" si="14"/>
        <v>0</v>
      </c>
      <c r="R51" s="180">
        <f t="shared" si="14"/>
        <v>0</v>
      </c>
      <c r="S51" s="60"/>
      <c r="T51" s="171"/>
      <c r="U51" s="172"/>
      <c r="V51" s="179" t="s">
        <v>341</v>
      </c>
      <c r="W51" s="180">
        <f aca="true" t="shared" si="15" ref="W51:AH51">SUM(W42:W50)</f>
        <v>22499</v>
      </c>
      <c r="X51" s="180">
        <f t="shared" si="15"/>
        <v>19567</v>
      </c>
      <c r="Y51" s="180">
        <f t="shared" si="15"/>
        <v>0</v>
      </c>
      <c r="Z51" s="180">
        <f t="shared" si="15"/>
        <v>0</v>
      </c>
      <c r="AA51" s="180">
        <f t="shared" si="15"/>
        <v>0</v>
      </c>
      <c r="AB51" s="180">
        <f t="shared" si="15"/>
        <v>0</v>
      </c>
      <c r="AC51" s="180">
        <f t="shared" si="15"/>
        <v>0</v>
      </c>
      <c r="AD51" s="180">
        <f t="shared" si="15"/>
        <v>0</v>
      </c>
      <c r="AE51" s="180">
        <f t="shared" si="15"/>
        <v>613</v>
      </c>
      <c r="AF51" s="180">
        <f t="shared" si="15"/>
        <v>613</v>
      </c>
      <c r="AG51" s="180">
        <f t="shared" si="15"/>
        <v>0</v>
      </c>
      <c r="AH51" s="180">
        <f t="shared" si="15"/>
        <v>0</v>
      </c>
      <c r="AI51" s="162">
        <f t="shared" si="0"/>
        <v>23112</v>
      </c>
      <c r="AJ51" s="162">
        <f t="shared" si="1"/>
        <v>20180</v>
      </c>
    </row>
    <row r="52" spans="1:36" ht="17.25" customHeight="1">
      <c r="A52" s="184"/>
      <c r="B52" s="185"/>
      <c r="C52" s="186"/>
      <c r="D52" s="187" t="s">
        <v>296</v>
      </c>
      <c r="E52" s="188">
        <f aca="true" t="shared" si="16" ref="E52:R52">SUM(E51+E40)</f>
        <v>49314</v>
      </c>
      <c r="F52" s="372">
        <f t="shared" si="16"/>
        <v>47686</v>
      </c>
      <c r="G52" s="188">
        <f t="shared" si="16"/>
        <v>0</v>
      </c>
      <c r="H52" s="188">
        <f t="shared" si="16"/>
        <v>0</v>
      </c>
      <c r="I52" s="188">
        <f t="shared" si="16"/>
        <v>6899</v>
      </c>
      <c r="J52" s="372">
        <f t="shared" si="16"/>
        <v>11874</v>
      </c>
      <c r="K52" s="188">
        <f t="shared" si="16"/>
        <v>313</v>
      </c>
      <c r="L52" s="372">
        <f t="shared" si="16"/>
        <v>46393</v>
      </c>
      <c r="M52" s="188">
        <f t="shared" si="16"/>
        <v>0</v>
      </c>
      <c r="N52" s="372">
        <f t="shared" si="16"/>
        <v>100</v>
      </c>
      <c r="O52" s="372">
        <f t="shared" si="16"/>
        <v>0</v>
      </c>
      <c r="P52" s="372">
        <f t="shared" si="16"/>
        <v>200</v>
      </c>
      <c r="Q52" s="372">
        <f t="shared" si="16"/>
        <v>8200</v>
      </c>
      <c r="R52" s="372">
        <f t="shared" si="16"/>
        <v>8783</v>
      </c>
      <c r="S52" s="184"/>
      <c r="T52" s="185"/>
      <c r="U52" s="186"/>
      <c r="V52" s="187" t="s">
        <v>296</v>
      </c>
      <c r="W52" s="188">
        <f aca="true" t="shared" si="17" ref="W52:AH52">SUM(W51+W40)</f>
        <v>26293</v>
      </c>
      <c r="X52" s="374">
        <f t="shared" si="17"/>
        <v>26512</v>
      </c>
      <c r="Y52" s="188">
        <f t="shared" si="17"/>
        <v>0</v>
      </c>
      <c r="Z52" s="372">
        <f t="shared" si="17"/>
        <v>579</v>
      </c>
      <c r="AA52" s="188">
        <f t="shared" si="17"/>
        <v>0</v>
      </c>
      <c r="AB52" s="372">
        <f t="shared" si="17"/>
        <v>26</v>
      </c>
      <c r="AC52" s="188">
        <f t="shared" si="17"/>
        <v>0</v>
      </c>
      <c r="AD52" s="188">
        <f t="shared" si="17"/>
        <v>0</v>
      </c>
      <c r="AE52" s="188">
        <f t="shared" si="17"/>
        <v>10436</v>
      </c>
      <c r="AF52" s="188">
        <f t="shared" si="17"/>
        <v>10436</v>
      </c>
      <c r="AG52" s="188">
        <f t="shared" si="17"/>
        <v>0</v>
      </c>
      <c r="AH52" s="188">
        <f t="shared" si="17"/>
        <v>11284</v>
      </c>
      <c r="AI52" s="268">
        <f t="shared" si="0"/>
        <v>101455</v>
      </c>
      <c r="AJ52" s="301">
        <f t="shared" si="1"/>
        <v>163873</v>
      </c>
    </row>
    <row r="53" spans="6:36" ht="13.5" customHeight="1">
      <c r="F53" s="373"/>
      <c r="J53" s="373"/>
      <c r="L53" s="373"/>
      <c r="N53" s="373"/>
      <c r="O53" s="373"/>
      <c r="P53" s="373"/>
      <c r="Q53" s="373"/>
      <c r="R53" s="373"/>
      <c r="X53" s="299"/>
      <c r="Z53" s="373"/>
      <c r="AB53" s="373"/>
      <c r="AJ53" s="300"/>
    </row>
    <row r="54" spans="6:36" ht="13.5" customHeight="1">
      <c r="F54" s="373"/>
      <c r="J54" s="373"/>
      <c r="L54" s="373"/>
      <c r="N54" s="373"/>
      <c r="O54" s="373"/>
      <c r="P54" s="373"/>
      <c r="Q54" s="373"/>
      <c r="R54" s="373"/>
      <c r="X54" s="299"/>
      <c r="Z54" s="373"/>
      <c r="AB54" s="373"/>
      <c r="AJ54" s="300"/>
    </row>
    <row r="55" spans="6:36" ht="13.5" customHeight="1">
      <c r="F55" s="373"/>
      <c r="J55" s="373"/>
      <c r="L55" s="373"/>
      <c r="N55" s="373"/>
      <c r="O55" s="373"/>
      <c r="P55" s="373"/>
      <c r="Q55" s="373"/>
      <c r="R55" s="373"/>
      <c r="X55" s="299"/>
      <c r="Z55" s="373"/>
      <c r="AB55" s="373"/>
      <c r="AJ55" s="300"/>
    </row>
    <row r="56" spans="6:36" ht="13.5" customHeight="1">
      <c r="F56" s="373"/>
      <c r="J56" s="373"/>
      <c r="L56" s="373"/>
      <c r="N56" s="373"/>
      <c r="O56" s="373"/>
      <c r="P56" s="373"/>
      <c r="Q56" s="373"/>
      <c r="R56" s="373"/>
      <c r="X56" s="299"/>
      <c r="Z56" s="373"/>
      <c r="AB56" s="373"/>
      <c r="AJ56" s="300"/>
    </row>
    <row r="57" spans="6:36" ht="13.5" customHeight="1">
      <c r="F57" s="373"/>
      <c r="J57" s="373"/>
      <c r="L57" s="373"/>
      <c r="N57" s="373"/>
      <c r="O57" s="373"/>
      <c r="P57" s="373"/>
      <c r="Q57" s="373"/>
      <c r="R57" s="373"/>
      <c r="X57" s="299"/>
      <c r="Z57" s="373"/>
      <c r="AB57" s="373"/>
      <c r="AJ57" s="300"/>
    </row>
  </sheetData>
  <sheetProtection/>
  <mergeCells count="28">
    <mergeCell ref="AI1:AJ2"/>
    <mergeCell ref="T1:T2"/>
    <mergeCell ref="V1:V2"/>
    <mergeCell ref="AC2:AD2"/>
    <mergeCell ref="AA1:AD1"/>
    <mergeCell ref="AE1:AF2"/>
    <mergeCell ref="AG1:AH2"/>
    <mergeCell ref="AA2:AB2"/>
    <mergeCell ref="W1:X2"/>
    <mergeCell ref="Q1:R2"/>
    <mergeCell ref="Y1:Z2"/>
    <mergeCell ref="B30:B32"/>
    <mergeCell ref="S1:S2"/>
    <mergeCell ref="E2:F2"/>
    <mergeCell ref="G2:H2"/>
    <mergeCell ref="E1:H1"/>
    <mergeCell ref="T30:T32"/>
    <mergeCell ref="U1:U2"/>
    <mergeCell ref="M1:P1"/>
    <mergeCell ref="I1:L1"/>
    <mergeCell ref="A1:A2"/>
    <mergeCell ref="C1:C2"/>
    <mergeCell ref="D1:D2"/>
    <mergeCell ref="B1:B2"/>
    <mergeCell ref="O2:P2"/>
    <mergeCell ref="M2:N2"/>
    <mergeCell ref="I2:J2"/>
    <mergeCell ref="K2:L2"/>
  </mergeCells>
  <printOptions horizontalCentered="1"/>
  <pageMargins left="0.2" right="0.2" top="0.95" bottom="0.19" header="0.32" footer="0.19"/>
  <pageSetup horizontalDpi="600" verticalDpi="600" orientation="landscape" paperSize="9" scale="54" r:id="rId1"/>
  <headerFooter alignWithMargins="0">
    <oddHeader>&amp;C&amp;"Garamond,Félkövér"&amp;14 6/2015. (IV.29.) számú költségvetési rendelethez
Zalaszabar Község Önkormányzatának
2014. ÉVI BEVÉTELI ELŐIRÁNYZATAI 
 &amp;R&amp;A
&amp;P.oldal
1000.-Ft-ban
</oddHeader>
  </headerFooter>
  <colBreaks count="1" manualBreakCount="1">
    <brk id="18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I52"/>
  <sheetViews>
    <sheetView view="pageLayout" zoomScaleNormal="60" zoomScaleSheetLayoutView="75" workbookViewId="0" topLeftCell="Y28">
      <selection activeCell="H6" sqref="H6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53.875" style="0" customWidth="1"/>
    <col min="4" max="4" width="7.00390625" style="0" customWidth="1"/>
    <col min="5" max="5" width="10.25390625" style="0" customWidth="1"/>
    <col min="6" max="22" width="10.375" style="0" customWidth="1"/>
    <col min="23" max="23" width="48.00390625" style="0" customWidth="1"/>
    <col min="24" max="39" width="10.375" style="0" customWidth="1"/>
    <col min="40" max="40" width="6.75390625" style="0" customWidth="1"/>
    <col min="41" max="41" width="45.125" style="0" customWidth="1"/>
    <col min="42" max="42" width="10.75390625" style="0" customWidth="1"/>
    <col min="43" max="43" width="12.875" style="0" customWidth="1"/>
    <col min="44" max="47" width="10.75390625" style="0" customWidth="1"/>
    <col min="48" max="50" width="12.625" style="0" customWidth="1"/>
    <col min="51" max="52" width="6.875" style="0" customWidth="1"/>
    <col min="53" max="53" width="8.625" style="0" customWidth="1"/>
  </cols>
  <sheetData>
    <row r="1" spans="1:53" ht="30" customHeight="1">
      <c r="A1" s="439" t="s">
        <v>206</v>
      </c>
      <c r="B1" s="435" t="s">
        <v>207</v>
      </c>
      <c r="C1" s="437" t="s">
        <v>13</v>
      </c>
      <c r="D1" s="456" t="s">
        <v>297</v>
      </c>
      <c r="E1" s="446" t="s">
        <v>298</v>
      </c>
      <c r="F1" s="447"/>
      <c r="G1" s="446" t="s">
        <v>299</v>
      </c>
      <c r="H1" s="447"/>
      <c r="I1" s="446" t="s">
        <v>300</v>
      </c>
      <c r="J1" s="447"/>
      <c r="K1" s="446" t="s">
        <v>301</v>
      </c>
      <c r="L1" s="447"/>
      <c r="M1" s="450" t="s">
        <v>302</v>
      </c>
      <c r="N1" s="454"/>
      <c r="O1" s="454"/>
      <c r="P1" s="451"/>
      <c r="Q1" s="446" t="s">
        <v>303</v>
      </c>
      <c r="R1" s="452"/>
      <c r="S1" s="452"/>
      <c r="T1" s="447"/>
      <c r="U1" s="439" t="s">
        <v>206</v>
      </c>
      <c r="V1" s="435" t="s">
        <v>207</v>
      </c>
      <c r="W1" s="437" t="s">
        <v>13</v>
      </c>
      <c r="X1" s="446" t="s">
        <v>304</v>
      </c>
      <c r="Y1" s="447"/>
      <c r="Z1" s="446" t="s">
        <v>305</v>
      </c>
      <c r="AA1" s="447"/>
      <c r="AB1" s="446" t="s">
        <v>306</v>
      </c>
      <c r="AC1" s="452"/>
      <c r="AD1" s="452"/>
      <c r="AE1" s="447"/>
      <c r="AF1" s="446" t="s">
        <v>307</v>
      </c>
      <c r="AG1" s="447"/>
      <c r="AH1" s="446" t="s">
        <v>308</v>
      </c>
      <c r="AI1" s="447"/>
      <c r="AJ1" s="446" t="s">
        <v>309</v>
      </c>
      <c r="AK1" s="447"/>
      <c r="AL1" s="446" t="s">
        <v>310</v>
      </c>
      <c r="AM1" s="447"/>
      <c r="AN1" s="189"/>
      <c r="AO1" s="189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</row>
    <row r="2" spans="1:53" ht="30" customHeight="1">
      <c r="A2" s="440"/>
      <c r="B2" s="436"/>
      <c r="C2" s="438"/>
      <c r="D2" s="457"/>
      <c r="E2" s="448"/>
      <c r="F2" s="449"/>
      <c r="G2" s="448"/>
      <c r="H2" s="449"/>
      <c r="I2" s="448"/>
      <c r="J2" s="449"/>
      <c r="K2" s="448"/>
      <c r="L2" s="449"/>
      <c r="M2" s="450" t="s">
        <v>311</v>
      </c>
      <c r="N2" s="451"/>
      <c r="O2" s="450" t="s">
        <v>312</v>
      </c>
      <c r="P2" s="451"/>
      <c r="Q2" s="450" t="s">
        <v>313</v>
      </c>
      <c r="R2" s="451"/>
      <c r="S2" s="455" t="s">
        <v>314</v>
      </c>
      <c r="T2" s="455"/>
      <c r="U2" s="440"/>
      <c r="V2" s="436"/>
      <c r="W2" s="438"/>
      <c r="X2" s="448"/>
      <c r="Y2" s="449"/>
      <c r="Z2" s="448"/>
      <c r="AA2" s="449"/>
      <c r="AB2" s="450" t="s">
        <v>315</v>
      </c>
      <c r="AC2" s="451"/>
      <c r="AD2" s="455" t="s">
        <v>316</v>
      </c>
      <c r="AE2" s="455"/>
      <c r="AF2" s="448"/>
      <c r="AG2" s="449"/>
      <c r="AH2" s="448"/>
      <c r="AI2" s="449"/>
      <c r="AJ2" s="448"/>
      <c r="AK2" s="449"/>
      <c r="AL2" s="448"/>
      <c r="AM2" s="44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</row>
    <row r="3" spans="1:53" ht="19.5" customHeight="1">
      <c r="A3" s="263"/>
      <c r="B3" s="264"/>
      <c r="C3" s="265"/>
      <c r="D3" s="266"/>
      <c r="E3" s="266" t="s">
        <v>173</v>
      </c>
      <c r="F3" s="266" t="s">
        <v>346</v>
      </c>
      <c r="G3" s="266" t="s">
        <v>173</v>
      </c>
      <c r="H3" s="266" t="s">
        <v>346</v>
      </c>
      <c r="I3" s="266" t="s">
        <v>173</v>
      </c>
      <c r="J3" s="266" t="s">
        <v>346</v>
      </c>
      <c r="K3" s="266" t="s">
        <v>173</v>
      </c>
      <c r="L3" s="266" t="s">
        <v>346</v>
      </c>
      <c r="M3" s="266" t="s">
        <v>173</v>
      </c>
      <c r="N3" s="266" t="s">
        <v>346</v>
      </c>
      <c r="O3" s="266" t="s">
        <v>173</v>
      </c>
      <c r="P3" s="266" t="s">
        <v>346</v>
      </c>
      <c r="Q3" s="266" t="s">
        <v>173</v>
      </c>
      <c r="R3" s="266" t="s">
        <v>346</v>
      </c>
      <c r="S3" s="266" t="s">
        <v>173</v>
      </c>
      <c r="T3" s="266" t="s">
        <v>346</v>
      </c>
      <c r="U3" s="263"/>
      <c r="V3" s="264"/>
      <c r="W3" s="265"/>
      <c r="X3" s="266" t="s">
        <v>173</v>
      </c>
      <c r="Y3" s="266" t="s">
        <v>346</v>
      </c>
      <c r="Z3" s="266" t="s">
        <v>173</v>
      </c>
      <c r="AA3" s="266" t="s">
        <v>346</v>
      </c>
      <c r="AB3" s="266" t="s">
        <v>173</v>
      </c>
      <c r="AC3" s="266" t="s">
        <v>346</v>
      </c>
      <c r="AD3" s="266" t="s">
        <v>173</v>
      </c>
      <c r="AE3" s="266" t="s">
        <v>346</v>
      </c>
      <c r="AF3" s="266" t="s">
        <v>173</v>
      </c>
      <c r="AG3" s="266" t="s">
        <v>346</v>
      </c>
      <c r="AH3" s="266" t="s">
        <v>173</v>
      </c>
      <c r="AI3" s="266" t="s">
        <v>346</v>
      </c>
      <c r="AJ3" s="266" t="s">
        <v>173</v>
      </c>
      <c r="AK3" s="266" t="s">
        <v>346</v>
      </c>
      <c r="AL3" s="266" t="s">
        <v>173</v>
      </c>
      <c r="AM3" s="266" t="s">
        <v>346</v>
      </c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</row>
    <row r="4" spans="1:53" ht="18" customHeight="1">
      <c r="A4" s="60"/>
      <c r="B4" s="190" t="s">
        <v>317</v>
      </c>
      <c r="C4" s="191" t="s">
        <v>318</v>
      </c>
      <c r="D4" s="192"/>
      <c r="E4" s="161"/>
      <c r="F4" s="161"/>
      <c r="G4" s="193"/>
      <c r="H4" s="193"/>
      <c r="I4" s="19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60"/>
      <c r="V4" s="190" t="s">
        <v>317</v>
      </c>
      <c r="W4" s="191" t="s">
        <v>318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5"/>
      <c r="AM4" s="195"/>
      <c r="AN4" s="196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</row>
    <row r="5" spans="1:53" ht="19.5" customHeight="1">
      <c r="A5" s="60"/>
      <c r="B5" s="174"/>
      <c r="C5" s="199" t="s">
        <v>319</v>
      </c>
      <c r="D5" s="175"/>
      <c r="E5" s="161"/>
      <c r="F5" s="161"/>
      <c r="G5" s="161"/>
      <c r="H5" s="161"/>
      <c r="I5" s="161"/>
      <c r="J5" s="161"/>
      <c r="K5" s="161"/>
      <c r="L5" s="161"/>
      <c r="M5" s="200"/>
      <c r="N5" s="200"/>
      <c r="O5" s="200"/>
      <c r="P5" s="200"/>
      <c r="Q5" s="200"/>
      <c r="R5" s="200"/>
      <c r="S5" s="200"/>
      <c r="T5" s="200"/>
      <c r="U5" s="60"/>
      <c r="V5" s="174"/>
      <c r="W5" s="199" t="s">
        <v>319</v>
      </c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1"/>
      <c r="AM5" s="201"/>
      <c r="AN5" s="202"/>
      <c r="AO5" s="203"/>
      <c r="AP5" s="198"/>
      <c r="AQ5" s="198"/>
      <c r="AR5" s="204"/>
      <c r="AS5" s="205"/>
      <c r="AT5" s="205"/>
      <c r="AU5" s="204"/>
      <c r="AV5" s="205"/>
      <c r="AW5" s="206"/>
      <c r="AX5" s="204"/>
      <c r="AY5" s="205"/>
      <c r="AZ5" s="205"/>
      <c r="BA5" s="204"/>
    </row>
    <row r="6" spans="1:53" ht="19.5" customHeight="1">
      <c r="A6" s="173" t="s">
        <v>225</v>
      </c>
      <c r="B6" s="174"/>
      <c r="C6" s="175" t="s">
        <v>226</v>
      </c>
      <c r="D6" s="207">
        <v>1</v>
      </c>
      <c r="E6" s="161">
        <v>1962</v>
      </c>
      <c r="F6" s="161">
        <v>2762</v>
      </c>
      <c r="G6" s="161">
        <v>530</v>
      </c>
      <c r="H6" s="161">
        <v>552</v>
      </c>
      <c r="I6" s="161">
        <v>3140</v>
      </c>
      <c r="J6" s="161">
        <v>4066</v>
      </c>
      <c r="K6" s="161"/>
      <c r="L6" s="161"/>
      <c r="M6" s="161"/>
      <c r="N6" s="161"/>
      <c r="O6" s="161"/>
      <c r="P6" s="161"/>
      <c r="Q6" s="200"/>
      <c r="R6" s="200"/>
      <c r="S6" s="200"/>
      <c r="T6" s="200"/>
      <c r="U6" s="173" t="s">
        <v>225</v>
      </c>
      <c r="V6" s="174"/>
      <c r="W6" s="175" t="s">
        <v>226</v>
      </c>
      <c r="X6" s="200"/>
      <c r="Y6" s="161">
        <v>13308</v>
      </c>
      <c r="Z6" s="200"/>
      <c r="AA6" s="200"/>
      <c r="AB6" s="200"/>
      <c r="AC6" s="200"/>
      <c r="AD6" s="200"/>
      <c r="AE6" s="200"/>
      <c r="AF6" s="200"/>
      <c r="AG6" s="161">
        <v>10000</v>
      </c>
      <c r="AH6" s="200"/>
      <c r="AI6" s="200"/>
      <c r="AJ6" s="200"/>
      <c r="AK6" s="200"/>
      <c r="AL6" s="201">
        <f aca="true" t="shared" si="0" ref="AL6:AL49">SUM(E6+G6+I6+K6+M6+O6+Q6+S6+X6+Z6+AB6+AD6+AF6+AH6+AJ6)</f>
        <v>5632</v>
      </c>
      <c r="AM6" s="201">
        <f aca="true" t="shared" si="1" ref="AM6:AM49">SUM(F6+H6+J6+L6+N6+P6+R6+T6+Y6+AA6+AC6+AE6+AG6+AI6+AK6)</f>
        <v>30688</v>
      </c>
      <c r="AN6" s="202"/>
      <c r="AO6" s="203"/>
      <c r="AP6" s="198"/>
      <c r="AQ6" s="198"/>
      <c r="AR6" s="204"/>
      <c r="AS6" s="205"/>
      <c r="AT6" s="205"/>
      <c r="AU6" s="204"/>
      <c r="AV6" s="205"/>
      <c r="AW6" s="206"/>
      <c r="AX6" s="204"/>
      <c r="AY6" s="205"/>
      <c r="AZ6" s="205"/>
      <c r="BA6" s="204"/>
    </row>
    <row r="7" spans="1:53" ht="19.5" customHeight="1">
      <c r="A7" s="173" t="s">
        <v>227</v>
      </c>
      <c r="B7" s="174">
        <v>931102</v>
      </c>
      <c r="C7" s="175" t="s">
        <v>228</v>
      </c>
      <c r="D7" s="175"/>
      <c r="E7" s="161"/>
      <c r="F7" s="161"/>
      <c r="G7" s="161"/>
      <c r="H7" s="161"/>
      <c r="I7" s="161"/>
      <c r="J7" s="161"/>
      <c r="K7" s="161"/>
      <c r="L7" s="161"/>
      <c r="M7" s="200"/>
      <c r="N7" s="200"/>
      <c r="O7" s="200"/>
      <c r="P7" s="200"/>
      <c r="Q7" s="200"/>
      <c r="R7" s="200"/>
      <c r="S7" s="200"/>
      <c r="T7" s="200"/>
      <c r="U7" s="173" t="s">
        <v>227</v>
      </c>
      <c r="V7" s="174">
        <v>931102</v>
      </c>
      <c r="W7" s="175" t="s">
        <v>228</v>
      </c>
      <c r="X7" s="200"/>
      <c r="Y7" s="161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1">
        <f t="shared" si="0"/>
        <v>0</v>
      </c>
      <c r="AM7" s="201">
        <f t="shared" si="1"/>
        <v>0</v>
      </c>
      <c r="AN7" s="202"/>
      <c r="AO7" s="203"/>
      <c r="AP7" s="198"/>
      <c r="AQ7" s="198"/>
      <c r="AR7" s="204"/>
      <c r="AS7" s="205"/>
      <c r="AT7" s="205"/>
      <c r="AU7" s="204"/>
      <c r="AV7" s="205"/>
      <c r="AW7" s="206"/>
      <c r="AX7" s="204"/>
      <c r="AY7" s="205"/>
      <c r="AZ7" s="205"/>
      <c r="BA7" s="204"/>
    </row>
    <row r="8" spans="1:53" ht="19.5" customHeight="1">
      <c r="A8" s="173" t="s">
        <v>229</v>
      </c>
      <c r="B8" s="174">
        <v>960302</v>
      </c>
      <c r="C8" s="175" t="s">
        <v>230</v>
      </c>
      <c r="D8" s="175"/>
      <c r="E8" s="161"/>
      <c r="F8" s="161"/>
      <c r="G8" s="161"/>
      <c r="H8" s="161"/>
      <c r="I8" s="161">
        <v>646</v>
      </c>
      <c r="J8" s="161">
        <v>646</v>
      </c>
      <c r="K8" s="161"/>
      <c r="L8" s="161"/>
      <c r="M8" s="200"/>
      <c r="N8" s="200"/>
      <c r="O8" s="200"/>
      <c r="P8" s="200"/>
      <c r="Q8" s="200"/>
      <c r="R8" s="200"/>
      <c r="S8" s="200"/>
      <c r="T8" s="200"/>
      <c r="U8" s="173" t="s">
        <v>229</v>
      </c>
      <c r="V8" s="174">
        <v>960302</v>
      </c>
      <c r="W8" s="175" t="s">
        <v>230</v>
      </c>
      <c r="X8" s="200"/>
      <c r="Y8" s="161">
        <v>1043</v>
      </c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>
        <f t="shared" si="0"/>
        <v>646</v>
      </c>
      <c r="AM8" s="201">
        <f t="shared" si="1"/>
        <v>1689</v>
      </c>
      <c r="AN8" s="202"/>
      <c r="AO8" s="203"/>
      <c r="AP8" s="198"/>
      <c r="AQ8" s="198"/>
      <c r="AR8" s="204"/>
      <c r="AS8" s="205"/>
      <c r="AT8" s="205"/>
      <c r="AU8" s="204"/>
      <c r="AV8" s="205"/>
      <c r="AW8" s="206"/>
      <c r="AX8" s="204"/>
      <c r="AY8" s="205"/>
      <c r="AZ8" s="205"/>
      <c r="BA8" s="204"/>
    </row>
    <row r="9" spans="1:53" ht="19.5" customHeight="1">
      <c r="A9" s="173" t="s">
        <v>231</v>
      </c>
      <c r="B9" s="174"/>
      <c r="C9" s="175" t="s">
        <v>232</v>
      </c>
      <c r="D9" s="175"/>
      <c r="E9" s="161"/>
      <c r="F9" s="161"/>
      <c r="G9" s="161"/>
      <c r="H9" s="161"/>
      <c r="I9" s="161">
        <v>793</v>
      </c>
      <c r="J9" s="161">
        <v>793</v>
      </c>
      <c r="K9" s="161"/>
      <c r="L9" s="161"/>
      <c r="M9" s="200"/>
      <c r="N9" s="200"/>
      <c r="O9" s="200"/>
      <c r="P9" s="200"/>
      <c r="Q9" s="200"/>
      <c r="R9" s="200"/>
      <c r="S9" s="200"/>
      <c r="T9" s="200"/>
      <c r="U9" s="173" t="s">
        <v>231</v>
      </c>
      <c r="V9" s="174"/>
      <c r="W9" s="175" t="s">
        <v>232</v>
      </c>
      <c r="X9" s="200"/>
      <c r="Y9" s="161">
        <v>39880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1">
        <f t="shared" si="0"/>
        <v>793</v>
      </c>
      <c r="AM9" s="201">
        <f t="shared" si="1"/>
        <v>40673</v>
      </c>
      <c r="AN9" s="202"/>
      <c r="AO9" s="203"/>
      <c r="AP9" s="198"/>
      <c r="AQ9" s="198"/>
      <c r="AR9" s="204"/>
      <c r="AS9" s="205"/>
      <c r="AT9" s="205"/>
      <c r="AU9" s="204"/>
      <c r="AV9" s="205"/>
      <c r="AW9" s="206"/>
      <c r="AX9" s="204"/>
      <c r="AY9" s="205"/>
      <c r="AZ9" s="205"/>
      <c r="BA9" s="204"/>
    </row>
    <row r="10" spans="1:53" ht="19.5" customHeight="1">
      <c r="A10" s="173" t="s">
        <v>237</v>
      </c>
      <c r="B10" s="174"/>
      <c r="C10" s="175" t="s">
        <v>238</v>
      </c>
      <c r="D10" s="199"/>
      <c r="E10" s="161"/>
      <c r="F10" s="161"/>
      <c r="G10" s="193"/>
      <c r="H10" s="193"/>
      <c r="I10" s="161">
        <v>2974</v>
      </c>
      <c r="J10" s="161">
        <v>2974</v>
      </c>
      <c r="K10" s="161"/>
      <c r="L10" s="161"/>
      <c r="M10" s="193"/>
      <c r="N10" s="193"/>
      <c r="O10" s="193"/>
      <c r="P10" s="193"/>
      <c r="Q10" s="193"/>
      <c r="R10" s="193"/>
      <c r="S10" s="193"/>
      <c r="T10" s="193"/>
      <c r="U10" s="173" t="s">
        <v>237</v>
      </c>
      <c r="V10" s="174"/>
      <c r="W10" s="175" t="s">
        <v>238</v>
      </c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201">
        <f t="shared" si="0"/>
        <v>2974</v>
      </c>
      <c r="AM10" s="201">
        <f t="shared" si="1"/>
        <v>2974</v>
      </c>
      <c r="AN10" s="202"/>
      <c r="AO10" s="208"/>
      <c r="AP10" s="198"/>
      <c r="AQ10" s="198"/>
      <c r="AR10" s="204"/>
      <c r="AS10" s="205"/>
      <c r="AT10" s="205"/>
      <c r="AU10" s="204"/>
      <c r="AV10" s="205"/>
      <c r="AW10" s="205"/>
      <c r="AX10" s="204"/>
      <c r="AY10" s="205"/>
      <c r="AZ10" s="205"/>
      <c r="BA10" s="204"/>
    </row>
    <row r="11" spans="1:77" ht="19.5" customHeight="1">
      <c r="A11" s="173" t="s">
        <v>239</v>
      </c>
      <c r="B11" s="174"/>
      <c r="C11" s="175" t="s">
        <v>240</v>
      </c>
      <c r="D11" s="175"/>
      <c r="E11" s="161"/>
      <c r="F11" s="161"/>
      <c r="G11" s="161"/>
      <c r="H11" s="161"/>
      <c r="I11" s="161"/>
      <c r="J11" s="161"/>
      <c r="K11" s="161"/>
      <c r="L11" s="161"/>
      <c r="M11" s="200"/>
      <c r="N11" s="200"/>
      <c r="O11" s="200"/>
      <c r="P11" s="200"/>
      <c r="Q11" s="200"/>
      <c r="R11" s="200"/>
      <c r="S11" s="200"/>
      <c r="T11" s="200"/>
      <c r="U11" s="173" t="s">
        <v>239</v>
      </c>
      <c r="V11" s="174"/>
      <c r="W11" s="175" t="s">
        <v>240</v>
      </c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1">
        <f t="shared" si="0"/>
        <v>0</v>
      </c>
      <c r="AM11" s="201">
        <f t="shared" si="1"/>
        <v>0</v>
      </c>
      <c r="AN11" s="202"/>
      <c r="AO11" s="203"/>
      <c r="AP11" s="198"/>
      <c r="AQ11" s="198"/>
      <c r="AR11" s="204"/>
      <c r="AS11" s="205"/>
      <c r="AT11" s="205"/>
      <c r="AU11" s="204"/>
      <c r="AV11" s="205"/>
      <c r="AW11" s="209"/>
      <c r="AX11" s="204"/>
      <c r="AY11" s="205"/>
      <c r="AZ11" s="205"/>
      <c r="BA11" s="204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9.5" customHeight="1">
      <c r="A12" s="173" t="s">
        <v>241</v>
      </c>
      <c r="B12" s="174"/>
      <c r="C12" s="175" t="s">
        <v>242</v>
      </c>
      <c r="D12" s="175"/>
      <c r="E12" s="161"/>
      <c r="F12" s="161"/>
      <c r="G12" s="161"/>
      <c r="H12" s="161"/>
      <c r="I12" s="161"/>
      <c r="J12" s="161"/>
      <c r="K12" s="161"/>
      <c r="L12" s="161"/>
      <c r="M12" s="200"/>
      <c r="N12" s="200"/>
      <c r="O12" s="200"/>
      <c r="P12" s="200"/>
      <c r="Q12" s="200"/>
      <c r="R12" s="200"/>
      <c r="S12" s="200"/>
      <c r="T12" s="200"/>
      <c r="U12" s="173" t="s">
        <v>241</v>
      </c>
      <c r="V12" s="174"/>
      <c r="W12" s="175" t="s">
        <v>242</v>
      </c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1">
        <f t="shared" si="0"/>
        <v>0</v>
      </c>
      <c r="AM12" s="201">
        <f t="shared" si="1"/>
        <v>0</v>
      </c>
      <c r="AN12" s="202"/>
      <c r="AO12" s="203"/>
      <c r="AP12" s="198"/>
      <c r="AQ12" s="198"/>
      <c r="AR12" s="204"/>
      <c r="AS12" s="205"/>
      <c r="AT12" s="205"/>
      <c r="AU12" s="204"/>
      <c r="AV12" s="205"/>
      <c r="AW12" s="209"/>
      <c r="AX12" s="204"/>
      <c r="AY12" s="205"/>
      <c r="AZ12" s="205"/>
      <c r="BA12" s="204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9.5" customHeight="1">
      <c r="A13" s="173" t="s">
        <v>243</v>
      </c>
      <c r="B13" s="174">
        <v>813000</v>
      </c>
      <c r="C13" s="175" t="s">
        <v>244</v>
      </c>
      <c r="D13" s="207"/>
      <c r="E13" s="161"/>
      <c r="F13" s="161"/>
      <c r="G13" s="161"/>
      <c r="H13" s="161"/>
      <c r="I13" s="161">
        <v>2321</v>
      </c>
      <c r="J13" s="161">
        <v>2321</v>
      </c>
      <c r="K13" s="161"/>
      <c r="L13" s="161"/>
      <c r="M13" s="200"/>
      <c r="N13" s="200"/>
      <c r="O13" s="200"/>
      <c r="P13" s="200"/>
      <c r="Q13" s="200"/>
      <c r="R13" s="200"/>
      <c r="S13" s="200"/>
      <c r="T13" s="200"/>
      <c r="U13" s="173" t="s">
        <v>243</v>
      </c>
      <c r="V13" s="174">
        <v>813000</v>
      </c>
      <c r="W13" s="175" t="s">
        <v>244</v>
      </c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1">
        <f t="shared" si="0"/>
        <v>2321</v>
      </c>
      <c r="AM13" s="201">
        <f t="shared" si="1"/>
        <v>2321</v>
      </c>
      <c r="AN13" s="202"/>
      <c r="AO13" s="203"/>
      <c r="AP13" s="198"/>
      <c r="AQ13" s="198"/>
      <c r="AR13" s="204"/>
      <c r="AS13" s="205"/>
      <c r="AT13" s="205"/>
      <c r="AU13" s="204"/>
      <c r="AV13" s="205"/>
      <c r="AW13" s="209"/>
      <c r="AX13" s="204"/>
      <c r="AY13" s="205"/>
      <c r="AZ13" s="205"/>
      <c r="BA13" s="204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9.5" customHeight="1">
      <c r="A14" s="173" t="s">
        <v>245</v>
      </c>
      <c r="B14" s="174"/>
      <c r="C14" s="175" t="s">
        <v>246</v>
      </c>
      <c r="D14" s="207"/>
      <c r="E14" s="161"/>
      <c r="F14" s="161"/>
      <c r="G14" s="161"/>
      <c r="H14" s="161"/>
      <c r="I14" s="161"/>
      <c r="J14" s="161"/>
      <c r="K14" s="161"/>
      <c r="L14" s="161"/>
      <c r="M14" s="200"/>
      <c r="N14" s="200"/>
      <c r="O14" s="200"/>
      <c r="P14" s="200"/>
      <c r="Q14" s="200"/>
      <c r="R14" s="200"/>
      <c r="S14" s="200"/>
      <c r="T14" s="200"/>
      <c r="U14" s="173" t="s">
        <v>245</v>
      </c>
      <c r="V14" s="174"/>
      <c r="W14" s="175" t="s">
        <v>246</v>
      </c>
      <c r="X14" s="161"/>
      <c r="Y14" s="161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1">
        <f t="shared" si="0"/>
        <v>0</v>
      </c>
      <c r="AM14" s="201">
        <f t="shared" si="1"/>
        <v>0</v>
      </c>
      <c r="AN14" s="202"/>
      <c r="AO14" s="203"/>
      <c r="AP14" s="198"/>
      <c r="AQ14" s="198"/>
      <c r="AR14" s="204"/>
      <c r="AS14" s="205"/>
      <c r="AT14" s="205"/>
      <c r="AU14" s="204"/>
      <c r="AV14" s="205"/>
      <c r="AW14" s="209"/>
      <c r="AX14" s="204"/>
      <c r="AY14" s="205"/>
      <c r="AZ14" s="205"/>
      <c r="BA14" s="204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9.5" customHeight="1">
      <c r="A15" s="173" t="s">
        <v>247</v>
      </c>
      <c r="B15" s="174"/>
      <c r="C15" s="175" t="s">
        <v>248</v>
      </c>
      <c r="D15" s="207">
        <v>8</v>
      </c>
      <c r="E15" s="161">
        <v>3149</v>
      </c>
      <c r="F15" s="161">
        <v>5132</v>
      </c>
      <c r="G15" s="161">
        <v>425</v>
      </c>
      <c r="H15" s="161">
        <v>749</v>
      </c>
      <c r="I15" s="161">
        <v>30</v>
      </c>
      <c r="J15" s="161">
        <v>30</v>
      </c>
      <c r="K15" s="161"/>
      <c r="L15" s="161"/>
      <c r="M15" s="200"/>
      <c r="N15" s="200"/>
      <c r="O15" s="200"/>
      <c r="P15" s="200"/>
      <c r="Q15" s="200"/>
      <c r="R15" s="200"/>
      <c r="S15" s="200"/>
      <c r="T15" s="200"/>
      <c r="U15" s="173" t="s">
        <v>247</v>
      </c>
      <c r="V15" s="174"/>
      <c r="W15" s="175" t="s">
        <v>248</v>
      </c>
      <c r="X15" s="161">
        <v>313</v>
      </c>
      <c r="Y15" s="161">
        <v>313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>
        <f t="shared" si="0"/>
        <v>3917</v>
      </c>
      <c r="AM15" s="201">
        <f t="shared" si="1"/>
        <v>6224</v>
      </c>
      <c r="AN15" s="202"/>
      <c r="AO15" s="203"/>
      <c r="AP15" s="198"/>
      <c r="AQ15" s="198"/>
      <c r="AR15" s="204"/>
      <c r="AS15" s="205"/>
      <c r="AT15" s="205"/>
      <c r="AU15" s="204"/>
      <c r="AV15" s="205"/>
      <c r="AW15" s="209"/>
      <c r="AX15" s="204"/>
      <c r="AY15" s="205"/>
      <c r="AZ15" s="205"/>
      <c r="BA15" s="204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9.5" customHeight="1">
      <c r="A16" s="173" t="s">
        <v>320</v>
      </c>
      <c r="B16" s="174"/>
      <c r="C16" s="175" t="s">
        <v>250</v>
      </c>
      <c r="D16" s="207"/>
      <c r="E16" s="161"/>
      <c r="F16" s="161"/>
      <c r="G16" s="161"/>
      <c r="H16" s="161"/>
      <c r="I16" s="161"/>
      <c r="J16" s="161"/>
      <c r="K16" s="161"/>
      <c r="L16" s="161"/>
      <c r="M16" s="200"/>
      <c r="N16" s="200"/>
      <c r="O16" s="200"/>
      <c r="P16" s="200"/>
      <c r="Q16" s="200"/>
      <c r="R16" s="200"/>
      <c r="S16" s="200"/>
      <c r="T16" s="200"/>
      <c r="U16" s="173" t="s">
        <v>320</v>
      </c>
      <c r="V16" s="174"/>
      <c r="W16" s="175" t="s">
        <v>250</v>
      </c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1">
        <f t="shared" si="0"/>
        <v>0</v>
      </c>
      <c r="AM16" s="201">
        <f t="shared" si="1"/>
        <v>0</v>
      </c>
      <c r="AN16" s="202"/>
      <c r="AO16" s="203"/>
      <c r="AP16" s="198"/>
      <c r="AQ16" s="198"/>
      <c r="AR16" s="204"/>
      <c r="AS16" s="205"/>
      <c r="AT16" s="205"/>
      <c r="AU16" s="204"/>
      <c r="AV16" s="205"/>
      <c r="AW16" s="209"/>
      <c r="AX16" s="204"/>
      <c r="AY16" s="205"/>
      <c r="AZ16" s="205"/>
      <c r="BA16" s="204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53" s="221" customFormat="1" ht="19.5" customHeight="1">
      <c r="A17" s="210"/>
      <c r="B17" s="211"/>
      <c r="C17" s="212" t="s">
        <v>321</v>
      </c>
      <c r="D17" s="213">
        <f>SUM(D6:D16)</f>
        <v>9</v>
      </c>
      <c r="E17" s="214">
        <f aca="true" t="shared" si="2" ref="E17:J17">SUM(E6:E15)</f>
        <v>5111</v>
      </c>
      <c r="F17" s="214">
        <f t="shared" si="2"/>
        <v>7894</v>
      </c>
      <c r="G17" s="214">
        <f t="shared" si="2"/>
        <v>955</v>
      </c>
      <c r="H17" s="214">
        <f t="shared" si="2"/>
        <v>1301</v>
      </c>
      <c r="I17" s="214">
        <f t="shared" si="2"/>
        <v>9904</v>
      </c>
      <c r="J17" s="214">
        <f t="shared" si="2"/>
        <v>10830</v>
      </c>
      <c r="K17" s="214">
        <f>SUM(K6:K12)</f>
        <v>0</v>
      </c>
      <c r="L17" s="214"/>
      <c r="M17" s="214">
        <f>SUM(M6:M12)</f>
        <v>0</v>
      </c>
      <c r="N17" s="214"/>
      <c r="O17" s="214">
        <f>SUM(O6:O12)</f>
        <v>0</v>
      </c>
      <c r="P17" s="214"/>
      <c r="Q17" s="214">
        <f>SUM(Q6:Q12)</f>
        <v>0</v>
      </c>
      <c r="R17" s="214"/>
      <c r="S17" s="214">
        <f>SUM(S6:S12)</f>
        <v>0</v>
      </c>
      <c r="T17" s="214"/>
      <c r="U17" s="210"/>
      <c r="V17" s="211"/>
      <c r="W17" s="212" t="s">
        <v>321</v>
      </c>
      <c r="X17" s="214">
        <f>SUM(X14:X15)</f>
        <v>313</v>
      </c>
      <c r="Y17" s="214">
        <f>SUM(Y6:Y16)</f>
        <v>54544</v>
      </c>
      <c r="Z17" s="214"/>
      <c r="AA17" s="214"/>
      <c r="AB17" s="214">
        <f>SUM(AB6:AB12)</f>
        <v>0</v>
      </c>
      <c r="AC17" s="214"/>
      <c r="AD17" s="214">
        <f>SUM(AD6:AD12)</f>
        <v>0</v>
      </c>
      <c r="AE17" s="214"/>
      <c r="AF17" s="214"/>
      <c r="AG17" s="214">
        <f>SUM(AG6:AG12)</f>
        <v>10000</v>
      </c>
      <c r="AH17" s="214"/>
      <c r="AI17" s="214"/>
      <c r="AJ17" s="214">
        <f>SUM(AJ6:AJ12)</f>
        <v>0</v>
      </c>
      <c r="AK17" s="214"/>
      <c r="AL17" s="214">
        <f t="shared" si="0"/>
        <v>16283</v>
      </c>
      <c r="AM17" s="214">
        <f t="shared" si="1"/>
        <v>84569</v>
      </c>
      <c r="AN17" s="215"/>
      <c r="AO17" s="216"/>
      <c r="AP17" s="217"/>
      <c r="AQ17" s="217"/>
      <c r="AR17" s="218"/>
      <c r="AS17" s="219"/>
      <c r="AT17" s="219"/>
      <c r="AU17" s="218"/>
      <c r="AV17" s="219"/>
      <c r="AW17" s="220"/>
      <c r="AX17" s="218"/>
      <c r="AY17" s="219"/>
      <c r="AZ17" s="219"/>
      <c r="BA17" s="218"/>
    </row>
    <row r="18" spans="1:53" ht="19.5" customHeight="1">
      <c r="A18" s="60"/>
      <c r="B18" s="174"/>
      <c r="C18" s="199" t="s">
        <v>322</v>
      </c>
      <c r="D18" s="175"/>
      <c r="E18" s="161"/>
      <c r="F18" s="161"/>
      <c r="G18" s="161"/>
      <c r="H18" s="161"/>
      <c r="I18" s="161"/>
      <c r="J18" s="161"/>
      <c r="K18" s="161"/>
      <c r="L18" s="161"/>
      <c r="M18" s="200"/>
      <c r="N18" s="200"/>
      <c r="O18" s="200"/>
      <c r="P18" s="200"/>
      <c r="Q18" s="200"/>
      <c r="R18" s="200"/>
      <c r="S18" s="200"/>
      <c r="T18" s="200"/>
      <c r="U18" s="60"/>
      <c r="V18" s="174"/>
      <c r="W18" s="199" t="s">
        <v>322</v>
      </c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>
        <f t="shared" si="0"/>
        <v>0</v>
      </c>
      <c r="AM18" s="201">
        <f t="shared" si="1"/>
        <v>0</v>
      </c>
      <c r="AN18" s="202"/>
      <c r="AO18" s="203"/>
      <c r="AP18" s="198"/>
      <c r="AQ18" s="198"/>
      <c r="AR18" s="204"/>
      <c r="AS18" s="205"/>
      <c r="AT18" s="205"/>
      <c r="AU18" s="204"/>
      <c r="AV18" s="205"/>
      <c r="AW18" s="209"/>
      <c r="AX18" s="204"/>
      <c r="AY18" s="204"/>
      <c r="AZ18" s="204"/>
      <c r="BA18" s="204"/>
    </row>
    <row r="19" spans="1:53" ht="19.5" customHeight="1">
      <c r="A19" s="60"/>
      <c r="B19" s="174"/>
      <c r="C19" s="199" t="s">
        <v>323</v>
      </c>
      <c r="D19" s="175"/>
      <c r="E19" s="161"/>
      <c r="F19" s="161"/>
      <c r="G19" s="161"/>
      <c r="H19" s="161"/>
      <c r="I19" s="161"/>
      <c r="J19" s="161"/>
      <c r="K19" s="161"/>
      <c r="L19" s="161"/>
      <c r="M19" s="200"/>
      <c r="N19" s="200"/>
      <c r="O19" s="200"/>
      <c r="P19" s="200"/>
      <c r="Q19" s="200"/>
      <c r="R19" s="200"/>
      <c r="S19" s="200"/>
      <c r="T19" s="200"/>
      <c r="U19" s="60"/>
      <c r="V19" s="174"/>
      <c r="W19" s="199" t="s">
        <v>323</v>
      </c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1">
        <f t="shared" si="0"/>
        <v>0</v>
      </c>
      <c r="AM19" s="201">
        <f t="shared" si="1"/>
        <v>0</v>
      </c>
      <c r="AN19" s="202"/>
      <c r="AO19" s="203"/>
      <c r="AP19" s="198"/>
      <c r="AQ19" s="198"/>
      <c r="AR19" s="204"/>
      <c r="AS19" s="205"/>
      <c r="AT19" s="205"/>
      <c r="AU19" s="204"/>
      <c r="AV19" s="205"/>
      <c r="AW19" s="209"/>
      <c r="AX19" s="204"/>
      <c r="AY19" s="204"/>
      <c r="AZ19" s="204"/>
      <c r="BA19" s="204"/>
    </row>
    <row r="20" spans="1:53" ht="19.5" customHeight="1">
      <c r="A20" s="173" t="s">
        <v>261</v>
      </c>
      <c r="B20" s="174"/>
      <c r="C20" s="222" t="s">
        <v>262</v>
      </c>
      <c r="D20" s="223"/>
      <c r="E20" s="165"/>
      <c r="F20" s="165"/>
      <c r="G20" s="165"/>
      <c r="H20" s="165"/>
      <c r="I20" s="165"/>
      <c r="J20" s="165"/>
      <c r="K20" s="161"/>
      <c r="L20" s="161"/>
      <c r="M20" s="165"/>
      <c r="N20" s="165"/>
      <c r="O20" s="224"/>
      <c r="P20" s="224"/>
      <c r="Q20" s="225"/>
      <c r="R20" s="225"/>
      <c r="S20" s="226"/>
      <c r="T20" s="226"/>
      <c r="U20" s="173" t="s">
        <v>261</v>
      </c>
      <c r="V20" s="174"/>
      <c r="W20" s="222" t="s">
        <v>262</v>
      </c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01">
        <f t="shared" si="0"/>
        <v>0</v>
      </c>
      <c r="AM20" s="201">
        <f t="shared" si="1"/>
        <v>0</v>
      </c>
      <c r="AN20" s="202"/>
      <c r="AO20" s="227"/>
      <c r="AP20" s="228"/>
      <c r="AQ20" s="228"/>
      <c r="AR20" s="204"/>
      <c r="AS20" s="228"/>
      <c r="AT20" s="228"/>
      <c r="AU20" s="204"/>
      <c r="AV20" s="209"/>
      <c r="AW20" s="209"/>
      <c r="AX20" s="204"/>
      <c r="AY20" s="229"/>
      <c r="AZ20" s="229"/>
      <c r="BA20" s="204"/>
    </row>
    <row r="21" spans="1:53" ht="19.5" customHeight="1">
      <c r="A21" s="172">
        <v>910502</v>
      </c>
      <c r="B21" s="170"/>
      <c r="C21" s="170" t="s">
        <v>264</v>
      </c>
      <c r="D21" s="230">
        <v>1</v>
      </c>
      <c r="E21" s="165">
        <v>2040</v>
      </c>
      <c r="F21" s="165">
        <v>2040</v>
      </c>
      <c r="G21" s="165">
        <v>541</v>
      </c>
      <c r="H21" s="165">
        <v>551</v>
      </c>
      <c r="I21" s="165">
        <v>2000</v>
      </c>
      <c r="J21" s="165">
        <v>2000</v>
      </c>
      <c r="K21" s="161"/>
      <c r="L21" s="161"/>
      <c r="M21" s="165"/>
      <c r="N21" s="165"/>
      <c r="O21" s="224"/>
      <c r="P21" s="224"/>
      <c r="Q21" s="225"/>
      <c r="R21" s="225"/>
      <c r="S21" s="226"/>
      <c r="T21" s="226"/>
      <c r="U21" s="172">
        <v>910502</v>
      </c>
      <c r="V21" s="170"/>
      <c r="W21" s="170" t="s">
        <v>264</v>
      </c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01">
        <f t="shared" si="0"/>
        <v>4581</v>
      </c>
      <c r="AM21" s="201">
        <f t="shared" si="1"/>
        <v>4591</v>
      </c>
      <c r="AN21" s="202"/>
      <c r="AO21" s="227"/>
      <c r="AP21" s="228"/>
      <c r="AQ21" s="228"/>
      <c r="AR21" s="204"/>
      <c r="AS21" s="228"/>
      <c r="AT21" s="228"/>
      <c r="AU21" s="204"/>
      <c r="AV21" s="209"/>
      <c r="AW21" s="209"/>
      <c r="AX21" s="204"/>
      <c r="AY21" s="229"/>
      <c r="AZ21" s="229"/>
      <c r="BA21" s="204"/>
    </row>
    <row r="22" spans="1:53" s="221" customFormat="1" ht="19.5" customHeight="1">
      <c r="A22" s="184"/>
      <c r="B22" s="211"/>
      <c r="C22" s="231" t="s">
        <v>324</v>
      </c>
      <c r="D22" s="232">
        <f>SUM(D20:D21)</f>
        <v>1</v>
      </c>
      <c r="E22" s="232">
        <f aca="true" t="shared" si="3" ref="E22:J22">SUM(E21)</f>
        <v>2040</v>
      </c>
      <c r="F22" s="232">
        <f t="shared" si="3"/>
        <v>2040</v>
      </c>
      <c r="G22" s="232">
        <f t="shared" si="3"/>
        <v>541</v>
      </c>
      <c r="H22" s="232">
        <f t="shared" si="3"/>
        <v>551</v>
      </c>
      <c r="I22" s="232">
        <f t="shared" si="3"/>
        <v>2000</v>
      </c>
      <c r="J22" s="232">
        <f t="shared" si="3"/>
        <v>2000</v>
      </c>
      <c r="K22" s="232">
        <f>SUM(K20:K20)</f>
        <v>0</v>
      </c>
      <c r="L22" s="232"/>
      <c r="M22" s="232">
        <f>SUM(M20:M20)</f>
        <v>0</v>
      </c>
      <c r="N22" s="232"/>
      <c r="O22" s="232">
        <f>SUM(O20:O20)</f>
        <v>0</v>
      </c>
      <c r="P22" s="232"/>
      <c r="Q22" s="232">
        <f>SUM(Q20:Q20)</f>
        <v>0</v>
      </c>
      <c r="R22" s="232"/>
      <c r="S22" s="232">
        <f>SUM(S20:S20)</f>
        <v>0</v>
      </c>
      <c r="T22" s="232"/>
      <c r="U22" s="184"/>
      <c r="V22" s="211"/>
      <c r="W22" s="231" t="s">
        <v>324</v>
      </c>
      <c r="X22" s="232"/>
      <c r="Y22" s="232"/>
      <c r="Z22" s="232"/>
      <c r="AA22" s="232"/>
      <c r="AB22" s="232">
        <f>SUM(AB20:AB20)</f>
        <v>0</v>
      </c>
      <c r="AC22" s="232"/>
      <c r="AD22" s="232">
        <f>SUM(AD20:AD20)</f>
        <v>0</v>
      </c>
      <c r="AE22" s="232"/>
      <c r="AF22" s="232"/>
      <c r="AG22" s="232">
        <f>SUM(AG20:AG20)</f>
        <v>0</v>
      </c>
      <c r="AH22" s="232"/>
      <c r="AI22" s="232"/>
      <c r="AJ22" s="232">
        <f>SUM(AJ20:AJ20)</f>
        <v>0</v>
      </c>
      <c r="AK22" s="232"/>
      <c r="AL22" s="214">
        <f t="shared" si="0"/>
        <v>4581</v>
      </c>
      <c r="AM22" s="214">
        <f t="shared" si="1"/>
        <v>4591</v>
      </c>
      <c r="AN22" s="215"/>
      <c r="AO22" s="233"/>
      <c r="AP22" s="217"/>
      <c r="AQ22" s="217"/>
      <c r="AR22" s="218"/>
      <c r="AS22" s="219"/>
      <c r="AT22" s="219"/>
      <c r="AU22" s="218"/>
      <c r="AV22" s="219"/>
      <c r="AW22" s="219"/>
      <c r="AX22" s="218"/>
      <c r="AY22" s="219"/>
      <c r="AZ22" s="219"/>
      <c r="BA22" s="218"/>
    </row>
    <row r="23" spans="1:113" ht="19.5" customHeight="1">
      <c r="A23" s="60"/>
      <c r="B23" s="174"/>
      <c r="C23" s="199" t="s">
        <v>325</v>
      </c>
      <c r="D23" s="175"/>
      <c r="E23" s="161"/>
      <c r="F23" s="161"/>
      <c r="G23" s="161"/>
      <c r="H23" s="161"/>
      <c r="I23" s="161"/>
      <c r="J23" s="161"/>
      <c r="K23" s="161"/>
      <c r="L23" s="161"/>
      <c r="M23" s="200"/>
      <c r="N23" s="200"/>
      <c r="O23" s="200"/>
      <c r="P23" s="200"/>
      <c r="Q23" s="200"/>
      <c r="R23" s="200"/>
      <c r="S23" s="200"/>
      <c r="T23" s="200"/>
      <c r="U23" s="60"/>
      <c r="V23" s="174"/>
      <c r="W23" s="199" t="s">
        <v>325</v>
      </c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1">
        <f t="shared" si="0"/>
        <v>0</v>
      </c>
      <c r="AM23" s="201">
        <f t="shared" si="1"/>
        <v>0</v>
      </c>
      <c r="AN23" s="202"/>
      <c r="AO23" s="203"/>
      <c r="AP23" s="205"/>
      <c r="AQ23" s="205"/>
      <c r="AR23" s="204"/>
      <c r="AS23" s="205"/>
      <c r="AT23" s="205"/>
      <c r="AU23" s="204"/>
      <c r="AV23" s="205"/>
      <c r="AW23" s="206"/>
      <c r="AX23" s="204"/>
      <c r="AY23" s="205"/>
      <c r="AZ23" s="205"/>
      <c r="BA23" s="204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53" ht="19.5" customHeight="1">
      <c r="A24" s="173" t="s">
        <v>326</v>
      </c>
      <c r="B24" s="174"/>
      <c r="C24" s="175" t="s">
        <v>327</v>
      </c>
      <c r="D24" s="207"/>
      <c r="E24" s="161"/>
      <c r="F24" s="161"/>
      <c r="G24" s="161"/>
      <c r="H24" s="161"/>
      <c r="I24" s="161"/>
      <c r="J24" s="161"/>
      <c r="K24" s="161"/>
      <c r="L24" s="161"/>
      <c r="M24" s="200"/>
      <c r="N24" s="200"/>
      <c r="O24" s="200"/>
      <c r="P24" s="200"/>
      <c r="Q24" s="200"/>
      <c r="R24" s="200"/>
      <c r="S24" s="200"/>
      <c r="T24" s="200"/>
      <c r="U24" s="173" t="s">
        <v>326</v>
      </c>
      <c r="V24" s="174"/>
      <c r="W24" s="175" t="s">
        <v>327</v>
      </c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>
        <f t="shared" si="0"/>
        <v>0</v>
      </c>
      <c r="AM24" s="201">
        <f t="shared" si="1"/>
        <v>0</v>
      </c>
      <c r="AN24" s="202"/>
      <c r="AO24" s="203"/>
      <c r="AP24" s="205"/>
      <c r="AQ24" s="205"/>
      <c r="AR24" s="204"/>
      <c r="AS24" s="205"/>
      <c r="AT24" s="205"/>
      <c r="AU24" s="204"/>
      <c r="AV24" s="205"/>
      <c r="AW24" s="206"/>
      <c r="AX24" s="204"/>
      <c r="AY24" s="205"/>
      <c r="AZ24" s="205"/>
      <c r="BA24" s="204"/>
    </row>
    <row r="25" spans="1:53" ht="19.5" customHeight="1">
      <c r="A25" s="173" t="s">
        <v>253</v>
      </c>
      <c r="B25" s="174">
        <v>889921</v>
      </c>
      <c r="C25" s="175" t="s">
        <v>254</v>
      </c>
      <c r="D25" s="207"/>
      <c r="E25" s="161"/>
      <c r="F25" s="161"/>
      <c r="G25" s="161"/>
      <c r="H25" s="161"/>
      <c r="I25" s="161">
        <v>5179</v>
      </c>
      <c r="J25" s="161">
        <v>4473</v>
      </c>
      <c r="K25" s="161"/>
      <c r="L25" s="161"/>
      <c r="M25" s="200"/>
      <c r="N25" s="200"/>
      <c r="O25" s="200"/>
      <c r="P25" s="200"/>
      <c r="Q25" s="200"/>
      <c r="R25" s="200"/>
      <c r="S25" s="200"/>
      <c r="T25" s="200"/>
      <c r="U25" s="173" t="s">
        <v>253</v>
      </c>
      <c r="V25" s="174">
        <v>889921</v>
      </c>
      <c r="W25" s="175" t="s">
        <v>254</v>
      </c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1">
        <f t="shared" si="0"/>
        <v>5179</v>
      </c>
      <c r="AM25" s="201">
        <f t="shared" si="1"/>
        <v>4473</v>
      </c>
      <c r="AN25" s="202"/>
      <c r="AO25" s="203"/>
      <c r="AP25" s="205"/>
      <c r="AQ25" s="205"/>
      <c r="AR25" s="204"/>
      <c r="AS25" s="205"/>
      <c r="AT25" s="205"/>
      <c r="AU25" s="204"/>
      <c r="AV25" s="205"/>
      <c r="AW25" s="206"/>
      <c r="AX25" s="204"/>
      <c r="AY25" s="204"/>
      <c r="AZ25" s="204"/>
      <c r="BA25" s="204"/>
    </row>
    <row r="26" spans="1:53" ht="19.5" customHeight="1">
      <c r="A26" s="173"/>
      <c r="B26" s="174"/>
      <c r="C26" s="175"/>
      <c r="D26" s="207"/>
      <c r="E26" s="161"/>
      <c r="F26" s="161"/>
      <c r="G26" s="161"/>
      <c r="H26" s="161"/>
      <c r="I26" s="161"/>
      <c r="J26" s="161"/>
      <c r="K26" s="161"/>
      <c r="L26" s="161"/>
      <c r="M26" s="200"/>
      <c r="N26" s="200"/>
      <c r="O26" s="200"/>
      <c r="P26" s="200"/>
      <c r="Q26" s="200"/>
      <c r="R26" s="200"/>
      <c r="S26" s="200"/>
      <c r="T26" s="200"/>
      <c r="U26" s="173"/>
      <c r="V26" s="174"/>
      <c r="W26" s="175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1">
        <f t="shared" si="0"/>
        <v>0</v>
      </c>
      <c r="AM26" s="201">
        <f t="shared" si="1"/>
        <v>0</v>
      </c>
      <c r="AN26" s="202"/>
      <c r="AO26" s="203"/>
      <c r="AP26" s="205"/>
      <c r="AQ26" s="205"/>
      <c r="AR26" s="204"/>
      <c r="AS26" s="205"/>
      <c r="AT26" s="205"/>
      <c r="AU26" s="204"/>
      <c r="AV26" s="205"/>
      <c r="AW26" s="206"/>
      <c r="AX26" s="204"/>
      <c r="AY26" s="205"/>
      <c r="AZ26" s="205"/>
      <c r="BA26" s="204"/>
    </row>
    <row r="27" spans="1:53" ht="19.5" customHeight="1">
      <c r="A27" s="60"/>
      <c r="B27" s="174"/>
      <c r="C27" s="175" t="s">
        <v>328</v>
      </c>
      <c r="D27" s="175"/>
      <c r="E27" s="161"/>
      <c r="F27" s="161"/>
      <c r="G27" s="161"/>
      <c r="H27" s="161"/>
      <c r="I27" s="161"/>
      <c r="J27" s="161"/>
      <c r="K27" s="161">
        <v>10297</v>
      </c>
      <c r="L27" s="161">
        <v>11171</v>
      </c>
      <c r="M27" s="161"/>
      <c r="N27" s="161"/>
      <c r="O27" s="161"/>
      <c r="P27" s="161"/>
      <c r="Q27" s="161"/>
      <c r="R27" s="161"/>
      <c r="S27" s="161"/>
      <c r="T27" s="161"/>
      <c r="U27" s="60"/>
      <c r="V27" s="174"/>
      <c r="W27" s="175" t="s">
        <v>328</v>
      </c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201">
        <f t="shared" si="0"/>
        <v>10297</v>
      </c>
      <c r="AM27" s="201">
        <f t="shared" si="1"/>
        <v>11171</v>
      </c>
      <c r="AN27" s="203"/>
      <c r="AO27" s="203"/>
      <c r="AP27" s="205"/>
      <c r="AQ27" s="205"/>
      <c r="AR27" s="204"/>
      <c r="AS27" s="205"/>
      <c r="AT27" s="205"/>
      <c r="AU27" s="204"/>
      <c r="AV27" s="205"/>
      <c r="AW27" s="206"/>
      <c r="AX27" s="204"/>
      <c r="AY27" s="205"/>
      <c r="AZ27" s="205"/>
      <c r="BA27" s="204"/>
    </row>
    <row r="28" spans="1:53" s="221" customFormat="1" ht="19.5" customHeight="1">
      <c r="A28" s="184"/>
      <c r="B28" s="211"/>
      <c r="C28" s="231" t="s">
        <v>329</v>
      </c>
      <c r="D28" s="213">
        <f>SUM(D24:D27)</f>
        <v>0</v>
      </c>
      <c r="E28" s="214">
        <f>SUM(E24:E27)</f>
        <v>0</v>
      </c>
      <c r="F28" s="214"/>
      <c r="G28" s="214">
        <f>SUM(G24:G27)</f>
        <v>0</v>
      </c>
      <c r="H28" s="214"/>
      <c r="I28" s="214">
        <f>SUM(I24:I27)</f>
        <v>5179</v>
      </c>
      <c r="J28" s="214">
        <f>SUM(J24:J27)</f>
        <v>4473</v>
      </c>
      <c r="K28" s="214">
        <f>SUM(K24:K27)</f>
        <v>10297</v>
      </c>
      <c r="L28" s="214">
        <f>SUM(L24:L27)</f>
        <v>11171</v>
      </c>
      <c r="M28" s="214">
        <f>SUM(M24:M27)</f>
        <v>0</v>
      </c>
      <c r="N28" s="214"/>
      <c r="O28" s="214">
        <f>SUM(O24:O27)</f>
        <v>0</v>
      </c>
      <c r="P28" s="214"/>
      <c r="Q28" s="214">
        <f>SUM(Q24:Q27)</f>
        <v>0</v>
      </c>
      <c r="R28" s="214"/>
      <c r="S28" s="214">
        <f>SUM(S24:S27)</f>
        <v>0</v>
      </c>
      <c r="T28" s="214"/>
      <c r="U28" s="184"/>
      <c r="V28" s="211"/>
      <c r="W28" s="231" t="s">
        <v>329</v>
      </c>
      <c r="X28" s="214"/>
      <c r="Y28" s="214"/>
      <c r="Z28" s="214"/>
      <c r="AA28" s="214"/>
      <c r="AB28" s="214">
        <f>SUM(AB24:AB27)</f>
        <v>0</v>
      </c>
      <c r="AC28" s="214"/>
      <c r="AD28" s="214">
        <f>SUM(AD24:AD27)</f>
        <v>0</v>
      </c>
      <c r="AE28" s="214"/>
      <c r="AF28" s="214"/>
      <c r="AG28" s="214">
        <f>SUM(AG24:AG27)</f>
        <v>0</v>
      </c>
      <c r="AH28" s="214"/>
      <c r="AI28" s="214"/>
      <c r="AJ28" s="214">
        <f>SUM(AJ24:AJ27)</f>
        <v>0</v>
      </c>
      <c r="AK28" s="214"/>
      <c r="AL28" s="214">
        <f t="shared" si="0"/>
        <v>15476</v>
      </c>
      <c r="AM28" s="214">
        <f t="shared" si="1"/>
        <v>15644</v>
      </c>
      <c r="AN28" s="216"/>
      <c r="AO28" s="216"/>
      <c r="AP28" s="219"/>
      <c r="AQ28" s="219"/>
      <c r="AR28" s="218"/>
      <c r="AS28" s="219"/>
      <c r="AT28" s="219"/>
      <c r="AU28" s="218"/>
      <c r="AV28" s="219"/>
      <c r="AW28" s="234"/>
      <c r="AX28" s="218"/>
      <c r="AY28" s="219"/>
      <c r="AZ28" s="219"/>
      <c r="BA28" s="218"/>
    </row>
    <row r="29" spans="1:53" ht="19.5" customHeight="1">
      <c r="A29" s="60"/>
      <c r="B29" s="174"/>
      <c r="C29" s="199" t="s">
        <v>266</v>
      </c>
      <c r="D29" s="175"/>
      <c r="E29" s="161"/>
      <c r="F29" s="161"/>
      <c r="G29" s="161"/>
      <c r="H29" s="161"/>
      <c r="I29" s="161"/>
      <c r="J29" s="161"/>
      <c r="K29" s="161"/>
      <c r="L29" s="161"/>
      <c r="M29" s="200"/>
      <c r="N29" s="200"/>
      <c r="O29" s="200"/>
      <c r="P29" s="200"/>
      <c r="Q29" s="200"/>
      <c r="R29" s="200"/>
      <c r="S29" s="200"/>
      <c r="T29" s="200"/>
      <c r="U29" s="60"/>
      <c r="V29" s="174"/>
      <c r="W29" s="199" t="s">
        <v>266</v>
      </c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>
        <f t="shared" si="0"/>
        <v>0</v>
      </c>
      <c r="AM29" s="201">
        <f t="shared" si="1"/>
        <v>0</v>
      </c>
      <c r="AN29" s="203"/>
      <c r="AO29" s="203"/>
      <c r="AP29" s="205"/>
      <c r="AQ29" s="205"/>
      <c r="AR29" s="204"/>
      <c r="AS29" s="205"/>
      <c r="AT29" s="205"/>
      <c r="AU29" s="204"/>
      <c r="AV29" s="205"/>
      <c r="AW29" s="206"/>
      <c r="AX29" s="204"/>
      <c r="AY29" s="205"/>
      <c r="AZ29" s="205"/>
      <c r="BA29" s="204"/>
    </row>
    <row r="30" spans="1:53" ht="19.5" customHeight="1">
      <c r="A30" s="444" t="s">
        <v>267</v>
      </c>
      <c r="B30" s="159">
        <v>680001</v>
      </c>
      <c r="C30" s="164" t="s">
        <v>268</v>
      </c>
      <c r="D30" s="223"/>
      <c r="E30" s="167"/>
      <c r="F30" s="167"/>
      <c r="G30" s="167"/>
      <c r="H30" s="167"/>
      <c r="I30" s="165">
        <v>54</v>
      </c>
      <c r="J30" s="165">
        <v>54</v>
      </c>
      <c r="K30" s="161"/>
      <c r="L30" s="161"/>
      <c r="M30" s="165"/>
      <c r="N30" s="165"/>
      <c r="O30" s="235"/>
      <c r="P30" s="235"/>
      <c r="Q30" s="235"/>
      <c r="R30" s="235"/>
      <c r="S30" s="235"/>
      <c r="T30" s="235"/>
      <c r="U30" s="444" t="s">
        <v>267</v>
      </c>
      <c r="V30" s="159">
        <v>680001</v>
      </c>
      <c r="W30" s="164" t="s">
        <v>268</v>
      </c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01">
        <f t="shared" si="0"/>
        <v>54</v>
      </c>
      <c r="AM30" s="201">
        <f t="shared" si="1"/>
        <v>54</v>
      </c>
      <c r="AN30" s="203"/>
      <c r="AO30" s="227"/>
      <c r="AP30" s="228"/>
      <c r="AQ30" s="228"/>
      <c r="AR30" s="204"/>
      <c r="AS30" s="228"/>
      <c r="AT30" s="228"/>
      <c r="AU30" s="204"/>
      <c r="AV30" s="209"/>
      <c r="AW30" s="209"/>
      <c r="AX30" s="236"/>
      <c r="AY30" s="229"/>
      <c r="AZ30" s="229"/>
      <c r="BA30" s="204"/>
    </row>
    <row r="31" spans="1:53" ht="19.5" customHeight="1">
      <c r="A31" s="445"/>
      <c r="B31" s="176">
        <v>680002</v>
      </c>
      <c r="C31" s="177" t="s">
        <v>269</v>
      </c>
      <c r="D31" s="223"/>
      <c r="E31" s="167"/>
      <c r="F31" s="167"/>
      <c r="G31" s="167"/>
      <c r="H31" s="167"/>
      <c r="I31" s="165">
        <v>157</v>
      </c>
      <c r="J31" s="165">
        <v>157</v>
      </c>
      <c r="K31" s="161"/>
      <c r="L31" s="161"/>
      <c r="M31" s="165"/>
      <c r="N31" s="165"/>
      <c r="O31" s="235"/>
      <c r="P31" s="235"/>
      <c r="Q31" s="235"/>
      <c r="R31" s="235"/>
      <c r="S31" s="235"/>
      <c r="T31" s="235"/>
      <c r="U31" s="445"/>
      <c r="V31" s="176">
        <v>680002</v>
      </c>
      <c r="W31" s="177" t="s">
        <v>269</v>
      </c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01">
        <f t="shared" si="0"/>
        <v>157</v>
      </c>
      <c r="AM31" s="201">
        <f t="shared" si="1"/>
        <v>157</v>
      </c>
      <c r="AN31" s="203"/>
      <c r="AO31" s="227"/>
      <c r="AP31" s="228"/>
      <c r="AQ31" s="228"/>
      <c r="AR31" s="204"/>
      <c r="AS31" s="228"/>
      <c r="AT31" s="228"/>
      <c r="AU31" s="204"/>
      <c r="AV31" s="209"/>
      <c r="AW31" s="209"/>
      <c r="AX31" s="236"/>
      <c r="AY31" s="229"/>
      <c r="AZ31" s="229"/>
      <c r="BA31" s="204"/>
    </row>
    <row r="32" spans="1:53" ht="19.5" customHeight="1">
      <c r="A32" s="445"/>
      <c r="B32" s="176"/>
      <c r="C32" s="177" t="s">
        <v>270</v>
      </c>
      <c r="D32" s="223"/>
      <c r="E32" s="167"/>
      <c r="F32" s="167"/>
      <c r="G32" s="167"/>
      <c r="H32" s="167"/>
      <c r="I32" s="165"/>
      <c r="J32" s="165"/>
      <c r="K32" s="161"/>
      <c r="L32" s="161"/>
      <c r="M32" s="165"/>
      <c r="N32" s="165"/>
      <c r="O32" s="235"/>
      <c r="P32" s="235"/>
      <c r="Q32" s="235"/>
      <c r="R32" s="235"/>
      <c r="S32" s="235"/>
      <c r="T32" s="235"/>
      <c r="U32" s="445"/>
      <c r="V32" s="176"/>
      <c r="W32" s="177" t="s">
        <v>270</v>
      </c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01">
        <f t="shared" si="0"/>
        <v>0</v>
      </c>
      <c r="AM32" s="201">
        <f t="shared" si="1"/>
        <v>0</v>
      </c>
      <c r="AN32" s="203"/>
      <c r="AO32" s="227"/>
      <c r="AP32" s="228"/>
      <c r="AQ32" s="228"/>
      <c r="AR32" s="204"/>
      <c r="AS32" s="228"/>
      <c r="AT32" s="228"/>
      <c r="AU32" s="204"/>
      <c r="AV32" s="209"/>
      <c r="AW32" s="209"/>
      <c r="AX32" s="236"/>
      <c r="AY32" s="229"/>
      <c r="AZ32" s="229"/>
      <c r="BA32" s="204"/>
    </row>
    <row r="33" spans="1:53" s="221" customFormat="1" ht="19.5" customHeight="1">
      <c r="A33" s="184"/>
      <c r="B33" s="211"/>
      <c r="C33" s="231" t="s">
        <v>271</v>
      </c>
      <c r="D33" s="213">
        <f>SUM(D30)</f>
        <v>0</v>
      </c>
      <c r="E33" s="237">
        <f>SUM(E30:E30)</f>
        <v>0</v>
      </c>
      <c r="F33" s="237"/>
      <c r="G33" s="237">
        <f>SUM(G30:G30)</f>
        <v>0</v>
      </c>
      <c r="H33" s="237"/>
      <c r="I33" s="237">
        <f>SUM(I30:I32)</f>
        <v>211</v>
      </c>
      <c r="J33" s="237">
        <f>SUM(J30:J32)</f>
        <v>211</v>
      </c>
      <c r="K33" s="237">
        <f>SUM(K30:K30)</f>
        <v>0</v>
      </c>
      <c r="L33" s="237"/>
      <c r="M33" s="237">
        <f>SUM(M30:M30)</f>
        <v>0</v>
      </c>
      <c r="N33" s="237"/>
      <c r="O33" s="237">
        <f>SUM(O30:O30)</f>
        <v>0</v>
      </c>
      <c r="P33" s="237"/>
      <c r="Q33" s="237">
        <f>SUM(Q30:Q30)</f>
        <v>0</v>
      </c>
      <c r="R33" s="237"/>
      <c r="S33" s="237">
        <f>SUM(S30:S30)</f>
        <v>0</v>
      </c>
      <c r="T33" s="237"/>
      <c r="U33" s="184"/>
      <c r="V33" s="211"/>
      <c r="W33" s="231" t="s">
        <v>271</v>
      </c>
      <c r="X33" s="237"/>
      <c r="Y33" s="237"/>
      <c r="Z33" s="237"/>
      <c r="AA33" s="237"/>
      <c r="AB33" s="237">
        <f>SUM(AB30:AB30)</f>
        <v>0</v>
      </c>
      <c r="AC33" s="237"/>
      <c r="AD33" s="237">
        <f>SUM(AD30:AD30)</f>
        <v>0</v>
      </c>
      <c r="AE33" s="237"/>
      <c r="AF33" s="237"/>
      <c r="AG33" s="237">
        <f>SUM(AG30:AG30)</f>
        <v>0</v>
      </c>
      <c r="AH33" s="237"/>
      <c r="AI33" s="237"/>
      <c r="AJ33" s="237">
        <f>SUM(AJ30:AJ30)</f>
        <v>0</v>
      </c>
      <c r="AK33" s="237"/>
      <c r="AL33" s="214">
        <f t="shared" si="0"/>
        <v>211</v>
      </c>
      <c r="AM33" s="214">
        <f t="shared" si="1"/>
        <v>211</v>
      </c>
      <c r="AN33" s="216"/>
      <c r="AO33" s="233"/>
      <c r="AP33" s="217"/>
      <c r="AQ33" s="217"/>
      <c r="AR33" s="217"/>
      <c r="AS33" s="219"/>
      <c r="AT33" s="219"/>
      <c r="AU33" s="219"/>
      <c r="AV33" s="219"/>
      <c r="AW33" s="219"/>
      <c r="AX33" s="219"/>
      <c r="AY33" s="219"/>
      <c r="AZ33" s="219"/>
      <c r="BA33" s="219"/>
    </row>
    <row r="34" spans="1:53" ht="19.5" customHeight="1">
      <c r="A34" s="60"/>
      <c r="B34" s="174"/>
      <c r="C34" s="223" t="s">
        <v>330</v>
      </c>
      <c r="D34" s="238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60"/>
      <c r="V34" s="174"/>
      <c r="W34" s="223" t="s">
        <v>330</v>
      </c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01">
        <f t="shared" si="0"/>
        <v>0</v>
      </c>
      <c r="AM34" s="201">
        <f t="shared" si="1"/>
        <v>0</v>
      </c>
      <c r="AN34" s="203"/>
      <c r="AO34" s="208"/>
      <c r="AP34" s="198"/>
      <c r="AQ34" s="198"/>
      <c r="AR34" s="198"/>
      <c r="AS34" s="205"/>
      <c r="AT34" s="205"/>
      <c r="AU34" s="205"/>
      <c r="AV34" s="205"/>
      <c r="AW34" s="205"/>
      <c r="AX34" s="205"/>
      <c r="AY34" s="205"/>
      <c r="AZ34" s="205"/>
      <c r="BA34" s="205"/>
    </row>
    <row r="35" spans="1:53" ht="19.5" customHeight="1">
      <c r="A35" s="163" t="s">
        <v>273</v>
      </c>
      <c r="B35" s="159"/>
      <c r="C35" s="170" t="s">
        <v>274</v>
      </c>
      <c r="D35" s="238"/>
      <c r="E35" s="239">
        <v>120</v>
      </c>
      <c r="F35" s="239">
        <v>120</v>
      </c>
      <c r="G35" s="239">
        <v>38</v>
      </c>
      <c r="H35" s="239">
        <v>38</v>
      </c>
      <c r="I35" s="239">
        <v>4000</v>
      </c>
      <c r="J35" s="239">
        <v>4000</v>
      </c>
      <c r="K35" s="239"/>
      <c r="L35" s="239"/>
      <c r="M35" s="239">
        <v>1973</v>
      </c>
      <c r="N35" s="239">
        <v>3254</v>
      </c>
      <c r="O35" s="239">
        <v>972</v>
      </c>
      <c r="P35" s="239">
        <v>1358</v>
      </c>
      <c r="Q35" s="239"/>
      <c r="R35" s="239"/>
      <c r="S35" s="239"/>
      <c r="T35" s="239">
        <v>523</v>
      </c>
      <c r="U35" s="163" t="s">
        <v>273</v>
      </c>
      <c r="V35" s="159"/>
      <c r="W35" s="170" t="s">
        <v>274</v>
      </c>
      <c r="X35" s="239"/>
      <c r="Y35" s="239"/>
      <c r="Z35" s="239"/>
      <c r="AA35" s="239"/>
      <c r="AB35" s="239"/>
      <c r="AC35" s="239">
        <v>52</v>
      </c>
      <c r="AD35" s="239"/>
      <c r="AE35" s="239"/>
      <c r="AF35" s="239"/>
      <c r="AG35" s="239"/>
      <c r="AH35" s="239"/>
      <c r="AI35" s="239"/>
      <c r="AJ35" s="239">
        <v>11629</v>
      </c>
      <c r="AK35" s="239">
        <v>3007</v>
      </c>
      <c r="AL35" s="201">
        <f t="shared" si="0"/>
        <v>18732</v>
      </c>
      <c r="AM35" s="201">
        <f t="shared" si="1"/>
        <v>12352</v>
      </c>
      <c r="AN35" s="203"/>
      <c r="AO35" s="208"/>
      <c r="AP35" s="198"/>
      <c r="AQ35" s="198"/>
      <c r="AR35" s="198"/>
      <c r="AS35" s="205"/>
      <c r="AT35" s="205"/>
      <c r="AU35" s="205"/>
      <c r="AV35" s="205"/>
      <c r="AW35" s="205"/>
      <c r="AX35" s="205"/>
      <c r="AY35" s="205"/>
      <c r="AZ35" s="205"/>
      <c r="BA35" s="205"/>
    </row>
    <row r="36" spans="1:53" ht="19.5" customHeight="1">
      <c r="A36" s="163" t="s">
        <v>275</v>
      </c>
      <c r="B36" s="159"/>
      <c r="C36" s="170" t="s">
        <v>276</v>
      </c>
      <c r="D36" s="238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163" t="s">
        <v>275</v>
      </c>
      <c r="V36" s="159"/>
      <c r="W36" s="170" t="s">
        <v>276</v>
      </c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01">
        <f t="shared" si="0"/>
        <v>0</v>
      </c>
      <c r="AM36" s="201">
        <f t="shared" si="1"/>
        <v>0</v>
      </c>
      <c r="AN36" s="203"/>
      <c r="AO36" s="208"/>
      <c r="AP36" s="198"/>
      <c r="AQ36" s="198"/>
      <c r="AR36" s="198"/>
      <c r="AS36" s="205"/>
      <c r="AT36" s="205"/>
      <c r="AU36" s="205"/>
      <c r="AV36" s="205"/>
      <c r="AW36" s="205"/>
      <c r="AX36" s="205"/>
      <c r="AY36" s="205"/>
      <c r="AZ36" s="205"/>
      <c r="BA36" s="205"/>
    </row>
    <row r="37" spans="1:53" ht="19.5" customHeight="1">
      <c r="A37" s="163" t="s">
        <v>294</v>
      </c>
      <c r="B37" s="159"/>
      <c r="C37" s="170" t="s">
        <v>331</v>
      </c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163" t="s">
        <v>294</v>
      </c>
      <c r="V37" s="159"/>
      <c r="W37" s="170" t="s">
        <v>331</v>
      </c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01">
        <f t="shared" si="0"/>
        <v>0</v>
      </c>
      <c r="AM37" s="201">
        <f t="shared" si="1"/>
        <v>0</v>
      </c>
      <c r="AN37" s="203"/>
      <c r="AO37" s="208"/>
      <c r="AP37" s="198"/>
      <c r="AQ37" s="198"/>
      <c r="AR37" s="198"/>
      <c r="AS37" s="205"/>
      <c r="AT37" s="205"/>
      <c r="AU37" s="205"/>
      <c r="AV37" s="205"/>
      <c r="AW37" s="205"/>
      <c r="AX37" s="205"/>
      <c r="AY37" s="205"/>
      <c r="AZ37" s="205"/>
      <c r="BA37" s="205"/>
    </row>
    <row r="38" spans="1:53" s="221" customFormat="1" ht="19.5" customHeight="1">
      <c r="A38" s="184"/>
      <c r="B38" s="211"/>
      <c r="C38" s="231" t="s">
        <v>277</v>
      </c>
      <c r="D38" s="213"/>
      <c r="E38" s="237">
        <f aca="true" t="shared" si="4" ref="E38:J38">SUM(E35:E37)</f>
        <v>120</v>
      </c>
      <c r="F38" s="237">
        <f t="shared" si="4"/>
        <v>120</v>
      </c>
      <c r="G38" s="237">
        <f t="shared" si="4"/>
        <v>38</v>
      </c>
      <c r="H38" s="237">
        <f t="shared" si="4"/>
        <v>38</v>
      </c>
      <c r="I38" s="237">
        <f t="shared" si="4"/>
        <v>4000</v>
      </c>
      <c r="J38" s="237">
        <f t="shared" si="4"/>
        <v>4000</v>
      </c>
      <c r="K38" s="237"/>
      <c r="L38" s="237"/>
      <c r="M38" s="237">
        <f>SUM(M35:M37)</f>
        <v>1973</v>
      </c>
      <c r="N38" s="237">
        <f>SUM(N35:N37)</f>
        <v>3254</v>
      </c>
      <c r="O38" s="237">
        <f>SUM(O35:O37)</f>
        <v>972</v>
      </c>
      <c r="P38" s="237">
        <f>SUM(P35:P37)</f>
        <v>1358</v>
      </c>
      <c r="Q38" s="237"/>
      <c r="R38" s="237"/>
      <c r="S38" s="237"/>
      <c r="T38" s="237">
        <f>SUM(T35:T37)</f>
        <v>523</v>
      </c>
      <c r="U38" s="184"/>
      <c r="V38" s="211"/>
      <c r="W38" s="231" t="s">
        <v>277</v>
      </c>
      <c r="X38" s="237"/>
      <c r="Y38" s="237"/>
      <c r="Z38" s="237"/>
      <c r="AA38" s="237"/>
      <c r="AB38" s="237"/>
      <c r="AC38" s="237">
        <f>SUM(AC35:AC37)</f>
        <v>52</v>
      </c>
      <c r="AD38" s="237"/>
      <c r="AE38" s="237"/>
      <c r="AF38" s="237"/>
      <c r="AG38" s="237"/>
      <c r="AH38" s="237"/>
      <c r="AI38" s="237"/>
      <c r="AJ38" s="237"/>
      <c r="AK38" s="237"/>
      <c r="AL38" s="214">
        <f t="shared" si="0"/>
        <v>7103</v>
      </c>
      <c r="AM38" s="214">
        <f t="shared" si="1"/>
        <v>9345</v>
      </c>
      <c r="AN38" s="216"/>
      <c r="AO38" s="233"/>
      <c r="AP38" s="217"/>
      <c r="AQ38" s="217"/>
      <c r="AR38" s="217"/>
      <c r="AS38" s="219"/>
      <c r="AT38" s="219"/>
      <c r="AU38" s="219"/>
      <c r="AV38" s="219"/>
      <c r="AW38" s="219"/>
      <c r="AX38" s="219"/>
      <c r="AY38" s="219"/>
      <c r="AZ38" s="219"/>
      <c r="BA38" s="219"/>
    </row>
    <row r="39" spans="1:53" ht="19.5" customHeight="1">
      <c r="A39" s="163" t="s">
        <v>332</v>
      </c>
      <c r="B39" s="174"/>
      <c r="C39" s="240" t="s">
        <v>333</v>
      </c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163" t="s">
        <v>332</v>
      </c>
      <c r="V39" s="174"/>
      <c r="W39" s="240" t="s">
        <v>333</v>
      </c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01">
        <f t="shared" si="0"/>
        <v>0</v>
      </c>
      <c r="AM39" s="201">
        <f t="shared" si="1"/>
        <v>0</v>
      </c>
      <c r="AN39" s="203"/>
      <c r="AO39" s="208"/>
      <c r="AP39" s="198"/>
      <c r="AQ39" s="198"/>
      <c r="AR39" s="198"/>
      <c r="AS39" s="205"/>
      <c r="AT39" s="205"/>
      <c r="AU39" s="205"/>
      <c r="AV39" s="205"/>
      <c r="AW39" s="205"/>
      <c r="AX39" s="205"/>
      <c r="AY39" s="205"/>
      <c r="AZ39" s="205"/>
      <c r="BA39" s="205"/>
    </row>
    <row r="40" spans="1:53" s="221" customFormat="1" ht="19.5" customHeight="1">
      <c r="A40" s="184"/>
      <c r="B40" s="211"/>
      <c r="C40" s="231" t="s">
        <v>334</v>
      </c>
      <c r="D40" s="237">
        <f>SUM(D33+D28+D22+D17)</f>
        <v>10</v>
      </c>
      <c r="E40" s="237">
        <f>E17+E22+E38</f>
        <v>7271</v>
      </c>
      <c r="F40" s="237">
        <f>F17+F22+F38</f>
        <v>10054</v>
      </c>
      <c r="G40" s="237">
        <f>G38+G22+G17</f>
        <v>1534</v>
      </c>
      <c r="H40" s="237">
        <f>H38+H22+H17</f>
        <v>1890</v>
      </c>
      <c r="I40" s="237">
        <f>I38+I33+I28+I22+I17</f>
        <v>21294</v>
      </c>
      <c r="J40" s="237">
        <f>J38+J33+J28+J22+J17</f>
        <v>21514</v>
      </c>
      <c r="K40" s="237">
        <f>SUM(K33+K28+K22+K17+K39)</f>
        <v>10297</v>
      </c>
      <c r="L40" s="237">
        <f>SUM(L33+L28+L22+L17+L39)</f>
        <v>11171</v>
      </c>
      <c r="M40" s="237">
        <f>SUM(M38)</f>
        <v>1973</v>
      </c>
      <c r="N40" s="237">
        <f>SUM(N38)</f>
        <v>3254</v>
      </c>
      <c r="O40" s="237">
        <f>SUM(O33+O28+O22+O17+O39+O38)</f>
        <v>972</v>
      </c>
      <c r="P40" s="237">
        <f>SUM(P33+P28+P22+P17+P39+P38)</f>
        <v>1358</v>
      </c>
      <c r="Q40" s="237">
        <f>SUM(Q33+Q28+Q22+Q17+Q39+Q42)</f>
        <v>0</v>
      </c>
      <c r="R40" s="237"/>
      <c r="S40" s="237">
        <f>SUM(S33+S28+S22+S17+S39+Q42)</f>
        <v>0</v>
      </c>
      <c r="T40" s="237">
        <f>SUM(T33+T28+T22+T17+T39+T38)</f>
        <v>523</v>
      </c>
      <c r="U40" s="184"/>
      <c r="V40" s="211"/>
      <c r="W40" s="231" t="s">
        <v>334</v>
      </c>
      <c r="X40" s="237">
        <f>SUM(X17)</f>
        <v>313</v>
      </c>
      <c r="Y40" s="237">
        <f>SUM(Y17)</f>
        <v>54544</v>
      </c>
      <c r="Z40" s="237"/>
      <c r="AA40" s="237"/>
      <c r="AB40" s="237">
        <f>SUM(AB33+AB28+AB22+AB17+AB39)</f>
        <v>0</v>
      </c>
      <c r="AC40" s="237">
        <f>SUM(AC33+AC28+AC22+AC17+AC39+AC38)</f>
        <v>52</v>
      </c>
      <c r="AD40" s="237">
        <f>SUM(AD33+AD28+AD22+AD17+AD39)</f>
        <v>0</v>
      </c>
      <c r="AE40" s="237"/>
      <c r="AF40" s="237"/>
      <c r="AG40" s="237">
        <f>SUM(AG33+AG28+AG22+AG17+AG39)</f>
        <v>10000</v>
      </c>
      <c r="AH40" s="237"/>
      <c r="AI40" s="237"/>
      <c r="AJ40" s="237">
        <f>SUM(AJ35:AJ39)</f>
        <v>11629</v>
      </c>
      <c r="AK40" s="237">
        <f>SUM(AK35:AK39)</f>
        <v>3007</v>
      </c>
      <c r="AL40" s="214">
        <f t="shared" si="0"/>
        <v>55283</v>
      </c>
      <c r="AM40" s="214">
        <f t="shared" si="1"/>
        <v>117367</v>
      </c>
      <c r="AN40" s="216"/>
      <c r="AO40" s="233"/>
      <c r="AP40" s="217"/>
      <c r="AQ40" s="217"/>
      <c r="AR40" s="217"/>
      <c r="AS40" s="219"/>
      <c r="AT40" s="219"/>
      <c r="AU40" s="219"/>
      <c r="AV40" s="219"/>
      <c r="AW40" s="219"/>
      <c r="AX40" s="219"/>
      <c r="AY40" s="219"/>
      <c r="AZ40" s="219"/>
      <c r="BA40" s="219"/>
    </row>
    <row r="41" spans="1:53" ht="19.5" customHeight="1">
      <c r="A41" s="60"/>
      <c r="B41" s="178" t="s">
        <v>335</v>
      </c>
      <c r="C41" s="240" t="s">
        <v>336</v>
      </c>
      <c r="D41" s="241"/>
      <c r="E41" s="242"/>
      <c r="F41" s="242"/>
      <c r="G41" s="242"/>
      <c r="H41" s="242"/>
      <c r="I41" s="242"/>
      <c r="J41" s="242"/>
      <c r="K41" s="241"/>
      <c r="L41" s="241"/>
      <c r="M41" s="201"/>
      <c r="N41" s="201"/>
      <c r="O41" s="201"/>
      <c r="P41" s="201"/>
      <c r="Q41" s="201"/>
      <c r="R41" s="201"/>
      <c r="S41" s="201"/>
      <c r="T41" s="201"/>
      <c r="U41" s="60"/>
      <c r="V41" s="178" t="s">
        <v>335</v>
      </c>
      <c r="W41" s="240" t="s">
        <v>336</v>
      </c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>
        <f t="shared" si="0"/>
        <v>0</v>
      </c>
      <c r="AM41" s="201">
        <f t="shared" si="1"/>
        <v>0</v>
      </c>
      <c r="AN41" s="203"/>
      <c r="AO41" s="227"/>
      <c r="AP41" s="243"/>
      <c r="AQ41" s="243"/>
      <c r="AR41" s="204"/>
      <c r="AS41" s="243"/>
      <c r="AT41" s="243"/>
      <c r="AU41" s="236"/>
      <c r="AV41" s="209"/>
      <c r="AW41" s="209"/>
      <c r="AX41" s="236"/>
      <c r="AY41" s="244"/>
      <c r="AZ41" s="244"/>
      <c r="BA41" s="236"/>
    </row>
    <row r="42" spans="1:53" ht="19.5" customHeight="1">
      <c r="A42" s="245" t="s">
        <v>282</v>
      </c>
      <c r="B42" s="172">
        <v>562912</v>
      </c>
      <c r="C42" s="222" t="s">
        <v>283</v>
      </c>
      <c r="D42" s="246">
        <v>1</v>
      </c>
      <c r="E42" s="247">
        <v>786</v>
      </c>
      <c r="F42" s="247">
        <v>1014</v>
      </c>
      <c r="G42" s="247">
        <v>201</v>
      </c>
      <c r="H42" s="247">
        <v>257</v>
      </c>
      <c r="I42" s="247">
        <v>2170</v>
      </c>
      <c r="J42" s="247">
        <v>2066</v>
      </c>
      <c r="K42" s="241"/>
      <c r="L42" s="241"/>
      <c r="M42" s="201"/>
      <c r="N42" s="201">
        <v>348</v>
      </c>
      <c r="O42" s="201"/>
      <c r="P42" s="201"/>
      <c r="Q42" s="201"/>
      <c r="R42" s="201"/>
      <c r="S42" s="201"/>
      <c r="T42" s="201"/>
      <c r="U42" s="245" t="s">
        <v>282</v>
      </c>
      <c r="V42" s="172">
        <v>562912</v>
      </c>
      <c r="W42" s="222" t="s">
        <v>283</v>
      </c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>
        <f t="shared" si="0"/>
        <v>3157</v>
      </c>
      <c r="AM42" s="201">
        <f t="shared" si="1"/>
        <v>3685</v>
      </c>
      <c r="AN42" s="203"/>
      <c r="AO42" s="227"/>
      <c r="AP42" s="243"/>
      <c r="AQ42" s="243"/>
      <c r="AR42" s="204"/>
      <c r="AS42" s="243"/>
      <c r="AT42" s="243"/>
      <c r="AU42" s="236"/>
      <c r="AV42" s="209"/>
      <c r="AW42" s="209"/>
      <c r="AX42" s="236"/>
      <c r="AY42" s="244"/>
      <c r="AZ42" s="244"/>
      <c r="BA42" s="236"/>
    </row>
    <row r="43" spans="1:53" ht="19.5" customHeight="1">
      <c r="A43" s="245" t="s">
        <v>284</v>
      </c>
      <c r="B43" s="172">
        <v>562913</v>
      </c>
      <c r="C43" s="222" t="s">
        <v>285</v>
      </c>
      <c r="D43" s="246">
        <v>1</v>
      </c>
      <c r="E43" s="247">
        <v>2298</v>
      </c>
      <c r="F43" s="247">
        <v>2333</v>
      </c>
      <c r="G43" s="247">
        <v>587</v>
      </c>
      <c r="H43" s="247">
        <v>587</v>
      </c>
      <c r="I43" s="247">
        <v>6342</v>
      </c>
      <c r="J43" s="247">
        <v>6127</v>
      </c>
      <c r="K43" s="241"/>
      <c r="L43" s="241"/>
      <c r="M43" s="201"/>
      <c r="N43" s="201"/>
      <c r="O43" s="201"/>
      <c r="P43" s="201"/>
      <c r="Q43" s="201"/>
      <c r="R43" s="201"/>
      <c r="S43" s="201"/>
      <c r="T43" s="201"/>
      <c r="U43" s="245" t="s">
        <v>284</v>
      </c>
      <c r="V43" s="172">
        <v>562913</v>
      </c>
      <c r="W43" s="222" t="s">
        <v>285</v>
      </c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>
        <f t="shared" si="0"/>
        <v>9227</v>
      </c>
      <c r="AM43" s="201">
        <f t="shared" si="1"/>
        <v>9047</v>
      </c>
      <c r="AN43" s="203"/>
      <c r="AO43" s="227"/>
      <c r="AP43" s="243"/>
      <c r="AQ43" s="243"/>
      <c r="AR43" s="204"/>
      <c r="AS43" s="243"/>
      <c r="AT43" s="243"/>
      <c r="AU43" s="236"/>
      <c r="AV43" s="209"/>
      <c r="AW43" s="209"/>
      <c r="AX43" s="236"/>
      <c r="AY43" s="244"/>
      <c r="AZ43" s="244"/>
      <c r="BA43" s="236"/>
    </row>
    <row r="44" spans="1:53" ht="19.5" customHeight="1">
      <c r="A44" s="245"/>
      <c r="B44" s="172">
        <v>562717</v>
      </c>
      <c r="C44" s="222" t="s">
        <v>286</v>
      </c>
      <c r="D44" s="246">
        <v>1</v>
      </c>
      <c r="E44" s="247">
        <v>302</v>
      </c>
      <c r="F44" s="247">
        <v>302</v>
      </c>
      <c r="G44" s="247">
        <v>77</v>
      </c>
      <c r="H44" s="247">
        <v>77</v>
      </c>
      <c r="I44" s="247">
        <v>835</v>
      </c>
      <c r="J44" s="247">
        <v>835</v>
      </c>
      <c r="K44" s="241"/>
      <c r="L44" s="241"/>
      <c r="M44" s="201"/>
      <c r="N44" s="201"/>
      <c r="O44" s="201"/>
      <c r="P44" s="201"/>
      <c r="Q44" s="201"/>
      <c r="R44" s="201"/>
      <c r="S44" s="201"/>
      <c r="T44" s="201"/>
      <c r="U44" s="245"/>
      <c r="V44" s="172">
        <v>562717</v>
      </c>
      <c r="W44" s="222" t="s">
        <v>286</v>
      </c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>
        <f t="shared" si="0"/>
        <v>1214</v>
      </c>
      <c r="AM44" s="201">
        <f t="shared" si="1"/>
        <v>1214</v>
      </c>
      <c r="AN44" s="203"/>
      <c r="AO44" s="227"/>
      <c r="AP44" s="243"/>
      <c r="AQ44" s="243"/>
      <c r="AR44" s="204"/>
      <c r="AS44" s="243"/>
      <c r="AT44" s="243"/>
      <c r="AU44" s="236"/>
      <c r="AV44" s="209"/>
      <c r="AW44" s="209"/>
      <c r="AX44" s="236"/>
      <c r="AY44" s="244"/>
      <c r="AZ44" s="244"/>
      <c r="BA44" s="236"/>
    </row>
    <row r="45" spans="1:53" ht="19.5" customHeight="1">
      <c r="A45" s="245"/>
      <c r="B45" s="172">
        <v>561000</v>
      </c>
      <c r="C45" s="222" t="s">
        <v>337</v>
      </c>
      <c r="D45" s="246">
        <v>1</v>
      </c>
      <c r="E45" s="247">
        <v>2661</v>
      </c>
      <c r="F45" s="247">
        <v>2699</v>
      </c>
      <c r="G45" s="247">
        <v>680</v>
      </c>
      <c r="H45" s="247">
        <v>680</v>
      </c>
      <c r="I45" s="247">
        <v>7343</v>
      </c>
      <c r="J45" s="247">
        <v>7092</v>
      </c>
      <c r="K45" s="241"/>
      <c r="L45" s="241"/>
      <c r="M45" s="201"/>
      <c r="N45" s="201"/>
      <c r="O45" s="201"/>
      <c r="P45" s="201"/>
      <c r="Q45" s="201"/>
      <c r="R45" s="201"/>
      <c r="S45" s="201"/>
      <c r="T45" s="201"/>
      <c r="U45" s="245"/>
      <c r="V45" s="172">
        <v>561000</v>
      </c>
      <c r="W45" s="222" t="s">
        <v>337</v>
      </c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>
        <f t="shared" si="0"/>
        <v>10684</v>
      </c>
      <c r="AM45" s="201">
        <f t="shared" si="1"/>
        <v>10471</v>
      </c>
      <c r="AN45" s="203"/>
      <c r="AO45" s="227"/>
      <c r="AP45" s="243"/>
      <c r="AQ45" s="243"/>
      <c r="AR45" s="204"/>
      <c r="AS45" s="243"/>
      <c r="AT45" s="243"/>
      <c r="AU45" s="236"/>
      <c r="AV45" s="209"/>
      <c r="AW45" s="209"/>
      <c r="AX45" s="236"/>
      <c r="AY45" s="244"/>
      <c r="AZ45" s="244"/>
      <c r="BA45" s="236"/>
    </row>
    <row r="46" spans="1:53" ht="19.5" customHeight="1">
      <c r="A46" s="245" t="s">
        <v>288</v>
      </c>
      <c r="B46" s="172">
        <v>851011</v>
      </c>
      <c r="C46" s="222" t="s">
        <v>338</v>
      </c>
      <c r="D46" s="246">
        <v>6</v>
      </c>
      <c r="E46" s="247">
        <v>15140</v>
      </c>
      <c r="F46" s="247">
        <v>15420</v>
      </c>
      <c r="G46" s="247">
        <v>3997</v>
      </c>
      <c r="H46" s="247">
        <v>3963</v>
      </c>
      <c r="I46" s="247">
        <v>2240</v>
      </c>
      <c r="J46" s="247">
        <v>2169</v>
      </c>
      <c r="K46" s="241"/>
      <c r="L46" s="241"/>
      <c r="M46" s="201"/>
      <c r="N46" s="201"/>
      <c r="O46" s="201"/>
      <c r="P46" s="201"/>
      <c r="Q46" s="201"/>
      <c r="R46" s="201"/>
      <c r="S46" s="201"/>
      <c r="T46" s="201"/>
      <c r="U46" s="245" t="s">
        <v>288</v>
      </c>
      <c r="V46" s="172">
        <v>851011</v>
      </c>
      <c r="W46" s="222" t="s">
        <v>338</v>
      </c>
      <c r="X46" s="201">
        <v>513</v>
      </c>
      <c r="Y46" s="201">
        <v>537</v>
      </c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>
        <f t="shared" si="0"/>
        <v>21890</v>
      </c>
      <c r="AM46" s="201">
        <f t="shared" si="1"/>
        <v>22089</v>
      </c>
      <c r="AN46" s="203"/>
      <c r="AO46" s="227"/>
      <c r="AP46" s="243"/>
      <c r="AQ46" s="243"/>
      <c r="AR46" s="204"/>
      <c r="AS46" s="243"/>
      <c r="AT46" s="243"/>
      <c r="AU46" s="236"/>
      <c r="AV46" s="209"/>
      <c r="AW46" s="209"/>
      <c r="AX46" s="236"/>
      <c r="AY46" s="244"/>
      <c r="AZ46" s="244"/>
      <c r="BA46" s="236"/>
    </row>
    <row r="47" spans="1:53" ht="19.5" customHeight="1">
      <c r="A47" s="245" t="s">
        <v>290</v>
      </c>
      <c r="B47" s="172"/>
      <c r="C47" s="222" t="s">
        <v>291</v>
      </c>
      <c r="D47" s="246"/>
      <c r="E47" s="247"/>
      <c r="F47" s="247"/>
      <c r="G47" s="247"/>
      <c r="H47" s="247"/>
      <c r="I47" s="247"/>
      <c r="J47" s="247"/>
      <c r="K47" s="241"/>
      <c r="L47" s="241"/>
      <c r="M47" s="201"/>
      <c r="N47" s="201"/>
      <c r="O47" s="201"/>
      <c r="P47" s="201"/>
      <c r="Q47" s="201"/>
      <c r="R47" s="201"/>
      <c r="S47" s="201"/>
      <c r="T47" s="201"/>
      <c r="U47" s="245" t="s">
        <v>290</v>
      </c>
      <c r="V47" s="172"/>
      <c r="W47" s="222" t="s">
        <v>291</v>
      </c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>
        <f t="shared" si="0"/>
        <v>0</v>
      </c>
      <c r="AM47" s="201">
        <f t="shared" si="1"/>
        <v>0</v>
      </c>
      <c r="AN47" s="203"/>
      <c r="AO47" s="227"/>
      <c r="AP47" s="243"/>
      <c r="AQ47" s="243"/>
      <c r="AR47" s="204"/>
      <c r="AS47" s="243"/>
      <c r="AT47" s="243"/>
      <c r="AU47" s="236"/>
      <c r="AV47" s="209"/>
      <c r="AW47" s="209"/>
      <c r="AX47" s="236"/>
      <c r="AY47" s="244"/>
      <c r="AZ47" s="244"/>
      <c r="BA47" s="236"/>
    </row>
    <row r="48" spans="1:53" s="221" customFormat="1" ht="19.5" customHeight="1">
      <c r="A48" s="248"/>
      <c r="B48" s="249"/>
      <c r="C48" s="212" t="s">
        <v>336</v>
      </c>
      <c r="D48" s="250">
        <f aca="true" t="shared" si="5" ref="D48:J48">SUM(D42:D47)</f>
        <v>10</v>
      </c>
      <c r="E48" s="237">
        <f t="shared" si="5"/>
        <v>21187</v>
      </c>
      <c r="F48" s="237">
        <f t="shared" si="5"/>
        <v>21768</v>
      </c>
      <c r="G48" s="237">
        <f t="shared" si="5"/>
        <v>5542</v>
      </c>
      <c r="H48" s="237">
        <f t="shared" si="5"/>
        <v>5564</v>
      </c>
      <c r="I48" s="237">
        <f t="shared" si="5"/>
        <v>18930</v>
      </c>
      <c r="J48" s="237">
        <f t="shared" si="5"/>
        <v>18289</v>
      </c>
      <c r="K48" s="237"/>
      <c r="L48" s="237"/>
      <c r="M48" s="237"/>
      <c r="N48" s="237">
        <f>SUM(N42:N47)</f>
        <v>348</v>
      </c>
      <c r="O48" s="237"/>
      <c r="P48" s="237"/>
      <c r="Q48" s="237"/>
      <c r="R48" s="237"/>
      <c r="S48" s="237"/>
      <c r="T48" s="237"/>
      <c r="U48" s="248"/>
      <c r="V48" s="249"/>
      <c r="W48" s="212" t="s">
        <v>336</v>
      </c>
      <c r="X48" s="237">
        <f>SUM(X42:X47)</f>
        <v>513</v>
      </c>
      <c r="Y48" s="237">
        <f>SUM(Y42:Y47)</f>
        <v>537</v>
      </c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14">
        <f t="shared" si="0"/>
        <v>46172</v>
      </c>
      <c r="AM48" s="214">
        <f t="shared" si="1"/>
        <v>46506</v>
      </c>
      <c r="AN48" s="216"/>
      <c r="AO48" s="251"/>
      <c r="AP48" s="252"/>
      <c r="AQ48" s="252"/>
      <c r="AR48" s="218"/>
      <c r="AS48" s="252"/>
      <c r="AT48" s="252"/>
      <c r="AU48" s="253"/>
      <c r="AV48" s="220"/>
      <c r="AW48" s="220"/>
      <c r="AX48" s="253"/>
      <c r="AY48" s="254"/>
      <c r="AZ48" s="254"/>
      <c r="BA48" s="253"/>
    </row>
    <row r="49" spans="1:53" ht="24.75" customHeight="1">
      <c r="A49" s="245"/>
      <c r="B49" s="255"/>
      <c r="C49" s="240" t="s">
        <v>339</v>
      </c>
      <c r="D49" s="256">
        <f>SUM(D48+D40)</f>
        <v>20</v>
      </c>
      <c r="E49" s="256">
        <f aca="true" t="shared" si="6" ref="E49:J49">E40+E48</f>
        <v>28458</v>
      </c>
      <c r="F49" s="256">
        <f t="shared" si="6"/>
        <v>31822</v>
      </c>
      <c r="G49" s="256">
        <f t="shared" si="6"/>
        <v>7076</v>
      </c>
      <c r="H49" s="256">
        <f t="shared" si="6"/>
        <v>7454</v>
      </c>
      <c r="I49" s="256">
        <f t="shared" si="6"/>
        <v>40224</v>
      </c>
      <c r="J49" s="256">
        <f t="shared" si="6"/>
        <v>39803</v>
      </c>
      <c r="K49" s="256">
        <f aca="true" t="shared" si="7" ref="K49:Q49">SUM(K41+K40)</f>
        <v>10297</v>
      </c>
      <c r="L49" s="256">
        <f t="shared" si="7"/>
        <v>11171</v>
      </c>
      <c r="M49" s="256">
        <f t="shared" si="7"/>
        <v>1973</v>
      </c>
      <c r="N49" s="256">
        <f>N40+N48</f>
        <v>3602</v>
      </c>
      <c r="O49" s="256">
        <f t="shared" si="7"/>
        <v>972</v>
      </c>
      <c r="P49" s="256">
        <f t="shared" si="7"/>
        <v>1358</v>
      </c>
      <c r="Q49" s="256">
        <f t="shared" si="7"/>
        <v>0</v>
      </c>
      <c r="R49" s="256"/>
      <c r="S49" s="256">
        <f>SUM(S41+S40)</f>
        <v>0</v>
      </c>
      <c r="T49" s="256">
        <f>SUM(T41+T40)</f>
        <v>523</v>
      </c>
      <c r="U49" s="245"/>
      <c r="V49" s="255"/>
      <c r="W49" s="240" t="s">
        <v>339</v>
      </c>
      <c r="X49" s="256">
        <f>SUM(X48+X40)</f>
        <v>826</v>
      </c>
      <c r="Y49" s="256">
        <f>SUM(Y48+Y40)</f>
        <v>55081</v>
      </c>
      <c r="Z49" s="256">
        <f>SUM(Z41+Z40)</f>
        <v>0</v>
      </c>
      <c r="AA49" s="256"/>
      <c r="AB49" s="256">
        <f>SUM(AB41+AB40)</f>
        <v>0</v>
      </c>
      <c r="AC49" s="256">
        <f>SUM(AC48+AC40)</f>
        <v>52</v>
      </c>
      <c r="AD49" s="256">
        <f>SUM(AD41+AD40)</f>
        <v>0</v>
      </c>
      <c r="AE49" s="256"/>
      <c r="AF49" s="256">
        <f>SUM(AF41+AF40)</f>
        <v>0</v>
      </c>
      <c r="AG49" s="256">
        <f>SUM(AG41+AG40)</f>
        <v>10000</v>
      </c>
      <c r="AH49" s="256">
        <f>SUM(AH41+AH40)</f>
        <v>0</v>
      </c>
      <c r="AI49" s="256"/>
      <c r="AJ49" s="256">
        <f>SUM(AJ41+AJ40)</f>
        <v>11629</v>
      </c>
      <c r="AK49" s="256">
        <f>SUM(AK41+AK40)</f>
        <v>3007</v>
      </c>
      <c r="AL49" s="201">
        <f t="shared" si="0"/>
        <v>101455</v>
      </c>
      <c r="AM49" s="201">
        <f t="shared" si="1"/>
        <v>163873</v>
      </c>
      <c r="AN49" s="257"/>
      <c r="AO49" s="258"/>
      <c r="AP49" s="209"/>
      <c r="AQ49" s="209"/>
      <c r="AR49" s="236"/>
      <c r="AS49" s="209"/>
      <c r="AT49" s="209"/>
      <c r="AU49" s="236"/>
      <c r="AV49" s="209"/>
      <c r="AW49" s="209"/>
      <c r="AX49" s="236"/>
      <c r="AY49" s="236"/>
      <c r="AZ49" s="209"/>
      <c r="BA49" s="236"/>
    </row>
    <row r="50" spans="3:38" ht="24.75" customHeight="1">
      <c r="C50" s="259" t="s">
        <v>340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1"/>
    </row>
    <row r="51" ht="13.5" customHeight="1">
      <c r="F51" s="299"/>
    </row>
    <row r="52" spans="3:8" ht="13.5" customHeight="1">
      <c r="C52" s="260"/>
      <c r="D52" s="260"/>
      <c r="E52" s="260"/>
      <c r="F52" s="260"/>
      <c r="G52" s="260"/>
      <c r="H52" s="260"/>
    </row>
    <row r="53" ht="13.5" customHeight="1"/>
    <row r="54" ht="13.5" customHeight="1"/>
    <row r="55" ht="13.5" customHeight="1"/>
  </sheetData>
  <sheetProtection/>
  <mergeCells count="32">
    <mergeCell ref="E1:F2"/>
    <mergeCell ref="A30:A32"/>
    <mergeCell ref="D1:D2"/>
    <mergeCell ref="B1:B2"/>
    <mergeCell ref="C1:C2"/>
    <mergeCell ref="A1:A2"/>
    <mergeCell ref="G1:H2"/>
    <mergeCell ref="AV1:AX1"/>
    <mergeCell ref="I1:J2"/>
    <mergeCell ref="K1:L2"/>
    <mergeCell ref="Q2:R2"/>
    <mergeCell ref="S2:T2"/>
    <mergeCell ref="M2:N2"/>
    <mergeCell ref="O2:P2"/>
    <mergeCell ref="Q1:T1"/>
    <mergeCell ref="AY1:BA1"/>
    <mergeCell ref="AP1:AR1"/>
    <mergeCell ref="AS1:AU1"/>
    <mergeCell ref="M1:P1"/>
    <mergeCell ref="AL1:AM2"/>
    <mergeCell ref="AF1:AG2"/>
    <mergeCell ref="AD2:AE2"/>
    <mergeCell ref="U30:U32"/>
    <mergeCell ref="AJ1:AK2"/>
    <mergeCell ref="U1:U2"/>
    <mergeCell ref="V1:V2"/>
    <mergeCell ref="W1:W2"/>
    <mergeCell ref="AB2:AC2"/>
    <mergeCell ref="AB1:AE1"/>
    <mergeCell ref="X1:Y2"/>
    <mergeCell ref="Z1:AA2"/>
    <mergeCell ref="AH1:AI2"/>
  </mergeCells>
  <printOptions horizontalCentered="1"/>
  <pageMargins left="0.2" right="0.2362204724409449" top="0.95" bottom="0.19" header="0.32" footer="0.19"/>
  <pageSetup horizontalDpi="600" verticalDpi="600" orientation="landscape" paperSize="9" scale="50" r:id="rId1"/>
  <headerFooter alignWithMargins="0">
    <oddHeader>&amp;C&amp;"Garamond,Félkövér"&amp;14 6/2015.(IV.29.) számú költségvetési rendelet
Zalaszabar Község Önkormányzatának
2014. ÉVI KIADÁSI ELŐIRÁNYZATAI 
&amp;R&amp;A
&amp;P.oldal
1000.-Ft-ban
</oddHeader>
  </headerFooter>
  <colBreaks count="1" manualBreakCount="1">
    <brk id="2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view="pageLayout" zoomScaleSheetLayoutView="100" workbookViewId="0" topLeftCell="B16">
      <selection activeCell="F9" sqref="F9:G9"/>
    </sheetView>
  </sheetViews>
  <sheetFormatPr defaultColWidth="11.375" defaultRowHeight="12.75"/>
  <cols>
    <col min="1" max="1" width="4.25390625" style="2" customWidth="1"/>
    <col min="2" max="2" width="65.125" style="2" customWidth="1"/>
    <col min="3" max="3" width="8.875" style="2" customWidth="1"/>
    <col min="4" max="4" width="8.25390625" style="2" customWidth="1"/>
    <col min="5" max="5" width="9.25390625" style="2" customWidth="1"/>
    <col min="6" max="6" width="10.00390625" style="2" customWidth="1"/>
    <col min="7" max="8" width="9.875" style="2" customWidth="1"/>
    <col min="9" max="9" width="9.375" style="2" customWidth="1"/>
    <col min="10" max="16384" width="11.375" style="2" customWidth="1"/>
  </cols>
  <sheetData>
    <row r="1" spans="1:9" ht="19.5" customHeight="1">
      <c r="A1" s="112" t="s">
        <v>14</v>
      </c>
      <c r="B1" s="113" t="s">
        <v>13</v>
      </c>
      <c r="C1" s="114" t="s">
        <v>54</v>
      </c>
      <c r="D1" s="114" t="s">
        <v>62</v>
      </c>
      <c r="E1" s="115" t="s">
        <v>62</v>
      </c>
      <c r="F1" s="115" t="s">
        <v>62</v>
      </c>
      <c r="G1" s="115" t="s">
        <v>62</v>
      </c>
      <c r="H1" s="116" t="s">
        <v>369</v>
      </c>
      <c r="I1" s="116" t="s">
        <v>370</v>
      </c>
    </row>
    <row r="2" spans="1:9" ht="19.5" customHeight="1">
      <c r="A2" s="117"/>
      <c r="B2" s="118"/>
      <c r="C2" s="119" t="s">
        <v>16</v>
      </c>
      <c r="D2" s="119" t="s">
        <v>368</v>
      </c>
      <c r="E2" s="119" t="s">
        <v>367</v>
      </c>
      <c r="F2" s="119" t="s">
        <v>372</v>
      </c>
      <c r="G2" s="119" t="s">
        <v>388</v>
      </c>
      <c r="H2" s="118" t="s">
        <v>40</v>
      </c>
      <c r="I2" s="118" t="s">
        <v>40</v>
      </c>
    </row>
    <row r="3" spans="1:10" ht="30" customHeight="1">
      <c r="A3" s="8"/>
      <c r="B3" s="5" t="s">
        <v>155</v>
      </c>
      <c r="C3" s="9"/>
      <c r="D3" s="9"/>
      <c r="E3" s="9"/>
      <c r="F3" s="9"/>
      <c r="G3" s="9"/>
      <c r="H3" s="9"/>
      <c r="I3" s="280"/>
      <c r="J3" s="10"/>
    </row>
    <row r="4" spans="1:9" ht="30" customHeight="1">
      <c r="A4" s="5" t="s">
        <v>2</v>
      </c>
      <c r="B4" s="5" t="s">
        <v>45</v>
      </c>
      <c r="C4" s="6"/>
      <c r="D4" s="6"/>
      <c r="E4" s="4"/>
      <c r="F4" s="4"/>
      <c r="G4" s="4"/>
      <c r="H4" s="4"/>
      <c r="I4" s="4"/>
    </row>
    <row r="5" spans="1:9" ht="30" customHeight="1">
      <c r="A5" s="5" t="s">
        <v>2</v>
      </c>
      <c r="B5" s="353" t="s">
        <v>373</v>
      </c>
      <c r="C5" s="6"/>
      <c r="D5" s="6"/>
      <c r="E5" s="4"/>
      <c r="F5" s="4"/>
      <c r="G5" s="4"/>
      <c r="H5" s="4"/>
      <c r="I5" s="4"/>
    </row>
    <row r="6" spans="1:9" ht="30" customHeight="1">
      <c r="A6" s="5"/>
      <c r="B6" s="292" t="s">
        <v>125</v>
      </c>
      <c r="C6" s="350">
        <v>400</v>
      </c>
      <c r="D6" s="350">
        <v>400</v>
      </c>
      <c r="E6" s="350">
        <v>400</v>
      </c>
      <c r="F6" s="350">
        <v>400</v>
      </c>
      <c r="G6" s="350">
        <v>300</v>
      </c>
      <c r="H6" s="4"/>
      <c r="I6" s="4"/>
    </row>
    <row r="7" spans="1:9" ht="30" customHeight="1">
      <c r="A7" s="5"/>
      <c r="B7" s="292" t="s">
        <v>422</v>
      </c>
      <c r="C7" s="350">
        <v>258</v>
      </c>
      <c r="D7" s="350">
        <v>258</v>
      </c>
      <c r="E7" s="350">
        <v>258</v>
      </c>
      <c r="F7" s="350">
        <v>258</v>
      </c>
      <c r="G7" s="350">
        <v>258</v>
      </c>
      <c r="H7" s="4"/>
      <c r="I7" s="4"/>
    </row>
    <row r="8" spans="1:9" ht="30" customHeight="1">
      <c r="A8" s="5"/>
      <c r="B8" s="292" t="s">
        <v>124</v>
      </c>
      <c r="C8" s="350">
        <v>505</v>
      </c>
      <c r="D8" s="350">
        <v>505</v>
      </c>
      <c r="E8" s="350">
        <v>505</v>
      </c>
      <c r="F8" s="350">
        <v>505</v>
      </c>
      <c r="G8" s="350">
        <v>498</v>
      </c>
      <c r="H8" s="4"/>
      <c r="I8" s="4"/>
    </row>
    <row r="9" spans="1:9" ht="30" customHeight="1">
      <c r="A9" s="5"/>
      <c r="B9" s="292" t="s">
        <v>200</v>
      </c>
      <c r="C9" s="350">
        <v>780</v>
      </c>
      <c r="D9" s="350">
        <v>780</v>
      </c>
      <c r="E9" s="350">
        <v>780</v>
      </c>
      <c r="F9" s="350">
        <v>780</v>
      </c>
      <c r="G9" s="350">
        <v>747</v>
      </c>
      <c r="H9" s="4"/>
      <c r="I9" s="4"/>
    </row>
    <row r="10" spans="1:9" ht="30" customHeight="1">
      <c r="A10" s="5"/>
      <c r="B10" s="292" t="s">
        <v>397</v>
      </c>
      <c r="C10" s="350"/>
      <c r="D10" s="350"/>
      <c r="E10" s="350"/>
      <c r="F10" s="350"/>
      <c r="G10" s="350">
        <v>15</v>
      </c>
      <c r="H10" s="4"/>
      <c r="I10" s="4"/>
    </row>
    <row r="11" spans="1:9" ht="27" customHeight="1">
      <c r="A11" s="67"/>
      <c r="B11" s="292" t="s">
        <v>395</v>
      </c>
      <c r="C11" s="294">
        <v>30</v>
      </c>
      <c r="D11" s="110">
        <v>30</v>
      </c>
      <c r="E11" s="110">
        <v>30</v>
      </c>
      <c r="F11" s="110">
        <v>30</v>
      </c>
      <c r="G11" s="110">
        <v>30</v>
      </c>
      <c r="H11" s="53"/>
      <c r="I11" s="4"/>
    </row>
    <row r="12" spans="1:9" ht="27" customHeight="1">
      <c r="A12" s="67"/>
      <c r="B12" s="292" t="s">
        <v>396</v>
      </c>
      <c r="C12" s="293"/>
      <c r="D12" s="110">
        <v>252</v>
      </c>
      <c r="E12" s="110">
        <v>252</v>
      </c>
      <c r="F12" s="110">
        <v>252</v>
      </c>
      <c r="G12" s="110">
        <v>252</v>
      </c>
      <c r="H12" s="53"/>
      <c r="I12" s="4"/>
    </row>
    <row r="13" spans="1:9" ht="27" customHeight="1">
      <c r="A13" s="67"/>
      <c r="B13" s="361" t="s">
        <v>59</v>
      </c>
      <c r="C13" s="81">
        <f>SUM(C6:C11)</f>
        <v>1973</v>
      </c>
      <c r="D13" s="81">
        <f>SUM(D6:D12)</f>
        <v>2225</v>
      </c>
      <c r="E13" s="81">
        <f>SUM(E6:E12)</f>
        <v>2225</v>
      </c>
      <c r="F13" s="81">
        <f>SUM(F6:F12)</f>
        <v>2225</v>
      </c>
      <c r="G13" s="81">
        <f>SUM(G6:G12)</f>
        <v>2100</v>
      </c>
      <c r="H13" s="81">
        <f>SUM(H6:H11)</f>
        <v>0</v>
      </c>
      <c r="I13" s="81">
        <f>SUM(I6:I11)</f>
        <v>0</v>
      </c>
    </row>
    <row r="14" spans="1:9" ht="27" customHeight="1">
      <c r="A14" s="139" t="s">
        <v>4</v>
      </c>
      <c r="B14" s="355" t="s">
        <v>55</v>
      </c>
      <c r="C14" s="53"/>
      <c r="D14" s="53"/>
      <c r="E14" s="53"/>
      <c r="F14" s="53"/>
      <c r="G14" s="53"/>
      <c r="H14" s="53"/>
      <c r="I14" s="4"/>
    </row>
    <row r="15" spans="1:9" ht="27" customHeight="1">
      <c r="A15" s="66"/>
      <c r="B15" s="292" t="s">
        <v>199</v>
      </c>
      <c r="C15" s="351">
        <v>972</v>
      </c>
      <c r="D15" s="351">
        <v>972</v>
      </c>
      <c r="E15" s="351">
        <v>972</v>
      </c>
      <c r="F15" s="351">
        <v>972</v>
      </c>
      <c r="G15" s="351">
        <v>827</v>
      </c>
      <c r="H15" s="53"/>
      <c r="I15" s="4"/>
    </row>
    <row r="16" spans="1:9" ht="27" customHeight="1">
      <c r="A16" s="66"/>
      <c r="B16" s="292" t="s">
        <v>389</v>
      </c>
      <c r="C16" s="351"/>
      <c r="D16" s="351"/>
      <c r="E16" s="351"/>
      <c r="F16" s="351"/>
      <c r="G16" s="351">
        <v>531</v>
      </c>
      <c r="H16" s="53"/>
      <c r="I16" s="4"/>
    </row>
    <row r="17" spans="1:9" ht="27" customHeight="1">
      <c r="A17" s="7"/>
      <c r="B17" s="359" t="s">
        <v>60</v>
      </c>
      <c r="C17" s="360">
        <f aca="true" t="shared" si="0" ref="C17:I17">SUM(C15:C15)</f>
        <v>972</v>
      </c>
      <c r="D17" s="360">
        <f t="shared" si="0"/>
        <v>972</v>
      </c>
      <c r="E17" s="360">
        <f t="shared" si="0"/>
        <v>972</v>
      </c>
      <c r="F17" s="360">
        <f t="shared" si="0"/>
        <v>972</v>
      </c>
      <c r="G17" s="360">
        <f>SUM(G15:G16)</f>
        <v>1358</v>
      </c>
      <c r="H17" s="81">
        <f t="shared" si="0"/>
        <v>0</v>
      </c>
      <c r="I17" s="81">
        <f t="shared" si="0"/>
        <v>0</v>
      </c>
    </row>
    <row r="18" spans="1:9" ht="27" customHeight="1">
      <c r="A18" s="3" t="s">
        <v>5</v>
      </c>
      <c r="B18" s="353" t="s">
        <v>156</v>
      </c>
      <c r="C18" s="360"/>
      <c r="D18" s="360"/>
      <c r="E18" s="360"/>
      <c r="F18" s="360"/>
      <c r="G18" s="360"/>
      <c r="H18" s="81"/>
      <c r="I18" s="4"/>
    </row>
    <row r="19" spans="1:9" ht="27" customHeight="1">
      <c r="A19" s="7"/>
      <c r="B19" s="353" t="s">
        <v>154</v>
      </c>
      <c r="C19" s="360">
        <f>C13+C17+C18</f>
        <v>2945</v>
      </c>
      <c r="D19" s="360">
        <f>D13+D17+D18</f>
        <v>3197</v>
      </c>
      <c r="E19" s="360">
        <f>E13+E17+E18</f>
        <v>3197</v>
      </c>
      <c r="F19" s="360">
        <f>F13+F17+F18</f>
        <v>3197</v>
      </c>
      <c r="G19" s="360">
        <f>G13+G17+G18</f>
        <v>3458</v>
      </c>
      <c r="H19" s="81"/>
      <c r="I19" s="4"/>
    </row>
    <row r="20" spans="1:9" ht="27" customHeight="1">
      <c r="A20" s="7"/>
      <c r="B20" s="5"/>
      <c r="C20" s="81"/>
      <c r="D20" s="81"/>
      <c r="E20" s="81"/>
      <c r="F20" s="81"/>
      <c r="G20" s="81"/>
      <c r="H20" s="81"/>
      <c r="I20" s="4"/>
    </row>
    <row r="21" spans="1:9" ht="27" customHeight="1">
      <c r="A21" s="3" t="s">
        <v>56</v>
      </c>
      <c r="B21" s="353" t="s">
        <v>57</v>
      </c>
      <c r="C21" s="54"/>
      <c r="D21" s="54"/>
      <c r="E21" s="54"/>
      <c r="F21" s="54"/>
      <c r="G21" s="54"/>
      <c r="H21" s="54"/>
      <c r="I21" s="4"/>
    </row>
    <row r="22" spans="1:9" ht="27" customHeight="1">
      <c r="A22" s="3">
        <v>1</v>
      </c>
      <c r="B22" s="353" t="s">
        <v>45</v>
      </c>
      <c r="C22" s="54"/>
      <c r="D22" s="54"/>
      <c r="E22" s="54"/>
      <c r="F22" s="54"/>
      <c r="G22" s="54"/>
      <c r="H22" s="54"/>
      <c r="I22" s="4"/>
    </row>
    <row r="23" spans="1:9" ht="27" customHeight="1">
      <c r="A23" s="3" t="s">
        <v>2</v>
      </c>
      <c r="B23" s="353" t="s">
        <v>58</v>
      </c>
      <c r="C23" s="54"/>
      <c r="D23" s="54"/>
      <c r="E23" s="54"/>
      <c r="F23" s="54"/>
      <c r="G23" s="54"/>
      <c r="H23" s="54"/>
      <c r="I23" s="4"/>
    </row>
    <row r="24" spans="1:9" ht="27" customHeight="1">
      <c r="A24" s="3"/>
      <c r="B24" s="352" t="s">
        <v>36</v>
      </c>
      <c r="C24" s="68"/>
      <c r="D24" s="68"/>
      <c r="E24" s="68"/>
      <c r="F24" s="68"/>
      <c r="G24" s="68"/>
      <c r="H24" s="68"/>
      <c r="I24" s="4"/>
    </row>
    <row r="25" spans="1:9" ht="27" customHeight="1">
      <c r="A25" s="3"/>
      <c r="B25" s="353" t="s">
        <v>61</v>
      </c>
      <c r="C25" s="54">
        <f aca="true" t="shared" si="1" ref="C25:I25">SUM(C24)</f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</row>
    <row r="26" spans="1:9" ht="27" customHeight="1">
      <c r="A26" s="3" t="s">
        <v>4</v>
      </c>
      <c r="B26" s="353" t="s">
        <v>407</v>
      </c>
      <c r="C26" s="354"/>
      <c r="D26" s="354"/>
      <c r="E26" s="354"/>
      <c r="F26" s="354"/>
      <c r="G26" s="354"/>
      <c r="H26" s="354"/>
      <c r="I26" s="4"/>
    </row>
    <row r="27" spans="1:9" ht="27" customHeight="1">
      <c r="A27" s="7"/>
      <c r="B27" s="352" t="s">
        <v>364</v>
      </c>
      <c r="C27" s="354"/>
      <c r="D27" s="351">
        <v>500</v>
      </c>
      <c r="E27" s="351">
        <v>500</v>
      </c>
      <c r="F27" s="351">
        <v>500</v>
      </c>
      <c r="G27" s="351">
        <v>500</v>
      </c>
      <c r="H27" s="354"/>
      <c r="I27" s="4"/>
    </row>
    <row r="28" spans="1:9" ht="27" customHeight="1">
      <c r="A28" s="7"/>
      <c r="B28" s="352" t="s">
        <v>406</v>
      </c>
      <c r="C28" s="354"/>
      <c r="D28" s="351"/>
      <c r="E28" s="351"/>
      <c r="F28" s="351"/>
      <c r="G28" s="351">
        <v>23</v>
      </c>
      <c r="H28" s="354"/>
      <c r="I28" s="4"/>
    </row>
    <row r="29" spans="1:9" ht="27" customHeight="1">
      <c r="A29" s="7"/>
      <c r="B29" s="355" t="s">
        <v>158</v>
      </c>
      <c r="C29" s="354"/>
      <c r="D29" s="354">
        <f>SUM(D27)</f>
        <v>500</v>
      </c>
      <c r="E29" s="354">
        <f>SUM(E27)</f>
        <v>500</v>
      </c>
      <c r="F29" s="354">
        <f>SUM(F27)</f>
        <v>500</v>
      </c>
      <c r="G29" s="354">
        <f>SUM(G27:G28)</f>
        <v>523</v>
      </c>
      <c r="H29" s="354"/>
      <c r="I29" s="4"/>
    </row>
    <row r="30" spans="1:9" ht="27" customHeight="1">
      <c r="A30" s="3" t="s">
        <v>5</v>
      </c>
      <c r="B30" s="353" t="s">
        <v>157</v>
      </c>
      <c r="C30" s="354">
        <v>11629</v>
      </c>
      <c r="D30" s="354">
        <v>4400</v>
      </c>
      <c r="E30" s="354">
        <v>2826</v>
      </c>
      <c r="F30" s="354">
        <v>2732</v>
      </c>
      <c r="G30" s="354">
        <v>3007</v>
      </c>
      <c r="H30" s="356"/>
      <c r="I30" s="4"/>
    </row>
    <row r="31" spans="1:9" s="102" customFormat="1" ht="27" customHeight="1">
      <c r="A31" s="7"/>
      <c r="B31" s="355"/>
      <c r="C31" s="354"/>
      <c r="D31" s="354"/>
      <c r="E31" s="354"/>
      <c r="F31" s="354"/>
      <c r="G31" s="354"/>
      <c r="H31" s="354"/>
      <c r="I31" s="4"/>
    </row>
    <row r="32" spans="1:8" s="102" customFormat="1" ht="27" customHeight="1">
      <c r="A32" s="33"/>
      <c r="B32" s="357"/>
      <c r="C32" s="358"/>
      <c r="D32" s="358"/>
      <c r="E32" s="358"/>
      <c r="F32" s="358"/>
      <c r="G32" s="358" t="s">
        <v>420</v>
      </c>
      <c r="H32" s="358"/>
    </row>
    <row r="33" spans="1:8" s="102" customFormat="1" ht="27" customHeight="1">
      <c r="A33" s="33"/>
      <c r="B33" s="33"/>
      <c r="C33" s="120"/>
      <c r="D33" s="120"/>
      <c r="E33" s="120"/>
      <c r="F33" s="120"/>
      <c r="G33" s="120"/>
      <c r="H33" s="120"/>
    </row>
    <row r="34" spans="1:8" ht="24.75" customHeight="1">
      <c r="A34" s="33"/>
      <c r="B34" s="33"/>
      <c r="C34" s="33"/>
      <c r="D34" s="33"/>
      <c r="E34" s="33"/>
      <c r="F34" s="33"/>
      <c r="G34" s="33"/>
      <c r="H34" s="33"/>
    </row>
    <row r="35" spans="1:8" ht="24.75" customHeight="1">
      <c r="A35" s="33"/>
      <c r="C35" s="33"/>
      <c r="D35" s="33"/>
      <c r="E35" s="33"/>
      <c r="F35" s="33"/>
      <c r="G35" s="33"/>
      <c r="H35" s="33"/>
    </row>
  </sheetData>
  <sheetProtection/>
  <printOptions horizontalCentered="1"/>
  <pageMargins left="0" right="0" top="1.4960629921259843" bottom="0.1968503937007874" header="0.4330708661417323" footer="0.1968503937007874"/>
  <pageSetup horizontalDpi="600" verticalDpi="600" orientation="portrait" paperSize="9" scale="76" r:id="rId1"/>
  <headerFooter alignWithMargins="0">
    <oddHeader>&amp;C&amp;"Garamond,Félkövér"&amp;14 6/2015.(IV.29.) számú költségvetési rendelethez
Zalaszabar Község Önkormányzata 
működési és fejlesztési célú támogatási kiadásai államhátartáson belülre és kívülre 2014.évben
&amp;R&amp;A
&amp;P.oldal
1000.-Ft-ban
</oddHead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28"/>
  <sheetViews>
    <sheetView view="pageLayout" workbookViewId="0" topLeftCell="A10">
      <selection activeCell="G21" sqref="G21"/>
    </sheetView>
  </sheetViews>
  <sheetFormatPr defaultColWidth="9.00390625" defaultRowHeight="12.75"/>
  <cols>
    <col min="1" max="1" width="6.125" style="18" customWidth="1"/>
    <col min="2" max="2" width="52.25390625" style="18" customWidth="1"/>
    <col min="3" max="3" width="11.25390625" style="18" customWidth="1"/>
    <col min="4" max="4" width="8.75390625" style="18" customWidth="1"/>
    <col min="5" max="6" width="9.00390625" style="18" customWidth="1"/>
    <col min="7" max="16384" width="9.125" style="18" customWidth="1"/>
  </cols>
  <sheetData>
    <row r="2" spans="1:7" ht="15" customHeight="1">
      <c r="A2" s="466" t="s">
        <v>35</v>
      </c>
      <c r="B2" s="465" t="s">
        <v>13</v>
      </c>
      <c r="C2" s="44"/>
      <c r="D2" s="464" t="s">
        <v>343</v>
      </c>
      <c r="E2" s="464" t="s">
        <v>365</v>
      </c>
      <c r="F2" s="461" t="s">
        <v>371</v>
      </c>
      <c r="G2" s="461" t="s">
        <v>390</v>
      </c>
    </row>
    <row r="3" spans="1:7" ht="15" customHeight="1">
      <c r="A3" s="466"/>
      <c r="B3" s="465"/>
      <c r="C3" s="45" t="s">
        <v>62</v>
      </c>
      <c r="D3" s="462"/>
      <c r="E3" s="462"/>
      <c r="F3" s="462"/>
      <c r="G3" s="462"/>
    </row>
    <row r="4" spans="1:7" ht="15" customHeight="1">
      <c r="A4" s="466"/>
      <c r="B4" s="465"/>
      <c r="C4" s="45" t="s">
        <v>11</v>
      </c>
      <c r="D4" s="462"/>
      <c r="E4" s="462"/>
      <c r="F4" s="462"/>
      <c r="G4" s="462"/>
    </row>
    <row r="5" spans="1:7" ht="15" customHeight="1">
      <c r="A5" s="466"/>
      <c r="B5" s="465"/>
      <c r="C5" s="46"/>
      <c r="D5" s="463"/>
      <c r="E5" s="463"/>
      <c r="F5" s="463"/>
      <c r="G5" s="463"/>
    </row>
    <row r="6" spans="1:7" ht="27.75" customHeight="1">
      <c r="A6" s="458" t="s">
        <v>76</v>
      </c>
      <c r="B6" s="459"/>
      <c r="C6" s="459"/>
      <c r="D6" s="460"/>
      <c r="E6" s="281"/>
      <c r="F6" s="281"/>
      <c r="G6" s="281"/>
    </row>
    <row r="7" spans="1:7" ht="24.75" customHeight="1">
      <c r="A7" s="91" t="s">
        <v>2</v>
      </c>
      <c r="B7" s="103" t="s">
        <v>63</v>
      </c>
      <c r="C7" s="93"/>
      <c r="D7" s="93"/>
      <c r="E7" s="281"/>
      <c r="F7" s="281"/>
      <c r="G7" s="281"/>
    </row>
    <row r="8" spans="1:7" ht="24.75" customHeight="1">
      <c r="A8" s="91"/>
      <c r="B8" s="92" t="s">
        <v>48</v>
      </c>
      <c r="C8" s="93">
        <v>362</v>
      </c>
      <c r="D8" s="93">
        <v>362</v>
      </c>
      <c r="E8" s="93">
        <v>362</v>
      </c>
      <c r="F8" s="284">
        <v>362</v>
      </c>
      <c r="G8" s="284">
        <v>65</v>
      </c>
    </row>
    <row r="9" spans="1:7" ht="24.75" customHeight="1">
      <c r="A9" s="91"/>
      <c r="B9" s="88" t="s">
        <v>64</v>
      </c>
      <c r="C9" s="71">
        <v>250</v>
      </c>
      <c r="D9" s="71">
        <v>250</v>
      </c>
      <c r="E9" s="71">
        <v>250</v>
      </c>
      <c r="F9" s="284">
        <v>250</v>
      </c>
      <c r="G9" s="284">
        <v>86</v>
      </c>
    </row>
    <row r="10" spans="1:7" ht="24.75" customHeight="1">
      <c r="A10" s="91"/>
      <c r="B10" s="89" t="s">
        <v>65</v>
      </c>
      <c r="C10" s="100">
        <f>SUM(C8:C9)</f>
        <v>612</v>
      </c>
      <c r="D10" s="100">
        <f>SUM(D8:D9)</f>
        <v>612</v>
      </c>
      <c r="E10" s="100">
        <f>SUM(E8:E9)</f>
        <v>612</v>
      </c>
      <c r="F10" s="100">
        <f>SUM(F8:F9)</f>
        <v>612</v>
      </c>
      <c r="G10" s="100">
        <f>SUM(G8:G9)</f>
        <v>151</v>
      </c>
    </row>
    <row r="11" spans="1:7" ht="24.75" customHeight="1">
      <c r="A11" s="91" t="s">
        <v>4</v>
      </c>
      <c r="B11" s="89" t="s">
        <v>67</v>
      </c>
      <c r="C11" s="71"/>
      <c r="D11" s="71"/>
      <c r="E11" s="71"/>
      <c r="F11" s="71"/>
      <c r="G11" s="281"/>
    </row>
    <row r="12" spans="1:7" ht="24.75" customHeight="1">
      <c r="A12" s="91"/>
      <c r="B12" s="88" t="s">
        <v>66</v>
      </c>
      <c r="C12" s="71">
        <v>4700</v>
      </c>
      <c r="D12" s="71">
        <v>4700</v>
      </c>
      <c r="E12" s="71">
        <v>4700</v>
      </c>
      <c r="F12" s="284">
        <v>4700</v>
      </c>
      <c r="G12" s="284">
        <v>5685</v>
      </c>
    </row>
    <row r="13" spans="1:7" ht="24.75" customHeight="1">
      <c r="A13" s="91"/>
      <c r="B13" s="89" t="s">
        <v>68</v>
      </c>
      <c r="C13" s="104">
        <f>SUM(C12)</f>
        <v>4700</v>
      </c>
      <c r="D13" s="104">
        <f>SUM(D12)</f>
        <v>4700</v>
      </c>
      <c r="E13" s="104">
        <f>SUM(E12)</f>
        <v>4700</v>
      </c>
      <c r="F13" s="104">
        <f>SUM(F12)</f>
        <v>4700</v>
      </c>
      <c r="G13" s="104">
        <f>SUM(G12)</f>
        <v>5685</v>
      </c>
    </row>
    <row r="14" spans="1:7" ht="24.75" customHeight="1">
      <c r="A14" s="91" t="s">
        <v>5</v>
      </c>
      <c r="B14" s="89" t="s">
        <v>69</v>
      </c>
      <c r="C14" s="52"/>
      <c r="D14" s="52"/>
      <c r="E14" s="52"/>
      <c r="F14" s="52"/>
      <c r="G14" s="281"/>
    </row>
    <row r="15" spans="1:7" ht="24.75" customHeight="1">
      <c r="A15" s="91"/>
      <c r="B15" s="88" t="s">
        <v>70</v>
      </c>
      <c r="C15" s="79">
        <v>2900</v>
      </c>
      <c r="D15" s="79">
        <v>2900</v>
      </c>
      <c r="E15" s="79">
        <v>2900</v>
      </c>
      <c r="F15" s="79">
        <v>2900</v>
      </c>
      <c r="G15" s="284">
        <v>1928</v>
      </c>
    </row>
    <row r="16" spans="1:7" ht="24.75" customHeight="1">
      <c r="A16" s="91"/>
      <c r="B16" s="88" t="s">
        <v>71</v>
      </c>
      <c r="C16" s="79"/>
      <c r="D16" s="79"/>
      <c r="E16" s="79"/>
      <c r="F16" s="79"/>
      <c r="G16" s="281"/>
    </row>
    <row r="17" spans="1:7" ht="24.75" customHeight="1">
      <c r="A17" s="86"/>
      <c r="B17" s="89" t="s">
        <v>69</v>
      </c>
      <c r="C17" s="100">
        <f>SUM(C15:C16)</f>
        <v>2900</v>
      </c>
      <c r="D17" s="100">
        <f>SUM(D15:D16)</f>
        <v>2900</v>
      </c>
      <c r="E17" s="100">
        <f>SUM(E15:E16)</f>
        <v>2900</v>
      </c>
      <c r="F17" s="100">
        <f>SUM(F15:F16)</f>
        <v>2900</v>
      </c>
      <c r="G17" s="100">
        <f>SUM(G15:G16)</f>
        <v>1928</v>
      </c>
    </row>
    <row r="18" spans="1:7" ht="24.75" customHeight="1">
      <c r="A18" s="86" t="s">
        <v>6</v>
      </c>
      <c r="B18" s="89" t="s">
        <v>72</v>
      </c>
      <c r="C18" s="79"/>
      <c r="D18" s="79"/>
      <c r="E18" s="79"/>
      <c r="F18" s="79"/>
      <c r="G18" s="281"/>
    </row>
    <row r="19" spans="1:7" ht="24.75" customHeight="1">
      <c r="A19" s="86"/>
      <c r="B19" s="89" t="s">
        <v>74</v>
      </c>
      <c r="C19" s="79">
        <v>685</v>
      </c>
      <c r="D19" s="79">
        <v>685</v>
      </c>
      <c r="E19" s="79">
        <v>685</v>
      </c>
      <c r="F19" s="284">
        <v>685</v>
      </c>
      <c r="G19" s="284">
        <v>2306</v>
      </c>
    </row>
    <row r="20" spans="1:7" ht="24.75" customHeight="1">
      <c r="A20" s="86"/>
      <c r="B20" s="89" t="s">
        <v>73</v>
      </c>
      <c r="C20" s="52">
        <v>1400</v>
      </c>
      <c r="D20" s="52">
        <v>1400</v>
      </c>
      <c r="E20" s="52">
        <v>1400</v>
      </c>
      <c r="F20" s="284">
        <v>1400</v>
      </c>
      <c r="G20" s="284">
        <v>730</v>
      </c>
    </row>
    <row r="21" spans="1:7" ht="24.75" customHeight="1">
      <c r="A21" s="86"/>
      <c r="B21" s="89" t="s">
        <v>75</v>
      </c>
      <c r="C21" s="100">
        <f>SUM(C20:C20)</f>
        <v>1400</v>
      </c>
      <c r="D21" s="100">
        <f>SUM(D20:D20)</f>
        <v>1400</v>
      </c>
      <c r="E21" s="100">
        <f>SUM(E20:E20)</f>
        <v>1400</v>
      </c>
      <c r="F21" s="100">
        <f>SUM(F20:F20)</f>
        <v>1400</v>
      </c>
      <c r="G21" s="100">
        <f>SUM(G20:G20)</f>
        <v>730</v>
      </c>
    </row>
    <row r="22" spans="1:7" ht="24.75" customHeight="1">
      <c r="A22" s="295" t="s">
        <v>7</v>
      </c>
      <c r="B22" s="89" t="s">
        <v>391</v>
      </c>
      <c r="C22" s="100"/>
      <c r="D22" s="100"/>
      <c r="E22" s="100"/>
      <c r="F22" s="100"/>
      <c r="G22" s="100"/>
    </row>
    <row r="23" spans="1:7" ht="24.75" customHeight="1">
      <c r="A23" s="86"/>
      <c r="B23" s="89" t="s">
        <v>392</v>
      </c>
      <c r="C23" s="100"/>
      <c r="D23" s="100"/>
      <c r="E23" s="100"/>
      <c r="F23" s="100"/>
      <c r="G23" s="100">
        <v>371</v>
      </c>
    </row>
    <row r="24" spans="1:7" ht="24.75" customHeight="1">
      <c r="A24" s="87"/>
      <c r="B24" s="90" t="s">
        <v>77</v>
      </c>
      <c r="C24" s="101">
        <f>C10+C13+C17+C21+C19</f>
        <v>10297</v>
      </c>
      <c r="D24" s="101">
        <f>D10+D13+D17+D21+D19</f>
        <v>10297</v>
      </c>
      <c r="E24" s="101">
        <f>E10+E13+E17+E21+E19</f>
        <v>10297</v>
      </c>
      <c r="F24" s="101">
        <f>F10+F13+F17+F21+F19+F23</f>
        <v>10297</v>
      </c>
      <c r="G24" s="101">
        <f>G10+G13+G17+G21+G19+G23</f>
        <v>11171</v>
      </c>
    </row>
    <row r="27" ht="12.75">
      <c r="B27" s="105"/>
    </row>
    <row r="28" ht="12.75">
      <c r="B28" s="105"/>
    </row>
  </sheetData>
  <sheetProtection/>
  <mergeCells count="7">
    <mergeCell ref="A6:D6"/>
    <mergeCell ref="G2:G5"/>
    <mergeCell ref="E2:E5"/>
    <mergeCell ref="B2:B5"/>
    <mergeCell ref="A2:A5"/>
    <mergeCell ref="D2:D5"/>
    <mergeCell ref="F2:F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6/2015.(IV.29.) számú költségvetési rendelethez
Zalaszabar Község Önkormányzat által folyósított ellátások(szociális) részletezése 2014. évben &amp;R&amp;A
&amp;P.oldal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I23"/>
  <sheetViews>
    <sheetView view="pageLayout" zoomScaleSheetLayoutView="80" workbookViewId="0" topLeftCell="A7">
      <selection activeCell="H15" sqref="H15"/>
    </sheetView>
  </sheetViews>
  <sheetFormatPr defaultColWidth="9.00390625" defaultRowHeight="12.75"/>
  <cols>
    <col min="1" max="1" width="4.375" style="18" customWidth="1"/>
    <col min="2" max="2" width="38.625" style="18" customWidth="1"/>
    <col min="3" max="3" width="8.75390625" style="18" customWidth="1"/>
    <col min="4" max="4" width="9.125" style="18" customWidth="1"/>
    <col min="5" max="5" width="8.875" style="18" customWidth="1"/>
    <col min="6" max="7" width="9.25390625" style="18" customWidth="1"/>
    <col min="8" max="8" width="9.75390625" style="18" customWidth="1"/>
    <col min="9" max="9" width="9.875" style="18" customWidth="1"/>
    <col min="10" max="16384" width="9.125" style="18" customWidth="1"/>
  </cols>
  <sheetData>
    <row r="2" spans="1:9" ht="15" customHeight="1">
      <c r="A2" s="466" t="s">
        <v>35</v>
      </c>
      <c r="B2" s="465" t="s">
        <v>12</v>
      </c>
      <c r="C2" s="44"/>
      <c r="D2" s="44"/>
      <c r="E2" s="44"/>
      <c r="F2" s="44"/>
      <c r="G2" s="44"/>
      <c r="H2" s="461" t="s">
        <v>375</v>
      </c>
      <c r="I2" s="461" t="s">
        <v>376</v>
      </c>
    </row>
    <row r="3" spans="1:9" ht="15" customHeight="1">
      <c r="A3" s="466"/>
      <c r="B3" s="465"/>
      <c r="C3" s="45" t="s">
        <v>62</v>
      </c>
      <c r="D3" s="45" t="s">
        <v>62</v>
      </c>
      <c r="E3" s="45" t="s">
        <v>62</v>
      </c>
      <c r="F3" s="45" t="s">
        <v>62</v>
      </c>
      <c r="G3" s="45" t="s">
        <v>62</v>
      </c>
      <c r="H3" s="462"/>
      <c r="I3" s="462"/>
    </row>
    <row r="4" spans="1:9" ht="15" customHeight="1">
      <c r="A4" s="466"/>
      <c r="B4" s="465"/>
      <c r="C4" s="282" t="s">
        <v>16</v>
      </c>
      <c r="D4" s="45" t="s">
        <v>345</v>
      </c>
      <c r="E4" s="45" t="s">
        <v>367</v>
      </c>
      <c r="F4" s="282" t="s">
        <v>372</v>
      </c>
      <c r="G4" s="282" t="s">
        <v>388</v>
      </c>
      <c r="H4" s="462"/>
      <c r="I4" s="462"/>
    </row>
    <row r="5" spans="1:9" ht="15" customHeight="1">
      <c r="A5" s="466"/>
      <c r="B5" s="465"/>
      <c r="C5" s="46"/>
      <c r="D5" s="46"/>
      <c r="E5" s="46"/>
      <c r="F5" s="46"/>
      <c r="G5" s="46"/>
      <c r="H5" s="463"/>
      <c r="I5" s="463"/>
    </row>
    <row r="6" spans="1:9" ht="19.5" customHeight="1">
      <c r="A6" s="20"/>
      <c r="B6" s="82" t="s">
        <v>37</v>
      </c>
      <c r="C6" s="43"/>
      <c r="D6" s="43"/>
      <c r="E6" s="43"/>
      <c r="F6" s="43"/>
      <c r="G6" s="43"/>
      <c r="H6" s="20"/>
      <c r="I6" s="20"/>
    </row>
    <row r="7" spans="1:9" ht="19.5" customHeight="1">
      <c r="A7" s="83" t="s">
        <v>25</v>
      </c>
      <c r="B7" s="95" t="s">
        <v>38</v>
      </c>
      <c r="C7" s="20"/>
      <c r="D7" s="20"/>
      <c r="E7" s="20"/>
      <c r="F7" s="20"/>
      <c r="G7" s="20"/>
      <c r="H7" s="20"/>
      <c r="I7" s="20"/>
    </row>
    <row r="8" spans="1:9" ht="19.5" customHeight="1">
      <c r="A8" s="83"/>
      <c r="B8" s="82" t="s">
        <v>201</v>
      </c>
      <c r="C8" s="20"/>
      <c r="D8" s="20"/>
      <c r="E8" s="20"/>
      <c r="F8" s="20"/>
      <c r="G8" s="20"/>
      <c r="H8" s="20"/>
      <c r="I8" s="20"/>
    </row>
    <row r="9" spans="1:9" ht="19.5" customHeight="1">
      <c r="A9" s="76" t="s">
        <v>2</v>
      </c>
      <c r="B9" s="70" t="s">
        <v>202</v>
      </c>
      <c r="C9" s="71">
        <v>313</v>
      </c>
      <c r="D9" s="71">
        <v>313</v>
      </c>
      <c r="E9" s="71">
        <v>313</v>
      </c>
      <c r="F9" s="71">
        <v>313</v>
      </c>
      <c r="G9" s="71">
        <v>313</v>
      </c>
      <c r="H9" s="71"/>
      <c r="I9" s="71"/>
    </row>
    <row r="10" spans="1:9" ht="19.5" customHeight="1">
      <c r="A10" s="76" t="s">
        <v>4</v>
      </c>
      <c r="B10" s="70" t="s">
        <v>356</v>
      </c>
      <c r="C10" s="71"/>
      <c r="D10" s="71">
        <v>12700</v>
      </c>
      <c r="E10" s="71">
        <v>12700</v>
      </c>
      <c r="F10" s="71">
        <v>12700</v>
      </c>
      <c r="G10" s="71">
        <v>12529</v>
      </c>
      <c r="H10" s="71"/>
      <c r="I10" s="71"/>
    </row>
    <row r="11" spans="1:9" ht="19.5" customHeight="1">
      <c r="A11" s="76" t="s">
        <v>5</v>
      </c>
      <c r="B11" s="70" t="s">
        <v>379</v>
      </c>
      <c r="C11" s="111"/>
      <c r="D11" s="111"/>
      <c r="E11" s="111">
        <v>1043</v>
      </c>
      <c r="F11" s="111">
        <v>1043</v>
      </c>
      <c r="G11" s="111">
        <v>1043</v>
      </c>
      <c r="H11" s="71"/>
      <c r="I11" s="71"/>
    </row>
    <row r="12" spans="1:9" ht="19.5" customHeight="1">
      <c r="A12" s="76" t="s">
        <v>6</v>
      </c>
      <c r="B12" s="70" t="s">
        <v>380</v>
      </c>
      <c r="C12" s="111"/>
      <c r="D12" s="111"/>
      <c r="E12" s="111">
        <v>608</v>
      </c>
      <c r="F12" s="111">
        <v>608</v>
      </c>
      <c r="G12" s="111">
        <v>608</v>
      </c>
      <c r="H12" s="71"/>
      <c r="I12" s="71"/>
    </row>
    <row r="13" spans="1:9" ht="19.5" customHeight="1">
      <c r="A13" s="76" t="s">
        <v>7</v>
      </c>
      <c r="B13" s="70" t="s">
        <v>355</v>
      </c>
      <c r="C13" s="111"/>
      <c r="D13" s="111">
        <v>39880</v>
      </c>
      <c r="E13" s="111">
        <v>39880</v>
      </c>
      <c r="F13" s="111">
        <v>39880</v>
      </c>
      <c r="G13" s="111">
        <v>39412</v>
      </c>
      <c r="H13" s="71"/>
      <c r="I13" s="71"/>
    </row>
    <row r="14" spans="1:9" ht="19.5" customHeight="1">
      <c r="A14" s="76" t="s">
        <v>20</v>
      </c>
      <c r="B14" s="70" t="s">
        <v>398</v>
      </c>
      <c r="C14" s="111"/>
      <c r="D14" s="111"/>
      <c r="E14" s="111"/>
      <c r="F14" s="111"/>
      <c r="G14" s="111">
        <v>389</v>
      </c>
      <c r="H14" s="71"/>
      <c r="I14" s="71"/>
    </row>
    <row r="15" spans="1:9" ht="19.5" customHeight="1">
      <c r="A15" s="76" t="s">
        <v>15</v>
      </c>
      <c r="B15" s="70" t="s">
        <v>399</v>
      </c>
      <c r="C15" s="111"/>
      <c r="D15" s="111"/>
      <c r="E15" s="111"/>
      <c r="F15" s="111"/>
      <c r="G15" s="111">
        <v>250</v>
      </c>
      <c r="H15" s="71"/>
      <c r="I15" s="71"/>
    </row>
    <row r="16" spans="1:9" ht="19.5" customHeight="1">
      <c r="A16" s="84"/>
      <c r="B16" s="74" t="s">
        <v>46</v>
      </c>
      <c r="C16" s="75">
        <f>SUM(C9:C13)</f>
        <v>313</v>
      </c>
      <c r="D16" s="75">
        <f>SUM(D9:D13)</f>
        <v>52893</v>
      </c>
      <c r="E16" s="75">
        <f>SUM(E9:E13)</f>
        <v>54544</v>
      </c>
      <c r="F16" s="75">
        <f>SUM(F9:F13)</f>
        <v>54544</v>
      </c>
      <c r="G16" s="75">
        <f>SUM(G9:G15)</f>
        <v>54544</v>
      </c>
      <c r="H16" s="140"/>
      <c r="I16" s="141"/>
    </row>
    <row r="17" spans="1:9" ht="19.5" customHeight="1">
      <c r="A17" s="84"/>
      <c r="B17" s="94"/>
      <c r="C17" s="71"/>
      <c r="D17" s="71"/>
      <c r="E17" s="71"/>
      <c r="F17" s="71"/>
      <c r="G17" s="71"/>
      <c r="H17" s="52"/>
      <c r="I17" s="19"/>
    </row>
    <row r="18" spans="1:9" ht="19.5" customHeight="1">
      <c r="A18" s="19"/>
      <c r="B18" s="94" t="s">
        <v>393</v>
      </c>
      <c r="C18" s="75"/>
      <c r="D18" s="75"/>
      <c r="E18" s="75"/>
      <c r="F18" s="75"/>
      <c r="G18" s="75"/>
      <c r="H18" s="75"/>
      <c r="I18" s="19"/>
    </row>
    <row r="19" spans="1:9" ht="19.5" customHeight="1">
      <c r="A19" s="278" t="s">
        <v>2</v>
      </c>
      <c r="B19" s="70" t="s">
        <v>374</v>
      </c>
      <c r="C19" s="111">
        <v>513</v>
      </c>
      <c r="D19" s="111">
        <v>513</v>
      </c>
      <c r="E19" s="111">
        <v>513</v>
      </c>
      <c r="F19" s="111">
        <v>513</v>
      </c>
      <c r="G19" s="111">
        <v>537</v>
      </c>
      <c r="H19" s="75"/>
      <c r="I19" s="19"/>
    </row>
    <row r="20" spans="1:9" ht="19.5" customHeight="1">
      <c r="A20" s="19"/>
      <c r="B20" s="74" t="s">
        <v>394</v>
      </c>
      <c r="C20" s="75">
        <f>SUM(C19)</f>
        <v>513</v>
      </c>
      <c r="D20" s="75">
        <f>SUM(D19)</f>
        <v>513</v>
      </c>
      <c r="E20" s="75">
        <f>SUM(E19)</f>
        <v>513</v>
      </c>
      <c r="F20" s="75">
        <f>SUM(F19)</f>
        <v>513</v>
      </c>
      <c r="G20" s="75">
        <f>SUM(G19)</f>
        <v>537</v>
      </c>
      <c r="H20" s="75"/>
      <c r="I20" s="19"/>
    </row>
    <row r="21" spans="1:9" ht="19.5" customHeight="1">
      <c r="A21" s="19"/>
      <c r="B21" s="72"/>
      <c r="C21" s="73"/>
      <c r="D21" s="73"/>
      <c r="E21" s="73"/>
      <c r="F21" s="73"/>
      <c r="G21" s="73"/>
      <c r="H21" s="75"/>
      <c r="I21" s="19"/>
    </row>
    <row r="22" spans="1:9" ht="19.5" customHeight="1">
      <c r="A22" s="19"/>
      <c r="B22" s="74"/>
      <c r="C22" s="100"/>
      <c r="D22" s="100"/>
      <c r="E22" s="100"/>
      <c r="F22" s="100"/>
      <c r="G22" s="100"/>
      <c r="H22" s="75"/>
      <c r="I22" s="20"/>
    </row>
    <row r="23" spans="1:9" ht="19.5" customHeight="1">
      <c r="A23" s="142"/>
      <c r="B23" s="143" t="s">
        <v>41</v>
      </c>
      <c r="C23" s="144">
        <f>C16+C20</f>
        <v>826</v>
      </c>
      <c r="D23" s="144">
        <f>D16+D20</f>
        <v>53406</v>
      </c>
      <c r="E23" s="144">
        <f>E16+E20</f>
        <v>55057</v>
      </c>
      <c r="F23" s="144">
        <f>F16+F20</f>
        <v>55057</v>
      </c>
      <c r="G23" s="144">
        <f>G16+G20</f>
        <v>55081</v>
      </c>
      <c r="H23" s="144"/>
      <c r="I23" s="142"/>
    </row>
  </sheetData>
  <sheetProtection/>
  <mergeCells count="4">
    <mergeCell ref="B2:B5"/>
    <mergeCell ref="I2:I5"/>
    <mergeCell ref="H2:H5"/>
    <mergeCell ref="A2:A5"/>
  </mergeCells>
  <printOptions horizontalCentered="1"/>
  <pageMargins left="0.2362204724409449" right="0.2362204724409449" top="1.09" bottom="0.19" header="0.36" footer="0.19"/>
  <pageSetup horizontalDpi="600" verticalDpi="600" orientation="landscape" paperSize="9" r:id="rId1"/>
  <headerFooter alignWithMargins="0">
    <oddHeader>&amp;C6/2015.(IV.29.) számú költségvetési rendelethez 
Zalaszabar Község Önkormányzatának felhalmozási kiadási előirányzatai&amp;R&amp;A
&amp;P.oldal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E19"/>
  <sheetViews>
    <sheetView view="pageLayout" zoomScaleSheetLayoutView="80" workbookViewId="0" topLeftCell="A1">
      <selection activeCell="D42" sqref="D42"/>
    </sheetView>
  </sheetViews>
  <sheetFormatPr defaultColWidth="9.00390625" defaultRowHeight="12.75"/>
  <cols>
    <col min="1" max="1" width="10.125" style="15" customWidth="1"/>
    <col min="2" max="2" width="49.375" style="15" customWidth="1"/>
    <col min="3" max="3" width="5.625" style="15" hidden="1" customWidth="1"/>
    <col min="4" max="4" width="13.00390625" style="15" customWidth="1"/>
    <col min="5" max="5" width="21.125" style="15" customWidth="1"/>
    <col min="6" max="16384" width="9.125" style="15" customWidth="1"/>
  </cols>
  <sheetData>
    <row r="1" spans="1:5" ht="12.75" customHeight="1">
      <c r="A1" s="16"/>
      <c r="B1" s="16"/>
      <c r="C1" s="16"/>
      <c r="D1" s="16"/>
      <c r="E1" s="16"/>
    </row>
    <row r="2" spans="1:5" ht="13.5" thickBot="1">
      <c r="A2" s="14"/>
      <c r="B2" s="14"/>
      <c r="C2" s="14"/>
      <c r="D2" s="14"/>
      <c r="E2" s="14"/>
    </row>
    <row r="3" spans="1:5" ht="15.75" customHeight="1">
      <c r="A3" s="467" t="s">
        <v>19</v>
      </c>
      <c r="B3" s="469" t="s">
        <v>21</v>
      </c>
      <c r="C3" s="469"/>
      <c r="D3" s="474" t="s">
        <v>348</v>
      </c>
      <c r="E3" s="471" t="s">
        <v>22</v>
      </c>
    </row>
    <row r="4" spans="1:5" ht="15.75" customHeight="1">
      <c r="A4" s="468"/>
      <c r="B4" s="470"/>
      <c r="C4" s="470"/>
      <c r="D4" s="475"/>
      <c r="E4" s="472"/>
    </row>
    <row r="5" spans="1:5" ht="15.75" customHeight="1">
      <c r="A5" s="468"/>
      <c r="B5" s="470"/>
      <c r="C5" s="470"/>
      <c r="D5" s="475"/>
      <c r="E5" s="472"/>
    </row>
    <row r="6" spans="1:5" ht="15.75" customHeight="1" thickBot="1">
      <c r="A6" s="468"/>
      <c r="B6" s="470"/>
      <c r="C6" s="470"/>
      <c r="D6" s="476"/>
      <c r="E6" s="473"/>
    </row>
    <row r="7" spans="1:5" ht="30" customHeight="1">
      <c r="A7" s="50" t="s">
        <v>17</v>
      </c>
      <c r="B7" s="48" t="s">
        <v>362</v>
      </c>
      <c r="C7" s="17"/>
      <c r="D7" s="17"/>
      <c r="E7" s="269" t="s">
        <v>203</v>
      </c>
    </row>
    <row r="8" spans="1:5" ht="30" customHeight="1">
      <c r="A8" s="51" t="s">
        <v>3</v>
      </c>
      <c r="B8" s="47" t="s">
        <v>204</v>
      </c>
      <c r="C8" s="37"/>
      <c r="D8" s="283">
        <v>11629</v>
      </c>
      <c r="E8" s="269" t="s">
        <v>203</v>
      </c>
    </row>
    <row r="9" spans="1:5" ht="30" customHeight="1">
      <c r="A9" s="51" t="s">
        <v>9</v>
      </c>
      <c r="B9" s="279" t="s">
        <v>357</v>
      </c>
      <c r="C9" s="37"/>
      <c r="D9" s="283">
        <v>-252</v>
      </c>
      <c r="E9" s="269" t="s">
        <v>203</v>
      </c>
    </row>
    <row r="10" spans="1:5" ht="30" customHeight="1">
      <c r="A10" s="96" t="s">
        <v>5</v>
      </c>
      <c r="B10" s="42" t="s">
        <v>358</v>
      </c>
      <c r="C10" s="37"/>
      <c r="D10" s="283">
        <v>-500</v>
      </c>
      <c r="E10" s="269" t="s">
        <v>203</v>
      </c>
    </row>
    <row r="11" spans="1:5" ht="30" customHeight="1">
      <c r="A11" s="96" t="s">
        <v>6</v>
      </c>
      <c r="B11" s="42" t="s">
        <v>359</v>
      </c>
      <c r="C11" s="37"/>
      <c r="D11" s="283">
        <v>-3800</v>
      </c>
      <c r="E11" s="269" t="s">
        <v>203</v>
      </c>
    </row>
    <row r="12" spans="1:5" ht="30" customHeight="1">
      <c r="A12" s="96" t="s">
        <v>7</v>
      </c>
      <c r="B12" s="42" t="s">
        <v>360</v>
      </c>
      <c r="C12" s="37"/>
      <c r="D12" s="283">
        <v>-2700</v>
      </c>
      <c r="E12" s="269" t="s">
        <v>203</v>
      </c>
    </row>
    <row r="13" spans="1:5" ht="30" customHeight="1">
      <c r="A13" s="51" t="s">
        <v>20</v>
      </c>
      <c r="B13" s="42" t="s">
        <v>361</v>
      </c>
      <c r="C13" s="37"/>
      <c r="D13" s="283">
        <v>23</v>
      </c>
      <c r="E13" s="269" t="s">
        <v>203</v>
      </c>
    </row>
    <row r="14" spans="1:5" ht="30" customHeight="1">
      <c r="A14" s="96"/>
      <c r="B14" s="48" t="s">
        <v>363</v>
      </c>
      <c r="C14" s="69"/>
      <c r="D14" s="145">
        <f>SUM(D8:D13)</f>
        <v>4400</v>
      </c>
      <c r="E14" s="271"/>
    </row>
    <row r="15" spans="1:5" ht="30" customHeight="1">
      <c r="A15" s="51" t="s">
        <v>15</v>
      </c>
      <c r="B15" s="287" t="s">
        <v>379</v>
      </c>
      <c r="C15" s="69"/>
      <c r="D15" s="283">
        <v>-1043</v>
      </c>
      <c r="E15" s="269" t="s">
        <v>203</v>
      </c>
    </row>
    <row r="16" spans="1:5" ht="30" customHeight="1">
      <c r="A16" s="51" t="s">
        <v>383</v>
      </c>
      <c r="B16" s="287" t="s">
        <v>384</v>
      </c>
      <c r="C16" s="69"/>
      <c r="D16" s="283">
        <v>-531</v>
      </c>
      <c r="E16" s="269" t="s">
        <v>203</v>
      </c>
    </row>
    <row r="17" spans="1:5" ht="30" customHeight="1">
      <c r="A17" s="51"/>
      <c r="B17" s="48" t="s">
        <v>381</v>
      </c>
      <c r="C17" s="77"/>
      <c r="D17" s="78">
        <v>2826</v>
      </c>
      <c r="E17" s="270"/>
    </row>
    <row r="18" spans="1:5" ht="30" customHeight="1">
      <c r="A18" s="285" t="s">
        <v>2</v>
      </c>
      <c r="B18" s="42" t="s">
        <v>385</v>
      </c>
      <c r="C18" s="286"/>
      <c r="D18" s="288">
        <v>-94</v>
      </c>
      <c r="E18" s="269" t="s">
        <v>203</v>
      </c>
    </row>
    <row r="19" spans="1:5" ht="30" customHeight="1" thickBot="1">
      <c r="A19" s="272"/>
      <c r="B19" s="289" t="s">
        <v>382</v>
      </c>
      <c r="C19" s="273"/>
      <c r="D19" s="273">
        <v>2732</v>
      </c>
      <c r="E19" s="274"/>
    </row>
    <row r="20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6/2015.(IV.29.)   .)számú költségvetési rendelethez
Zalaszabar Község Önkormányzat 2014.évi tartaléka 
&amp;R&amp;A
&amp;P.oldal
ezer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H10"/>
  <sheetViews>
    <sheetView view="pageLayout" workbookViewId="0" topLeftCell="A1">
      <selection activeCell="E26" sqref="E26"/>
    </sheetView>
  </sheetViews>
  <sheetFormatPr defaultColWidth="9.00390625" defaultRowHeight="12.75"/>
  <cols>
    <col min="1" max="1" width="12.625" style="35" customWidth="1"/>
    <col min="2" max="2" width="8.125" style="35" customWidth="1"/>
    <col min="3" max="3" width="8.25390625" style="35" customWidth="1"/>
    <col min="4" max="4" width="48.375" style="35" customWidth="1"/>
    <col min="5" max="5" width="12.125" style="35" customWidth="1"/>
    <col min="6" max="6" width="13.375" style="35" customWidth="1"/>
    <col min="7" max="8" width="12.25390625" style="35" customWidth="1"/>
    <col min="9" max="9" width="11.00390625" style="35" customWidth="1"/>
    <col min="10" max="16384" width="9.125" style="35" customWidth="1"/>
  </cols>
  <sheetData>
    <row r="1" spans="7:8" ht="12.75">
      <c r="G1" s="38" t="s">
        <v>18</v>
      </c>
      <c r="H1" s="38"/>
    </row>
    <row r="2" spans="1:8" ht="16.5" customHeight="1">
      <c r="A2" s="480" t="s">
        <v>0</v>
      </c>
      <c r="B2" s="483" t="s">
        <v>27</v>
      </c>
      <c r="C2" s="484"/>
      <c r="D2" s="485"/>
      <c r="E2" s="502" t="s">
        <v>50</v>
      </c>
      <c r="F2" s="40">
        <v>2014</v>
      </c>
      <c r="G2" s="40">
        <v>2015</v>
      </c>
      <c r="H2" s="40"/>
    </row>
    <row r="3" spans="1:8" ht="17.25" customHeight="1">
      <c r="A3" s="481"/>
      <c r="B3" s="486"/>
      <c r="C3" s="487"/>
      <c r="D3" s="488"/>
      <c r="E3" s="503"/>
      <c r="F3" s="498"/>
      <c r="G3" s="499"/>
      <c r="H3" s="493"/>
    </row>
    <row r="4" spans="1:8" ht="12" customHeight="1">
      <c r="A4" s="482"/>
      <c r="B4" s="489"/>
      <c r="C4" s="490"/>
      <c r="D4" s="491"/>
      <c r="E4" s="504"/>
      <c r="F4" s="500"/>
      <c r="G4" s="501"/>
      <c r="H4" s="494"/>
    </row>
    <row r="5" spans="1:8" ht="34.5" customHeight="1">
      <c r="A5" s="39" t="s">
        <v>3</v>
      </c>
      <c r="B5" s="492" t="s">
        <v>28</v>
      </c>
      <c r="C5" s="492"/>
      <c r="D5" s="492"/>
      <c r="E5" s="62">
        <v>10351</v>
      </c>
      <c r="F5" s="62"/>
      <c r="G5" s="62"/>
      <c r="H5" s="62"/>
    </row>
    <row r="6" spans="1:8" ht="34.5" customHeight="1">
      <c r="A6" s="39" t="s">
        <v>9</v>
      </c>
      <c r="B6" s="492" t="s">
        <v>39</v>
      </c>
      <c r="C6" s="492"/>
      <c r="D6" s="492"/>
      <c r="E6" s="62"/>
      <c r="F6" s="62">
        <v>55081</v>
      </c>
      <c r="G6" s="62"/>
      <c r="H6" s="62"/>
    </row>
    <row r="7" spans="1:8" ht="34.5" customHeight="1">
      <c r="A7" s="39" t="s">
        <v>5</v>
      </c>
      <c r="B7" s="492" t="s">
        <v>47</v>
      </c>
      <c r="C7" s="492"/>
      <c r="D7" s="492"/>
      <c r="E7" s="62">
        <v>1466</v>
      </c>
      <c r="F7" s="62">
        <v>1358</v>
      </c>
      <c r="G7" s="62"/>
      <c r="H7" s="62"/>
    </row>
    <row r="8" spans="1:8" ht="34.5" customHeight="1">
      <c r="A8" s="39" t="s">
        <v>5</v>
      </c>
      <c r="B8" s="495" t="s">
        <v>421</v>
      </c>
      <c r="C8" s="496"/>
      <c r="D8" s="497"/>
      <c r="E8" s="62">
        <v>6550</v>
      </c>
      <c r="F8" s="62">
        <v>2100</v>
      </c>
      <c r="G8" s="62"/>
      <c r="H8" s="62"/>
    </row>
    <row r="9" spans="1:8" ht="34.5" customHeight="1">
      <c r="A9" s="39"/>
      <c r="B9" s="492"/>
      <c r="C9" s="492"/>
      <c r="D9" s="492"/>
      <c r="E9" s="62"/>
      <c r="F9" s="62"/>
      <c r="G9" s="62"/>
      <c r="H9" s="62"/>
    </row>
    <row r="10" spans="1:8" ht="34.5" customHeight="1">
      <c r="A10" s="39"/>
      <c r="B10" s="477" t="s">
        <v>43</v>
      </c>
      <c r="C10" s="478"/>
      <c r="D10" s="479"/>
      <c r="E10" s="85">
        <f>SUM(E5:E9)</f>
        <v>18367</v>
      </c>
      <c r="F10" s="85">
        <f>SUM(F5:F9)</f>
        <v>58539</v>
      </c>
      <c r="G10" s="85">
        <f>SUM(G5:G9)</f>
        <v>0</v>
      </c>
      <c r="H10" s="85"/>
    </row>
  </sheetData>
  <sheetProtection/>
  <mergeCells count="11">
    <mergeCell ref="H3:H4"/>
    <mergeCell ref="B6:D6"/>
    <mergeCell ref="B8:D8"/>
    <mergeCell ref="F3:G4"/>
    <mergeCell ref="E2:E4"/>
    <mergeCell ref="B10:D10"/>
    <mergeCell ref="A2:A4"/>
    <mergeCell ref="B2:D4"/>
    <mergeCell ref="B7:D7"/>
    <mergeCell ref="B9:D9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6/2015.(IV.29.) számú költségvetési rendelethez
Zalaszabar Község Önkormányzat
több éves kihatással járó előirányzata éves bontásban&amp;R&amp;A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-</cp:lastModifiedBy>
  <cp:lastPrinted>2015-04-27T13:29:42Z</cp:lastPrinted>
  <dcterms:created xsi:type="dcterms:W3CDTF">2001-01-10T12:44:25Z</dcterms:created>
  <dcterms:modified xsi:type="dcterms:W3CDTF">2015-05-04T13:04:18Z</dcterms:modified>
  <cp:category/>
  <cp:version/>
  <cp:contentType/>
  <cp:contentStatus/>
</cp:coreProperties>
</file>