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firstSheet="3" activeTab="8"/>
  </bookViews>
  <sheets>
    <sheet name="1.melléklet" sheetId="1" r:id="rId1"/>
    <sheet name="2.1.melléklet" sheetId="2" r:id="rId2"/>
    <sheet name="2.2.melléklet" sheetId="3" r:id="rId3"/>
    <sheet name="3.melléklet" sheetId="4" r:id="rId4"/>
    <sheet name="4.melléklet" sheetId="5" r:id="rId5"/>
    <sheet name="5.melléklet" sheetId="6" r:id="rId6"/>
    <sheet name="6.melléklet" sheetId="7" r:id="rId7"/>
    <sheet name="7.melléklet" sheetId="8" r:id="rId8"/>
    <sheet name="8.melléklet" sheetId="9" r:id="rId9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3" i="9"/>
  <c r="D23"/>
  <c r="B23"/>
  <c r="F22"/>
  <c r="F21"/>
  <c r="F20"/>
  <c r="F19"/>
  <c r="F18"/>
  <c r="F17"/>
  <c r="F16"/>
  <c r="F15"/>
  <c r="F14"/>
  <c r="F13"/>
  <c r="F12"/>
  <c r="F11"/>
  <c r="F10"/>
  <c r="F9"/>
  <c r="F8"/>
  <c r="F7"/>
  <c r="F6"/>
  <c r="F23" s="1"/>
  <c r="E23" i="8"/>
  <c r="D23"/>
  <c r="B23"/>
  <c r="F22"/>
  <c r="F21"/>
  <c r="F20"/>
  <c r="F19"/>
  <c r="F18"/>
  <c r="F17"/>
  <c r="F16"/>
  <c r="F15"/>
  <c r="F14"/>
  <c r="F13"/>
  <c r="F12"/>
  <c r="F11"/>
  <c r="F10"/>
  <c r="F9"/>
  <c r="F8"/>
  <c r="F7"/>
  <c r="F6"/>
  <c r="F23" s="1"/>
  <c r="D40" i="7"/>
  <c r="B28" i="6"/>
  <c r="N28" i="5"/>
  <c r="M28"/>
  <c r="L28"/>
  <c r="K28"/>
  <c r="J28"/>
  <c r="I28"/>
  <c r="H28"/>
  <c r="G28"/>
  <c r="F28"/>
  <c r="E28"/>
  <c r="D28"/>
  <c r="C28"/>
  <c r="O28" s="1"/>
  <c r="O27"/>
  <c r="O26"/>
  <c r="O25"/>
  <c r="O24"/>
  <c r="O23"/>
  <c r="O22"/>
  <c r="O21"/>
  <c r="O20"/>
  <c r="O19"/>
  <c r="O18"/>
  <c r="N16"/>
  <c r="N29" s="1"/>
  <c r="M16"/>
  <c r="M29" s="1"/>
  <c r="L16"/>
  <c r="L29" s="1"/>
  <c r="K16"/>
  <c r="K29" s="1"/>
  <c r="J16"/>
  <c r="J29" s="1"/>
  <c r="I16"/>
  <c r="I29" s="1"/>
  <c r="H16"/>
  <c r="H29" s="1"/>
  <c r="G16"/>
  <c r="G29" s="1"/>
  <c r="F16"/>
  <c r="F29" s="1"/>
  <c r="E16"/>
  <c r="E29" s="1"/>
  <c r="D16"/>
  <c r="D29" s="1"/>
  <c r="C16"/>
  <c r="C29" s="1"/>
  <c r="O15"/>
  <c r="O14"/>
  <c r="O13"/>
  <c r="O12"/>
  <c r="O11"/>
  <c r="O10"/>
  <c r="O9"/>
  <c r="O8"/>
  <c r="O7"/>
  <c r="E140" i="4"/>
  <c r="D140"/>
  <c r="C140"/>
  <c r="E135"/>
  <c r="D135"/>
  <c r="C135"/>
  <c r="E130"/>
  <c r="D130"/>
  <c r="C130"/>
  <c r="E126"/>
  <c r="E145" s="1"/>
  <c r="D126"/>
  <c r="D145" s="1"/>
  <c r="C126"/>
  <c r="C145" s="1"/>
  <c r="E122"/>
  <c r="D122"/>
  <c r="C122"/>
  <c r="E108"/>
  <c r="E125" s="1"/>
  <c r="E146" s="1"/>
  <c r="D108"/>
  <c r="C108"/>
  <c r="C125" s="1"/>
  <c r="C146" s="1"/>
  <c r="E92"/>
  <c r="D92"/>
  <c r="D125" s="1"/>
  <c r="D146" s="1"/>
  <c r="C92"/>
  <c r="E79"/>
  <c r="D79"/>
  <c r="C79"/>
  <c r="E75"/>
  <c r="D75"/>
  <c r="C75"/>
  <c r="E72"/>
  <c r="D72"/>
  <c r="C72"/>
  <c r="E67"/>
  <c r="D67"/>
  <c r="D85" s="1"/>
  <c r="C67"/>
  <c r="E63"/>
  <c r="E85" s="1"/>
  <c r="D63"/>
  <c r="C63"/>
  <c r="C85" s="1"/>
  <c r="E57"/>
  <c r="D57"/>
  <c r="C57"/>
  <c r="E52"/>
  <c r="D52"/>
  <c r="C52"/>
  <c r="E46"/>
  <c r="D46"/>
  <c r="C46"/>
  <c r="E35"/>
  <c r="D35"/>
  <c r="C35"/>
  <c r="E28"/>
  <c r="D28"/>
  <c r="C28"/>
  <c r="E21"/>
  <c r="D21"/>
  <c r="C21"/>
  <c r="E14"/>
  <c r="D14"/>
  <c r="C14"/>
  <c r="E7"/>
  <c r="E62" s="1"/>
  <c r="E86" s="1"/>
  <c r="D7"/>
  <c r="D62" s="1"/>
  <c r="C7"/>
  <c r="C62" s="1"/>
  <c r="C86" s="1"/>
  <c r="E31" i="3"/>
  <c r="C25"/>
  <c r="C19"/>
  <c r="C31" s="1"/>
  <c r="E18"/>
  <c r="E32" s="1"/>
  <c r="E34" s="1"/>
  <c r="C18"/>
  <c r="E33" s="1"/>
  <c r="E29" i="2"/>
  <c r="E30" s="1"/>
  <c r="C26"/>
  <c r="C29" s="1"/>
  <c r="E20"/>
  <c r="C20"/>
  <c r="E31" s="1"/>
  <c r="C164" i="1"/>
  <c r="C159"/>
  <c r="C154"/>
  <c r="C150"/>
  <c r="C146"/>
  <c r="C132"/>
  <c r="C149" s="1"/>
  <c r="C170" s="1"/>
  <c r="C116"/>
  <c r="C79"/>
  <c r="C75"/>
  <c r="C72"/>
  <c r="C67"/>
  <c r="C63"/>
  <c r="C85" s="1"/>
  <c r="C57"/>
  <c r="C52"/>
  <c r="C46"/>
  <c r="C35"/>
  <c r="C28"/>
  <c r="C21"/>
  <c r="C14"/>
  <c r="C7"/>
  <c r="C62" s="1"/>
  <c r="C86" s="1"/>
  <c r="D86" i="4" l="1"/>
  <c r="C32" i="2"/>
  <c r="O16" i="5"/>
  <c r="O29" s="1"/>
  <c r="C30" i="2"/>
  <c r="C32" i="3"/>
</calcChain>
</file>

<file path=xl/sharedStrings.xml><?xml version="1.0" encoding="utf-8"?>
<sst xmlns="http://schemas.openxmlformats.org/spreadsheetml/2006/main" count="869" uniqueCount="384">
  <si>
    <t>B E V É T E L E K</t>
  </si>
  <si>
    <t>forintban</t>
  </si>
  <si>
    <t>Sor-
szám</t>
  </si>
  <si>
    <t>Bevételi jogcím</t>
  </si>
  <si>
    <t>2020.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</si>
  <si>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</si>
  <si>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</si>
  <si>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</si>
  <si>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</si>
  <si>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</si>
  <si>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</si>
  <si>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</si>
  <si>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</si>
  <si>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</si>
  <si>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</si>
  <si>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</si>
  <si>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</si>
  <si>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</si>
  <si>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</si>
  <si>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</si>
  <si>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</si>
  <si>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</si>
  <si>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</si>
  <si>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</si>
  <si>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>Működési célú garancia- és kezességvállalásból megtérülések</t>
  </si>
  <si>
    <t>2.3.</t>
  </si>
  <si>
    <t>Működési célú visszatérítendő támogatások, kölcsönök visszatérülése</t>
  </si>
  <si>
    <t>2.4.</t>
  </si>
  <si>
    <t>Működési célú visszatérítendő támogatások, kölcsönök igénybevétele</t>
  </si>
  <si>
    <t>2.5.</t>
  </si>
  <si>
    <t>Egyéb működési célú támogatások bevételei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</si>
  <si>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</si>
  <si>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</si>
  <si>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</si>
  <si>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</si>
  <si>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</si>
  <si>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</si>
  <si>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</si>
  <si>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</si>
  <si>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</si>
  <si>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</si>
  <si>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</si>
  <si>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</si>
  <si>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</si>
  <si>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</si>
  <si>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</si>
  <si>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</si>
  <si>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>4.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</si>
  <si>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</si>
  <si>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</si>
  <si>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</si>
  <si>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</si>
  <si>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</si>
  <si>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</si>
  <si>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</si>
  <si>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</si>
  <si>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</si>
  <si>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</si>
  <si>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</si>
  <si>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</si>
  <si>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</si>
  <si>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</si>
  <si>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</si>
  <si>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</si>
  <si>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</si>
  <si>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</si>
  <si>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</si>
  <si>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</si>
  <si>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</si>
  <si>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</si>
  <si>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</si>
  <si>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</si>
  <si>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</si>
  <si>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</si>
  <si>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>Kiszámlázott általános forgalmi adó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</si>
  <si>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</si>
  <si>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</si>
  <si>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</si>
  <si>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</si>
  <si>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</si>
  <si>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</si>
  <si>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</si>
  <si>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</si>
  <si>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</si>
  <si>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</si>
  <si>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</si>
  <si>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</si>
  <si>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</si>
  <si>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</si>
  <si>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</si>
  <si>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</si>
  <si>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</si>
  <si>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</si>
  <si>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</si>
  <si>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</si>
  <si>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7.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</si>
  <si>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</si>
  <si>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</si>
  <si>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</si>
  <si>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</si>
  <si>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</si>
  <si>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</si>
  <si>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</si>
  <si>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</si>
  <si>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</si>
  <si>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</si>
  <si>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</si>
  <si>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</si>
  <si>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</si>
  <si>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</si>
  <si>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</si>
  <si>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</si>
  <si>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</si>
  <si>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</si>
  <si>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</si>
  <si>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</si>
  <si>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</si>
  <si>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>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</si>
  <si>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</si>
  <si>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</si>
  <si>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</si>
  <si>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</si>
  <si>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</si>
  <si>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</si>
  <si>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>Rövid lejáratú  hitelek, kölcsönök felvétele</t>
  </si>
  <si>
    <t>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</si>
  <si>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</si>
  <si>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</si>
  <si>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</si>
  <si>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</si>
  <si>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</si>
  <si>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</si>
  <si>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</si>
  <si>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</si>
  <si>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</si>
  <si>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</si>
  <si>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</si>
  <si>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</si>
  <si>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</si>
  <si>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</si>
  <si>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</si>
  <si>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</si>
  <si>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</si>
  <si>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</si>
  <si>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</si>
  <si>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</si>
  <si>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</si>
  <si>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</si>
  <si>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</si>
  <si>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14.</t>
  </si>
  <si>
    <t>Külföldi finanszírozás bevételei (14.1.+…14.4.)</t>
  </si>
  <si>
    <t>14.1.</t>
  </si>
  <si>
    <t>Forgatási célú külföldi értékpapírok beváltása,  értékesítése</t>
  </si>
  <si>
    <t>14.2.</t>
  </si>
  <si>
    <t>Befektetési célú külföldi értékpapírok beváltása,  értékesítése</t>
  </si>
  <si>
    <t>14.3.</t>
  </si>
  <si>
    <t>Külföldi értékpapírok kibocsátása</t>
  </si>
  <si>
    <t>14.4.</t>
  </si>
  <si>
    <t>Külföldi hitelek, kölcsönök felvétele</t>
  </si>
  <si>
    <t>15.</t>
  </si>
  <si>
    <t>Adóssághoz nem kapcsolódó származékos ügyletek bevételei</t>
  </si>
  <si>
    <t>16.</t>
  </si>
  <si>
    <t>FINANSZÍROZÁSI BEVÉTELEK ÖSSZESEN: (10. + … +15.)</t>
  </si>
  <si>
    <t>17.</t>
  </si>
  <si>
    <t>KÖLTSÉGVETÉSI ÉS FINANSZÍROZÁSI BEVÉTELEK ÖSSZESEN: (9+16)</t>
  </si>
  <si>
    <t>K I A D Á S O K</t>
  </si>
  <si>
    <t>Kiadási jogcímek</t>
  </si>
  <si>
    <r>
      <rPr>
        <b/>
        <sz val="8"/>
        <rFont val="Times New Roman CE"/>
        <family val="1"/>
        <charset val="238"/>
      </rPr>
      <t>Működési költségvetés kiadásai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</si>
  <si>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</si>
  <si>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</si>
  <si>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</si>
  <si>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</si>
  <si>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</si>
  <si>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</si>
  <si>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- az 1.5-ből: - Elvonások és befizetések</t>
  </si>
  <si>
    <t>1.7.</t>
  </si>
  <si>
    <t>- Garancia- és kezességvállalásból kifizetés ÁH-n belülre</t>
  </si>
  <si>
    <t>1.8.</t>
  </si>
  <si>
    <t>-Visszatérítendő támogatások, kölcsönök nyújtása ÁH-n belülre</t>
  </si>
  <si>
    <t>1.9.</t>
  </si>
  <si>
    <t>- Visszatérítendő támogatások, kölcsönök törlesztése ÁH-n belülre</t>
  </si>
  <si>
    <t>1.10.</t>
  </si>
  <si>
    <t>- Egyéb működési célú támogatások ÁH-n belülre</t>
  </si>
  <si>
    <t>1.11.</t>
  </si>
  <si>
    <t>- Garancia és kezességvállalásból kifizetés ÁH-n kívülre</t>
  </si>
  <si>
    <t>1.12.</t>
  </si>
  <si>
    <t>- Visszatérítendő támogatások, kölcsönök nyújtása ÁH-n kívülre</t>
  </si>
  <si>
    <t>1.13.</t>
  </si>
  <si>
    <t>- Árkiegészítések, ártámogatások</t>
  </si>
  <si>
    <t>1.14.</t>
  </si>
  <si>
    <t>- Kamattámogatások</t>
  </si>
  <si>
    <t>1.15.</t>
  </si>
  <si>
    <t>- Egyéb működési célú támogatások államháztartáson kívülre</t>
  </si>
  <si>
    <r>
      <rPr>
        <b/>
        <sz val="8"/>
        <rFont val="Times New Roman CE"/>
        <family val="1"/>
        <charset val="238"/>
      </rPr>
      <t>Felhalmozási költségvetés kiadásai</t>
    </r>
    <r>
      <rPr>
        <sz val="8"/>
        <rFont val="Times New Roman C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</si>
  <si>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</si>
  <si>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</si>
  <si>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</si>
  <si>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</si>
  <si>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</si>
  <si>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</si>
  <si>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</si>
  <si>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>- Visszatérítendő támogatások, kölcsönök nyújtása ÁH-n belülre</t>
  </si>
  <si>
    <t>2.8.</t>
  </si>
  <si>
    <t>2.9.</t>
  </si>
  <si>
    <t>- Egyéb felhalmozási célú támogatások ÁH-n belülre</t>
  </si>
  <si>
    <t>2.10.</t>
  </si>
  <si>
    <t>- Garancia- és kezességvállalásból kifizetés ÁH-n kívülre</t>
  </si>
  <si>
    <t>2.11.</t>
  </si>
  <si>
    <t>2.12.</t>
  </si>
  <si>
    <t>- Lakástámogatás</t>
  </si>
  <si>
    <t>2.13.</t>
  </si>
  <si>
    <t>- Egyéb felhalmozási célú támogatások államháztartáson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</si>
  <si>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</si>
  <si>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</si>
  <si>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</si>
  <si>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</si>
  <si>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</si>
  <si>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</si>
  <si>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</si>
  <si>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</si>
  <si>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(6.1. + … + 6.4.)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</si>
  <si>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</si>
  <si>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</si>
  <si>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</si>
  <si>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</si>
  <si>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</si>
  <si>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</si>
  <si>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</si>
  <si>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Pénzeszközök betétként elhelyezése</t>
  </si>
  <si>
    <t>Pénzügyi lízing kiadásai</t>
  </si>
  <si>
    <t>Külföldi finanszírozás kiadásai (6.1. + … + 6.4.)</t>
  </si>
  <si>
    <t>Forgatási célú külföldi értékpapírok vásárlása</t>
  </si>
  <si>
    <t>Befektetési célú külföldi értékpapírok beváltása</t>
  </si>
  <si>
    <t>Külföldi értékpapírok beváltása</t>
  </si>
  <si>
    <t>Külföldi hitelek, kölcsönök törlesztése</t>
  </si>
  <si>
    <t>FINANSZÍROZÁSI KIADÁSOK ÖSSZESEN: (5.+…+8.)</t>
  </si>
  <si>
    <t>KIADÁSOK ÖSSZESEN: (4+9)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</si>
  <si>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</si>
  <si>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</si>
  <si>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</si>
  <si>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</si>
  <si>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</si>
  <si>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</si>
  <si>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</si>
  <si>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</si>
  <si>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</si>
  <si>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>Dologi kiadások</t>
  </si>
  <si>
    <t>Közhatalmi bevételek</t>
  </si>
  <si>
    <t>Működési célú átvett pénzeszközök</t>
  </si>
  <si>
    <t>4.-ből EU-s támogatás</t>
  </si>
  <si>
    <t>Tartalékok</t>
  </si>
  <si>
    <t>Költségvetési bevételek összesen (1.+2.+4.+5.+7.+…+12.)</t>
  </si>
  <si>
    <t>Költségvetési kiadások összesen (1.+...+12.)</t>
  </si>
  <si>
    <t>Hiány belső finanszírozásának bevételei (15.+…+18. )</t>
  </si>
  <si>
    <t>Értékpapír vásárlása, visszavásárlása</t>
  </si>
  <si>
    <t>Költségvetési maradvány igénybevétele</t>
  </si>
  <si>
    <t>Likviditási célú hitelek törlesztése</t>
  </si>
  <si>
    <t>Vállalkozási maradvány igénybevétele</t>
  </si>
  <si>
    <t>Rövid lejáratú hitelek törlesztése</t>
  </si>
  <si>
    <t>Betét visszavonásából származó bevétel</t>
  </si>
  <si>
    <t>Hosszú lejáratú hitelek törlesztése</t>
  </si>
  <si>
    <t>18.</t>
  </si>
  <si>
    <t>Egyéb belső finanszírozási bevételek</t>
  </si>
  <si>
    <t>Kölcsön törlesztése</t>
  </si>
  <si>
    <t>19.</t>
  </si>
  <si>
    <t>Hiány külső finanszírozásának bevételei (20.+…+21.)</t>
  </si>
  <si>
    <t>Forgatási célú belföldi, külföldi értékpapírok vásárlása</t>
  </si>
  <si>
    <t>20.</t>
  </si>
  <si>
    <t>Likviditási célú hitelek, kölcsönök felvétele</t>
  </si>
  <si>
    <t>21.</t>
  </si>
  <si>
    <t>Értékpapírok bevételei</t>
  </si>
  <si>
    <t>Irányítószervi támogatás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</si>
  <si>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</si>
  <si>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</si>
  <si>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</si>
  <si>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</si>
  <si>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</si>
  <si>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</si>
  <si>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</si>
  <si>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</si>
  <si>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</si>
  <si>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</si>
  <si>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</si>
  <si>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</si>
  <si>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</si>
  <si>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</si>
  <si>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</si>
  <si>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</si>
  <si>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</si>
  <si>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</si>
  <si>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</si>
  <si>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</si>
  <si>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</si>
  <si>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</si>
  <si>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</si>
  <si>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</si>
  <si>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Hitelek törlesztése</t>
  </si>
  <si>
    <t>Értékpapír értékesítése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</si>
  <si>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</si>
  <si>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</si>
  <si>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</si>
  <si>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</si>
  <si>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</si>
  <si>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</si>
  <si>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</si>
  <si>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</si>
  <si>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</si>
  <si>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</si>
  <si>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</si>
  <si>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</si>
  <si>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</si>
  <si>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</si>
  <si>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2021.évi várható</t>
  </si>
  <si>
    <t>2022. évi 
várható</t>
  </si>
  <si>
    <t>2023.évi várható</t>
  </si>
  <si>
    <t>Sor-szám</t>
  </si>
  <si>
    <t>- Garancia- és kez.váll. kif. ÁH-n belülre</t>
  </si>
  <si>
    <t>- Egyéb működési célú tám. ÁH-n belülre</t>
  </si>
  <si>
    <t>- Garancia és kez.váll.kif.ÁH-n kívülre</t>
  </si>
  <si>
    <t>Irányító szervi támogatás</t>
  </si>
  <si>
    <t>Előirányzat-felhasználási terv 2020. évre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</si>
  <si>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</si>
  <si>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</si>
  <si>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</si>
  <si>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</si>
  <si>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</si>
  <si>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</si>
  <si>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</si>
  <si>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</si>
  <si>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</si>
  <si>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</si>
  <si>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</si>
  <si>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</si>
  <si>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</si>
  <si>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</si>
  <si>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</si>
  <si>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</si>
  <si>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</si>
  <si>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</si>
  <si>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</si>
  <si>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>Finanszírozási kiadások</t>
  </si>
  <si>
    <t>Kiadások összesen:</t>
  </si>
  <si>
    <t>Egyenleg</t>
  </si>
  <si>
    <t>A 2020. évi általános működés és ágazati feladatok támogatásának alakulása jogcímenként</t>
  </si>
  <si>
    <t>adatok forintban</t>
  </si>
  <si>
    <t>Jogcím</t>
  </si>
  <si>
    <t>2020. évi támogatás összesen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</si>
  <si>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</si>
  <si>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</si>
  <si>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</si>
  <si>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Kimutatás a 2020.évben céljelleggel juttatott támogatásokról</t>
  </si>
  <si>
    <t>Támogatott szervezet neve</t>
  </si>
  <si>
    <t>Támogatás célja</t>
  </si>
  <si>
    <t>Támogatás összege</t>
  </si>
  <si>
    <t>Rendőrség</t>
  </si>
  <si>
    <t>működési támogatás</t>
  </si>
  <si>
    <t>VM Megyei Katasztrófavédelmi Ig.</t>
  </si>
  <si>
    <t>29.</t>
  </si>
  <si>
    <t>30.</t>
  </si>
  <si>
    <t>31.</t>
  </si>
  <si>
    <t>32.</t>
  </si>
  <si>
    <t>33.</t>
  </si>
  <si>
    <t>Beruházási kiadások előirányzata beruházásonként</t>
  </si>
  <si>
    <t>Beruházás  megnevezése</t>
  </si>
  <si>
    <t>Teljes költség</t>
  </si>
  <si>
    <t>Kivitelezés kezdési és befejezési éve</t>
  </si>
  <si>
    <t>Felhasználás 2020. XII.31-ig</t>
  </si>
  <si>
    <t>2020. év utáni szükséglet
(6=2 - 4 - 5)</t>
  </si>
  <si>
    <t>kisvonat vásárlása</t>
  </si>
  <si>
    <t>ÖSSZESEN:</t>
  </si>
  <si>
    <t>Felújítási kiadások előirányzata felújításonként</t>
  </si>
  <si>
    <t>Felújítás  megnevezése</t>
  </si>
  <si>
    <t>orvosi rendelő felújítása</t>
  </si>
  <si>
    <t>szennyvíztelep felújítása</t>
  </si>
  <si>
    <t>1.melléklet 1/2020 (II.24.) önkormányzati rendelethez</t>
  </si>
  <si>
    <t>1.melléklet 1/2020 (II.24.)önkormányzati rendelethez</t>
  </si>
  <si>
    <t>2.1.melléklet az 1/2020(II.24.) önkormányzati rendelethez</t>
  </si>
  <si>
    <t>2.2. melléklet az 1/2020(II.24.) önkormányzati rendelethez</t>
  </si>
  <si>
    <t>3.melléklet 1/2020(II.24.) önkormányzati rendelethez</t>
  </si>
  <si>
    <t>4.melléklet 1/2020 (II.24.) önkormányzati rendelethez</t>
  </si>
  <si>
    <t>5.melléklet 1/2020(II.24.) önkormányzati rendelethez</t>
  </si>
  <si>
    <t>6.melléklet 1/2020(II.24.) önkormányzati rendelethez</t>
  </si>
  <si>
    <t>7.melléklet 1/2020 (II.24.) önkormányzati rendelethez</t>
  </si>
  <si>
    <t>8.melléklet 1/2020 (II.24.) önkormányzati rendelethez</t>
  </si>
</sst>
</file>

<file path=xl/styles.xml><?xml version="1.0" encoding="utf-8"?>
<styleSheet xmlns="http://schemas.openxmlformats.org/spreadsheetml/2006/main">
  <numFmts count="1">
    <numFmt numFmtId="164" formatCode="#,###"/>
  </numFmts>
  <fonts count="18">
    <font>
      <sz val="11"/>
      <color rgb="FF000000"/>
      <name val="Calibri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1"/>
    </font>
    <font>
      <sz val="9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5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51">
    <xf numFmtId="0" fontId="0" fillId="0" borderId="0" xfId="0"/>
    <xf numFmtId="164" fontId="1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indent="15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left" vertical="center" indent="1"/>
    </xf>
    <xf numFmtId="0" fontId="1" fillId="0" borderId="0" xfId="1" applyFont="1" applyBorder="1" applyAlignment="1" applyProtection="1">
      <alignment horizont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64" fontId="5" fillId="0" borderId="30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horizontal="left"/>
    </xf>
    <xf numFmtId="164" fontId="3" fillId="0" borderId="1" xfId="1" applyNumberFormat="1" applyFont="1" applyBorder="1" applyAlignment="1" applyProtection="1">
      <alignment horizontal="left" vertical="center"/>
    </xf>
    <xf numFmtId="164" fontId="1" fillId="0" borderId="0" xfId="1" applyNumberFormat="1" applyFont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left" vertical="center" wrapText="1" indent="1"/>
    </xf>
    <xf numFmtId="0" fontId="6" fillId="0" borderId="3" xfId="1" applyFont="1" applyBorder="1" applyAlignment="1" applyProtection="1">
      <alignment horizontal="left" vertical="center" wrapText="1" indent="1"/>
    </xf>
    <xf numFmtId="164" fontId="6" fillId="0" borderId="4" xfId="1" applyNumberFormat="1" applyFont="1" applyBorder="1" applyAlignment="1" applyProtection="1">
      <alignment horizontal="right" vertical="center" wrapText="1" indent="1"/>
    </xf>
    <xf numFmtId="49" fontId="7" fillId="0" borderId="8" xfId="1" applyNumberFormat="1" applyFont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Border="1" applyAlignment="1" applyProtection="1">
      <alignment horizontal="right" vertical="center" wrapText="1" indent="1"/>
      <protection locked="0"/>
    </xf>
    <xf numFmtId="164" fontId="7" fillId="0" borderId="10" xfId="1" applyNumberFormat="1" applyFont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164" fontId="6" fillId="0" borderId="0" xfId="1" applyNumberFormat="1" applyFont="1" applyBorder="1" applyAlignment="1" applyProtection="1">
      <alignment horizontal="right" vertical="center" wrapText="1" indent="1"/>
    </xf>
    <xf numFmtId="0" fontId="1" fillId="0" borderId="0" xfId="1" applyFont="1" applyBorder="1" applyAlignment="1" applyProtection="1">
      <alignment horizontal="center" vertical="center" wrapText="1"/>
    </xf>
    <xf numFmtId="164" fontId="1" fillId="0" borderId="0" xfId="1" applyNumberFormat="1" applyFont="1" applyBorder="1" applyAlignment="1" applyProtection="1">
      <alignment horizontal="right" vertical="center" wrapText="1" indent="1"/>
    </xf>
    <xf numFmtId="0" fontId="4" fillId="0" borderId="1" xfId="0" applyFont="1" applyBorder="1" applyAlignment="1" applyProtection="1">
      <alignment horizontal="right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left" vertical="center" wrapText="1" indent="1"/>
    </xf>
    <xf numFmtId="0" fontId="6" fillId="0" borderId="6" xfId="1" applyFont="1" applyBorder="1" applyAlignment="1" applyProtection="1">
      <alignment vertical="center" wrapText="1"/>
    </xf>
    <xf numFmtId="164" fontId="6" fillId="0" borderId="7" xfId="1" applyNumberFormat="1" applyFont="1" applyBorder="1" applyAlignment="1" applyProtection="1">
      <alignment horizontal="right" vertical="center" wrapText="1" indent="1"/>
    </xf>
    <xf numFmtId="49" fontId="7" fillId="0" borderId="19" xfId="1" applyNumberFormat="1" applyFont="1" applyBorder="1" applyAlignment="1" applyProtection="1">
      <alignment horizontal="left" vertical="center" wrapText="1" indent="1"/>
    </xf>
    <xf numFmtId="0" fontId="7" fillId="0" borderId="20" xfId="1" applyFont="1" applyBorder="1" applyAlignment="1" applyProtection="1">
      <alignment horizontal="left" vertical="center" wrapText="1" indent="1"/>
    </xf>
    <xf numFmtId="164" fontId="7" fillId="0" borderId="21" xfId="1" applyNumberFormat="1" applyFont="1" applyBorder="1" applyAlignment="1" applyProtection="1">
      <alignment horizontal="right" vertical="center" wrapText="1" indent="1"/>
      <protection locked="0"/>
    </xf>
    <xf numFmtId="0" fontId="7" fillId="0" borderId="12" xfId="1" applyFont="1" applyBorder="1" applyAlignment="1" applyProtection="1">
      <alignment horizontal="left" vertical="center" wrapText="1" indent="1"/>
    </xf>
    <xf numFmtId="0" fontId="7" fillId="0" borderId="22" xfId="1" applyFont="1" applyBorder="1" applyAlignment="1" applyProtection="1">
      <alignment horizontal="left" vertical="center" wrapText="1" indent="1"/>
    </xf>
    <xf numFmtId="0" fontId="7" fillId="0" borderId="0" xfId="1" applyFont="1" applyBorder="1" applyAlignment="1" applyProtection="1">
      <alignment horizontal="left" vertical="center" wrapText="1" indent="1"/>
    </xf>
    <xf numFmtId="0" fontId="7" fillId="0" borderId="12" xfId="1" applyFont="1" applyBorder="1" applyAlignment="1" applyProtection="1">
      <alignment horizontal="center"/>
    </xf>
    <xf numFmtId="0" fontId="7" fillId="0" borderId="12" xfId="1" applyFont="1" applyBorder="1" applyAlignment="1" applyProtection="1">
      <alignment horizontal="center" vertical="center" wrapText="1"/>
    </xf>
    <xf numFmtId="49" fontId="7" fillId="0" borderId="23" xfId="1" applyNumberFormat="1" applyFont="1" applyBorder="1" applyAlignment="1" applyProtection="1">
      <alignment horizontal="left" vertical="center" wrapText="1" indent="1"/>
    </xf>
    <xf numFmtId="0" fontId="7" fillId="0" borderId="15" xfId="1" applyFont="1" applyBorder="1" applyAlignment="1" applyProtection="1">
      <alignment horizontal="center" vertical="center" wrapText="1"/>
    </xf>
    <xf numFmtId="49" fontId="7" fillId="0" borderId="24" xfId="1" applyNumberFormat="1" applyFont="1" applyBorder="1" applyAlignment="1" applyProtection="1">
      <alignment horizontal="left" vertical="center" wrapText="1" indent="1"/>
    </xf>
    <xf numFmtId="0" fontId="7" fillId="0" borderId="25" xfId="1" applyFont="1" applyBorder="1" applyAlignment="1" applyProtection="1">
      <alignment horizontal="center" vertical="center" wrapText="1"/>
    </xf>
    <xf numFmtId="164" fontId="7" fillId="0" borderId="26" xfId="1" applyNumberFormat="1" applyFont="1" applyBorder="1" applyAlignment="1" applyProtection="1">
      <alignment horizontal="right" vertical="center" wrapText="1" indent="1"/>
      <protection locked="0"/>
    </xf>
    <xf numFmtId="0" fontId="6" fillId="0" borderId="3" xfId="1" applyFont="1" applyBorder="1" applyAlignment="1" applyProtection="1">
      <alignment vertical="center" wrapText="1"/>
    </xf>
    <xf numFmtId="0" fontId="7" fillId="0" borderId="15" xfId="1" applyFont="1" applyBorder="1" applyAlignment="1" applyProtection="1">
      <alignment horizontal="left" vertical="center" wrapText="1" indent="1"/>
    </xf>
    <xf numFmtId="164" fontId="7" fillId="0" borderId="27" xfId="1" applyNumberFormat="1" applyFont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Border="1" applyAlignment="1" applyProtection="1">
      <alignment horizontal="right" vertical="center" wrapText="1"/>
    </xf>
    <xf numFmtId="0" fontId="7" fillId="0" borderId="12" xfId="1" applyFont="1" applyBorder="1" applyAlignment="1" applyProtection="1">
      <alignment horizontal="right" vertical="center" wrapText="1"/>
    </xf>
    <xf numFmtId="164" fontId="7" fillId="0" borderId="28" xfId="1" applyNumberFormat="1" applyFont="1" applyBorder="1" applyAlignment="1" applyProtection="1">
      <alignment horizontal="right" vertical="center" wrapText="1" indent="1"/>
      <protection locked="0"/>
    </xf>
    <xf numFmtId="0" fontId="7" fillId="0" borderId="9" xfId="1" applyFont="1" applyBorder="1" applyAlignment="1" applyProtection="1">
      <alignment horizontal="left" vertical="center" wrapText="1" indent="1"/>
    </xf>
    <xf numFmtId="0" fontId="7" fillId="0" borderId="29" xfId="1" applyFont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0" fillId="0" borderId="4" xfId="0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0" fillId="0" borderId="18" xfId="0" applyFont="1" applyBorder="1" applyAlignment="1" applyProtection="1">
      <alignment horizontal="left" vertical="center" wrapText="1" indent="1"/>
    </xf>
    <xf numFmtId="164" fontId="0" fillId="0" borderId="0" xfId="0" applyNumberFormat="1" applyAlignment="1" applyProtection="1">
      <alignment vertical="center" wrapText="1"/>
    </xf>
    <xf numFmtId="164" fontId="0" fillId="0" borderId="0" xfId="0" applyNumberForma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right" vertical="center"/>
    </xf>
    <xf numFmtId="164" fontId="5" fillId="0" borderId="2" xfId="0" applyNumberFormat="1" applyFont="1" applyBorder="1" applyAlignment="1" applyProtection="1">
      <alignment horizontal="center" vertical="center" wrapText="1"/>
    </xf>
    <xf numFmtId="164" fontId="5" fillId="0" borderId="3" xfId="0" applyNumberFormat="1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center" vertical="center" wrapText="1"/>
    </xf>
    <xf numFmtId="164" fontId="6" fillId="0" borderId="30" xfId="0" applyNumberFormat="1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164" fontId="0" fillId="0" borderId="31" xfId="0" applyNumberFormat="1" applyFont="1" applyBorder="1" applyAlignment="1" applyProtection="1">
      <alignment horizontal="left" vertical="center" wrapText="1" indent="1"/>
    </xf>
    <xf numFmtId="164" fontId="7" fillId="0" borderId="8" xfId="0" applyNumberFormat="1" applyFont="1" applyBorder="1" applyAlignment="1" applyProtection="1">
      <alignment horizontal="left" vertical="center" wrapText="1" indent="1"/>
    </xf>
    <xf numFmtId="164" fontId="7" fillId="0" borderId="9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Border="1" applyAlignment="1" applyProtection="1">
      <alignment horizontal="right" vertical="center" wrapText="1" indent="1"/>
      <protection locked="0"/>
    </xf>
    <xf numFmtId="164" fontId="0" fillId="0" borderId="32" xfId="0" applyNumberFormat="1" applyFont="1" applyBorder="1" applyAlignment="1" applyProtection="1">
      <alignment horizontal="left" vertical="center" wrapText="1" indent="1"/>
    </xf>
    <xf numFmtId="164" fontId="7" fillId="0" borderId="11" xfId="0" applyNumberFormat="1" applyFont="1" applyBorder="1" applyAlignment="1" applyProtection="1">
      <alignment horizontal="left" vertical="center" wrapText="1" indent="1"/>
    </xf>
    <xf numFmtId="164" fontId="7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Border="1" applyAlignment="1" applyProtection="1">
      <alignment horizontal="right" vertical="center" wrapText="1" indent="1"/>
      <protection locked="0"/>
    </xf>
    <xf numFmtId="164" fontId="7" fillId="0" borderId="33" xfId="0" applyNumberFormat="1" applyFont="1" applyBorder="1" applyAlignment="1" applyProtection="1">
      <alignment horizontal="left" vertical="center" wrapText="1" indent="1"/>
    </xf>
    <xf numFmtId="164" fontId="7" fillId="0" borderId="34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Border="1" applyAlignment="1" applyProtection="1">
      <alignment horizontal="left" vertical="center" wrapText="1" indent="1"/>
      <protection locked="0"/>
    </xf>
    <xf numFmtId="164" fontId="7" fillId="0" borderId="0" xfId="0" applyNumberFormat="1" applyFont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11" fillId="0" borderId="30" xfId="0" applyNumberFormat="1" applyFont="1" applyBorder="1" applyAlignment="1" applyProtection="1">
      <alignment horizontal="left" vertical="center" wrapText="1" indent="1"/>
    </xf>
    <xf numFmtId="164" fontId="6" fillId="0" borderId="2" xfId="0" applyNumberFormat="1" applyFont="1" applyBorder="1" applyAlignment="1" applyProtection="1">
      <alignment horizontal="left" vertical="center" wrapText="1" indent="1"/>
    </xf>
    <xf numFmtId="164" fontId="6" fillId="0" borderId="3" xfId="0" applyNumberFormat="1" applyFont="1" applyBorder="1" applyAlignment="1" applyProtection="1">
      <alignment horizontal="right" vertical="center" wrapText="1" indent="1"/>
    </xf>
    <xf numFmtId="164" fontId="6" fillId="0" borderId="4" xfId="0" applyNumberFormat="1" applyFont="1" applyBorder="1" applyAlignment="1" applyProtection="1">
      <alignment horizontal="right" vertical="center" wrapText="1" indent="1"/>
    </xf>
    <xf numFmtId="164" fontId="12" fillId="0" borderId="35" xfId="0" applyNumberFormat="1" applyFont="1" applyBorder="1" applyAlignment="1" applyProtection="1">
      <alignment horizontal="left" vertical="center" wrapText="1" indent="1"/>
    </xf>
    <xf numFmtId="164" fontId="7" fillId="0" borderId="23" xfId="0" applyNumberFormat="1" applyFont="1" applyBorder="1" applyAlignment="1" applyProtection="1">
      <alignment horizontal="left" vertical="center" wrapText="1" indent="1"/>
    </xf>
    <xf numFmtId="164" fontId="13" fillId="0" borderId="29" xfId="0" applyNumberFormat="1" applyFont="1" applyBorder="1" applyAlignment="1" applyProtection="1">
      <alignment horizontal="right" vertical="center" wrapText="1" indent="1"/>
    </xf>
    <xf numFmtId="164" fontId="7" fillId="0" borderId="36" xfId="0" applyNumberFormat="1" applyFont="1" applyBorder="1" applyAlignment="1" applyProtection="1">
      <alignment horizontal="right" vertical="center" wrapText="1" indent="1"/>
      <protection locked="0"/>
    </xf>
    <xf numFmtId="164" fontId="12" fillId="0" borderId="32" xfId="0" applyNumberFormat="1" applyFont="1" applyBorder="1" applyAlignment="1" applyProtection="1">
      <alignment horizontal="left" vertical="center" wrapText="1" indent="1"/>
    </xf>
    <xf numFmtId="164" fontId="13" fillId="0" borderId="12" xfId="0" applyNumberFormat="1" applyFont="1" applyBorder="1" applyAlignment="1" applyProtection="1">
      <alignment horizontal="right" vertical="center" wrapText="1" indent="1"/>
    </xf>
    <xf numFmtId="164" fontId="7" fillId="0" borderId="29" xfId="0" applyNumberFormat="1" applyFont="1" applyBorder="1" applyAlignment="1" applyProtection="1">
      <alignment horizontal="right" vertical="center" wrapText="1" indent="1"/>
      <protection locked="0"/>
    </xf>
    <xf numFmtId="164" fontId="11" fillId="0" borderId="2" xfId="0" applyNumberFormat="1" applyFont="1" applyBorder="1" applyAlignment="1" applyProtection="1">
      <alignment horizontal="left" vertical="center" wrapText="1" indent="1"/>
    </xf>
    <xf numFmtId="164" fontId="11" fillId="0" borderId="37" xfId="0" applyNumberFormat="1" applyFont="1" applyBorder="1" applyAlignment="1" applyProtection="1">
      <alignment horizontal="right" vertical="center" wrapText="1" indent="1"/>
    </xf>
    <xf numFmtId="164" fontId="0" fillId="0" borderId="35" xfId="0" applyNumberFormat="1" applyFont="1" applyBorder="1" applyAlignment="1" applyProtection="1">
      <alignment horizontal="left" vertical="center" wrapText="1" indent="1"/>
    </xf>
    <xf numFmtId="164" fontId="7" fillId="0" borderId="23" xfId="0" applyNumberFormat="1" applyFont="1" applyBorder="1" applyAlignment="1" applyProtection="1">
      <alignment horizontal="left" vertical="center" wrapText="1" indent="1"/>
      <protection locked="0"/>
    </xf>
    <xf numFmtId="164" fontId="7" fillId="0" borderId="38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23" xfId="0" applyNumberFormat="1" applyFont="1" applyBorder="1" applyAlignment="1" applyProtection="1">
      <alignment horizontal="left" vertical="center" wrapText="1" indent="1"/>
    </xf>
    <xf numFmtId="164" fontId="13" fillId="0" borderId="9" xfId="0" applyNumberFormat="1" applyFont="1" applyBorder="1" applyAlignment="1" applyProtection="1">
      <alignment horizontal="right" vertical="center" wrapText="1" indent="1"/>
    </xf>
    <xf numFmtId="164" fontId="7" fillId="0" borderId="11" xfId="0" applyNumberFormat="1" applyFont="1" applyBorder="1" applyAlignment="1" applyProtection="1">
      <alignment horizontal="right" vertical="center" wrapText="1"/>
    </xf>
    <xf numFmtId="164" fontId="7" fillId="0" borderId="12" xfId="0" applyNumberFormat="1" applyFont="1" applyBorder="1" applyAlignment="1" applyProtection="1">
      <alignment horizontal="right" vertical="center" wrapText="1"/>
    </xf>
    <xf numFmtId="164" fontId="13" fillId="0" borderId="12" xfId="0" applyNumberFormat="1" applyFont="1" applyBorder="1" applyAlignment="1" applyProtection="1">
      <alignment horizontal="left" vertical="center" wrapText="1" indent="1"/>
    </xf>
    <xf numFmtId="164" fontId="7" fillId="0" borderId="8" xfId="0" applyNumberFormat="1" applyFont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Border="1" applyAlignment="1" applyProtection="1">
      <alignment horizontal="right" vertical="center" wrapText="1"/>
    </xf>
    <xf numFmtId="164" fontId="7" fillId="0" borderId="14" xfId="0" applyNumberFormat="1" applyFont="1" applyBorder="1" applyAlignment="1" applyProtection="1">
      <alignment horizontal="right" vertical="center" wrapText="1"/>
    </xf>
    <xf numFmtId="0" fontId="2" fillId="0" borderId="0" xfId="1" applyFont="1" applyAlignment="1">
      <alignment horizontal="right" vertical="center" indent="1"/>
    </xf>
    <xf numFmtId="0" fontId="5" fillId="0" borderId="39" xfId="1" applyFont="1" applyBorder="1" applyAlignment="1" applyProtection="1">
      <alignment horizontal="center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6" fillId="0" borderId="37" xfId="1" applyFont="1" applyBorder="1" applyAlignment="1" applyProtection="1">
      <alignment horizontal="center" vertical="center" wrapText="1"/>
    </xf>
    <xf numFmtId="164" fontId="6" fillId="0" borderId="3" xfId="1" applyNumberFormat="1" applyFont="1" applyBorder="1" applyAlignment="1" applyProtection="1">
      <alignment horizontal="right" vertical="center" wrapText="1" indent="1"/>
    </xf>
    <xf numFmtId="164" fontId="6" fillId="0" borderId="37" xfId="1" applyNumberFormat="1" applyFont="1" applyBorder="1" applyAlignment="1" applyProtection="1">
      <alignment horizontal="right" vertical="center" wrapText="1" indent="1"/>
    </xf>
    <xf numFmtId="164" fontId="7" fillId="0" borderId="9" xfId="1" applyNumberFormat="1" applyFont="1" applyBorder="1" applyAlignment="1" applyProtection="1">
      <alignment horizontal="right" vertical="center" wrapText="1" indent="1"/>
      <protection locked="0"/>
    </xf>
    <xf numFmtId="164" fontId="7" fillId="0" borderId="40" xfId="1" applyNumberFormat="1" applyFont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Border="1" applyAlignment="1" applyProtection="1">
      <alignment horizontal="right" vertical="center" wrapText="1" indent="1"/>
      <protection locked="0"/>
    </xf>
    <xf numFmtId="164" fontId="7" fillId="0" borderId="9" xfId="1" applyNumberFormat="1" applyFont="1" applyBorder="1" applyAlignment="1" applyProtection="1">
      <alignment horizontal="right" vertical="center" wrapText="1" indent="1"/>
    </xf>
    <xf numFmtId="164" fontId="7" fillId="0" borderId="40" xfId="1" applyNumberFormat="1" applyFont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164" fontId="6" fillId="0" borderId="3" xfId="1" applyNumberFormat="1" applyFont="1" applyBorder="1" applyAlignment="1" applyProtection="1">
      <alignment horizontal="right" vertical="center" wrapText="1" indent="1"/>
      <protection locked="0"/>
    </xf>
    <xf numFmtId="164" fontId="6" fillId="0" borderId="37" xfId="1" applyNumberFormat="1" applyFont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1" fillId="0" borderId="41" xfId="1" applyFont="1" applyBorder="1" applyAlignment="1" applyProtection="1">
      <alignment horizontal="center" vertical="center" wrapText="1"/>
    </xf>
    <xf numFmtId="0" fontId="1" fillId="0" borderId="41" xfId="1" applyFont="1" applyBorder="1" applyAlignment="1" applyProtection="1">
      <alignment vertical="center" wrapText="1"/>
    </xf>
    <xf numFmtId="164" fontId="1" fillId="0" borderId="41" xfId="1" applyNumberFormat="1" applyFont="1" applyBorder="1" applyAlignment="1" applyProtection="1">
      <alignment horizontal="right" vertical="center" wrapText="1" indent="1"/>
    </xf>
    <xf numFmtId="0" fontId="7" fillId="0" borderId="41" xfId="1" applyFont="1" applyBorder="1" applyAlignment="1" applyProtection="1">
      <alignment horizontal="right" vertical="center" wrapText="1" indent="1"/>
      <protection locked="0"/>
    </xf>
    <xf numFmtId="164" fontId="7" fillId="0" borderId="41" xfId="1" applyNumberFormat="1" applyFont="1" applyBorder="1" applyAlignment="1" applyProtection="1">
      <alignment horizontal="right" vertical="center" wrapText="1" indent="1"/>
      <protection locked="0"/>
    </xf>
    <xf numFmtId="164" fontId="6" fillId="0" borderId="42" xfId="1" applyNumberFormat="1" applyFont="1" applyBorder="1" applyAlignment="1" applyProtection="1">
      <alignment horizontal="right" vertical="center" wrapText="1" indent="1"/>
    </xf>
    <xf numFmtId="164" fontId="6" fillId="0" borderId="6" xfId="1" applyNumberFormat="1" applyFont="1" applyBorder="1" applyAlignment="1" applyProtection="1">
      <alignment horizontal="right" vertical="center" wrapText="1" indent="1"/>
    </xf>
    <xf numFmtId="164" fontId="6" fillId="0" borderId="43" xfId="1" applyNumberFormat="1" applyFont="1" applyBorder="1" applyAlignment="1" applyProtection="1">
      <alignment horizontal="right" vertical="center" wrapText="1" indent="1"/>
    </xf>
    <xf numFmtId="164" fontId="7" fillId="0" borderId="44" xfId="1" applyNumberFormat="1" applyFont="1" applyBorder="1" applyAlignment="1" applyProtection="1">
      <alignment horizontal="right" vertical="center" wrapText="1" indent="1"/>
      <protection locked="0"/>
    </xf>
    <xf numFmtId="164" fontId="7" fillId="0" borderId="20" xfId="1" applyNumberFormat="1" applyFont="1" applyBorder="1" applyAlignment="1" applyProtection="1">
      <alignment horizontal="right" vertical="center" wrapText="1" indent="1"/>
      <protection locked="0"/>
    </xf>
    <xf numFmtId="164" fontId="7" fillId="0" borderId="45" xfId="1" applyNumberFormat="1" applyFont="1" applyBorder="1" applyAlignment="1" applyProtection="1">
      <alignment horizontal="right" vertical="center" wrapText="1" indent="1"/>
      <protection locked="0"/>
    </xf>
    <xf numFmtId="164" fontId="7" fillId="0" borderId="34" xfId="1" applyNumberFormat="1" applyFont="1" applyBorder="1" applyAlignment="1" applyProtection="1">
      <alignment horizontal="right" vertical="center" wrapText="1" indent="1"/>
      <protection locked="0"/>
    </xf>
    <xf numFmtId="164" fontId="7" fillId="0" borderId="46" xfId="1" applyNumberFormat="1" applyFont="1" applyBorder="1" applyAlignment="1" applyProtection="1">
      <alignment horizontal="right" vertical="center" wrapText="1" indent="1"/>
      <protection locked="0"/>
    </xf>
    <xf numFmtId="164" fontId="7" fillId="0" borderId="47" xfId="1" applyNumberFormat="1" applyFont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Border="1" applyAlignment="1" applyProtection="1">
      <alignment horizontal="right" vertical="center" wrapText="1" indent="1"/>
      <protection locked="0"/>
    </xf>
    <xf numFmtId="164" fontId="7" fillId="0" borderId="48" xfId="1" applyNumberFormat="1" applyFont="1" applyBorder="1" applyAlignment="1" applyProtection="1">
      <alignment horizontal="right" vertical="center" wrapText="1" indent="1"/>
      <protection locked="0"/>
    </xf>
    <xf numFmtId="164" fontId="6" fillId="0" borderId="49" xfId="1" applyNumberFormat="1" applyFont="1" applyBorder="1" applyAlignment="1" applyProtection="1">
      <alignment horizontal="right" vertical="center" wrapText="1" indent="1"/>
    </xf>
    <xf numFmtId="164" fontId="7" fillId="0" borderId="50" xfId="1" applyNumberFormat="1" applyFont="1" applyBorder="1" applyAlignment="1" applyProtection="1">
      <alignment horizontal="right" vertical="center" wrapText="1" indent="1"/>
      <protection locked="0"/>
    </xf>
    <xf numFmtId="164" fontId="7" fillId="0" borderId="51" xfId="1" applyNumberFormat="1" applyFont="1" applyBorder="1" applyAlignment="1" applyProtection="1">
      <alignment horizontal="right" vertical="center" wrapText="1" indent="1"/>
      <protection locked="0"/>
    </xf>
    <xf numFmtId="0" fontId="7" fillId="0" borderId="12" xfId="1" applyFont="1" applyBorder="1" applyAlignment="1" applyProtection="1">
      <alignment horizontal="left" vertical="center" wrapText="1" indent="15"/>
    </xf>
    <xf numFmtId="164" fontId="7" fillId="0" borderId="52" xfId="1" applyNumberFormat="1" applyFont="1" applyBorder="1" applyAlignment="1" applyProtection="1">
      <alignment horizontal="right" vertical="center" wrapText="1" indent="1"/>
      <protection locked="0"/>
    </xf>
    <xf numFmtId="0" fontId="0" fillId="0" borderId="0" xfId="0" applyProtection="1">
      <protection locked="0"/>
    </xf>
    <xf numFmtId="164" fontId="9" fillId="0" borderId="49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7" xfId="0" applyNumberFormat="1" applyFont="1" applyBorder="1" applyAlignment="1" applyProtection="1">
      <alignment horizontal="right" vertical="center" wrapText="1" indent="1"/>
    </xf>
    <xf numFmtId="164" fontId="10" fillId="0" borderId="49" xfId="0" applyNumberFormat="1" applyFont="1" applyBorder="1" applyAlignment="1" applyProtection="1">
      <alignment horizontal="right" vertical="center" wrapText="1" indent="1"/>
    </xf>
    <xf numFmtId="164" fontId="10" fillId="0" borderId="3" xfId="0" applyNumberFormat="1" applyFont="1" applyBorder="1" applyAlignment="1" applyProtection="1">
      <alignment horizontal="right" vertical="center" wrapText="1" indent="1"/>
    </xf>
    <xf numFmtId="164" fontId="10" fillId="0" borderId="37" xfId="0" applyNumberFormat="1" applyFont="1" applyBorder="1" applyAlignment="1" applyProtection="1">
      <alignment horizontal="right" vertical="center" wrapText="1" indent="1"/>
    </xf>
    <xf numFmtId="0" fontId="2" fillId="0" borderId="0" xfId="1" applyProtection="1"/>
    <xf numFmtId="0" fontId="2" fillId="0" borderId="0" xfId="1" applyProtection="1">
      <protection locked="0"/>
    </xf>
    <xf numFmtId="0" fontId="4" fillId="0" borderId="0" xfId="0" applyFont="1" applyAlignment="1">
      <alignment horizontal="right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indent="1"/>
    </xf>
    <xf numFmtId="0" fontId="7" fillId="0" borderId="23" xfId="1" applyFont="1" applyBorder="1" applyAlignment="1" applyProtection="1">
      <alignment horizontal="left" vertical="center" indent="1"/>
    </xf>
    <xf numFmtId="164" fontId="7" fillId="0" borderId="29" xfId="1" applyNumberFormat="1" applyFont="1" applyBorder="1" applyAlignment="1" applyProtection="1">
      <alignment vertical="center"/>
      <protection locked="0"/>
    </xf>
    <xf numFmtId="164" fontId="7" fillId="0" borderId="36" xfId="1" applyNumberFormat="1" applyFont="1" applyBorder="1" applyAlignment="1" applyProtection="1">
      <alignment vertical="center"/>
    </xf>
    <xf numFmtId="0" fontId="7" fillId="0" borderId="11" xfId="1" applyFont="1" applyBorder="1" applyAlignment="1" applyProtection="1">
      <alignment horizontal="left" vertical="center" indent="1"/>
    </xf>
    <xf numFmtId="164" fontId="7" fillId="0" borderId="12" xfId="1" applyNumberFormat="1" applyFont="1" applyBorder="1" applyAlignment="1" applyProtection="1">
      <alignment vertical="center"/>
      <protection locked="0"/>
    </xf>
    <xf numFmtId="164" fontId="7" fillId="0" borderId="13" xfId="1" applyNumberFormat="1" applyFont="1" applyBorder="1" applyAlignment="1" applyProtection="1">
      <alignment vertical="center"/>
    </xf>
    <xf numFmtId="164" fontId="7" fillId="0" borderId="9" xfId="1" applyNumberFormat="1" applyFont="1" applyBorder="1" applyAlignment="1" applyProtection="1">
      <alignment vertical="center"/>
      <protection locked="0"/>
    </xf>
    <xf numFmtId="164" fontId="7" fillId="0" borderId="10" xfId="1" applyNumberFormat="1" applyFont="1" applyBorder="1" applyAlignment="1" applyProtection="1">
      <alignment vertical="center"/>
    </xf>
    <xf numFmtId="0" fontId="7" fillId="0" borderId="12" xfId="1" applyFont="1" applyBorder="1" applyAlignment="1" applyProtection="1">
      <alignment horizontal="left" vertical="center" indent="1"/>
    </xf>
    <xf numFmtId="0" fontId="5" fillId="0" borderId="3" xfId="1" applyFont="1" applyBorder="1" applyAlignment="1" applyProtection="1">
      <alignment horizontal="left" vertical="center" indent="1"/>
    </xf>
    <xf numFmtId="164" fontId="6" fillId="0" borderId="3" xfId="1" applyNumberFormat="1" applyFont="1" applyBorder="1" applyAlignment="1" applyProtection="1">
      <alignment vertical="center"/>
    </xf>
    <xf numFmtId="164" fontId="6" fillId="0" borderId="4" xfId="1" applyNumberFormat="1" applyFont="1" applyBorder="1" applyAlignment="1" applyProtection="1">
      <alignment vertical="center"/>
    </xf>
    <xf numFmtId="0" fontId="7" fillId="0" borderId="8" xfId="1" applyFont="1" applyBorder="1" applyAlignment="1" applyProtection="1">
      <alignment horizontal="left" vertical="center" indent="1"/>
    </xf>
    <xf numFmtId="0" fontId="7" fillId="0" borderId="9" xfId="1" applyFont="1" applyBorder="1" applyAlignment="1" applyProtection="1">
      <alignment horizontal="left" vertical="center" indent="1"/>
    </xf>
    <xf numFmtId="0" fontId="6" fillId="0" borderId="2" xfId="1" applyFont="1" applyBorder="1" applyAlignment="1" applyProtection="1">
      <alignment horizontal="left" vertical="center" indent="1"/>
    </xf>
    <xf numFmtId="0" fontId="5" fillId="0" borderId="3" xfId="1" applyFont="1" applyBorder="1" applyAlignment="1" applyProtection="1">
      <alignment horizontal="left" indent="1"/>
    </xf>
    <xf numFmtId="164" fontId="6" fillId="0" borderId="3" xfId="1" applyNumberFormat="1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8" fillId="0" borderId="53" xfId="0" applyFont="1" applyBorder="1" applyAlignment="1" applyProtection="1">
      <alignment horizontal="left" vertical="center" wrapText="1"/>
      <protection locked="0"/>
    </xf>
    <xf numFmtId="164" fontId="8" fillId="0" borderId="54" xfId="0" applyNumberFormat="1" applyFont="1" applyBorder="1" applyAlignment="1" applyProtection="1">
      <alignment horizontal="right" vertical="center" wrapText="1"/>
      <protection locked="0"/>
    </xf>
    <xf numFmtId="0" fontId="8" fillId="0" borderId="55" xfId="0" applyFont="1" applyBorder="1" applyAlignment="1" applyProtection="1">
      <alignment horizontal="left" vertical="center" wrapText="1"/>
      <protection locked="0"/>
    </xf>
    <xf numFmtId="0" fontId="8" fillId="0" borderId="56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 wrapText="1"/>
    </xf>
    <xf numFmtId="164" fontId="9" fillId="0" borderId="4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Protection="1"/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right" vertical="center" indent="1"/>
    </xf>
    <xf numFmtId="0" fontId="7" fillId="0" borderId="20" xfId="0" applyFont="1" applyBorder="1" applyAlignment="1" applyProtection="1">
      <alignment horizontal="left" vertical="center" indent="1"/>
      <protection locked="0"/>
    </xf>
    <xf numFmtId="3" fontId="7" fillId="0" borderId="21" xfId="0" applyNumberFormat="1" applyFont="1" applyBorder="1" applyAlignment="1" applyProtection="1">
      <alignment horizontal="right" vertical="center" indent="1"/>
      <protection locked="0"/>
    </xf>
    <xf numFmtId="0" fontId="7" fillId="0" borderId="11" xfId="0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 indent="1"/>
      <protection locked="0"/>
    </xf>
    <xf numFmtId="3" fontId="7" fillId="0" borderId="13" xfId="0" applyNumberFormat="1" applyFont="1" applyBorder="1" applyAlignment="1" applyProtection="1">
      <alignment horizontal="right" vertical="center" indent="1"/>
      <protection locked="0"/>
    </xf>
    <xf numFmtId="0" fontId="7" fillId="0" borderId="14" xfId="0" applyFont="1" applyBorder="1" applyAlignment="1" applyProtection="1">
      <alignment horizontal="right" vertical="center" indent="1"/>
    </xf>
    <xf numFmtId="0" fontId="7" fillId="0" borderId="15" xfId="0" applyFont="1" applyBorder="1" applyAlignment="1" applyProtection="1">
      <alignment horizontal="left" vertical="center" indent="1"/>
      <protection locked="0"/>
    </xf>
    <xf numFmtId="3" fontId="7" fillId="0" borderId="16" xfId="0" applyNumberFormat="1" applyFont="1" applyBorder="1" applyAlignment="1" applyProtection="1">
      <alignment horizontal="right" vertical="center" indent="1"/>
      <protection locked="0"/>
    </xf>
    <xf numFmtId="164" fontId="12" fillId="2" borderId="30" xfId="0" applyNumberFormat="1" applyFont="1" applyFill="1" applyBorder="1" applyAlignment="1" applyProtection="1">
      <alignment horizontal="left" vertical="center" wrapText="1" indent="15"/>
    </xf>
    <xf numFmtId="3" fontId="11" fillId="0" borderId="4" xfId="0" applyNumberFormat="1" applyFont="1" applyBorder="1" applyAlignment="1" applyProtection="1">
      <alignment horizontal="right" vertical="center" indent="1"/>
    </xf>
    <xf numFmtId="164" fontId="4" fillId="0" borderId="0" xfId="0" applyNumberFormat="1" applyFont="1" applyAlignment="1" applyProtection="1">
      <alignment horizontal="right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64" fontId="6" fillId="0" borderId="18" xfId="0" applyNumberFormat="1" applyFont="1" applyBorder="1" applyAlignment="1" applyProtection="1">
      <alignment horizontal="center" vertical="center" wrapText="1"/>
    </xf>
    <xf numFmtId="164" fontId="6" fillId="0" borderId="57" xfId="0" applyNumberFormat="1" applyFont="1" applyBorder="1" applyAlignment="1" applyProtection="1">
      <alignment horizontal="center" vertical="center" wrapText="1"/>
    </xf>
    <xf numFmtId="164" fontId="17" fillId="0" borderId="11" xfId="0" applyNumberFormat="1" applyFont="1" applyBorder="1" applyAlignment="1" applyProtection="1">
      <alignment horizontal="left" vertical="center" wrapText="1" indent="1"/>
      <protection locked="0"/>
    </xf>
    <xf numFmtId="164" fontId="17" fillId="0" borderId="12" xfId="0" applyNumberFormat="1" applyFont="1" applyBorder="1" applyAlignment="1" applyProtection="1">
      <alignment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164" fontId="17" fillId="0" borderId="13" xfId="0" applyNumberFormat="1" applyFont="1" applyBorder="1" applyAlignment="1" applyProtection="1">
      <alignment vertical="center" wrapText="1"/>
    </xf>
    <xf numFmtId="164" fontId="17" fillId="0" borderId="14" xfId="0" applyNumberFormat="1" applyFont="1" applyBorder="1" applyAlignment="1" applyProtection="1">
      <alignment horizontal="left" vertical="center" wrapText="1" indent="1"/>
      <protection locked="0"/>
    </xf>
    <xf numFmtId="164" fontId="17" fillId="0" borderId="15" xfId="0" applyNumberFormat="1" applyFont="1" applyBorder="1" applyAlignment="1" applyProtection="1">
      <alignment vertical="center" wrapText="1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164" fontId="17" fillId="0" borderId="16" xfId="0" applyNumberFormat="1" applyFont="1" applyBorder="1" applyAlignment="1" applyProtection="1">
      <alignment vertical="center" wrapText="1"/>
    </xf>
    <xf numFmtId="164" fontId="5" fillId="0" borderId="2" xfId="0" applyNumberFormat="1" applyFont="1" applyBorder="1" applyAlignment="1" applyProtection="1">
      <alignment horizontal="left" vertical="center" wrapText="1"/>
    </xf>
    <xf numFmtId="164" fontId="5" fillId="0" borderId="3" xfId="0" applyNumberFormat="1" applyFont="1" applyBorder="1" applyAlignment="1" applyProtection="1">
      <alignment vertical="center" wrapText="1"/>
    </xf>
    <xf numFmtId="164" fontId="5" fillId="3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Border="1" applyAlignment="1" applyProtection="1">
      <alignment vertical="center" wrapText="1"/>
    </xf>
  </cellXfs>
  <cellStyles count="2">
    <cellStyle name="Excel Built-in Explanatory Text" xfId="1"/>
    <cellStyle name="Normál" xfId="0" builtinId="0"/>
  </cellStyles>
  <dxfs count="1">
    <dxf>
      <font>
        <color rgb="FF000000"/>
        <name val="Calibri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171"/>
  <sheetViews>
    <sheetView zoomScaleNormal="100" workbookViewId="0">
      <selection activeCell="B2" sqref="B2"/>
    </sheetView>
  </sheetViews>
  <sheetFormatPr defaultColWidth="8.7109375" defaultRowHeight="15"/>
  <cols>
    <col min="2" max="2" width="60.140625" customWidth="1"/>
    <col min="3" max="3" width="18.140625" customWidth="1"/>
  </cols>
  <sheetData>
    <row r="2" spans="1:3">
      <c r="B2" t="s">
        <v>375</v>
      </c>
    </row>
    <row r="3" spans="1:3" ht="20.100000000000001" customHeight="1">
      <c r="A3" s="13" t="s">
        <v>0</v>
      </c>
      <c r="B3" s="13"/>
      <c r="C3" s="13"/>
    </row>
    <row r="4" spans="1:3" ht="20.100000000000001" customHeight="1">
      <c r="A4" s="12"/>
      <c r="B4" s="12"/>
      <c r="C4" s="15" t="s">
        <v>1</v>
      </c>
    </row>
    <row r="5" spans="1:3" ht="24" customHeight="1">
      <c r="A5" s="16" t="s">
        <v>2</v>
      </c>
      <c r="B5" s="17" t="s">
        <v>3</v>
      </c>
      <c r="C5" s="18" t="s">
        <v>4</v>
      </c>
    </row>
    <row r="6" spans="1:3" ht="15" customHeight="1">
      <c r="A6" s="19">
        <v>1</v>
      </c>
      <c r="B6" s="20">
        <v>2</v>
      </c>
      <c r="C6" s="21">
        <v>3</v>
      </c>
    </row>
    <row r="7" spans="1:3" ht="15" customHeight="1">
      <c r="A7" s="22" t="s">
        <v>5</v>
      </c>
      <c r="B7" s="23" t="s">
        <v>6</v>
      </c>
      <c r="C7" s="24">
        <f>+C8+C9+C10+C11+C12+C13</f>
        <v>15529942</v>
      </c>
    </row>
    <row r="8" spans="1:3" ht="15" customHeight="1">
      <c r="A8" s="25" t="s">
        <v>7</v>
      </c>
      <c r="B8" s="26" t="s">
        <v>8</v>
      </c>
      <c r="C8" s="27">
        <v>12053251</v>
      </c>
    </row>
    <row r="9" spans="1:3" ht="15" customHeight="1">
      <c r="A9" s="28" t="s">
        <v>9</v>
      </c>
      <c r="B9" s="29" t="s">
        <v>10</v>
      </c>
      <c r="C9" s="30">
        <v>0</v>
      </c>
    </row>
    <row r="10" spans="1:3" ht="15" customHeight="1">
      <c r="A10" s="28" t="s">
        <v>11</v>
      </c>
      <c r="B10" s="29" t="s">
        <v>12</v>
      </c>
      <c r="C10" s="30">
        <v>1676691</v>
      </c>
    </row>
    <row r="11" spans="1:3" ht="15" customHeight="1">
      <c r="A11" s="28" t="s">
        <v>13</v>
      </c>
      <c r="B11" s="29" t="s">
        <v>14</v>
      </c>
      <c r="C11" s="30">
        <v>1800000</v>
      </c>
    </row>
    <row r="12" spans="1:3" ht="15" customHeight="1">
      <c r="A12" s="28" t="s">
        <v>15</v>
      </c>
      <c r="B12" s="29" t="s">
        <v>16</v>
      </c>
      <c r="C12" s="30"/>
    </row>
    <row r="13" spans="1:3" ht="15" customHeight="1">
      <c r="A13" s="31" t="s">
        <v>17</v>
      </c>
      <c r="B13" s="32" t="s">
        <v>18</v>
      </c>
      <c r="C13" s="30"/>
    </row>
    <row r="14" spans="1:3" ht="15" customHeight="1">
      <c r="A14" s="22" t="s">
        <v>19</v>
      </c>
      <c r="B14" s="33" t="s">
        <v>20</v>
      </c>
      <c r="C14" s="24">
        <f>+C15+C16+C17+C18+C19</f>
        <v>211000</v>
      </c>
    </row>
    <row r="15" spans="1:3" ht="15" customHeight="1">
      <c r="A15" s="25" t="s">
        <v>21</v>
      </c>
      <c r="B15" s="26" t="s">
        <v>22</v>
      </c>
      <c r="C15" s="27"/>
    </row>
    <row r="16" spans="1:3" ht="15" customHeight="1">
      <c r="A16" s="28" t="s">
        <v>23</v>
      </c>
      <c r="B16" s="29" t="s">
        <v>24</v>
      </c>
      <c r="C16" s="30"/>
    </row>
    <row r="17" spans="1:3" ht="15" customHeight="1">
      <c r="A17" s="28" t="s">
        <v>25</v>
      </c>
      <c r="B17" s="29" t="s">
        <v>26</v>
      </c>
      <c r="C17" s="30"/>
    </row>
    <row r="18" spans="1:3" ht="15" customHeight="1">
      <c r="A18" s="28" t="s">
        <v>27</v>
      </c>
      <c r="B18" s="29" t="s">
        <v>28</v>
      </c>
      <c r="C18" s="30"/>
    </row>
    <row r="19" spans="1:3" ht="15" customHeight="1">
      <c r="A19" s="28" t="s">
        <v>29</v>
      </c>
      <c r="B19" s="29" t="s">
        <v>30</v>
      </c>
      <c r="C19" s="30">
        <v>211000</v>
      </c>
    </row>
    <row r="20" spans="1:3" ht="15" customHeight="1">
      <c r="A20" s="31" t="s">
        <v>31</v>
      </c>
      <c r="B20" s="32" t="s">
        <v>32</v>
      </c>
      <c r="C20" s="34"/>
    </row>
    <row r="21" spans="1:3" ht="12" customHeight="1">
      <c r="A21" s="22" t="s">
        <v>33</v>
      </c>
      <c r="B21" s="23" t="s">
        <v>34</v>
      </c>
      <c r="C21" s="24">
        <f>+C22+C23+C24+C25+C26</f>
        <v>0</v>
      </c>
    </row>
    <row r="22" spans="1:3" ht="12" customHeight="1">
      <c r="A22" s="25" t="s">
        <v>35</v>
      </c>
      <c r="B22" s="26" t="s">
        <v>36</v>
      </c>
      <c r="C22" s="27">
        <v>0</v>
      </c>
    </row>
    <row r="23" spans="1:3" ht="12" customHeight="1">
      <c r="A23" s="28" t="s">
        <v>37</v>
      </c>
      <c r="B23" s="29" t="s">
        <v>38</v>
      </c>
      <c r="C23" s="30"/>
    </row>
    <row r="24" spans="1:3" ht="12" customHeight="1">
      <c r="A24" s="28" t="s">
        <v>39</v>
      </c>
      <c r="B24" s="29" t="s">
        <v>40</v>
      </c>
      <c r="C24" s="30"/>
    </row>
    <row r="25" spans="1:3" ht="12" customHeight="1">
      <c r="A25" s="28" t="s">
        <v>41</v>
      </c>
      <c r="B25" s="29" t="s">
        <v>42</v>
      </c>
      <c r="C25" s="30"/>
    </row>
    <row r="26" spans="1:3" ht="12" customHeight="1">
      <c r="A26" s="28" t="s">
        <v>43</v>
      </c>
      <c r="B26" s="29" t="s">
        <v>44</v>
      </c>
      <c r="C26" s="30"/>
    </row>
    <row r="27" spans="1:3" ht="12" customHeight="1">
      <c r="A27" s="31" t="s">
        <v>45</v>
      </c>
      <c r="B27" s="32" t="s">
        <v>46</v>
      </c>
      <c r="C27" s="34"/>
    </row>
    <row r="28" spans="1:3" ht="15" customHeight="1">
      <c r="A28" s="22" t="s">
        <v>47</v>
      </c>
      <c r="B28" s="23" t="s">
        <v>48</v>
      </c>
      <c r="C28" s="24">
        <f>+C29+C32+C33+C34</f>
        <v>2300000</v>
      </c>
    </row>
    <row r="29" spans="1:3" ht="15" customHeight="1">
      <c r="A29" s="25" t="s">
        <v>49</v>
      </c>
      <c r="B29" s="26" t="s">
        <v>50</v>
      </c>
      <c r="C29" s="35">
        <v>1600000</v>
      </c>
    </row>
    <row r="30" spans="1:3" ht="15" customHeight="1">
      <c r="A30" s="28" t="s">
        <v>51</v>
      </c>
      <c r="B30" s="29" t="s">
        <v>52</v>
      </c>
      <c r="C30" s="30">
        <v>0</v>
      </c>
    </row>
    <row r="31" spans="1:3" ht="15" customHeight="1">
      <c r="A31" s="28" t="s">
        <v>53</v>
      </c>
      <c r="B31" s="29" t="s">
        <v>54</v>
      </c>
      <c r="C31" s="30">
        <v>1600000</v>
      </c>
    </row>
    <row r="32" spans="1:3" ht="15" customHeight="1">
      <c r="A32" s="28" t="s">
        <v>55</v>
      </c>
      <c r="B32" s="29" t="s">
        <v>56</v>
      </c>
      <c r="C32" s="30">
        <v>700000</v>
      </c>
    </row>
    <row r="33" spans="1:3" ht="15" customHeight="1">
      <c r="A33" s="28" t="s">
        <v>57</v>
      </c>
      <c r="B33" s="29" t="s">
        <v>58</v>
      </c>
      <c r="C33" s="30">
        <v>0</v>
      </c>
    </row>
    <row r="34" spans="1:3" ht="15" customHeight="1">
      <c r="A34" s="31" t="s">
        <v>59</v>
      </c>
      <c r="B34" s="32" t="s">
        <v>60</v>
      </c>
      <c r="C34" s="34"/>
    </row>
    <row r="35" spans="1:3" ht="15" customHeight="1">
      <c r="A35" s="22" t="s">
        <v>61</v>
      </c>
      <c r="B35" s="23" t="s">
        <v>62</v>
      </c>
      <c r="C35" s="24">
        <f>SUM(C36:C45)</f>
        <v>1751000</v>
      </c>
    </row>
    <row r="36" spans="1:3" ht="15" customHeight="1">
      <c r="A36" s="25" t="s">
        <v>63</v>
      </c>
      <c r="B36" s="26" t="s">
        <v>64</v>
      </c>
      <c r="C36" s="27"/>
    </row>
    <row r="37" spans="1:3" ht="15" customHeight="1">
      <c r="A37" s="28" t="s">
        <v>65</v>
      </c>
      <c r="B37" s="29" t="s">
        <v>66</v>
      </c>
      <c r="C37" s="30">
        <v>1750000</v>
      </c>
    </row>
    <row r="38" spans="1:3" ht="15" customHeight="1">
      <c r="A38" s="28" t="s">
        <v>67</v>
      </c>
      <c r="B38" s="29" t="s">
        <v>68</v>
      </c>
      <c r="C38" s="30"/>
    </row>
    <row r="39" spans="1:3" ht="15" customHeight="1">
      <c r="A39" s="28" t="s">
        <v>69</v>
      </c>
      <c r="B39" s="29" t="s">
        <v>70</v>
      </c>
      <c r="C39" s="30">
        <v>0</v>
      </c>
    </row>
    <row r="40" spans="1:3" ht="15" customHeight="1">
      <c r="A40" s="28" t="s">
        <v>71</v>
      </c>
      <c r="B40" s="29" t="s">
        <v>72</v>
      </c>
      <c r="C40" s="30">
        <v>0</v>
      </c>
    </row>
    <row r="41" spans="1:3" ht="15" customHeight="1">
      <c r="A41" s="28" t="s">
        <v>73</v>
      </c>
      <c r="B41" s="29" t="s">
        <v>74</v>
      </c>
      <c r="C41" s="30"/>
    </row>
    <row r="42" spans="1:3" ht="15" customHeight="1">
      <c r="A42" s="28" t="s">
        <v>75</v>
      </c>
      <c r="B42" s="29" t="s">
        <v>76</v>
      </c>
      <c r="C42" s="30"/>
    </row>
    <row r="43" spans="1:3" ht="15" customHeight="1">
      <c r="A43" s="28" t="s">
        <v>77</v>
      </c>
      <c r="B43" s="29" t="s">
        <v>78</v>
      </c>
      <c r="C43" s="30">
        <v>1000</v>
      </c>
    </row>
    <row r="44" spans="1:3" ht="15" customHeight="1">
      <c r="A44" s="28" t="s">
        <v>79</v>
      </c>
      <c r="B44" s="29" t="s">
        <v>80</v>
      </c>
      <c r="C44" s="30"/>
    </row>
    <row r="45" spans="1:3" ht="15" customHeight="1">
      <c r="A45" s="31" t="s">
        <v>81</v>
      </c>
      <c r="B45" s="32" t="s">
        <v>82</v>
      </c>
      <c r="C45" s="34"/>
    </row>
    <row r="46" spans="1:3" ht="15" customHeight="1">
      <c r="A46" s="22" t="s">
        <v>83</v>
      </c>
      <c r="B46" s="23" t="s">
        <v>84</v>
      </c>
      <c r="C46" s="24">
        <f>SUM(C47:C51)</f>
        <v>0</v>
      </c>
    </row>
    <row r="47" spans="1:3" ht="15" customHeight="1">
      <c r="A47" s="25" t="s">
        <v>85</v>
      </c>
      <c r="B47" s="26" t="s">
        <v>86</v>
      </c>
      <c r="C47" s="27"/>
    </row>
    <row r="48" spans="1:3" ht="15" customHeight="1">
      <c r="A48" s="28" t="s">
        <v>87</v>
      </c>
      <c r="B48" s="29" t="s">
        <v>88</v>
      </c>
      <c r="C48" s="30"/>
    </row>
    <row r="49" spans="1:3" ht="15" customHeight="1">
      <c r="A49" s="28" t="s">
        <v>89</v>
      </c>
      <c r="B49" s="29" t="s">
        <v>90</v>
      </c>
      <c r="C49" s="30"/>
    </row>
    <row r="50" spans="1:3" ht="12" customHeight="1">
      <c r="A50" s="28" t="s">
        <v>91</v>
      </c>
      <c r="B50" s="29" t="s">
        <v>92</v>
      </c>
      <c r="C50" s="30"/>
    </row>
    <row r="51" spans="1:3" ht="12" customHeight="1">
      <c r="A51" s="31" t="s">
        <v>93</v>
      </c>
      <c r="B51" s="32" t="s">
        <v>94</v>
      </c>
      <c r="C51" s="34"/>
    </row>
    <row r="52" spans="1:3" ht="12" customHeight="1">
      <c r="A52" s="22" t="s">
        <v>95</v>
      </c>
      <c r="B52" s="23" t="s">
        <v>96</v>
      </c>
      <c r="C52" s="24">
        <f>SUM(C53:C55)</f>
        <v>0</v>
      </c>
    </row>
    <row r="53" spans="1:3" ht="12" customHeight="1">
      <c r="A53" s="25" t="s">
        <v>97</v>
      </c>
      <c r="B53" s="26" t="s">
        <v>98</v>
      </c>
      <c r="C53" s="27"/>
    </row>
    <row r="54" spans="1:3" ht="12" customHeight="1">
      <c r="A54" s="28" t="s">
        <v>99</v>
      </c>
      <c r="B54" s="29" t="s">
        <v>100</v>
      </c>
      <c r="C54" s="30"/>
    </row>
    <row r="55" spans="1:3" ht="12" customHeight="1">
      <c r="A55" s="28" t="s">
        <v>101</v>
      </c>
      <c r="B55" s="29" t="s">
        <v>102</v>
      </c>
      <c r="C55" s="30"/>
    </row>
    <row r="56" spans="1:3" ht="12" customHeight="1">
      <c r="A56" s="31" t="s">
        <v>103</v>
      </c>
      <c r="B56" s="32" t="s">
        <v>104</v>
      </c>
      <c r="C56" s="34"/>
    </row>
    <row r="57" spans="1:3" ht="12" customHeight="1">
      <c r="A57" s="22" t="s">
        <v>105</v>
      </c>
      <c r="B57" s="33" t="s">
        <v>106</v>
      </c>
      <c r="C57" s="24">
        <f>SUM(C58:C60)</f>
        <v>0</v>
      </c>
    </row>
    <row r="58" spans="1:3" ht="12" customHeight="1">
      <c r="A58" s="25" t="s">
        <v>107</v>
      </c>
      <c r="B58" s="26" t="s">
        <v>108</v>
      </c>
      <c r="C58" s="30"/>
    </row>
    <row r="59" spans="1:3" ht="12" customHeight="1">
      <c r="A59" s="28" t="s">
        <v>109</v>
      </c>
      <c r="B59" s="29" t="s">
        <v>110</v>
      </c>
      <c r="C59" s="30"/>
    </row>
    <row r="60" spans="1:3" ht="12" customHeight="1">
      <c r="A60" s="28" t="s">
        <v>111</v>
      </c>
      <c r="B60" s="29" t="s">
        <v>112</v>
      </c>
      <c r="C60" s="30"/>
    </row>
    <row r="61" spans="1:3" ht="12" customHeight="1">
      <c r="A61" s="31" t="s">
        <v>113</v>
      </c>
      <c r="B61" s="32" t="s">
        <v>114</v>
      </c>
      <c r="C61" s="30"/>
    </row>
    <row r="62" spans="1:3" ht="15" customHeight="1">
      <c r="A62" s="22" t="s">
        <v>115</v>
      </c>
      <c r="B62" s="23" t="s">
        <v>116</v>
      </c>
      <c r="C62" s="24">
        <f>+C7+C14+C21+C28+C35+C46+C52+C57</f>
        <v>19791942</v>
      </c>
    </row>
    <row r="63" spans="1:3" ht="15" customHeight="1">
      <c r="A63" s="36" t="s">
        <v>117</v>
      </c>
      <c r="B63" s="33" t="s">
        <v>118</v>
      </c>
      <c r="C63" s="24">
        <f>SUM(C64:C66)</f>
        <v>0</v>
      </c>
    </row>
    <row r="64" spans="1:3" ht="15" customHeight="1">
      <c r="A64" s="25" t="s">
        <v>119</v>
      </c>
      <c r="B64" s="26" t="s">
        <v>120</v>
      </c>
      <c r="C64" s="30"/>
    </row>
    <row r="65" spans="1:3" ht="15" customHeight="1">
      <c r="A65" s="28" t="s">
        <v>121</v>
      </c>
      <c r="B65" s="29" t="s">
        <v>122</v>
      </c>
      <c r="C65" s="30"/>
    </row>
    <row r="66" spans="1:3" ht="15" customHeight="1">
      <c r="A66" s="31" t="s">
        <v>123</v>
      </c>
      <c r="B66" s="37" t="s">
        <v>124</v>
      </c>
      <c r="C66" s="30"/>
    </row>
    <row r="67" spans="1:3" ht="15" customHeight="1">
      <c r="A67" s="36" t="s">
        <v>125</v>
      </c>
      <c r="B67" s="33" t="s">
        <v>126</v>
      </c>
      <c r="C67" s="24">
        <f>SUM(C68:C71)</f>
        <v>0</v>
      </c>
    </row>
    <row r="68" spans="1:3" ht="15" customHeight="1">
      <c r="A68" s="25" t="s">
        <v>127</v>
      </c>
      <c r="B68" s="26" t="s">
        <v>128</v>
      </c>
      <c r="C68" s="30"/>
    </row>
    <row r="69" spans="1:3" ht="15" customHeight="1">
      <c r="A69" s="28" t="s">
        <v>129</v>
      </c>
      <c r="B69" s="29" t="s">
        <v>130</v>
      </c>
      <c r="C69" s="30"/>
    </row>
    <row r="70" spans="1:3" ht="15" customHeight="1">
      <c r="A70" s="28" t="s">
        <v>131</v>
      </c>
      <c r="B70" s="29" t="s">
        <v>132</v>
      </c>
      <c r="C70" s="30"/>
    </row>
    <row r="71" spans="1:3" ht="15" customHeight="1">
      <c r="A71" s="31" t="s">
        <v>133</v>
      </c>
      <c r="B71" s="32" t="s">
        <v>134</v>
      </c>
      <c r="C71" s="30"/>
    </row>
    <row r="72" spans="1:3" ht="15" customHeight="1">
      <c r="A72" s="36" t="s">
        <v>135</v>
      </c>
      <c r="B72" s="33" t="s">
        <v>136</v>
      </c>
      <c r="C72" s="24">
        <f>SUM(C73:C74)</f>
        <v>12046560</v>
      </c>
    </row>
    <row r="73" spans="1:3" ht="15" customHeight="1">
      <c r="A73" s="25" t="s">
        <v>137</v>
      </c>
      <c r="B73" s="26" t="s">
        <v>138</v>
      </c>
      <c r="C73" s="30">
        <v>12046560</v>
      </c>
    </row>
    <row r="74" spans="1:3" ht="12" customHeight="1">
      <c r="A74" s="31" t="s">
        <v>139</v>
      </c>
      <c r="B74" s="32" t="s">
        <v>140</v>
      </c>
      <c r="C74" s="30"/>
    </row>
    <row r="75" spans="1:3" ht="12" customHeight="1">
      <c r="A75" s="36" t="s">
        <v>141</v>
      </c>
      <c r="B75" s="33" t="s">
        <v>142</v>
      </c>
      <c r="C75" s="24">
        <f>SUM(C76:C78)</f>
        <v>0</v>
      </c>
    </row>
    <row r="76" spans="1:3" ht="12" customHeight="1">
      <c r="A76" s="25" t="s">
        <v>143</v>
      </c>
      <c r="B76" s="26" t="s">
        <v>144</v>
      </c>
      <c r="C76" s="30"/>
    </row>
    <row r="77" spans="1:3" ht="12" customHeight="1">
      <c r="A77" s="28" t="s">
        <v>145</v>
      </c>
      <c r="B77" s="29" t="s">
        <v>146</v>
      </c>
      <c r="C77" s="30"/>
    </row>
    <row r="78" spans="1:3" ht="12" customHeight="1">
      <c r="A78" s="31" t="s">
        <v>147</v>
      </c>
      <c r="B78" s="32" t="s">
        <v>148</v>
      </c>
      <c r="C78" s="30"/>
    </row>
    <row r="79" spans="1:3" ht="12" customHeight="1">
      <c r="A79" s="36" t="s">
        <v>149</v>
      </c>
      <c r="B79" s="33" t="s">
        <v>150</v>
      </c>
      <c r="C79" s="24">
        <f>SUM(C80:C83)</f>
        <v>0</v>
      </c>
    </row>
    <row r="80" spans="1:3" ht="12" customHeight="1">
      <c r="A80" s="38" t="s">
        <v>151</v>
      </c>
      <c r="B80" s="26" t="s">
        <v>152</v>
      </c>
      <c r="C80" s="30"/>
    </row>
    <row r="81" spans="1:3" ht="12" customHeight="1">
      <c r="A81" s="39" t="s">
        <v>153</v>
      </c>
      <c r="B81" s="29" t="s">
        <v>154</v>
      </c>
      <c r="C81" s="30"/>
    </row>
    <row r="82" spans="1:3" ht="12" customHeight="1">
      <c r="A82" s="39" t="s">
        <v>155</v>
      </c>
      <c r="B82" s="29" t="s">
        <v>156</v>
      </c>
      <c r="C82" s="30"/>
    </row>
    <row r="83" spans="1:3" ht="12" customHeight="1">
      <c r="A83" s="40" t="s">
        <v>157</v>
      </c>
      <c r="B83" s="32" t="s">
        <v>158</v>
      </c>
      <c r="C83" s="30"/>
    </row>
    <row r="84" spans="1:3" ht="12" customHeight="1">
      <c r="A84" s="36" t="s">
        <v>159</v>
      </c>
      <c r="B84" s="33" t="s">
        <v>160</v>
      </c>
      <c r="C84" s="41"/>
    </row>
    <row r="85" spans="1:3" ht="15" customHeight="1">
      <c r="A85" s="36" t="s">
        <v>161</v>
      </c>
      <c r="B85" s="42" t="s">
        <v>162</v>
      </c>
      <c r="C85" s="24">
        <f>+C63+C67+C72+C75+C79+C84</f>
        <v>12046560</v>
      </c>
    </row>
    <row r="86" spans="1:3" ht="15" customHeight="1">
      <c r="A86" s="43" t="s">
        <v>163</v>
      </c>
      <c r="B86" s="44" t="s">
        <v>164</v>
      </c>
      <c r="C86" s="24">
        <f>+C62+C85</f>
        <v>31838502</v>
      </c>
    </row>
    <row r="87" spans="1:3" ht="15" customHeight="1">
      <c r="A87" s="45"/>
      <c r="B87" s="45"/>
      <c r="C87" s="46"/>
    </row>
    <row r="88" spans="1:3" ht="15" customHeight="1">
      <c r="A88" s="45"/>
      <c r="B88" s="45"/>
      <c r="C88" s="46"/>
    </row>
    <row r="89" spans="1:3" ht="15" customHeight="1">
      <c r="A89" s="45"/>
      <c r="B89" s="45"/>
      <c r="C89" s="46"/>
    </row>
    <row r="90" spans="1:3" ht="15" customHeight="1">
      <c r="A90" s="45"/>
      <c r="B90" s="45"/>
      <c r="C90" s="46"/>
    </row>
    <row r="91" spans="1:3" ht="15" customHeight="1">
      <c r="A91" s="45"/>
      <c r="B91" s="45"/>
      <c r="C91" s="46"/>
    </row>
    <row r="92" spans="1:3" ht="15" customHeight="1">
      <c r="A92" s="45"/>
      <c r="B92" s="45"/>
      <c r="C92" s="46"/>
    </row>
    <row r="93" spans="1:3" ht="15" customHeight="1">
      <c r="A93" s="45"/>
      <c r="B93" s="45"/>
      <c r="C93" s="46"/>
    </row>
    <row r="94" spans="1:3" ht="15" customHeight="1">
      <c r="A94" s="45"/>
      <c r="B94" s="45"/>
      <c r="C94" s="46"/>
    </row>
    <row r="95" spans="1:3" ht="15" customHeight="1">
      <c r="A95" s="45"/>
      <c r="B95" s="45"/>
      <c r="C95" s="46"/>
    </row>
    <row r="96" spans="1:3" ht="15" customHeight="1">
      <c r="A96" s="45"/>
      <c r="B96" s="45"/>
      <c r="C96" s="46"/>
    </row>
    <row r="97" spans="1:3" ht="15" customHeight="1">
      <c r="A97" s="45"/>
      <c r="B97" s="45"/>
      <c r="C97" s="46"/>
    </row>
    <row r="98" spans="1:3" ht="15" customHeight="1">
      <c r="A98" s="45"/>
      <c r="B98" s="45"/>
      <c r="C98" s="46"/>
    </row>
    <row r="99" spans="1:3" ht="15" customHeight="1">
      <c r="A99" s="45"/>
      <c r="B99" s="45"/>
      <c r="C99" s="46"/>
    </row>
    <row r="100" spans="1:3" ht="15" customHeight="1">
      <c r="A100" s="45"/>
      <c r="B100" s="45"/>
      <c r="C100" s="46"/>
    </row>
    <row r="101" spans="1:3" ht="15" customHeight="1">
      <c r="A101" s="45"/>
      <c r="B101" s="45"/>
      <c r="C101" s="46"/>
    </row>
    <row r="102" spans="1:3" ht="15" customHeight="1">
      <c r="A102" s="45"/>
      <c r="B102" s="45"/>
      <c r="C102" s="46"/>
    </row>
    <row r="103" spans="1:3" ht="15" customHeight="1">
      <c r="A103" s="45"/>
      <c r="B103" s="45"/>
      <c r="C103" s="46"/>
    </row>
    <row r="104" spans="1:3" ht="15" customHeight="1">
      <c r="A104" s="45"/>
      <c r="B104" s="45"/>
      <c r="C104" s="46"/>
    </row>
    <row r="105" spans="1:3" ht="15" customHeight="1">
      <c r="A105" s="45"/>
      <c r="B105" s="45"/>
      <c r="C105" s="46"/>
    </row>
    <row r="106" spans="1:3" ht="15" customHeight="1">
      <c r="A106" s="45"/>
      <c r="B106" s="45"/>
      <c r="C106" s="46"/>
    </row>
    <row r="107" spans="1:3" ht="15" customHeight="1">
      <c r="A107" s="45"/>
      <c r="B107" s="45"/>
      <c r="C107" s="46"/>
    </row>
    <row r="108" spans="1:3" ht="15" customHeight="1">
      <c r="A108" s="45"/>
      <c r="B108" s="45"/>
      <c r="C108" s="46"/>
    </row>
    <row r="109" spans="1:3" ht="15" customHeight="1">
      <c r="A109" s="45"/>
      <c r="B109" s="45"/>
      <c r="C109" s="46"/>
    </row>
    <row r="110" spans="1:3" ht="15" customHeight="1">
      <c r="A110" s="45"/>
      <c r="B110" s="45"/>
      <c r="C110" s="46"/>
    </row>
    <row r="111" spans="1:3" ht="20.100000000000001" customHeight="1">
      <c r="A111" s="47"/>
      <c r="B111" t="s">
        <v>374</v>
      </c>
      <c r="C111" s="48"/>
    </row>
    <row r="112" spans="1:3" ht="20.100000000000001" customHeight="1">
      <c r="A112" s="13" t="s">
        <v>165</v>
      </c>
      <c r="B112" s="13"/>
      <c r="C112" s="13"/>
    </row>
    <row r="113" spans="1:3" ht="20.100000000000001" customHeight="1">
      <c r="A113" s="11"/>
      <c r="B113" s="11"/>
      <c r="C113" s="49" t="s">
        <v>1</v>
      </c>
    </row>
    <row r="114" spans="1:3" ht="24.75" customHeight="1">
      <c r="A114" s="16" t="s">
        <v>2</v>
      </c>
      <c r="B114" s="17" t="s">
        <v>166</v>
      </c>
      <c r="C114" s="18" t="s">
        <v>4</v>
      </c>
    </row>
    <row r="115" spans="1:3" ht="15" customHeight="1">
      <c r="A115" s="50">
        <v>1</v>
      </c>
      <c r="B115" s="51">
        <v>2</v>
      </c>
      <c r="C115" s="52">
        <v>3</v>
      </c>
    </row>
    <row r="116" spans="1:3" ht="15" customHeight="1">
      <c r="A116" s="53" t="s">
        <v>5</v>
      </c>
      <c r="B116" s="54" t="s">
        <v>167</v>
      </c>
      <c r="C116" s="55">
        <f>SUM(C117:C121)</f>
        <v>23645150</v>
      </c>
    </row>
    <row r="117" spans="1:3" ht="15" customHeight="1">
      <c r="A117" s="56" t="s">
        <v>7</v>
      </c>
      <c r="B117" s="57" t="s">
        <v>168</v>
      </c>
      <c r="C117" s="58">
        <v>4586000</v>
      </c>
    </row>
    <row r="118" spans="1:3" ht="15" customHeight="1">
      <c r="A118" s="28" t="s">
        <v>9</v>
      </c>
      <c r="B118" s="59" t="s">
        <v>169</v>
      </c>
      <c r="C118" s="30">
        <v>818000</v>
      </c>
    </row>
    <row r="119" spans="1:3" ht="15" customHeight="1">
      <c r="A119" s="28" t="s">
        <v>11</v>
      </c>
      <c r="B119" s="59" t="s">
        <v>170</v>
      </c>
      <c r="C119" s="34">
        <v>14505000</v>
      </c>
    </row>
    <row r="120" spans="1:3" ht="15" customHeight="1">
      <c r="A120" s="28" t="s">
        <v>13</v>
      </c>
      <c r="B120" s="60" t="s">
        <v>171</v>
      </c>
      <c r="C120" s="34">
        <v>1677000</v>
      </c>
    </row>
    <row r="121" spans="1:3" ht="15" customHeight="1">
      <c r="A121" s="28" t="s">
        <v>172</v>
      </c>
      <c r="B121" s="61" t="s">
        <v>173</v>
      </c>
      <c r="C121" s="34">
        <v>2059150</v>
      </c>
    </row>
    <row r="122" spans="1:3" ht="15" customHeight="1">
      <c r="A122" s="28" t="s">
        <v>17</v>
      </c>
      <c r="B122" s="59" t="s">
        <v>174</v>
      </c>
      <c r="C122" s="34">
        <v>0</v>
      </c>
    </row>
    <row r="123" spans="1:3" ht="15" customHeight="1">
      <c r="A123" s="28" t="s">
        <v>175</v>
      </c>
      <c r="B123" s="62" t="s">
        <v>176</v>
      </c>
      <c r="C123" s="34"/>
    </row>
    <row r="124" spans="1:3" ht="15" customHeight="1">
      <c r="A124" s="28" t="s">
        <v>177</v>
      </c>
      <c r="B124" s="63" t="s">
        <v>178</v>
      </c>
      <c r="C124" s="34"/>
    </row>
    <row r="125" spans="1:3" ht="15" customHeight="1">
      <c r="A125" s="28" t="s">
        <v>179</v>
      </c>
      <c r="B125" s="63" t="s">
        <v>180</v>
      </c>
      <c r="C125" s="34"/>
    </row>
    <row r="126" spans="1:3" ht="15" customHeight="1">
      <c r="A126" s="28" t="s">
        <v>181</v>
      </c>
      <c r="B126" s="62" t="s">
        <v>182</v>
      </c>
      <c r="C126" s="34">
        <v>2059150</v>
      </c>
    </row>
    <row r="127" spans="1:3" ht="15" customHeight="1">
      <c r="A127" s="28" t="s">
        <v>183</v>
      </c>
      <c r="B127" s="62" t="s">
        <v>184</v>
      </c>
      <c r="C127" s="34"/>
    </row>
    <row r="128" spans="1:3" ht="15" customHeight="1">
      <c r="A128" s="28" t="s">
        <v>185</v>
      </c>
      <c r="B128" s="63" t="s">
        <v>186</v>
      </c>
      <c r="C128" s="34"/>
    </row>
    <row r="129" spans="1:3" ht="15" customHeight="1">
      <c r="A129" s="64" t="s">
        <v>187</v>
      </c>
      <c r="B129" s="65" t="s">
        <v>188</v>
      </c>
      <c r="C129" s="34"/>
    </row>
    <row r="130" spans="1:3" ht="15" customHeight="1">
      <c r="A130" s="28" t="s">
        <v>189</v>
      </c>
      <c r="B130" s="65" t="s">
        <v>190</v>
      </c>
      <c r="C130" s="34"/>
    </row>
    <row r="131" spans="1:3" ht="15" customHeight="1">
      <c r="A131" s="66" t="s">
        <v>191</v>
      </c>
      <c r="B131" s="67" t="s">
        <v>192</v>
      </c>
      <c r="C131" s="68"/>
    </row>
    <row r="132" spans="1:3" ht="15" customHeight="1">
      <c r="A132" s="22" t="s">
        <v>19</v>
      </c>
      <c r="B132" s="69" t="s">
        <v>193</v>
      </c>
      <c r="C132" s="24">
        <f>+C133+C135+C137</f>
        <v>7001000</v>
      </c>
    </row>
    <row r="133" spans="1:3" ht="11.1" customHeight="1">
      <c r="A133" s="25" t="s">
        <v>21</v>
      </c>
      <c r="B133" s="59" t="s">
        <v>194</v>
      </c>
      <c r="C133" s="27">
        <v>200000</v>
      </c>
    </row>
    <row r="134" spans="1:3" ht="11.1" customHeight="1">
      <c r="A134" s="25" t="s">
        <v>23</v>
      </c>
      <c r="B134" s="70" t="s">
        <v>195</v>
      </c>
      <c r="C134" s="27"/>
    </row>
    <row r="135" spans="1:3" ht="11.1" customHeight="1">
      <c r="A135" s="25" t="s">
        <v>25</v>
      </c>
      <c r="B135" s="70" t="s">
        <v>196</v>
      </c>
      <c r="C135" s="30">
        <v>6801000</v>
      </c>
    </row>
    <row r="136" spans="1:3" ht="11.1" customHeight="1">
      <c r="A136" s="25" t="s">
        <v>27</v>
      </c>
      <c r="B136" s="70" t="s">
        <v>197</v>
      </c>
      <c r="C136" s="71"/>
    </row>
    <row r="137" spans="1:3" ht="11.1" customHeight="1">
      <c r="A137" s="25" t="s">
        <v>29</v>
      </c>
      <c r="B137" s="72" t="s">
        <v>198</v>
      </c>
      <c r="C137" s="71"/>
    </row>
    <row r="138" spans="1:3" ht="11.1" customHeight="1">
      <c r="A138" s="25" t="s">
        <v>31</v>
      </c>
      <c r="B138" s="73" t="s">
        <v>199</v>
      </c>
      <c r="C138" s="71"/>
    </row>
    <row r="139" spans="1:3" ht="11.1" customHeight="1">
      <c r="A139" s="25" t="s">
        <v>200</v>
      </c>
      <c r="B139" s="74" t="s">
        <v>201</v>
      </c>
      <c r="C139" s="71"/>
    </row>
    <row r="140" spans="1:3" ht="11.1" customHeight="1">
      <c r="A140" s="25" t="s">
        <v>202</v>
      </c>
      <c r="B140" s="75" t="s">
        <v>180</v>
      </c>
      <c r="C140" s="71"/>
    </row>
    <row r="141" spans="1:3" ht="11.1" customHeight="1">
      <c r="A141" s="25" t="s">
        <v>203</v>
      </c>
      <c r="B141" s="75" t="s">
        <v>204</v>
      </c>
      <c r="C141" s="71"/>
    </row>
    <row r="142" spans="1:3" ht="11.1" customHeight="1">
      <c r="A142" s="25" t="s">
        <v>205</v>
      </c>
      <c r="B142" s="75" t="s">
        <v>206</v>
      </c>
      <c r="C142" s="71"/>
    </row>
    <row r="143" spans="1:3" ht="11.1" customHeight="1">
      <c r="A143" s="25" t="s">
        <v>207</v>
      </c>
      <c r="B143" s="75" t="s">
        <v>186</v>
      </c>
      <c r="C143" s="71"/>
    </row>
    <row r="144" spans="1:3" ht="11.1" customHeight="1">
      <c r="A144" s="25" t="s">
        <v>208</v>
      </c>
      <c r="B144" s="75" t="s">
        <v>209</v>
      </c>
      <c r="C144" s="71"/>
    </row>
    <row r="145" spans="1:3" ht="11.1" customHeight="1">
      <c r="A145" s="64" t="s">
        <v>210</v>
      </c>
      <c r="B145" s="75" t="s">
        <v>211</v>
      </c>
      <c r="C145" s="76"/>
    </row>
    <row r="146" spans="1:3" ht="15" customHeight="1">
      <c r="A146" s="22" t="s">
        <v>33</v>
      </c>
      <c r="B146" s="23" t="s">
        <v>212</v>
      </c>
      <c r="C146" s="24">
        <f>+C147+C148</f>
        <v>571154</v>
      </c>
    </row>
    <row r="147" spans="1:3" ht="15" customHeight="1">
      <c r="A147" s="25" t="s">
        <v>35</v>
      </c>
      <c r="B147" s="77" t="s">
        <v>213</v>
      </c>
      <c r="C147" s="27">
        <v>571154</v>
      </c>
    </row>
    <row r="148" spans="1:3" ht="15" customHeight="1">
      <c r="A148" s="31" t="s">
        <v>37</v>
      </c>
      <c r="B148" s="70" t="s">
        <v>214</v>
      </c>
      <c r="C148" s="34"/>
    </row>
    <row r="149" spans="1:3" ht="15" customHeight="1">
      <c r="A149" s="22" t="s">
        <v>47</v>
      </c>
      <c r="B149" s="23" t="s">
        <v>215</v>
      </c>
      <c r="C149" s="24">
        <f>+C116+C132+C146</f>
        <v>31217304</v>
      </c>
    </row>
    <row r="150" spans="1:3" ht="15" customHeight="1">
      <c r="A150" s="22" t="s">
        <v>61</v>
      </c>
      <c r="B150" s="23" t="s">
        <v>216</v>
      </c>
      <c r="C150" s="24">
        <f>+C151+C152+C153</f>
        <v>0</v>
      </c>
    </row>
    <row r="151" spans="1:3" ht="11.1" customHeight="1">
      <c r="A151" s="25" t="s">
        <v>63</v>
      </c>
      <c r="B151" s="77" t="s">
        <v>217</v>
      </c>
      <c r="C151" s="71"/>
    </row>
    <row r="152" spans="1:3" ht="11.1" customHeight="1">
      <c r="A152" s="25" t="s">
        <v>65</v>
      </c>
      <c r="B152" s="77" t="s">
        <v>218</v>
      </c>
      <c r="C152" s="71"/>
    </row>
    <row r="153" spans="1:3" ht="11.1" customHeight="1">
      <c r="A153" s="64" t="s">
        <v>67</v>
      </c>
      <c r="B153" s="78" t="s">
        <v>219</v>
      </c>
      <c r="C153" s="71"/>
    </row>
    <row r="154" spans="1:3" ht="11.1" customHeight="1">
      <c r="A154" s="22" t="s">
        <v>83</v>
      </c>
      <c r="B154" s="23" t="s">
        <v>220</v>
      </c>
      <c r="C154" s="24">
        <f>+C155+C156+C157+C158</f>
        <v>0</v>
      </c>
    </row>
    <row r="155" spans="1:3" ht="11.1" customHeight="1">
      <c r="A155" s="25" t="s">
        <v>85</v>
      </c>
      <c r="B155" s="77" t="s">
        <v>221</v>
      </c>
      <c r="C155" s="71"/>
    </row>
    <row r="156" spans="1:3" ht="11.1" customHeight="1">
      <c r="A156" s="25" t="s">
        <v>87</v>
      </c>
      <c r="B156" s="77" t="s">
        <v>222</v>
      </c>
      <c r="C156" s="71"/>
    </row>
    <row r="157" spans="1:3" ht="11.1" customHeight="1">
      <c r="A157" s="25" t="s">
        <v>89</v>
      </c>
      <c r="B157" s="77" t="s">
        <v>223</v>
      </c>
      <c r="C157" s="71"/>
    </row>
    <row r="158" spans="1:3" ht="11.1" customHeight="1">
      <c r="A158" s="64" t="s">
        <v>91</v>
      </c>
      <c r="B158" s="78" t="s">
        <v>224</v>
      </c>
      <c r="C158" s="71"/>
    </row>
    <row r="159" spans="1:3" ht="11.1" customHeight="1">
      <c r="A159" s="22" t="s">
        <v>95</v>
      </c>
      <c r="B159" s="23" t="s">
        <v>225</v>
      </c>
      <c r="C159" s="24">
        <f>+C160+C161+C162+C163</f>
        <v>621198</v>
      </c>
    </row>
    <row r="160" spans="1:3" ht="11.1" customHeight="1">
      <c r="A160" s="25" t="s">
        <v>97</v>
      </c>
      <c r="B160" s="77" t="s">
        <v>226</v>
      </c>
      <c r="C160" s="71"/>
    </row>
    <row r="161" spans="1:3" ht="11.1" customHeight="1">
      <c r="A161" s="25" t="s">
        <v>99</v>
      </c>
      <c r="B161" s="77" t="s">
        <v>227</v>
      </c>
      <c r="C161" s="71">
        <v>621198</v>
      </c>
    </row>
    <row r="162" spans="1:3" ht="11.1" customHeight="1">
      <c r="A162" s="25" t="s">
        <v>101</v>
      </c>
      <c r="B162" s="77" t="s">
        <v>228</v>
      </c>
      <c r="C162" s="71"/>
    </row>
    <row r="163" spans="1:3" ht="11.1" customHeight="1">
      <c r="A163" s="64" t="s">
        <v>103</v>
      </c>
      <c r="B163" s="78" t="s">
        <v>229</v>
      </c>
      <c r="C163" s="71"/>
    </row>
    <row r="164" spans="1:3" ht="11.1" customHeight="1">
      <c r="A164" s="22" t="s">
        <v>105</v>
      </c>
      <c r="B164" s="23" t="s">
        <v>230</v>
      </c>
      <c r="C164" s="79">
        <f>+C165+C166+C167+C168</f>
        <v>0</v>
      </c>
    </row>
    <row r="165" spans="1:3" ht="11.1" customHeight="1">
      <c r="A165" s="25" t="s">
        <v>107</v>
      </c>
      <c r="B165" s="77" t="s">
        <v>231</v>
      </c>
      <c r="C165" s="71"/>
    </row>
    <row r="166" spans="1:3" ht="11.1" customHeight="1">
      <c r="A166" s="25" t="s">
        <v>109</v>
      </c>
      <c r="B166" s="77" t="s">
        <v>232</v>
      </c>
      <c r="C166" s="71"/>
    </row>
    <row r="167" spans="1:3" ht="11.1" customHeight="1">
      <c r="A167" s="25" t="s">
        <v>111</v>
      </c>
      <c r="B167" s="77" t="s">
        <v>233</v>
      </c>
      <c r="C167" s="71"/>
    </row>
    <row r="168" spans="1:3" ht="11.1" customHeight="1">
      <c r="A168" s="25" t="s">
        <v>113</v>
      </c>
      <c r="B168" s="77" t="s">
        <v>234</v>
      </c>
      <c r="C168" s="71"/>
    </row>
    <row r="169" spans="1:3" ht="11.1" customHeight="1">
      <c r="A169" s="22" t="s">
        <v>115</v>
      </c>
      <c r="B169" s="23" t="s">
        <v>235</v>
      </c>
      <c r="C169" s="80">
        <v>621198</v>
      </c>
    </row>
    <row r="170" spans="1:3" ht="15" customHeight="1">
      <c r="A170" s="81" t="s">
        <v>117</v>
      </c>
      <c r="B170" s="82" t="s">
        <v>236</v>
      </c>
      <c r="C170" s="80">
        <f>+C149+C169</f>
        <v>31838502</v>
      </c>
    </row>
    <row r="171" spans="1:3" ht="20.100000000000001" customHeight="1"/>
  </sheetData>
  <mergeCells count="4">
    <mergeCell ref="A3:C3"/>
    <mergeCell ref="A4:B4"/>
    <mergeCell ref="A112:C112"/>
    <mergeCell ref="A113:B113"/>
  </mergeCells>
  <pageMargins left="0.23611111111111099" right="0.23611111111111099" top="0.47222222222222199" bottom="0.47222222222222199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2"/>
  <sheetViews>
    <sheetView topLeftCell="A31" zoomScaleNormal="100" workbookViewId="0">
      <selection activeCell="B2" sqref="B2"/>
    </sheetView>
  </sheetViews>
  <sheetFormatPr defaultColWidth="8.7109375" defaultRowHeight="15"/>
  <cols>
    <col min="2" max="2" width="47" customWidth="1"/>
    <col min="3" max="3" width="16.85546875" customWidth="1"/>
    <col min="4" max="4" width="47.5703125" customWidth="1"/>
    <col min="5" max="5" width="16.28515625" customWidth="1"/>
  </cols>
  <sheetData>
    <row r="2" spans="1:5">
      <c r="B2" t="s">
        <v>376</v>
      </c>
    </row>
    <row r="3" spans="1:5" ht="30" customHeight="1">
      <c r="A3" s="83"/>
      <c r="B3" s="10" t="s">
        <v>237</v>
      </c>
      <c r="C3" s="10"/>
      <c r="D3" s="10"/>
      <c r="E3" s="10"/>
    </row>
    <row r="4" spans="1:5" ht="20.100000000000001" customHeight="1">
      <c r="A4" s="83"/>
      <c r="B4" s="84"/>
      <c r="C4" s="83"/>
      <c r="D4" s="83"/>
      <c r="E4" s="85" t="s">
        <v>238</v>
      </c>
    </row>
    <row r="5" spans="1:5" ht="20.100000000000001" customHeight="1">
      <c r="A5" s="9" t="s">
        <v>2</v>
      </c>
      <c r="B5" s="8" t="s">
        <v>239</v>
      </c>
      <c r="C5" s="8"/>
      <c r="D5" s="9" t="s">
        <v>240</v>
      </c>
      <c r="E5" s="9"/>
    </row>
    <row r="6" spans="1:5" ht="20.100000000000001" customHeight="1">
      <c r="A6" s="9"/>
      <c r="B6" s="86" t="s">
        <v>241</v>
      </c>
      <c r="C6" s="87" t="s">
        <v>4</v>
      </c>
      <c r="D6" s="86" t="s">
        <v>241</v>
      </c>
      <c r="E6" s="88" t="s">
        <v>4</v>
      </c>
    </row>
    <row r="7" spans="1:5" ht="20.100000000000001" customHeight="1">
      <c r="A7" s="89">
        <v>1</v>
      </c>
      <c r="B7" s="90">
        <v>2</v>
      </c>
      <c r="C7" s="91" t="s">
        <v>33</v>
      </c>
      <c r="D7" s="90" t="s">
        <v>47</v>
      </c>
      <c r="E7" s="92" t="s">
        <v>61</v>
      </c>
    </row>
    <row r="8" spans="1:5" ht="20.100000000000001" customHeight="1">
      <c r="A8" s="93" t="s">
        <v>5</v>
      </c>
      <c r="B8" s="94" t="s">
        <v>242</v>
      </c>
      <c r="C8" s="95">
        <v>15529942</v>
      </c>
      <c r="D8" s="94" t="s">
        <v>243</v>
      </c>
      <c r="E8" s="96">
        <v>4586000</v>
      </c>
    </row>
    <row r="9" spans="1:5" ht="20.100000000000001" customHeight="1">
      <c r="A9" s="97" t="s">
        <v>19</v>
      </c>
      <c r="B9" s="98" t="s">
        <v>244</v>
      </c>
      <c r="C9" s="99">
        <v>211000</v>
      </c>
      <c r="D9" s="98" t="s">
        <v>169</v>
      </c>
      <c r="E9" s="100">
        <v>818000</v>
      </c>
    </row>
    <row r="10" spans="1:5" ht="20.100000000000001" customHeight="1">
      <c r="A10" s="97" t="s">
        <v>33</v>
      </c>
      <c r="B10" s="98" t="s">
        <v>245</v>
      </c>
      <c r="C10" s="99"/>
      <c r="D10" s="98" t="s">
        <v>246</v>
      </c>
      <c r="E10" s="100">
        <v>14505000</v>
      </c>
    </row>
    <row r="11" spans="1:5" ht="20.100000000000001" customHeight="1">
      <c r="A11" s="97" t="s">
        <v>47</v>
      </c>
      <c r="B11" s="98" t="s">
        <v>247</v>
      </c>
      <c r="C11" s="99">
        <v>2300000</v>
      </c>
      <c r="D11" s="98" t="s">
        <v>171</v>
      </c>
      <c r="E11" s="100">
        <v>1677000</v>
      </c>
    </row>
    <row r="12" spans="1:5" ht="20.100000000000001" customHeight="1">
      <c r="A12" s="97" t="s">
        <v>61</v>
      </c>
      <c r="B12" s="101" t="s">
        <v>248</v>
      </c>
      <c r="C12" s="99"/>
      <c r="D12" s="98" t="s">
        <v>173</v>
      </c>
      <c r="E12" s="100">
        <v>2059150</v>
      </c>
    </row>
    <row r="13" spans="1:5" ht="20.100000000000001" customHeight="1">
      <c r="A13" s="97" t="s">
        <v>83</v>
      </c>
      <c r="B13" s="98" t="s">
        <v>249</v>
      </c>
      <c r="C13" s="102"/>
      <c r="D13" s="98" t="s">
        <v>250</v>
      </c>
      <c r="E13" s="100">
        <v>571154</v>
      </c>
    </row>
    <row r="14" spans="1:5" ht="20.100000000000001" customHeight="1">
      <c r="A14" s="97" t="s">
        <v>95</v>
      </c>
      <c r="B14" s="98" t="s">
        <v>82</v>
      </c>
      <c r="C14" s="99">
        <v>1751000</v>
      </c>
      <c r="D14" s="103"/>
      <c r="E14" s="100"/>
    </row>
    <row r="15" spans="1:5" ht="15" customHeight="1">
      <c r="A15" s="97" t="s">
        <v>105</v>
      </c>
      <c r="B15" s="103"/>
      <c r="C15" s="99"/>
      <c r="D15" s="103"/>
      <c r="E15" s="100"/>
    </row>
    <row r="16" spans="1:5" ht="15" customHeight="1">
      <c r="A16" s="97" t="s">
        <v>115</v>
      </c>
      <c r="B16" s="104"/>
      <c r="C16" s="102"/>
      <c r="D16" s="103"/>
      <c r="E16" s="100"/>
    </row>
    <row r="17" spans="1:5" ht="15" customHeight="1">
      <c r="A17" s="97" t="s">
        <v>117</v>
      </c>
      <c r="B17" s="103"/>
      <c r="C17" s="99"/>
      <c r="D17" s="103"/>
      <c r="E17" s="100"/>
    </row>
    <row r="18" spans="1:5" ht="15" customHeight="1">
      <c r="A18" s="97" t="s">
        <v>125</v>
      </c>
      <c r="B18" s="103"/>
      <c r="C18" s="99"/>
      <c r="D18" s="103"/>
      <c r="E18" s="100"/>
    </row>
    <row r="19" spans="1:5" ht="15" customHeight="1">
      <c r="A19" s="97" t="s">
        <v>135</v>
      </c>
      <c r="B19" s="105"/>
      <c r="C19" s="106"/>
      <c r="D19" s="103"/>
      <c r="E19" s="107"/>
    </row>
    <row r="20" spans="1:5" ht="20.100000000000001" customHeight="1">
      <c r="A20" s="108" t="s">
        <v>141</v>
      </c>
      <c r="B20" s="109" t="s">
        <v>251</v>
      </c>
      <c r="C20" s="110">
        <f>+C8+C9+C11+C12+C14+C15+C16+C17+C18+C19</f>
        <v>19791942</v>
      </c>
      <c r="D20" s="109" t="s">
        <v>252</v>
      </c>
      <c r="E20" s="111">
        <f>SUM(E8:E19)</f>
        <v>24216304</v>
      </c>
    </row>
    <row r="21" spans="1:5" ht="20.100000000000001" customHeight="1">
      <c r="A21" s="112" t="s">
        <v>149</v>
      </c>
      <c r="B21" s="113" t="s">
        <v>253</v>
      </c>
      <c r="C21" s="114">
        <v>12046560</v>
      </c>
      <c r="D21" s="98" t="s">
        <v>254</v>
      </c>
      <c r="E21" s="115"/>
    </row>
    <row r="22" spans="1:5" ht="20.100000000000001" customHeight="1">
      <c r="A22" s="116" t="s">
        <v>159</v>
      </c>
      <c r="B22" s="98" t="s">
        <v>255</v>
      </c>
      <c r="C22" s="99">
        <v>12046560</v>
      </c>
      <c r="D22" s="98" t="s">
        <v>256</v>
      </c>
      <c r="E22" s="100"/>
    </row>
    <row r="23" spans="1:5" ht="20.100000000000001" customHeight="1">
      <c r="A23" s="116" t="s">
        <v>161</v>
      </c>
      <c r="B23" s="98" t="s">
        <v>257</v>
      </c>
      <c r="C23" s="99"/>
      <c r="D23" s="98" t="s">
        <v>258</v>
      </c>
      <c r="E23" s="100"/>
    </row>
    <row r="24" spans="1:5" ht="20.100000000000001" customHeight="1">
      <c r="A24" s="116" t="s">
        <v>163</v>
      </c>
      <c r="B24" s="98" t="s">
        <v>259</v>
      </c>
      <c r="C24" s="99"/>
      <c r="D24" s="98" t="s">
        <v>260</v>
      </c>
      <c r="E24" s="100"/>
    </row>
    <row r="25" spans="1:5" ht="20.100000000000001" customHeight="1">
      <c r="A25" s="116" t="s">
        <v>261</v>
      </c>
      <c r="B25" s="98" t="s">
        <v>262</v>
      </c>
      <c r="C25" s="99"/>
      <c r="D25" s="113" t="s">
        <v>263</v>
      </c>
      <c r="E25" s="100"/>
    </row>
    <row r="26" spans="1:5" ht="20.100000000000001" customHeight="1">
      <c r="A26" s="116" t="s">
        <v>264</v>
      </c>
      <c r="B26" s="98" t="s">
        <v>265</v>
      </c>
      <c r="C26" s="117">
        <f>+C27+C28</f>
        <v>0</v>
      </c>
      <c r="D26" s="98" t="s">
        <v>266</v>
      </c>
      <c r="E26" s="100"/>
    </row>
    <row r="27" spans="1:5" ht="20.100000000000001" customHeight="1">
      <c r="A27" s="112" t="s">
        <v>267</v>
      </c>
      <c r="B27" s="113" t="s">
        <v>268</v>
      </c>
      <c r="C27" s="118"/>
      <c r="D27" s="94" t="s">
        <v>227</v>
      </c>
      <c r="E27" s="115">
        <v>621198</v>
      </c>
    </row>
    <row r="28" spans="1:5" ht="20.100000000000001" customHeight="1">
      <c r="A28" s="116" t="s">
        <v>269</v>
      </c>
      <c r="B28" s="98" t="s">
        <v>270</v>
      </c>
      <c r="C28" s="99"/>
      <c r="D28" s="103" t="s">
        <v>271</v>
      </c>
      <c r="E28" s="100">
        <v>0</v>
      </c>
    </row>
    <row r="29" spans="1:5" ht="20.100000000000001" customHeight="1">
      <c r="A29" s="108" t="s">
        <v>272</v>
      </c>
      <c r="B29" s="109" t="s">
        <v>273</v>
      </c>
      <c r="C29" s="110">
        <f>+C21+C26</f>
        <v>12046560</v>
      </c>
      <c r="D29" s="109" t="s">
        <v>274</v>
      </c>
      <c r="E29" s="111">
        <f>SUM(E21:E28)</f>
        <v>621198</v>
      </c>
    </row>
    <row r="30" spans="1:5" ht="20.100000000000001" customHeight="1">
      <c r="A30" s="108" t="s">
        <v>275</v>
      </c>
      <c r="B30" s="119" t="s">
        <v>276</v>
      </c>
      <c r="C30" s="120">
        <f>+C20+C29</f>
        <v>31838502</v>
      </c>
      <c r="D30" s="119" t="s">
        <v>277</v>
      </c>
      <c r="E30" s="120">
        <f>+E20+E29</f>
        <v>24837502</v>
      </c>
    </row>
    <row r="31" spans="1:5" ht="20.100000000000001" customHeight="1">
      <c r="A31" s="108" t="s">
        <v>278</v>
      </c>
      <c r="B31" s="119" t="s">
        <v>279</v>
      </c>
      <c r="C31" s="120"/>
      <c r="D31" s="119" t="s">
        <v>280</v>
      </c>
      <c r="E31" s="120" t="str">
        <f>IF(C20-E20&gt;0,C20-E20,"-")</f>
        <v>-</v>
      </c>
    </row>
    <row r="32" spans="1:5" ht="20.100000000000001" customHeight="1">
      <c r="A32" s="108" t="s">
        <v>281</v>
      </c>
      <c r="B32" s="119" t="s">
        <v>282</v>
      </c>
      <c r="C32" s="120" t="str">
        <f>IF(C20+C21-E30&lt;0,E30-(C20+C21),"-")</f>
        <v>-</v>
      </c>
      <c r="D32" s="119" t="s">
        <v>283</v>
      </c>
      <c r="E32" s="120"/>
    </row>
  </sheetData>
  <mergeCells count="4">
    <mergeCell ref="B3:E3"/>
    <mergeCell ref="A5:A6"/>
    <mergeCell ref="B5:C5"/>
    <mergeCell ref="D5:E5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zoomScaleNormal="100" workbookViewId="0">
      <selection activeCell="B1" sqref="B1"/>
    </sheetView>
  </sheetViews>
  <sheetFormatPr defaultColWidth="8.7109375" defaultRowHeight="15"/>
  <cols>
    <col min="2" max="2" width="46.7109375" customWidth="1"/>
    <col min="3" max="3" width="20.140625" customWidth="1"/>
    <col min="4" max="4" width="44.7109375" customWidth="1"/>
    <col min="5" max="5" width="16.140625" customWidth="1"/>
  </cols>
  <sheetData>
    <row r="1" spans="1:5">
      <c r="B1" t="s">
        <v>377</v>
      </c>
    </row>
    <row r="2" spans="1:5" ht="35.1" customHeight="1">
      <c r="A2" s="83"/>
      <c r="B2" s="10" t="s">
        <v>284</v>
      </c>
      <c r="C2" s="10"/>
      <c r="D2" s="10"/>
      <c r="E2" s="10"/>
    </row>
    <row r="3" spans="1:5" ht="15" customHeight="1">
      <c r="A3" s="83"/>
      <c r="B3" s="84"/>
      <c r="C3" s="83"/>
      <c r="D3" s="83"/>
      <c r="E3" s="85" t="s">
        <v>238</v>
      </c>
    </row>
    <row r="4" spans="1:5" ht="20.100000000000001" customHeight="1">
      <c r="A4" s="9" t="s">
        <v>2</v>
      </c>
      <c r="B4" s="8" t="s">
        <v>239</v>
      </c>
      <c r="C4" s="8"/>
      <c r="D4" s="9" t="s">
        <v>240</v>
      </c>
      <c r="E4" s="9"/>
    </row>
    <row r="5" spans="1:5" ht="20.100000000000001" customHeight="1">
      <c r="A5" s="9"/>
      <c r="B5" s="86" t="s">
        <v>241</v>
      </c>
      <c r="C5" s="87" t="s">
        <v>4</v>
      </c>
      <c r="D5" s="86" t="s">
        <v>241</v>
      </c>
      <c r="E5" s="87" t="s">
        <v>4</v>
      </c>
    </row>
    <row r="6" spans="1:5" ht="20.100000000000001" customHeight="1">
      <c r="A6" s="89">
        <v>1</v>
      </c>
      <c r="B6" s="90">
        <v>2</v>
      </c>
      <c r="C6" s="91">
        <v>3</v>
      </c>
      <c r="D6" s="90">
        <v>4</v>
      </c>
      <c r="E6" s="92">
        <v>5</v>
      </c>
    </row>
    <row r="7" spans="1:5" ht="15" customHeight="1">
      <c r="A7" s="93" t="s">
        <v>5</v>
      </c>
      <c r="B7" s="94" t="s">
        <v>285</v>
      </c>
      <c r="C7" s="95">
        <v>0</v>
      </c>
      <c r="D7" s="94" t="s">
        <v>194</v>
      </c>
      <c r="E7" s="96">
        <v>200000</v>
      </c>
    </row>
    <row r="8" spans="1:5" ht="15" customHeight="1">
      <c r="A8" s="97" t="s">
        <v>19</v>
      </c>
      <c r="B8" s="98" t="s">
        <v>286</v>
      </c>
      <c r="C8" s="99"/>
      <c r="D8" s="98" t="s">
        <v>287</v>
      </c>
      <c r="E8" s="100"/>
    </row>
    <row r="9" spans="1:5" ht="15" customHeight="1">
      <c r="A9" s="97" t="s">
        <v>33</v>
      </c>
      <c r="B9" s="98" t="s">
        <v>288</v>
      </c>
      <c r="C9" s="99"/>
      <c r="D9" s="98" t="s">
        <v>196</v>
      </c>
      <c r="E9" s="100">
        <v>6801000</v>
      </c>
    </row>
    <row r="10" spans="1:5" ht="15" customHeight="1">
      <c r="A10" s="97" t="s">
        <v>47</v>
      </c>
      <c r="B10" s="98" t="s">
        <v>289</v>
      </c>
      <c r="C10" s="99"/>
      <c r="D10" s="98" t="s">
        <v>290</v>
      </c>
      <c r="E10" s="100"/>
    </row>
    <row r="11" spans="1:5" ht="15" customHeight="1">
      <c r="A11" s="97" t="s">
        <v>61</v>
      </c>
      <c r="B11" s="98" t="s">
        <v>291</v>
      </c>
      <c r="C11" s="99"/>
      <c r="D11" s="98" t="s">
        <v>198</v>
      </c>
      <c r="E11" s="100"/>
    </row>
    <row r="12" spans="1:5" ht="15" customHeight="1">
      <c r="A12" s="97" t="s">
        <v>83</v>
      </c>
      <c r="B12" s="98" t="s">
        <v>292</v>
      </c>
      <c r="C12" s="102"/>
      <c r="D12" s="103"/>
      <c r="E12" s="100"/>
    </row>
    <row r="13" spans="1:5" ht="12" customHeight="1">
      <c r="A13" s="97" t="s">
        <v>95</v>
      </c>
      <c r="B13" s="103"/>
      <c r="C13" s="99"/>
      <c r="D13" s="103"/>
      <c r="E13" s="100"/>
    </row>
    <row r="14" spans="1:5" ht="12" customHeight="1">
      <c r="A14" s="97" t="s">
        <v>105</v>
      </c>
      <c r="B14" s="103"/>
      <c r="C14" s="99"/>
      <c r="D14" s="103"/>
      <c r="E14" s="100"/>
    </row>
    <row r="15" spans="1:5" ht="12" customHeight="1">
      <c r="A15" s="97" t="s">
        <v>115</v>
      </c>
      <c r="B15" s="103"/>
      <c r="C15" s="102"/>
      <c r="D15" s="103"/>
      <c r="E15" s="100"/>
    </row>
    <row r="16" spans="1:5" ht="12" customHeight="1">
      <c r="A16" s="97" t="s">
        <v>117</v>
      </c>
      <c r="B16" s="103"/>
      <c r="C16" s="102"/>
      <c r="D16" s="103"/>
      <c r="E16" s="100"/>
    </row>
    <row r="17" spans="1:5" ht="12" customHeight="1">
      <c r="A17" s="121" t="s">
        <v>125</v>
      </c>
      <c r="B17" s="122"/>
      <c r="C17" s="123"/>
      <c r="D17" s="113" t="s">
        <v>250</v>
      </c>
      <c r="E17" s="115"/>
    </row>
    <row r="18" spans="1:5" ht="20.100000000000001" customHeight="1">
      <c r="A18" s="108" t="s">
        <v>135</v>
      </c>
      <c r="B18" s="109" t="s">
        <v>293</v>
      </c>
      <c r="C18" s="110">
        <f>+C7+C9+C10+C12+C13+C14+C15+C16+C17</f>
        <v>0</v>
      </c>
      <c r="D18" s="109" t="s">
        <v>294</v>
      </c>
      <c r="E18" s="111">
        <f>+E7+E9+E11+E12+E13+E14+E15+E16+E17</f>
        <v>7001000</v>
      </c>
    </row>
    <row r="19" spans="1:5" ht="12" customHeight="1">
      <c r="A19" s="93" t="s">
        <v>141</v>
      </c>
      <c r="B19" s="124" t="s">
        <v>295</v>
      </c>
      <c r="C19" s="125">
        <f>+C20+C21+C22+C23+C24</f>
        <v>0</v>
      </c>
      <c r="D19" s="98" t="s">
        <v>254</v>
      </c>
      <c r="E19" s="96"/>
    </row>
    <row r="20" spans="1:5" ht="12" customHeight="1">
      <c r="A20" s="97" t="s">
        <v>149</v>
      </c>
      <c r="B20" s="126" t="s">
        <v>255</v>
      </c>
      <c r="C20" s="99"/>
      <c r="D20" s="98" t="s">
        <v>296</v>
      </c>
      <c r="E20" s="100"/>
    </row>
    <row r="21" spans="1:5" ht="12" customHeight="1">
      <c r="A21" s="93" t="s">
        <v>159</v>
      </c>
      <c r="B21" s="126" t="s">
        <v>257</v>
      </c>
      <c r="C21" s="99"/>
      <c r="D21" s="98" t="s">
        <v>258</v>
      </c>
      <c r="E21" s="100"/>
    </row>
    <row r="22" spans="1:5" ht="12" customHeight="1">
      <c r="A22" s="97" t="s">
        <v>161</v>
      </c>
      <c r="B22" s="126" t="s">
        <v>259</v>
      </c>
      <c r="C22" s="99"/>
      <c r="D22" s="98" t="s">
        <v>260</v>
      </c>
      <c r="E22" s="100"/>
    </row>
    <row r="23" spans="1:5" ht="12" customHeight="1">
      <c r="A23" s="93" t="s">
        <v>163</v>
      </c>
      <c r="B23" s="126" t="s">
        <v>297</v>
      </c>
      <c r="C23" s="99"/>
      <c r="D23" s="113" t="s">
        <v>263</v>
      </c>
      <c r="E23" s="100"/>
    </row>
    <row r="24" spans="1:5" ht="12" customHeight="1">
      <c r="A24" s="97" t="s">
        <v>261</v>
      </c>
      <c r="B24" s="127" t="s">
        <v>262</v>
      </c>
      <c r="C24" s="99"/>
      <c r="D24" s="98" t="s">
        <v>298</v>
      </c>
      <c r="E24" s="100"/>
    </row>
    <row r="25" spans="1:5" ht="12" customHeight="1">
      <c r="A25" s="93" t="s">
        <v>264</v>
      </c>
      <c r="B25" s="128" t="s">
        <v>299</v>
      </c>
      <c r="C25" s="117">
        <f>+C26+C27+C28+C29+C30</f>
        <v>0</v>
      </c>
      <c r="D25" s="94" t="s">
        <v>300</v>
      </c>
      <c r="E25" s="100"/>
    </row>
    <row r="26" spans="1:5" ht="12" customHeight="1">
      <c r="A26" s="97" t="s">
        <v>267</v>
      </c>
      <c r="B26" s="127" t="s">
        <v>301</v>
      </c>
      <c r="C26" s="99"/>
      <c r="D26" s="94" t="s">
        <v>229</v>
      </c>
      <c r="E26" s="100"/>
    </row>
    <row r="27" spans="1:5" ht="12" customHeight="1">
      <c r="A27" s="93" t="s">
        <v>269</v>
      </c>
      <c r="B27" s="127" t="s">
        <v>268</v>
      </c>
      <c r="C27" s="99"/>
      <c r="D27" s="129"/>
      <c r="E27" s="100"/>
    </row>
    <row r="28" spans="1:5" ht="12" customHeight="1">
      <c r="A28" s="97" t="s">
        <v>272</v>
      </c>
      <c r="B28" s="126" t="s">
        <v>302</v>
      </c>
      <c r="C28" s="99"/>
      <c r="D28" s="129"/>
      <c r="E28" s="100"/>
    </row>
    <row r="29" spans="1:5" ht="12" customHeight="1">
      <c r="A29" s="93" t="s">
        <v>275</v>
      </c>
      <c r="B29" s="130" t="s">
        <v>303</v>
      </c>
      <c r="C29" s="99"/>
      <c r="D29" s="103"/>
      <c r="E29" s="100"/>
    </row>
    <row r="30" spans="1:5" ht="12" customHeight="1">
      <c r="A30" s="97" t="s">
        <v>278</v>
      </c>
      <c r="B30" s="131" t="s">
        <v>304</v>
      </c>
      <c r="C30" s="99"/>
      <c r="D30" s="129"/>
      <c r="E30" s="100"/>
    </row>
    <row r="31" spans="1:5" ht="20.100000000000001" customHeight="1">
      <c r="A31" s="108" t="s">
        <v>281</v>
      </c>
      <c r="B31" s="109" t="s">
        <v>305</v>
      </c>
      <c r="C31" s="110">
        <f>+C19+C25</f>
        <v>0</v>
      </c>
      <c r="D31" s="109" t="s">
        <v>306</v>
      </c>
      <c r="E31" s="111">
        <f>SUM(E19:E30)</f>
        <v>0</v>
      </c>
    </row>
    <row r="32" spans="1:5" ht="20.100000000000001" customHeight="1">
      <c r="A32" s="108" t="s">
        <v>307</v>
      </c>
      <c r="B32" s="119" t="s">
        <v>308</v>
      </c>
      <c r="C32" s="120">
        <f>+C18+C31</f>
        <v>0</v>
      </c>
      <c r="D32" s="119" t="s">
        <v>309</v>
      </c>
      <c r="E32" s="120">
        <f>+E18+E31</f>
        <v>7001000</v>
      </c>
    </row>
    <row r="33" spans="1:5" ht="15" customHeight="1">
      <c r="A33" s="108" t="s">
        <v>310</v>
      </c>
      <c r="B33" s="119" t="s">
        <v>279</v>
      </c>
      <c r="C33" s="120"/>
      <c r="D33" s="119" t="s">
        <v>280</v>
      </c>
      <c r="E33" s="120" t="str">
        <f>IF(C18-E18&gt;0,C18-E18,"-")</f>
        <v>-</v>
      </c>
    </row>
    <row r="34" spans="1:5" ht="15" customHeight="1">
      <c r="A34" s="108" t="s">
        <v>311</v>
      </c>
      <c r="B34" s="119" t="s">
        <v>282</v>
      </c>
      <c r="C34" s="120"/>
      <c r="D34" s="119" t="s">
        <v>283</v>
      </c>
      <c r="E34" s="120" t="str">
        <f>IF(C18+C19-E32&gt;0,C18+C19-E32,"-")</f>
        <v>-</v>
      </c>
    </row>
    <row r="35" spans="1:5" ht="20.100000000000001" customHeight="1"/>
  </sheetData>
  <mergeCells count="4">
    <mergeCell ref="B2:E2"/>
    <mergeCell ref="A4:A5"/>
    <mergeCell ref="B4:C4"/>
    <mergeCell ref="D4:E4"/>
  </mergeCells>
  <pageMargins left="0.23611111111111099" right="0.23611111111111099" top="0.59027777777777801" bottom="0.59027777777777801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6"/>
  <sheetViews>
    <sheetView zoomScaleNormal="100" workbookViewId="0">
      <selection activeCell="B1" sqref="B1"/>
    </sheetView>
  </sheetViews>
  <sheetFormatPr defaultColWidth="8.7109375" defaultRowHeight="15"/>
  <cols>
    <col min="1" max="1" width="7.28515625" customWidth="1"/>
    <col min="2" max="2" width="47" customWidth="1"/>
    <col min="3" max="3" width="11.42578125" customWidth="1"/>
    <col min="4" max="4" width="10.7109375" customWidth="1"/>
    <col min="5" max="5" width="11" customWidth="1"/>
  </cols>
  <sheetData>
    <row r="1" spans="1:5">
      <c r="B1" t="s">
        <v>378</v>
      </c>
    </row>
    <row r="3" spans="1:5" ht="20.100000000000001" customHeight="1">
      <c r="A3" s="13" t="s">
        <v>0</v>
      </c>
      <c r="B3" s="13"/>
      <c r="C3" s="13"/>
      <c r="D3" s="13"/>
      <c r="E3" s="13"/>
    </row>
    <row r="4" spans="1:5" ht="20.100000000000001" customHeight="1">
      <c r="A4" s="12"/>
      <c r="B4" s="12"/>
      <c r="C4" s="132"/>
      <c r="D4" s="14"/>
      <c r="E4" s="15" t="s">
        <v>1</v>
      </c>
    </row>
    <row r="5" spans="1:5" ht="24.95" customHeight="1">
      <c r="A5" s="16" t="s">
        <v>2</v>
      </c>
      <c r="B5" s="17" t="s">
        <v>3</v>
      </c>
      <c r="C5" s="17" t="s">
        <v>312</v>
      </c>
      <c r="D5" s="133" t="s">
        <v>313</v>
      </c>
      <c r="E5" s="134" t="s">
        <v>314</v>
      </c>
    </row>
    <row r="6" spans="1:5" ht="20.100000000000001" customHeight="1">
      <c r="A6" s="50">
        <v>1</v>
      </c>
      <c r="B6" s="51">
        <v>2</v>
      </c>
      <c r="C6" s="51">
        <v>3</v>
      </c>
      <c r="D6" s="51">
        <v>4</v>
      </c>
      <c r="E6" s="135">
        <v>5</v>
      </c>
    </row>
    <row r="7" spans="1:5" ht="20.100000000000001" customHeight="1">
      <c r="A7" s="22" t="s">
        <v>5</v>
      </c>
      <c r="B7" s="23" t="s">
        <v>6</v>
      </c>
      <c r="C7" s="136">
        <f>+C8+C9+C10+C11+C12+C13</f>
        <v>16629942</v>
      </c>
      <c r="D7" s="136">
        <f>+D8+D9+D10+D11+D12+D13</f>
        <v>17135702</v>
      </c>
      <c r="E7" s="137">
        <f>+E8+E9+E10+E11+E12+E13</f>
        <v>17750138</v>
      </c>
    </row>
    <row r="8" spans="1:5" ht="20.100000000000001" customHeight="1">
      <c r="A8" s="25" t="s">
        <v>7</v>
      </c>
      <c r="B8" s="26" t="s">
        <v>8</v>
      </c>
      <c r="C8" s="138">
        <v>13053251</v>
      </c>
      <c r="D8" s="138">
        <v>13535141</v>
      </c>
      <c r="E8" s="139">
        <v>14124551</v>
      </c>
    </row>
    <row r="9" spans="1:5" ht="20.100000000000001" customHeight="1">
      <c r="A9" s="28" t="s">
        <v>9</v>
      </c>
      <c r="B9" s="29" t="s">
        <v>10</v>
      </c>
      <c r="C9" s="140">
        <v>0</v>
      </c>
      <c r="D9" s="140">
        <v>0</v>
      </c>
      <c r="E9" s="71">
        <v>0</v>
      </c>
    </row>
    <row r="10" spans="1:5" ht="22.5" customHeight="1">
      <c r="A10" s="28" t="s">
        <v>11</v>
      </c>
      <c r="B10" s="29" t="s">
        <v>12</v>
      </c>
      <c r="C10" s="140">
        <v>1776691</v>
      </c>
      <c r="D10" s="140">
        <v>1800561</v>
      </c>
      <c r="E10" s="71">
        <v>1825587</v>
      </c>
    </row>
    <row r="11" spans="1:5" ht="20.100000000000001" customHeight="1">
      <c r="A11" s="28" t="s">
        <v>13</v>
      </c>
      <c r="B11" s="29" t="s">
        <v>14</v>
      </c>
      <c r="C11" s="140">
        <v>1800000</v>
      </c>
      <c r="D11" s="140">
        <v>1800000</v>
      </c>
      <c r="E11" s="71">
        <v>1800000</v>
      </c>
    </row>
    <row r="12" spans="1:5" ht="20.100000000000001" customHeight="1">
      <c r="A12" s="28" t="s">
        <v>15</v>
      </c>
      <c r="B12" s="29" t="s">
        <v>16</v>
      </c>
      <c r="C12" s="140">
        <v>0</v>
      </c>
      <c r="D12" s="140">
        <v>0</v>
      </c>
      <c r="E12" s="71"/>
    </row>
    <row r="13" spans="1:5" ht="20.100000000000001" customHeight="1">
      <c r="A13" s="31" t="s">
        <v>17</v>
      </c>
      <c r="B13" s="72" t="s">
        <v>18</v>
      </c>
      <c r="C13" s="141">
        <v>0</v>
      </c>
      <c r="D13" s="141">
        <v>0</v>
      </c>
      <c r="E13" s="71"/>
    </row>
    <row r="14" spans="1:5" ht="21" customHeight="1">
      <c r="A14" s="22" t="s">
        <v>19</v>
      </c>
      <c r="B14" s="33" t="s">
        <v>20</v>
      </c>
      <c r="C14" s="136">
        <f>+C15+C16+C17+C18+C19</f>
        <v>211000</v>
      </c>
      <c r="D14" s="136">
        <f>+D15+D16+D17+D18+D19</f>
        <v>511000</v>
      </c>
      <c r="E14" s="137">
        <f>+E15+E16+E17+E18+E19</f>
        <v>811000</v>
      </c>
    </row>
    <row r="15" spans="1:5" ht="20.100000000000001" customHeight="1">
      <c r="A15" s="25" t="s">
        <v>21</v>
      </c>
      <c r="B15" s="26" t="s">
        <v>22</v>
      </c>
      <c r="C15" s="138"/>
      <c r="D15" s="138"/>
      <c r="E15" s="139"/>
    </row>
    <row r="16" spans="1:5" ht="20.100000000000001" customHeight="1">
      <c r="A16" s="28" t="s">
        <v>23</v>
      </c>
      <c r="B16" s="29" t="s">
        <v>24</v>
      </c>
      <c r="C16" s="140"/>
      <c r="D16" s="140"/>
      <c r="E16" s="71"/>
    </row>
    <row r="17" spans="1:5" ht="21" customHeight="1">
      <c r="A17" s="28" t="s">
        <v>25</v>
      </c>
      <c r="B17" s="29" t="s">
        <v>26</v>
      </c>
      <c r="C17" s="140"/>
      <c r="D17" s="140"/>
      <c r="E17" s="71"/>
    </row>
    <row r="18" spans="1:5" ht="21" customHeight="1">
      <c r="A18" s="28" t="s">
        <v>27</v>
      </c>
      <c r="B18" s="29" t="s">
        <v>28</v>
      </c>
      <c r="C18" s="140"/>
      <c r="D18" s="140"/>
      <c r="E18" s="71"/>
    </row>
    <row r="19" spans="1:5" ht="20.100000000000001" customHeight="1">
      <c r="A19" s="28" t="s">
        <v>29</v>
      </c>
      <c r="B19" s="29" t="s">
        <v>30</v>
      </c>
      <c r="C19" s="140">
        <v>211000</v>
      </c>
      <c r="D19" s="140">
        <v>511000</v>
      </c>
      <c r="E19" s="71">
        <v>811000</v>
      </c>
    </row>
    <row r="20" spans="1:5" ht="20.100000000000001" customHeight="1">
      <c r="A20" s="31" t="s">
        <v>31</v>
      </c>
      <c r="B20" s="72" t="s">
        <v>32</v>
      </c>
      <c r="C20" s="141"/>
      <c r="D20" s="141"/>
      <c r="E20" s="76"/>
    </row>
    <row r="21" spans="1:5" ht="21" customHeight="1">
      <c r="A21" s="22" t="s">
        <v>33</v>
      </c>
      <c r="B21" s="23" t="s">
        <v>34</v>
      </c>
      <c r="C21" s="136">
        <f>+C22+C23+C24+C25+C26</f>
        <v>0</v>
      </c>
      <c r="D21" s="136">
        <f>+D22+D23+D24+D25+D26</f>
        <v>0</v>
      </c>
      <c r="E21" s="137">
        <f>+E22+E23+E24+E25+E26</f>
        <v>0</v>
      </c>
    </row>
    <row r="22" spans="1:5" ht="20.100000000000001" customHeight="1">
      <c r="A22" s="25" t="s">
        <v>35</v>
      </c>
      <c r="B22" s="26" t="s">
        <v>36</v>
      </c>
      <c r="C22" s="138"/>
      <c r="D22" s="138">
        <v>0</v>
      </c>
      <c r="E22" s="139">
        <v>0</v>
      </c>
    </row>
    <row r="23" spans="1:5" ht="20.100000000000001" customHeight="1">
      <c r="A23" s="28" t="s">
        <v>37</v>
      </c>
      <c r="B23" s="29" t="s">
        <v>38</v>
      </c>
      <c r="C23" s="140"/>
      <c r="D23" s="140"/>
      <c r="E23" s="71"/>
    </row>
    <row r="24" spans="1:5" ht="21.75" customHeight="1">
      <c r="A24" s="28" t="s">
        <v>39</v>
      </c>
      <c r="B24" s="29" t="s">
        <v>40</v>
      </c>
      <c r="C24" s="140"/>
      <c r="D24" s="140"/>
      <c r="E24" s="71"/>
    </row>
    <row r="25" spans="1:5" ht="21.75" customHeight="1">
      <c r="A25" s="28" t="s">
        <v>41</v>
      </c>
      <c r="B25" s="29" t="s">
        <v>42</v>
      </c>
      <c r="C25" s="140"/>
      <c r="D25" s="140"/>
      <c r="E25" s="71"/>
    </row>
    <row r="26" spans="1:5" ht="20.100000000000001" customHeight="1">
      <c r="A26" s="28" t="s">
        <v>43</v>
      </c>
      <c r="B26" s="29" t="s">
        <v>44</v>
      </c>
      <c r="C26" s="140"/>
      <c r="D26" s="140"/>
      <c r="E26" s="71"/>
    </row>
    <row r="27" spans="1:5" ht="20.100000000000001" customHeight="1">
      <c r="A27" s="31" t="s">
        <v>45</v>
      </c>
      <c r="B27" s="72" t="s">
        <v>46</v>
      </c>
      <c r="C27" s="141"/>
      <c r="D27" s="141"/>
      <c r="E27" s="76"/>
    </row>
    <row r="28" spans="1:5" ht="20.100000000000001" customHeight="1">
      <c r="A28" s="22" t="s">
        <v>47</v>
      </c>
      <c r="B28" s="23" t="s">
        <v>48</v>
      </c>
      <c r="C28" s="136">
        <f>+C29+C32+C33+C34</f>
        <v>2450000</v>
      </c>
      <c r="D28" s="136">
        <f>+D29+D32+D33+D34</f>
        <v>2600000</v>
      </c>
      <c r="E28" s="137">
        <f>+E29+E32+E33+E34</f>
        <v>2750000</v>
      </c>
    </row>
    <row r="29" spans="1:5" ht="20.100000000000001" customHeight="1">
      <c r="A29" s="25" t="s">
        <v>49</v>
      </c>
      <c r="B29" s="26" t="s">
        <v>50</v>
      </c>
      <c r="C29" s="142">
        <v>1700000</v>
      </c>
      <c r="D29" s="142">
        <v>1800000</v>
      </c>
      <c r="E29" s="143">
        <v>1900000</v>
      </c>
    </row>
    <row r="30" spans="1:5" ht="20.100000000000001" customHeight="1">
      <c r="A30" s="28" t="s">
        <v>51</v>
      </c>
      <c r="B30" s="29" t="s">
        <v>52</v>
      </c>
      <c r="C30" s="140"/>
      <c r="D30" s="140"/>
      <c r="E30" s="71"/>
    </row>
    <row r="31" spans="1:5" ht="20.100000000000001" customHeight="1">
      <c r="A31" s="28" t="s">
        <v>53</v>
      </c>
      <c r="B31" s="29" t="s">
        <v>54</v>
      </c>
      <c r="C31" s="140">
        <v>1700000</v>
      </c>
      <c r="D31" s="140">
        <v>1800000</v>
      </c>
      <c r="E31" s="71">
        <v>1900000</v>
      </c>
    </row>
    <row r="32" spans="1:5" ht="20.100000000000001" customHeight="1">
      <c r="A32" s="28" t="s">
        <v>55</v>
      </c>
      <c r="B32" s="29" t="s">
        <v>56</v>
      </c>
      <c r="C32" s="140">
        <v>750000</v>
      </c>
      <c r="D32" s="140">
        <v>800000</v>
      </c>
      <c r="E32" s="71">
        <v>850000</v>
      </c>
    </row>
    <row r="33" spans="1:5" ht="20.100000000000001" customHeight="1">
      <c r="A33" s="28" t="s">
        <v>57</v>
      </c>
      <c r="B33" s="29" t="s">
        <v>58</v>
      </c>
      <c r="C33" s="140"/>
      <c r="D33" s="140">
        <v>0</v>
      </c>
      <c r="E33" s="71"/>
    </row>
    <row r="34" spans="1:5" ht="20.100000000000001" customHeight="1">
      <c r="A34" s="31" t="s">
        <v>59</v>
      </c>
      <c r="B34" s="72" t="s">
        <v>60</v>
      </c>
      <c r="C34" s="141">
        <v>0</v>
      </c>
      <c r="D34" s="141">
        <v>0</v>
      </c>
      <c r="E34" s="76"/>
    </row>
    <row r="35" spans="1:5" ht="20.100000000000001" customHeight="1">
      <c r="A35" s="22" t="s">
        <v>61</v>
      </c>
      <c r="B35" s="23" t="s">
        <v>62</v>
      </c>
      <c r="C35" s="136">
        <f>SUM(C36:C45)</f>
        <v>1001000</v>
      </c>
      <c r="D35" s="136">
        <f>SUM(D36:D45)</f>
        <v>1051000</v>
      </c>
      <c r="E35" s="137">
        <f>SUM(E36:E45)</f>
        <v>1101000</v>
      </c>
    </row>
    <row r="36" spans="1:5" ht="20.100000000000001" customHeight="1">
      <c r="A36" s="25" t="s">
        <v>63</v>
      </c>
      <c r="B36" s="26" t="s">
        <v>64</v>
      </c>
      <c r="C36" s="138"/>
      <c r="D36" s="138"/>
      <c r="E36" s="139"/>
    </row>
    <row r="37" spans="1:5" ht="20.100000000000001" customHeight="1">
      <c r="A37" s="28" t="s">
        <v>65</v>
      </c>
      <c r="B37" s="29" t="s">
        <v>66</v>
      </c>
      <c r="C37" s="140">
        <v>1000000</v>
      </c>
      <c r="D37" s="140">
        <v>1050000</v>
      </c>
      <c r="E37" s="71">
        <v>1100000</v>
      </c>
    </row>
    <row r="38" spans="1:5" ht="20.100000000000001" customHeight="1">
      <c r="A38" s="28" t="s">
        <v>67</v>
      </c>
      <c r="B38" s="29" t="s">
        <v>68</v>
      </c>
      <c r="C38" s="140"/>
      <c r="D38" s="140"/>
      <c r="E38" s="71"/>
    </row>
    <row r="39" spans="1:5" ht="20.100000000000001" customHeight="1">
      <c r="A39" s="28" t="s">
        <v>69</v>
      </c>
      <c r="B39" s="29" t="s">
        <v>70</v>
      </c>
      <c r="C39" s="140"/>
      <c r="D39" s="140"/>
      <c r="E39" s="71"/>
    </row>
    <row r="40" spans="1:5" ht="20.100000000000001" customHeight="1">
      <c r="A40" s="28" t="s">
        <v>71</v>
      </c>
      <c r="B40" s="29" t="s">
        <v>72</v>
      </c>
      <c r="C40" s="140">
        <v>0</v>
      </c>
      <c r="D40" s="140">
        <v>0</v>
      </c>
      <c r="E40" s="71"/>
    </row>
    <row r="41" spans="1:5" ht="20.100000000000001" customHeight="1">
      <c r="A41" s="28" t="s">
        <v>73</v>
      </c>
      <c r="B41" s="29" t="s">
        <v>74</v>
      </c>
      <c r="C41" s="140">
        <v>0</v>
      </c>
      <c r="D41" s="140">
        <v>0</v>
      </c>
      <c r="E41" s="71"/>
    </row>
    <row r="42" spans="1:5" ht="20.100000000000001" customHeight="1">
      <c r="A42" s="28" t="s">
        <v>75</v>
      </c>
      <c r="B42" s="29" t="s">
        <v>76</v>
      </c>
      <c r="C42" s="140"/>
      <c r="D42" s="140"/>
      <c r="E42" s="71"/>
    </row>
    <row r="43" spans="1:5" ht="20.100000000000001" customHeight="1">
      <c r="A43" s="28" t="s">
        <v>77</v>
      </c>
      <c r="B43" s="29" t="s">
        <v>78</v>
      </c>
      <c r="C43" s="140">
        <v>1000</v>
      </c>
      <c r="D43" s="140">
        <v>1000</v>
      </c>
      <c r="E43" s="71">
        <v>1000</v>
      </c>
    </row>
    <row r="44" spans="1:5" ht="20.100000000000001" customHeight="1">
      <c r="A44" s="28" t="s">
        <v>79</v>
      </c>
      <c r="B44" s="29" t="s">
        <v>80</v>
      </c>
      <c r="C44" s="140"/>
      <c r="D44" s="140"/>
      <c r="E44" s="71"/>
    </row>
    <row r="45" spans="1:5" ht="20.100000000000001" customHeight="1">
      <c r="A45" s="31" t="s">
        <v>81</v>
      </c>
      <c r="B45" s="72" t="s">
        <v>82</v>
      </c>
      <c r="C45" s="141"/>
      <c r="D45" s="141">
        <v>0</v>
      </c>
      <c r="E45" s="76"/>
    </row>
    <row r="46" spans="1:5" ht="20.100000000000001" customHeight="1">
      <c r="A46" s="22" t="s">
        <v>83</v>
      </c>
      <c r="B46" s="23" t="s">
        <v>84</v>
      </c>
      <c r="C46" s="136">
        <f>SUM(C47:C51)</f>
        <v>0</v>
      </c>
      <c r="D46" s="136">
        <f>SUM(D47:D51)</f>
        <v>0</v>
      </c>
      <c r="E46" s="137">
        <f>SUM(E47:E51)</f>
        <v>0</v>
      </c>
    </row>
    <row r="47" spans="1:5" ht="20.100000000000001" customHeight="1">
      <c r="A47" s="25" t="s">
        <v>85</v>
      </c>
      <c r="B47" s="26" t="s">
        <v>86</v>
      </c>
      <c r="C47" s="138"/>
      <c r="D47" s="138"/>
      <c r="E47" s="139"/>
    </row>
    <row r="48" spans="1:5" ht="20.100000000000001" customHeight="1">
      <c r="A48" s="28" t="s">
        <v>87</v>
      </c>
      <c r="B48" s="29" t="s">
        <v>88</v>
      </c>
      <c r="C48" s="140"/>
      <c r="D48" s="140">
        <v>0</v>
      </c>
      <c r="E48" s="71"/>
    </row>
    <row r="49" spans="1:5" ht="12" customHeight="1">
      <c r="A49" s="28" t="s">
        <v>89</v>
      </c>
      <c r="B49" s="29" t="s">
        <v>90</v>
      </c>
      <c r="C49" s="140"/>
      <c r="D49" s="140"/>
      <c r="E49" s="71"/>
    </row>
    <row r="50" spans="1:5" ht="12" customHeight="1">
      <c r="A50" s="28" t="s">
        <v>91</v>
      </c>
      <c r="B50" s="29" t="s">
        <v>92</v>
      </c>
      <c r="C50" s="140"/>
      <c r="D50" s="140"/>
      <c r="E50" s="71"/>
    </row>
    <row r="51" spans="1:5" ht="12" customHeight="1">
      <c r="A51" s="31" t="s">
        <v>93</v>
      </c>
      <c r="B51" s="72" t="s">
        <v>94</v>
      </c>
      <c r="C51" s="141"/>
      <c r="D51" s="141"/>
      <c r="E51" s="76"/>
    </row>
    <row r="52" spans="1:5" ht="12" customHeight="1">
      <c r="A52" s="22" t="s">
        <v>95</v>
      </c>
      <c r="B52" s="23" t="s">
        <v>96</v>
      </c>
      <c r="C52" s="136">
        <f>SUM(C53:C55)</f>
        <v>0</v>
      </c>
      <c r="D52" s="136">
        <f>SUM(D53:D55)</f>
        <v>0</v>
      </c>
      <c r="E52" s="137">
        <f>SUM(E53:E55)</f>
        <v>0</v>
      </c>
    </row>
    <row r="53" spans="1:5" ht="12" customHeight="1">
      <c r="A53" s="25" t="s">
        <v>97</v>
      </c>
      <c r="B53" s="26" t="s">
        <v>98</v>
      </c>
      <c r="C53" s="138"/>
      <c r="D53" s="138"/>
      <c r="E53" s="139"/>
    </row>
    <row r="54" spans="1:5" ht="12" customHeight="1">
      <c r="A54" s="28" t="s">
        <v>99</v>
      </c>
      <c r="B54" s="29" t="s">
        <v>100</v>
      </c>
      <c r="C54" s="140"/>
      <c r="D54" s="140"/>
      <c r="E54" s="71"/>
    </row>
    <row r="55" spans="1:5" ht="12" customHeight="1">
      <c r="A55" s="28" t="s">
        <v>101</v>
      </c>
      <c r="B55" s="29" t="s">
        <v>102</v>
      </c>
      <c r="C55" s="140"/>
      <c r="D55" s="140"/>
      <c r="E55" s="71"/>
    </row>
    <row r="56" spans="1:5" ht="12" customHeight="1">
      <c r="A56" s="31" t="s">
        <v>103</v>
      </c>
      <c r="B56" s="72" t="s">
        <v>104</v>
      </c>
      <c r="C56" s="141"/>
      <c r="D56" s="141"/>
      <c r="E56" s="76"/>
    </row>
    <row r="57" spans="1:5" ht="12" customHeight="1">
      <c r="A57" s="22" t="s">
        <v>105</v>
      </c>
      <c r="B57" s="33" t="s">
        <v>106</v>
      </c>
      <c r="C57" s="136">
        <f>SUM(C58:C60)</f>
        <v>0</v>
      </c>
      <c r="D57" s="136">
        <f>SUM(D58:D60)</f>
        <v>0</v>
      </c>
      <c r="E57" s="137">
        <f>SUM(E58:E60)</f>
        <v>0</v>
      </c>
    </row>
    <row r="58" spans="1:5" ht="12" customHeight="1">
      <c r="A58" s="28" t="s">
        <v>107</v>
      </c>
      <c r="B58" s="26" t="s">
        <v>108</v>
      </c>
      <c r="C58" s="140"/>
      <c r="D58" s="140"/>
      <c r="E58" s="71"/>
    </row>
    <row r="59" spans="1:5" ht="12" customHeight="1">
      <c r="A59" s="28" t="s">
        <v>109</v>
      </c>
      <c r="B59" s="29" t="s">
        <v>110</v>
      </c>
      <c r="C59" s="140"/>
      <c r="D59" s="140"/>
      <c r="E59" s="71"/>
    </row>
    <row r="60" spans="1:5" ht="12" customHeight="1">
      <c r="A60" s="28" t="s">
        <v>111</v>
      </c>
      <c r="B60" s="29" t="s">
        <v>112</v>
      </c>
      <c r="C60" s="140"/>
      <c r="D60" s="140"/>
      <c r="E60" s="71"/>
    </row>
    <row r="61" spans="1:5" ht="12" customHeight="1">
      <c r="A61" s="28" t="s">
        <v>113</v>
      </c>
      <c r="B61" s="72" t="s">
        <v>114</v>
      </c>
      <c r="C61" s="140"/>
      <c r="D61" s="140"/>
      <c r="E61" s="71"/>
    </row>
    <row r="62" spans="1:5" ht="20.100000000000001" customHeight="1">
      <c r="A62" s="22" t="s">
        <v>115</v>
      </c>
      <c r="B62" s="23" t="s">
        <v>116</v>
      </c>
      <c r="C62" s="136">
        <f>+C7+C14+C21+C28+C35+C46+C52+C57</f>
        <v>20291942</v>
      </c>
      <c r="D62" s="136">
        <f>+D7+D14+D21+D28+D35+D46+D52+D57</f>
        <v>21297702</v>
      </c>
      <c r="E62" s="137">
        <f>+E7+E14+E21+E28+E35+E46+E52+E57</f>
        <v>22412138</v>
      </c>
    </row>
    <row r="63" spans="1:5" ht="20.100000000000001" customHeight="1">
      <c r="A63" s="144" t="s">
        <v>117</v>
      </c>
      <c r="B63" s="33" t="s">
        <v>118</v>
      </c>
      <c r="C63" s="136">
        <f>SUM(C64:C66)</f>
        <v>0</v>
      </c>
      <c r="D63" s="136">
        <f>SUM(D64:D66)</f>
        <v>0</v>
      </c>
      <c r="E63" s="137">
        <f>SUM(E64:E66)</f>
        <v>0</v>
      </c>
    </row>
    <row r="64" spans="1:5" ht="12" customHeight="1">
      <c r="A64" s="28" t="s">
        <v>119</v>
      </c>
      <c r="B64" s="26" t="s">
        <v>120</v>
      </c>
      <c r="C64" s="140"/>
      <c r="D64" s="140"/>
      <c r="E64" s="71"/>
    </row>
    <row r="65" spans="1:5" ht="12" customHeight="1">
      <c r="A65" s="28" t="s">
        <v>121</v>
      </c>
      <c r="B65" s="29" t="s">
        <v>122</v>
      </c>
      <c r="C65" s="140"/>
      <c r="D65" s="140"/>
      <c r="E65" s="71"/>
    </row>
    <row r="66" spans="1:5" ht="12" customHeight="1">
      <c r="A66" s="28" t="s">
        <v>123</v>
      </c>
      <c r="B66" s="145" t="s">
        <v>124</v>
      </c>
      <c r="C66" s="140"/>
      <c r="D66" s="140"/>
      <c r="E66" s="71"/>
    </row>
    <row r="67" spans="1:5" ht="12" customHeight="1">
      <c r="A67" s="144" t="s">
        <v>125</v>
      </c>
      <c r="B67" s="33" t="s">
        <v>126</v>
      </c>
      <c r="C67" s="136">
        <f>SUM(C68:C71)</f>
        <v>0</v>
      </c>
      <c r="D67" s="136">
        <f>SUM(D68:D71)</f>
        <v>0</v>
      </c>
      <c r="E67" s="137">
        <f>SUM(E68:E71)</f>
        <v>0</v>
      </c>
    </row>
    <row r="68" spans="1:5" ht="12" customHeight="1">
      <c r="A68" s="28" t="s">
        <v>127</v>
      </c>
      <c r="B68" s="26" t="s">
        <v>128</v>
      </c>
      <c r="C68" s="140"/>
      <c r="D68" s="140"/>
      <c r="E68" s="71"/>
    </row>
    <row r="69" spans="1:5" ht="12" customHeight="1">
      <c r="A69" s="28" t="s">
        <v>129</v>
      </c>
      <c r="B69" s="29" t="s">
        <v>130</v>
      </c>
      <c r="C69" s="140"/>
      <c r="D69" s="140"/>
      <c r="E69" s="71"/>
    </row>
    <row r="70" spans="1:5" ht="12" customHeight="1">
      <c r="A70" s="28" t="s">
        <v>131</v>
      </c>
      <c r="B70" s="29" t="s">
        <v>132</v>
      </c>
      <c r="C70" s="140"/>
      <c r="D70" s="140"/>
      <c r="E70" s="71"/>
    </row>
    <row r="71" spans="1:5" ht="12" customHeight="1">
      <c r="A71" s="28" t="s">
        <v>133</v>
      </c>
      <c r="B71" s="72" t="s">
        <v>134</v>
      </c>
      <c r="C71" s="140"/>
      <c r="D71" s="140"/>
      <c r="E71" s="71"/>
    </row>
    <row r="72" spans="1:5" ht="20.100000000000001" customHeight="1">
      <c r="A72" s="144" t="s">
        <v>135</v>
      </c>
      <c r="B72" s="33" t="s">
        <v>136</v>
      </c>
      <c r="C72" s="136">
        <f>SUM(C73:C74)</f>
        <v>12546560</v>
      </c>
      <c r="D72" s="136">
        <f>SUM(D73:D74)</f>
        <v>12785161</v>
      </c>
      <c r="E72" s="137">
        <f>SUM(E73:E74)</f>
        <v>13182562</v>
      </c>
    </row>
    <row r="73" spans="1:5" ht="20.100000000000001" customHeight="1">
      <c r="A73" s="28" t="s">
        <v>137</v>
      </c>
      <c r="B73" s="26" t="s">
        <v>138</v>
      </c>
      <c r="C73" s="140">
        <v>12546560</v>
      </c>
      <c r="D73" s="140">
        <v>12785161</v>
      </c>
      <c r="E73" s="71">
        <v>13182562</v>
      </c>
    </row>
    <row r="74" spans="1:5" ht="20.100000000000001" customHeight="1">
      <c r="A74" s="28" t="s">
        <v>139</v>
      </c>
      <c r="B74" s="72" t="s">
        <v>140</v>
      </c>
      <c r="C74" s="140"/>
      <c r="D74" s="140"/>
      <c r="E74" s="71"/>
    </row>
    <row r="75" spans="1:5" ht="20.100000000000001" customHeight="1">
      <c r="A75" s="144" t="s">
        <v>141</v>
      </c>
      <c r="B75" s="33" t="s">
        <v>142</v>
      </c>
      <c r="C75" s="136">
        <f>SUM(C76:C78)</f>
        <v>0</v>
      </c>
      <c r="D75" s="136">
        <f>SUM(D76:D78)</f>
        <v>0</v>
      </c>
      <c r="E75" s="137">
        <f>SUM(E76:E78)</f>
        <v>0</v>
      </c>
    </row>
    <row r="76" spans="1:5" ht="20.100000000000001" customHeight="1">
      <c r="A76" s="28" t="s">
        <v>143</v>
      </c>
      <c r="B76" s="26" t="s">
        <v>144</v>
      </c>
      <c r="C76" s="140"/>
      <c r="D76" s="140">
        <v>0</v>
      </c>
      <c r="E76" s="71"/>
    </row>
    <row r="77" spans="1:5" ht="12.95" customHeight="1">
      <c r="A77" s="28" t="s">
        <v>145</v>
      </c>
      <c r="B77" s="29" t="s">
        <v>146</v>
      </c>
      <c r="C77" s="140"/>
      <c r="D77" s="140"/>
      <c r="E77" s="71"/>
    </row>
    <row r="78" spans="1:5" ht="12.95" customHeight="1">
      <c r="A78" s="28" t="s">
        <v>147</v>
      </c>
      <c r="B78" s="72" t="s">
        <v>148</v>
      </c>
      <c r="C78" s="140"/>
      <c r="D78" s="140"/>
      <c r="E78" s="71"/>
    </row>
    <row r="79" spans="1:5" ht="12.95" customHeight="1">
      <c r="A79" s="144" t="s">
        <v>149</v>
      </c>
      <c r="B79" s="33" t="s">
        <v>150</v>
      </c>
      <c r="C79" s="136">
        <f>SUM(C80:C83)</f>
        <v>0</v>
      </c>
      <c r="D79" s="136">
        <f>SUM(D80:D83)</f>
        <v>0</v>
      </c>
      <c r="E79" s="137">
        <f>SUM(E80:E83)</f>
        <v>0</v>
      </c>
    </row>
    <row r="80" spans="1:5" ht="12.95" customHeight="1">
      <c r="A80" s="146" t="s">
        <v>151</v>
      </c>
      <c r="B80" s="26" t="s">
        <v>152</v>
      </c>
      <c r="C80" s="140"/>
      <c r="D80" s="140"/>
      <c r="E80" s="71"/>
    </row>
    <row r="81" spans="1:5" ht="12.95" customHeight="1">
      <c r="A81" s="147" t="s">
        <v>153</v>
      </c>
      <c r="B81" s="29" t="s">
        <v>154</v>
      </c>
      <c r="C81" s="140"/>
      <c r="D81" s="140"/>
      <c r="E81" s="71"/>
    </row>
    <row r="82" spans="1:5" ht="12.95" customHeight="1">
      <c r="A82" s="147" t="s">
        <v>155</v>
      </c>
      <c r="B82" s="29" t="s">
        <v>156</v>
      </c>
      <c r="C82" s="140"/>
      <c r="D82" s="140"/>
      <c r="E82" s="71"/>
    </row>
    <row r="83" spans="1:5" ht="12.95" customHeight="1">
      <c r="A83" s="148" t="s">
        <v>157</v>
      </c>
      <c r="B83" s="72" t="s">
        <v>158</v>
      </c>
      <c r="C83" s="140"/>
      <c r="D83" s="140"/>
      <c r="E83" s="71"/>
    </row>
    <row r="84" spans="1:5" ht="12.95" customHeight="1">
      <c r="A84" s="144" t="s">
        <v>159</v>
      </c>
      <c r="B84" s="33" t="s">
        <v>160</v>
      </c>
      <c r="C84" s="149"/>
      <c r="D84" s="149"/>
      <c r="E84" s="150"/>
    </row>
    <row r="85" spans="1:5" ht="20.100000000000001" customHeight="1">
      <c r="A85" s="144" t="s">
        <v>161</v>
      </c>
      <c r="B85" s="151" t="s">
        <v>162</v>
      </c>
      <c r="C85" s="136">
        <f>+C63+C67+C72+C75+C79+C84</f>
        <v>12546560</v>
      </c>
      <c r="D85" s="136">
        <f>+D63+D67+D72+D75+D79+D84</f>
        <v>12785161</v>
      </c>
      <c r="E85" s="137">
        <f>+E63+E67+E72+E75+E79+E84</f>
        <v>13182562</v>
      </c>
    </row>
    <row r="86" spans="1:5" ht="22.5" customHeight="1">
      <c r="A86" s="152" t="s">
        <v>163</v>
      </c>
      <c r="B86" s="153" t="s">
        <v>164</v>
      </c>
      <c r="C86" s="136">
        <f>+C62+C85</f>
        <v>32838502</v>
      </c>
      <c r="D86" s="136">
        <f>+D62+D85</f>
        <v>34082863</v>
      </c>
      <c r="E86" s="137">
        <f>+E62+E85</f>
        <v>35594700</v>
      </c>
    </row>
    <row r="87" spans="1:5" ht="20.100000000000001" customHeight="1">
      <c r="A87" s="154"/>
      <c r="B87" s="155"/>
      <c r="C87" s="156"/>
      <c r="D87" s="157"/>
      <c r="E87" s="158"/>
    </row>
    <row r="88" spans="1:5" ht="20.100000000000001" customHeight="1">
      <c r="A88" s="13" t="s">
        <v>165</v>
      </c>
      <c r="B88" s="13"/>
      <c r="C88" s="13"/>
      <c r="D88" s="13"/>
      <c r="E88" s="13"/>
    </row>
    <row r="89" spans="1:5" ht="20.100000000000001" customHeight="1">
      <c r="A89" s="11"/>
      <c r="B89" s="11"/>
      <c r="C89" s="132"/>
      <c r="D89" s="14"/>
      <c r="E89" s="15" t="s">
        <v>1</v>
      </c>
    </row>
    <row r="90" spans="1:5" ht="24.75" customHeight="1">
      <c r="A90" s="16" t="s">
        <v>315</v>
      </c>
      <c r="B90" s="17" t="s">
        <v>166</v>
      </c>
      <c r="C90" s="17" t="s">
        <v>312</v>
      </c>
      <c r="D90" s="133" t="s">
        <v>313</v>
      </c>
      <c r="E90" s="134" t="s">
        <v>314</v>
      </c>
    </row>
    <row r="91" spans="1:5" ht="20.100000000000001" customHeight="1">
      <c r="A91" s="50">
        <v>1</v>
      </c>
      <c r="B91" s="51">
        <v>2</v>
      </c>
      <c r="C91" s="51">
        <v>3</v>
      </c>
      <c r="D91" s="51">
        <v>4</v>
      </c>
      <c r="E91" s="52">
        <v>5</v>
      </c>
    </row>
    <row r="92" spans="1:5" ht="20.100000000000001" customHeight="1">
      <c r="A92" s="53" t="s">
        <v>5</v>
      </c>
      <c r="B92" s="54" t="s">
        <v>167</v>
      </c>
      <c r="C92" s="159">
        <f>SUM(C93:C97)</f>
        <v>23899240</v>
      </c>
      <c r="D92" s="160">
        <f>+D93+D94+D95+D96+D97</f>
        <v>24818135</v>
      </c>
      <c r="E92" s="161">
        <f>+E93+E94+E95+E96+E97</f>
        <v>25952231</v>
      </c>
    </row>
    <row r="93" spans="1:5" ht="20.100000000000001" customHeight="1">
      <c r="A93" s="56" t="s">
        <v>7</v>
      </c>
      <c r="B93" s="57" t="s">
        <v>168</v>
      </c>
      <c r="C93" s="162">
        <v>5151000</v>
      </c>
      <c r="D93" s="163">
        <v>5435000</v>
      </c>
      <c r="E93" s="164">
        <v>5783000</v>
      </c>
    </row>
    <row r="94" spans="1:5" ht="20.100000000000001" customHeight="1">
      <c r="A94" s="28" t="s">
        <v>9</v>
      </c>
      <c r="B94" s="59" t="s">
        <v>169</v>
      </c>
      <c r="C94" s="165">
        <v>901000</v>
      </c>
      <c r="D94" s="140">
        <v>951000</v>
      </c>
      <c r="E94" s="71">
        <v>1012000</v>
      </c>
    </row>
    <row r="95" spans="1:5" ht="20.100000000000001" customHeight="1">
      <c r="A95" s="28" t="s">
        <v>11</v>
      </c>
      <c r="B95" s="59" t="s">
        <v>170</v>
      </c>
      <c r="C95" s="166">
        <v>14135000</v>
      </c>
      <c r="D95" s="141">
        <v>14418000</v>
      </c>
      <c r="E95" s="76">
        <v>14756000</v>
      </c>
    </row>
    <row r="96" spans="1:5" ht="20.100000000000001" customHeight="1">
      <c r="A96" s="28" t="s">
        <v>13</v>
      </c>
      <c r="B96" s="60" t="s">
        <v>171</v>
      </c>
      <c r="C96" s="166">
        <v>1562240</v>
      </c>
      <c r="D96" s="141">
        <v>1814135</v>
      </c>
      <c r="E96" s="76">
        <v>2151231</v>
      </c>
    </row>
    <row r="97" spans="1:5" ht="20.100000000000001" customHeight="1">
      <c r="A97" s="28" t="s">
        <v>172</v>
      </c>
      <c r="B97" s="61" t="s">
        <v>173</v>
      </c>
      <c r="C97" s="166">
        <v>2150000</v>
      </c>
      <c r="D97" s="141">
        <v>2200000</v>
      </c>
      <c r="E97" s="76">
        <v>2250000</v>
      </c>
    </row>
    <row r="98" spans="1:5" ht="20.100000000000001" customHeight="1">
      <c r="A98" s="28" t="s">
        <v>17</v>
      </c>
      <c r="B98" s="59" t="s">
        <v>174</v>
      </c>
      <c r="C98" s="166"/>
      <c r="D98" s="141">
        <v>0</v>
      </c>
      <c r="E98" s="76"/>
    </row>
    <row r="99" spans="1:5" ht="20.100000000000001" customHeight="1">
      <c r="A99" s="28" t="s">
        <v>175</v>
      </c>
      <c r="B99" s="62" t="s">
        <v>316</v>
      </c>
      <c r="C99" s="166"/>
      <c r="D99" s="141"/>
      <c r="E99" s="76"/>
    </row>
    <row r="100" spans="1:5" ht="21" customHeight="1">
      <c r="A100" s="28" t="s">
        <v>177</v>
      </c>
      <c r="B100" s="63" t="s">
        <v>178</v>
      </c>
      <c r="C100" s="166"/>
      <c r="D100" s="141"/>
      <c r="E100" s="76"/>
    </row>
    <row r="101" spans="1:5" ht="21" customHeight="1">
      <c r="A101" s="28" t="s">
        <v>179</v>
      </c>
      <c r="B101" s="63" t="s">
        <v>180</v>
      </c>
      <c r="C101" s="166"/>
      <c r="D101" s="141"/>
      <c r="E101" s="76"/>
    </row>
    <row r="102" spans="1:5" ht="20.100000000000001" customHeight="1">
      <c r="A102" s="28" t="s">
        <v>181</v>
      </c>
      <c r="B102" s="62" t="s">
        <v>317</v>
      </c>
      <c r="C102" s="166">
        <v>2150000</v>
      </c>
      <c r="D102" s="141">
        <v>2200000</v>
      </c>
      <c r="E102" s="76">
        <v>2250000</v>
      </c>
    </row>
    <row r="103" spans="1:5" ht="20.100000000000001" customHeight="1">
      <c r="A103" s="28" t="s">
        <v>183</v>
      </c>
      <c r="B103" s="62" t="s">
        <v>318</v>
      </c>
      <c r="C103" s="166"/>
      <c r="D103" s="141"/>
      <c r="E103" s="76"/>
    </row>
    <row r="104" spans="1:5" ht="22.5" customHeight="1">
      <c r="A104" s="28" t="s">
        <v>185</v>
      </c>
      <c r="B104" s="63" t="s">
        <v>186</v>
      </c>
      <c r="C104" s="166"/>
      <c r="D104" s="141"/>
      <c r="E104" s="76"/>
    </row>
    <row r="105" spans="1:5" ht="20.100000000000001" customHeight="1">
      <c r="A105" s="64" t="s">
        <v>187</v>
      </c>
      <c r="B105" s="65" t="s">
        <v>188</v>
      </c>
      <c r="C105" s="166"/>
      <c r="D105" s="141"/>
      <c r="E105" s="76"/>
    </row>
    <row r="106" spans="1:5" ht="20.100000000000001" customHeight="1">
      <c r="A106" s="28" t="s">
        <v>189</v>
      </c>
      <c r="B106" s="65" t="s">
        <v>190</v>
      </c>
      <c r="C106" s="166"/>
      <c r="D106" s="141"/>
      <c r="E106" s="76"/>
    </row>
    <row r="107" spans="1:5" ht="23.25" customHeight="1">
      <c r="A107" s="66" t="s">
        <v>191</v>
      </c>
      <c r="B107" s="67" t="s">
        <v>192</v>
      </c>
      <c r="C107" s="167">
        <v>0</v>
      </c>
      <c r="D107" s="168"/>
      <c r="E107" s="169"/>
    </row>
    <row r="108" spans="1:5" ht="20.100000000000001" customHeight="1">
      <c r="A108" s="22" t="s">
        <v>19</v>
      </c>
      <c r="B108" s="69" t="s">
        <v>193</v>
      </c>
      <c r="C108" s="170">
        <f>+C109+C111+C113</f>
        <v>7301000</v>
      </c>
      <c r="D108" s="136">
        <f>+D109+D111+D113</f>
        <v>7500000</v>
      </c>
      <c r="E108" s="137">
        <f>+E109+E111+E113</f>
        <v>7800000</v>
      </c>
    </row>
    <row r="109" spans="1:5" ht="20.100000000000001" customHeight="1">
      <c r="A109" s="25" t="s">
        <v>21</v>
      </c>
      <c r="B109" s="59" t="s">
        <v>194</v>
      </c>
      <c r="C109" s="171">
        <v>500000</v>
      </c>
      <c r="D109" s="138">
        <v>600000</v>
      </c>
      <c r="E109" s="139">
        <v>800000</v>
      </c>
    </row>
    <row r="110" spans="1:5" ht="20.100000000000001" customHeight="1">
      <c r="A110" s="25" t="s">
        <v>23</v>
      </c>
      <c r="B110" s="70" t="s">
        <v>195</v>
      </c>
      <c r="C110" s="171"/>
      <c r="D110" s="138"/>
      <c r="E110" s="139"/>
    </row>
    <row r="111" spans="1:5" ht="20.100000000000001" customHeight="1">
      <c r="A111" s="25" t="s">
        <v>25</v>
      </c>
      <c r="B111" s="70" t="s">
        <v>196</v>
      </c>
      <c r="C111" s="165">
        <v>6801000</v>
      </c>
      <c r="D111" s="140">
        <v>6900000</v>
      </c>
      <c r="E111" s="71">
        <v>7000000</v>
      </c>
    </row>
    <row r="112" spans="1:5" ht="20.100000000000001" customHeight="1">
      <c r="A112" s="25" t="s">
        <v>27</v>
      </c>
      <c r="B112" s="70" t="s">
        <v>197</v>
      </c>
      <c r="C112" s="172"/>
      <c r="D112" s="140"/>
      <c r="E112" s="71"/>
    </row>
    <row r="113" spans="1:8" ht="20.100000000000001" customHeight="1">
      <c r="A113" s="25" t="s">
        <v>29</v>
      </c>
      <c r="B113" s="72" t="s">
        <v>198</v>
      </c>
      <c r="C113" s="172"/>
      <c r="D113" s="140"/>
      <c r="E113" s="71"/>
    </row>
    <row r="114" spans="1:8" ht="22.5" customHeight="1">
      <c r="A114" s="25" t="s">
        <v>31</v>
      </c>
      <c r="B114" s="73" t="s">
        <v>199</v>
      </c>
      <c r="C114" s="172"/>
      <c r="D114" s="140"/>
      <c r="E114" s="71"/>
    </row>
    <row r="115" spans="1:8" ht="20.100000000000001" customHeight="1">
      <c r="A115" s="25" t="s">
        <v>200</v>
      </c>
      <c r="B115" s="74" t="s">
        <v>201</v>
      </c>
      <c r="C115" s="172"/>
      <c r="D115" s="140"/>
      <c r="E115" s="71"/>
    </row>
    <row r="116" spans="1:8" ht="21" customHeight="1">
      <c r="A116" s="25" t="s">
        <v>202</v>
      </c>
      <c r="B116" s="75" t="s">
        <v>180</v>
      </c>
      <c r="C116" s="172"/>
      <c r="D116" s="140"/>
      <c r="E116" s="71"/>
    </row>
    <row r="117" spans="1:8" ht="20.100000000000001" customHeight="1">
      <c r="A117" s="25" t="s">
        <v>203</v>
      </c>
      <c r="B117" s="173" t="s">
        <v>204</v>
      </c>
      <c r="C117" s="172"/>
      <c r="D117" s="140"/>
      <c r="E117" s="71"/>
    </row>
    <row r="118" spans="1:8" ht="20.100000000000001" customHeight="1">
      <c r="A118" s="25" t="s">
        <v>205</v>
      </c>
      <c r="B118" s="75" t="s">
        <v>206</v>
      </c>
      <c r="C118" s="172"/>
      <c r="D118" s="140"/>
      <c r="E118" s="71"/>
    </row>
    <row r="119" spans="1:8" ht="20.100000000000001" customHeight="1">
      <c r="A119" s="25" t="s">
        <v>207</v>
      </c>
      <c r="B119" s="75" t="s">
        <v>186</v>
      </c>
      <c r="C119" s="172"/>
      <c r="D119" s="140"/>
      <c r="E119" s="71"/>
    </row>
    <row r="120" spans="1:8" ht="20.100000000000001" customHeight="1">
      <c r="A120" s="25" t="s">
        <v>208</v>
      </c>
      <c r="B120" s="75" t="s">
        <v>209</v>
      </c>
      <c r="C120" s="172"/>
      <c r="D120" s="140"/>
      <c r="E120" s="71"/>
    </row>
    <row r="121" spans="1:8" ht="20.100000000000001" customHeight="1">
      <c r="A121" s="64" t="s">
        <v>210</v>
      </c>
      <c r="B121" s="75" t="s">
        <v>211</v>
      </c>
      <c r="C121" s="174"/>
      <c r="D121" s="141"/>
      <c r="E121" s="76"/>
    </row>
    <row r="122" spans="1:8" ht="20.100000000000001" customHeight="1">
      <c r="A122" s="22" t="s">
        <v>33</v>
      </c>
      <c r="B122" s="23" t="s">
        <v>212</v>
      </c>
      <c r="C122" s="170">
        <f>+C123+C124</f>
        <v>988117</v>
      </c>
      <c r="D122" s="136">
        <f>+D123+D124</f>
        <v>1062593</v>
      </c>
      <c r="E122" s="137">
        <f>+E123+E124</f>
        <v>1096271</v>
      </c>
    </row>
    <row r="123" spans="1:8" ht="20.100000000000001" customHeight="1">
      <c r="A123" s="25" t="s">
        <v>35</v>
      </c>
      <c r="B123" s="77" t="s">
        <v>213</v>
      </c>
      <c r="C123" s="171">
        <v>988117</v>
      </c>
      <c r="D123" s="138">
        <v>1062593</v>
      </c>
      <c r="E123" s="139">
        <v>1096271</v>
      </c>
      <c r="H123" s="175"/>
    </row>
    <row r="124" spans="1:8" ht="20.100000000000001" customHeight="1">
      <c r="A124" s="31" t="s">
        <v>37</v>
      </c>
      <c r="B124" s="70" t="s">
        <v>214</v>
      </c>
      <c r="C124" s="166"/>
      <c r="D124" s="141"/>
      <c r="E124" s="76"/>
    </row>
    <row r="125" spans="1:8" ht="20.100000000000001" customHeight="1">
      <c r="A125" s="22" t="s">
        <v>47</v>
      </c>
      <c r="B125" s="23" t="s">
        <v>215</v>
      </c>
      <c r="C125" s="170">
        <f>+C92+C108+C122</f>
        <v>32188357</v>
      </c>
      <c r="D125" s="136">
        <f>+D92+D108+D122</f>
        <v>33380728</v>
      </c>
      <c r="E125" s="137">
        <f>+E92+E108+E122</f>
        <v>34848502</v>
      </c>
    </row>
    <row r="126" spans="1:8" ht="21" customHeight="1">
      <c r="A126" s="22" t="s">
        <v>61</v>
      </c>
      <c r="B126" s="23" t="s">
        <v>216</v>
      </c>
      <c r="C126" s="170">
        <f>+C127+C128+C129</f>
        <v>0</v>
      </c>
      <c r="D126" s="136">
        <f>+D127+D128+D129</f>
        <v>0</v>
      </c>
      <c r="E126" s="137">
        <f>+E127+E128+E129</f>
        <v>0</v>
      </c>
    </row>
    <row r="127" spans="1:8" ht="20.100000000000001" customHeight="1">
      <c r="A127" s="25" t="s">
        <v>63</v>
      </c>
      <c r="B127" s="77" t="s">
        <v>217</v>
      </c>
      <c r="C127" s="172"/>
      <c r="D127" s="140"/>
      <c r="E127" s="71"/>
    </row>
    <row r="128" spans="1:8" ht="22.5" customHeight="1">
      <c r="A128" s="25" t="s">
        <v>65</v>
      </c>
      <c r="B128" s="77" t="s">
        <v>218</v>
      </c>
      <c r="C128" s="172"/>
      <c r="D128" s="140"/>
      <c r="E128" s="71"/>
    </row>
    <row r="129" spans="1:5" ht="20.100000000000001" customHeight="1">
      <c r="A129" s="64" t="s">
        <v>67</v>
      </c>
      <c r="B129" s="78" t="s">
        <v>219</v>
      </c>
      <c r="C129" s="172"/>
      <c r="D129" s="140"/>
      <c r="E129" s="71"/>
    </row>
    <row r="130" spans="1:5" ht="20.100000000000001" customHeight="1">
      <c r="A130" s="22" t="s">
        <v>83</v>
      </c>
      <c r="B130" s="23" t="s">
        <v>220</v>
      </c>
      <c r="C130" s="170">
        <f>+C131+C132+C133+C134</f>
        <v>0</v>
      </c>
      <c r="D130" s="136">
        <f>+D131+D132+D133+D134</f>
        <v>0</v>
      </c>
      <c r="E130" s="137">
        <f>+E131+E132+E133+E134</f>
        <v>0</v>
      </c>
    </row>
    <row r="131" spans="1:5" ht="20.100000000000001" customHeight="1">
      <c r="A131" s="25" t="s">
        <v>85</v>
      </c>
      <c r="B131" s="77" t="s">
        <v>221</v>
      </c>
      <c r="C131" s="172"/>
      <c r="D131" s="140"/>
      <c r="E131" s="71"/>
    </row>
    <row r="132" spans="1:5" ht="20.100000000000001" customHeight="1">
      <c r="A132" s="25" t="s">
        <v>87</v>
      </c>
      <c r="B132" s="77" t="s">
        <v>222</v>
      </c>
      <c r="C132" s="172"/>
      <c r="D132" s="140"/>
      <c r="E132" s="71"/>
    </row>
    <row r="133" spans="1:5" ht="20.100000000000001" customHeight="1">
      <c r="A133" s="25" t="s">
        <v>89</v>
      </c>
      <c r="B133" s="77" t="s">
        <v>223</v>
      </c>
      <c r="C133" s="172"/>
      <c r="D133" s="140"/>
      <c r="E133" s="71"/>
    </row>
    <row r="134" spans="1:5" ht="20.100000000000001" customHeight="1">
      <c r="A134" s="64" t="s">
        <v>91</v>
      </c>
      <c r="B134" s="78" t="s">
        <v>224</v>
      </c>
      <c r="C134" s="172"/>
      <c r="D134" s="140"/>
      <c r="E134" s="71"/>
    </row>
    <row r="135" spans="1:5" ht="20.100000000000001" customHeight="1">
      <c r="A135" s="22" t="s">
        <v>95</v>
      </c>
      <c r="B135" s="23" t="s">
        <v>225</v>
      </c>
      <c r="C135" s="170">
        <f>+C136+C137+C138+C139</f>
        <v>650145</v>
      </c>
      <c r="D135" s="136">
        <f>+D136+D137+D138+D139</f>
        <v>702135</v>
      </c>
      <c r="E135" s="137">
        <f>+E136+E137+E138+E139</f>
        <v>746198</v>
      </c>
    </row>
    <row r="136" spans="1:5" ht="20.100000000000001" customHeight="1">
      <c r="A136" s="25" t="s">
        <v>97</v>
      </c>
      <c r="B136" s="77" t="s">
        <v>226</v>
      </c>
      <c r="C136" s="172"/>
      <c r="D136" s="140"/>
      <c r="E136" s="71"/>
    </row>
    <row r="137" spans="1:5" ht="20.100000000000001" customHeight="1">
      <c r="A137" s="25" t="s">
        <v>99</v>
      </c>
      <c r="B137" s="77" t="s">
        <v>227</v>
      </c>
      <c r="C137" s="172">
        <v>650145</v>
      </c>
      <c r="D137" s="140">
        <v>702135</v>
      </c>
      <c r="E137" s="71">
        <v>746198</v>
      </c>
    </row>
    <row r="138" spans="1:5" ht="20.100000000000001" customHeight="1">
      <c r="A138" s="25" t="s">
        <v>101</v>
      </c>
      <c r="B138" s="77" t="s">
        <v>228</v>
      </c>
      <c r="C138" s="172"/>
      <c r="D138" s="140"/>
      <c r="E138" s="71"/>
    </row>
    <row r="139" spans="1:5" ht="20.100000000000001" customHeight="1">
      <c r="A139" s="64" t="s">
        <v>103</v>
      </c>
      <c r="B139" s="78" t="s">
        <v>319</v>
      </c>
      <c r="C139" s="172">
        <v>0</v>
      </c>
      <c r="D139" s="140">
        <v>0</v>
      </c>
      <c r="E139" s="71">
        <v>0</v>
      </c>
    </row>
    <row r="140" spans="1:5" ht="20.100000000000001" customHeight="1">
      <c r="A140" s="22" t="s">
        <v>105</v>
      </c>
      <c r="B140" s="23" t="s">
        <v>230</v>
      </c>
      <c r="C140" s="176">
        <f>+C141+C142+C143+C144</f>
        <v>0</v>
      </c>
      <c r="D140" s="177">
        <f>+D141+D142+D143+D144</f>
        <v>0</v>
      </c>
      <c r="E140" s="178">
        <f>+E141+E142+E143+E144</f>
        <v>0</v>
      </c>
    </row>
    <row r="141" spans="1:5" ht="20.100000000000001" customHeight="1">
      <c r="A141" s="25" t="s">
        <v>107</v>
      </c>
      <c r="B141" s="77" t="s">
        <v>231</v>
      </c>
      <c r="C141" s="172"/>
      <c r="D141" s="140"/>
      <c r="E141" s="71"/>
    </row>
    <row r="142" spans="1:5" ht="20.100000000000001" customHeight="1">
      <c r="A142" s="25" t="s">
        <v>109</v>
      </c>
      <c r="B142" s="77" t="s">
        <v>232</v>
      </c>
      <c r="C142" s="172"/>
      <c r="D142" s="140"/>
      <c r="E142" s="71"/>
    </row>
    <row r="143" spans="1:5" ht="20.100000000000001" customHeight="1">
      <c r="A143" s="25" t="s">
        <v>111</v>
      </c>
      <c r="B143" s="77" t="s">
        <v>233</v>
      </c>
      <c r="C143" s="172"/>
      <c r="D143" s="140"/>
      <c r="E143" s="71"/>
    </row>
    <row r="144" spans="1:5" ht="20.100000000000001" customHeight="1">
      <c r="A144" s="25" t="s">
        <v>113</v>
      </c>
      <c r="B144" s="77" t="s">
        <v>234</v>
      </c>
      <c r="C144" s="172"/>
      <c r="D144" s="140"/>
      <c r="E144" s="71"/>
    </row>
    <row r="145" spans="1:5" ht="20.100000000000001" customHeight="1">
      <c r="A145" s="22" t="s">
        <v>115</v>
      </c>
      <c r="B145" s="23" t="s">
        <v>235</v>
      </c>
      <c r="C145" s="179">
        <f>+C126+C130+C135+C140</f>
        <v>650145</v>
      </c>
      <c r="D145" s="180">
        <f>+D126+D130+D135+D140</f>
        <v>702135</v>
      </c>
      <c r="E145" s="181">
        <f>+E126+E130+E135+E140</f>
        <v>746198</v>
      </c>
    </row>
    <row r="146" spans="1:5" ht="20.100000000000001" customHeight="1">
      <c r="A146" s="81" t="s">
        <v>117</v>
      </c>
      <c r="B146" s="82" t="s">
        <v>236</v>
      </c>
      <c r="C146" s="179">
        <f>+C125+C145</f>
        <v>32838502</v>
      </c>
      <c r="D146" s="180">
        <f>+D125+D145</f>
        <v>34082863</v>
      </c>
      <c r="E146" s="181">
        <f>+E125+E145</f>
        <v>35594700</v>
      </c>
    </row>
  </sheetData>
  <mergeCells count="4">
    <mergeCell ref="A3:E3"/>
    <mergeCell ref="A4:B4"/>
    <mergeCell ref="A88:E88"/>
    <mergeCell ref="A89:B8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2:O29"/>
  <sheetViews>
    <sheetView zoomScaleNormal="100" workbookViewId="0">
      <selection activeCell="B2" sqref="B2"/>
    </sheetView>
  </sheetViews>
  <sheetFormatPr defaultColWidth="8.7109375" defaultRowHeight="15"/>
  <cols>
    <col min="1" max="1" width="7.42578125" customWidth="1"/>
    <col min="2" max="2" width="27.28515625" customWidth="1"/>
    <col min="3" max="3" width="8.42578125" customWidth="1"/>
    <col min="4" max="4" width="8.140625" customWidth="1"/>
    <col min="5" max="5" width="8.28515625" customWidth="1"/>
    <col min="6" max="7" width="7.85546875" customWidth="1"/>
    <col min="8" max="8" width="7.5703125" customWidth="1"/>
    <col min="9" max="10" width="7.85546875" customWidth="1"/>
    <col min="11" max="11" width="7.7109375" customWidth="1"/>
    <col min="12" max="12" width="8" customWidth="1"/>
    <col min="13" max="13" width="7.85546875" customWidth="1"/>
    <col min="14" max="14" width="8" customWidth="1"/>
  </cols>
  <sheetData>
    <row r="2" spans="1:15">
      <c r="B2" t="s">
        <v>379</v>
      </c>
    </row>
    <row r="3" spans="1:15" ht="30" customHeight="1">
      <c r="A3" s="7" t="s">
        <v>320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20.100000000000001" customHeight="1">
      <c r="A4" s="182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4" t="s">
        <v>238</v>
      </c>
    </row>
    <row r="5" spans="1:15" ht="20.100000000000001" customHeight="1">
      <c r="A5" s="185" t="s">
        <v>315</v>
      </c>
      <c r="B5" s="186" t="s">
        <v>241</v>
      </c>
      <c r="C5" s="186" t="s">
        <v>321</v>
      </c>
      <c r="D5" s="186" t="s">
        <v>322</v>
      </c>
      <c r="E5" s="186" t="s">
        <v>323</v>
      </c>
      <c r="F5" s="186" t="s">
        <v>324</v>
      </c>
      <c r="G5" s="186" t="s">
        <v>325</v>
      </c>
      <c r="H5" s="186" t="s">
        <v>326</v>
      </c>
      <c r="I5" s="186" t="s">
        <v>327</v>
      </c>
      <c r="J5" s="186" t="s">
        <v>328</v>
      </c>
      <c r="K5" s="186" t="s">
        <v>329</v>
      </c>
      <c r="L5" s="186" t="s">
        <v>330</v>
      </c>
      <c r="M5" s="186" t="s">
        <v>331</v>
      </c>
      <c r="N5" s="186" t="s">
        <v>332</v>
      </c>
      <c r="O5" s="187" t="s">
        <v>333</v>
      </c>
    </row>
    <row r="6" spans="1:15" ht="20.100000000000001" customHeight="1">
      <c r="A6" s="188" t="s">
        <v>5</v>
      </c>
      <c r="B6" s="6" t="s">
        <v>239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1" customHeight="1">
      <c r="A7" s="189" t="s">
        <v>19</v>
      </c>
      <c r="B7" s="78" t="s">
        <v>242</v>
      </c>
      <c r="C7" s="190">
        <v>1294162</v>
      </c>
      <c r="D7" s="190">
        <v>1294162</v>
      </c>
      <c r="E7" s="190">
        <v>1294162</v>
      </c>
      <c r="F7" s="190">
        <v>1294162</v>
      </c>
      <c r="G7" s="190">
        <v>1294162</v>
      </c>
      <c r="H7" s="190">
        <v>1294162</v>
      </c>
      <c r="I7" s="190">
        <v>1294162</v>
      </c>
      <c r="J7" s="190">
        <v>1294162</v>
      </c>
      <c r="K7" s="190">
        <v>1294162</v>
      </c>
      <c r="L7" s="190">
        <v>1294162</v>
      </c>
      <c r="M7" s="190">
        <v>1294161</v>
      </c>
      <c r="N7" s="190">
        <v>1294161</v>
      </c>
      <c r="O7" s="191">
        <f t="shared" ref="O7:O16" si="0">SUM(C7:N7)</f>
        <v>15529942</v>
      </c>
    </row>
    <row r="8" spans="1:15" ht="21.75" customHeight="1">
      <c r="A8" s="192" t="s">
        <v>33</v>
      </c>
      <c r="B8" s="59" t="s">
        <v>334</v>
      </c>
      <c r="C8" s="193">
        <v>18000</v>
      </c>
      <c r="D8" s="193">
        <v>18000</v>
      </c>
      <c r="E8" s="193">
        <v>18000</v>
      </c>
      <c r="F8" s="193">
        <v>18000</v>
      </c>
      <c r="G8" s="193">
        <v>18000</v>
      </c>
      <c r="H8" s="193">
        <v>18000</v>
      </c>
      <c r="I8" s="193">
        <v>18000</v>
      </c>
      <c r="J8" s="193">
        <v>17000</v>
      </c>
      <c r="K8" s="193">
        <v>17000</v>
      </c>
      <c r="L8" s="193">
        <v>17000</v>
      </c>
      <c r="M8" s="193">
        <v>17000</v>
      </c>
      <c r="N8" s="193">
        <v>17000</v>
      </c>
      <c r="O8" s="194">
        <f t="shared" si="0"/>
        <v>211000</v>
      </c>
    </row>
    <row r="9" spans="1:15" ht="21.75" customHeight="1">
      <c r="A9" s="192" t="s">
        <v>47</v>
      </c>
      <c r="B9" s="77" t="s">
        <v>335</v>
      </c>
      <c r="C9" s="195">
        <v>0</v>
      </c>
      <c r="D9" s="195">
        <v>0</v>
      </c>
      <c r="E9" s="195">
        <v>0</v>
      </c>
      <c r="F9" s="195">
        <v>0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/>
      <c r="M9" s="195"/>
      <c r="N9" s="195"/>
      <c r="O9" s="196">
        <f t="shared" si="0"/>
        <v>0</v>
      </c>
    </row>
    <row r="10" spans="1:15" ht="20.100000000000001" customHeight="1">
      <c r="A10" s="192" t="s">
        <v>61</v>
      </c>
      <c r="B10" s="197" t="s">
        <v>247</v>
      </c>
      <c r="C10" s="193">
        <v>192000</v>
      </c>
      <c r="D10" s="193">
        <v>192000</v>
      </c>
      <c r="E10" s="193">
        <v>192000</v>
      </c>
      <c r="F10" s="193">
        <v>192000</v>
      </c>
      <c r="G10" s="193">
        <v>192000</v>
      </c>
      <c r="H10" s="193">
        <v>192000</v>
      </c>
      <c r="I10" s="193">
        <v>192000</v>
      </c>
      <c r="J10" s="193">
        <v>192000</v>
      </c>
      <c r="K10" s="193">
        <v>191000</v>
      </c>
      <c r="L10" s="193">
        <v>191000</v>
      </c>
      <c r="M10" s="193">
        <v>191000</v>
      </c>
      <c r="N10" s="193">
        <v>191000</v>
      </c>
      <c r="O10" s="194">
        <f t="shared" si="0"/>
        <v>2300000</v>
      </c>
    </row>
    <row r="11" spans="1:15" ht="20.100000000000001" customHeight="1">
      <c r="A11" s="192" t="s">
        <v>83</v>
      </c>
      <c r="B11" s="197" t="s">
        <v>336</v>
      </c>
      <c r="C11" s="193">
        <v>145917</v>
      </c>
      <c r="D11" s="193">
        <v>145917</v>
      </c>
      <c r="E11" s="193">
        <v>145917</v>
      </c>
      <c r="F11" s="193">
        <v>145917</v>
      </c>
      <c r="G11" s="193">
        <v>145917</v>
      </c>
      <c r="H11" s="193">
        <v>145917</v>
      </c>
      <c r="I11" s="193">
        <v>145917</v>
      </c>
      <c r="J11" s="193">
        <v>145917</v>
      </c>
      <c r="K11" s="193">
        <v>145916</v>
      </c>
      <c r="L11" s="193">
        <v>145916</v>
      </c>
      <c r="M11" s="193">
        <v>145916</v>
      </c>
      <c r="N11" s="193">
        <v>145916</v>
      </c>
      <c r="O11" s="194">
        <f t="shared" si="0"/>
        <v>1751000</v>
      </c>
    </row>
    <row r="12" spans="1:15" ht="20.100000000000001" customHeight="1">
      <c r="A12" s="192" t="s">
        <v>95</v>
      </c>
      <c r="B12" s="197" t="s">
        <v>288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4">
        <f t="shared" si="0"/>
        <v>0</v>
      </c>
    </row>
    <row r="13" spans="1:15" ht="20.100000000000001" customHeight="1">
      <c r="A13" s="192" t="s">
        <v>105</v>
      </c>
      <c r="B13" s="197" t="s">
        <v>248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4">
        <f t="shared" si="0"/>
        <v>0</v>
      </c>
    </row>
    <row r="14" spans="1:15" ht="21" customHeight="1">
      <c r="A14" s="192" t="s">
        <v>115</v>
      </c>
      <c r="B14" s="59" t="s">
        <v>337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4">
        <f t="shared" si="0"/>
        <v>0</v>
      </c>
    </row>
    <row r="15" spans="1:15" ht="20.100000000000001" customHeight="1">
      <c r="A15" s="192" t="s">
        <v>117</v>
      </c>
      <c r="B15" s="197" t="s">
        <v>338</v>
      </c>
      <c r="C15" s="193">
        <v>1003880</v>
      </c>
      <c r="D15" s="193">
        <v>1003880</v>
      </c>
      <c r="E15" s="193">
        <v>1003880</v>
      </c>
      <c r="F15" s="193">
        <v>1003880</v>
      </c>
      <c r="G15" s="193">
        <v>1003880</v>
      </c>
      <c r="H15" s="193">
        <v>1003880</v>
      </c>
      <c r="I15" s="193">
        <v>1003880</v>
      </c>
      <c r="J15" s="193">
        <v>1003880</v>
      </c>
      <c r="K15" s="193">
        <v>1003880</v>
      </c>
      <c r="L15" s="193">
        <v>1003880</v>
      </c>
      <c r="M15" s="193">
        <v>1003880</v>
      </c>
      <c r="N15" s="193">
        <v>1003880</v>
      </c>
      <c r="O15" s="194">
        <f t="shared" si="0"/>
        <v>12046560</v>
      </c>
    </row>
    <row r="16" spans="1:15" ht="20.100000000000001" customHeight="1">
      <c r="A16" s="188" t="s">
        <v>125</v>
      </c>
      <c r="B16" s="198" t="s">
        <v>339</v>
      </c>
      <c r="C16" s="199">
        <f t="shared" ref="C16:N16" si="1">SUM(C7:C15)</f>
        <v>2653959</v>
      </c>
      <c r="D16" s="199">
        <f t="shared" si="1"/>
        <v>2653959</v>
      </c>
      <c r="E16" s="199">
        <f t="shared" si="1"/>
        <v>2653959</v>
      </c>
      <c r="F16" s="199">
        <f t="shared" si="1"/>
        <v>2653959</v>
      </c>
      <c r="G16" s="199">
        <f t="shared" si="1"/>
        <v>2653959</v>
      </c>
      <c r="H16" s="199">
        <f t="shared" si="1"/>
        <v>2653959</v>
      </c>
      <c r="I16" s="199">
        <f t="shared" si="1"/>
        <v>2653959</v>
      </c>
      <c r="J16" s="199">
        <f t="shared" si="1"/>
        <v>2652959</v>
      </c>
      <c r="K16" s="199">
        <f t="shared" si="1"/>
        <v>2651958</v>
      </c>
      <c r="L16" s="199">
        <f t="shared" si="1"/>
        <v>2651958</v>
      </c>
      <c r="M16" s="199">
        <f t="shared" si="1"/>
        <v>2651957</v>
      </c>
      <c r="N16" s="199">
        <f t="shared" si="1"/>
        <v>2651957</v>
      </c>
      <c r="O16" s="200">
        <f t="shared" si="0"/>
        <v>31838502</v>
      </c>
    </row>
    <row r="17" spans="1:15" ht="20.100000000000001" customHeight="1">
      <c r="A17" s="188" t="s">
        <v>135</v>
      </c>
      <c r="B17" s="6" t="s">
        <v>240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0.100000000000001" customHeight="1">
      <c r="A18" s="201" t="s">
        <v>141</v>
      </c>
      <c r="B18" s="202" t="s">
        <v>243</v>
      </c>
      <c r="C18" s="195">
        <v>382000</v>
      </c>
      <c r="D18" s="195">
        <v>382000</v>
      </c>
      <c r="E18" s="195">
        <v>382000</v>
      </c>
      <c r="F18" s="195">
        <v>382000</v>
      </c>
      <c r="G18" s="195">
        <v>382000</v>
      </c>
      <c r="H18" s="195">
        <v>382000</v>
      </c>
      <c r="I18" s="195">
        <v>382000</v>
      </c>
      <c r="J18" s="195">
        <v>382000</v>
      </c>
      <c r="K18" s="195">
        <v>382000</v>
      </c>
      <c r="L18" s="195">
        <v>382000</v>
      </c>
      <c r="M18" s="195">
        <v>383000</v>
      </c>
      <c r="N18" s="195">
        <v>383000</v>
      </c>
      <c r="O18" s="196">
        <f t="shared" ref="O18:O28" si="2">SUM(C18:N18)</f>
        <v>4586000</v>
      </c>
    </row>
    <row r="19" spans="1:15" ht="21.75" customHeight="1">
      <c r="A19" s="192" t="s">
        <v>149</v>
      </c>
      <c r="B19" s="59" t="s">
        <v>169</v>
      </c>
      <c r="C19" s="193">
        <v>68000</v>
      </c>
      <c r="D19" s="193">
        <v>68000</v>
      </c>
      <c r="E19" s="193">
        <v>68000</v>
      </c>
      <c r="F19" s="193">
        <v>68000</v>
      </c>
      <c r="G19" s="193">
        <v>68000</v>
      </c>
      <c r="H19" s="193">
        <v>68000</v>
      </c>
      <c r="I19" s="193">
        <v>68000</v>
      </c>
      <c r="J19" s="193">
        <v>68000</v>
      </c>
      <c r="K19" s="193">
        <v>68000</v>
      </c>
      <c r="L19" s="193">
        <v>68000</v>
      </c>
      <c r="M19" s="193">
        <v>69000</v>
      </c>
      <c r="N19" s="193">
        <v>69000</v>
      </c>
      <c r="O19" s="194">
        <f t="shared" si="2"/>
        <v>818000</v>
      </c>
    </row>
    <row r="20" spans="1:15" ht="20.100000000000001" customHeight="1">
      <c r="A20" s="192" t="s">
        <v>159</v>
      </c>
      <c r="B20" s="197" t="s">
        <v>170</v>
      </c>
      <c r="C20" s="193">
        <v>1208750</v>
      </c>
      <c r="D20" s="193">
        <v>1208750</v>
      </c>
      <c r="E20" s="193">
        <v>1208750</v>
      </c>
      <c r="F20" s="193">
        <v>1208750</v>
      </c>
      <c r="G20" s="193">
        <v>1208750</v>
      </c>
      <c r="H20" s="193">
        <v>1208750</v>
      </c>
      <c r="I20" s="193">
        <v>1208750</v>
      </c>
      <c r="J20" s="193">
        <v>1208750</v>
      </c>
      <c r="K20" s="193">
        <v>1208750</v>
      </c>
      <c r="L20" s="193">
        <v>1208750</v>
      </c>
      <c r="M20" s="193">
        <v>1208750</v>
      </c>
      <c r="N20" s="193">
        <v>1208750</v>
      </c>
      <c r="O20" s="194">
        <f t="shared" si="2"/>
        <v>14505000</v>
      </c>
    </row>
    <row r="21" spans="1:15" ht="20.100000000000001" customHeight="1">
      <c r="A21" s="192" t="s">
        <v>161</v>
      </c>
      <c r="B21" s="197" t="s">
        <v>171</v>
      </c>
      <c r="C21" s="193">
        <v>140000</v>
      </c>
      <c r="D21" s="193">
        <v>140000</v>
      </c>
      <c r="E21" s="193">
        <v>140000</v>
      </c>
      <c r="F21" s="193">
        <v>140000</v>
      </c>
      <c r="G21" s="193">
        <v>140000</v>
      </c>
      <c r="H21" s="193">
        <v>140000</v>
      </c>
      <c r="I21" s="193">
        <v>140000</v>
      </c>
      <c r="J21" s="193">
        <v>140000</v>
      </c>
      <c r="K21" s="193">
        <v>140000</v>
      </c>
      <c r="L21" s="193">
        <v>139000</v>
      </c>
      <c r="M21" s="193">
        <v>139000</v>
      </c>
      <c r="N21" s="193">
        <v>139000</v>
      </c>
      <c r="O21" s="194">
        <f t="shared" si="2"/>
        <v>1677000</v>
      </c>
    </row>
    <row r="22" spans="1:15" ht="20.100000000000001" customHeight="1">
      <c r="A22" s="192" t="s">
        <v>163</v>
      </c>
      <c r="B22" s="197" t="s">
        <v>173</v>
      </c>
      <c r="C22" s="193">
        <v>171596</v>
      </c>
      <c r="D22" s="193">
        <v>171596</v>
      </c>
      <c r="E22" s="193">
        <v>171596</v>
      </c>
      <c r="F22" s="193">
        <v>171596</v>
      </c>
      <c r="G22" s="193">
        <v>171596</v>
      </c>
      <c r="H22" s="193">
        <v>171596</v>
      </c>
      <c r="I22" s="193">
        <v>171596</v>
      </c>
      <c r="J22" s="193">
        <v>171596</v>
      </c>
      <c r="K22" s="193">
        <v>171596</v>
      </c>
      <c r="L22" s="193">
        <v>171596</v>
      </c>
      <c r="M22" s="193">
        <v>171595</v>
      </c>
      <c r="N22" s="193">
        <v>171595</v>
      </c>
      <c r="O22" s="194">
        <f t="shared" si="2"/>
        <v>2059150</v>
      </c>
    </row>
    <row r="23" spans="1:15" ht="20.100000000000001" customHeight="1">
      <c r="A23" s="192" t="s">
        <v>261</v>
      </c>
      <c r="B23" s="197" t="s">
        <v>250</v>
      </c>
      <c r="C23" s="193">
        <v>47597</v>
      </c>
      <c r="D23" s="193">
        <v>47597</v>
      </c>
      <c r="E23" s="193">
        <v>47597</v>
      </c>
      <c r="F23" s="193">
        <v>47597</v>
      </c>
      <c r="G23" s="193">
        <v>47597</v>
      </c>
      <c r="H23" s="193">
        <v>47597</v>
      </c>
      <c r="I23" s="193">
        <v>47595</v>
      </c>
      <c r="J23" s="193">
        <v>47595</v>
      </c>
      <c r="K23" s="193">
        <v>47595</v>
      </c>
      <c r="L23" s="193">
        <v>47595</v>
      </c>
      <c r="M23" s="193">
        <v>47596</v>
      </c>
      <c r="N23" s="193">
        <v>47596</v>
      </c>
      <c r="O23" s="194">
        <f t="shared" si="2"/>
        <v>571154</v>
      </c>
    </row>
    <row r="24" spans="1:15" ht="20.100000000000001" customHeight="1">
      <c r="A24" s="192" t="s">
        <v>264</v>
      </c>
      <c r="B24" s="197" t="s">
        <v>194</v>
      </c>
      <c r="C24" s="193">
        <v>17000</v>
      </c>
      <c r="D24" s="193">
        <v>17000</v>
      </c>
      <c r="E24" s="193">
        <v>17000</v>
      </c>
      <c r="F24" s="193">
        <v>17000</v>
      </c>
      <c r="G24" s="193">
        <v>17000</v>
      </c>
      <c r="H24" s="193">
        <v>17000</v>
      </c>
      <c r="I24" s="193">
        <v>17000</v>
      </c>
      <c r="J24" s="193">
        <v>17000</v>
      </c>
      <c r="K24" s="193">
        <v>16000</v>
      </c>
      <c r="L24" s="193">
        <v>16000</v>
      </c>
      <c r="M24" s="193">
        <v>16000</v>
      </c>
      <c r="N24" s="193">
        <v>16000</v>
      </c>
      <c r="O24" s="194">
        <f t="shared" si="2"/>
        <v>200000</v>
      </c>
    </row>
    <row r="25" spans="1:15" ht="20.100000000000001" customHeight="1">
      <c r="A25" s="192" t="s">
        <v>267</v>
      </c>
      <c r="B25" s="59" t="s">
        <v>196</v>
      </c>
      <c r="C25" s="193">
        <v>567000</v>
      </c>
      <c r="D25" s="193">
        <v>567000</v>
      </c>
      <c r="E25" s="193">
        <v>567000</v>
      </c>
      <c r="F25" s="193">
        <v>567000</v>
      </c>
      <c r="G25" s="193">
        <v>567000</v>
      </c>
      <c r="H25" s="193">
        <v>567000</v>
      </c>
      <c r="I25" s="193">
        <v>567000</v>
      </c>
      <c r="J25" s="193">
        <v>567000</v>
      </c>
      <c r="K25" s="193">
        <v>567000</v>
      </c>
      <c r="L25" s="193">
        <v>566000</v>
      </c>
      <c r="M25" s="193">
        <v>566000</v>
      </c>
      <c r="N25" s="193">
        <v>566000</v>
      </c>
      <c r="O25" s="194">
        <f t="shared" si="2"/>
        <v>6801000</v>
      </c>
    </row>
    <row r="26" spans="1:15" ht="20.100000000000001" customHeight="1">
      <c r="A26" s="192" t="s">
        <v>269</v>
      </c>
      <c r="B26" s="197" t="s">
        <v>198</v>
      </c>
      <c r="C26" s="193">
        <v>0</v>
      </c>
      <c r="D26" s="193">
        <v>0</v>
      </c>
      <c r="E26" s="193">
        <v>0</v>
      </c>
      <c r="F26" s="193">
        <v>0</v>
      </c>
      <c r="G26" s="193">
        <v>0</v>
      </c>
      <c r="H26" s="193">
        <v>0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0</v>
      </c>
      <c r="O26" s="194">
        <f t="shared" si="2"/>
        <v>0</v>
      </c>
    </row>
    <row r="27" spans="1:15" ht="20.100000000000001" customHeight="1">
      <c r="A27" s="192" t="s">
        <v>272</v>
      </c>
      <c r="B27" s="197" t="s">
        <v>340</v>
      </c>
      <c r="C27" s="193">
        <v>52016</v>
      </c>
      <c r="D27" s="193">
        <v>52016</v>
      </c>
      <c r="E27" s="193">
        <v>52016</v>
      </c>
      <c r="F27" s="193">
        <v>52016</v>
      </c>
      <c r="G27" s="193">
        <v>52016</v>
      </c>
      <c r="H27" s="193">
        <v>52016</v>
      </c>
      <c r="I27" s="193">
        <v>52018</v>
      </c>
      <c r="J27" s="193">
        <v>51018</v>
      </c>
      <c r="K27" s="193">
        <v>51017</v>
      </c>
      <c r="L27" s="193">
        <v>53017</v>
      </c>
      <c r="M27" s="193">
        <v>51016</v>
      </c>
      <c r="N27" s="193">
        <v>51016</v>
      </c>
      <c r="O27" s="194">
        <f t="shared" si="2"/>
        <v>621198</v>
      </c>
    </row>
    <row r="28" spans="1:15" ht="20.100000000000001" customHeight="1">
      <c r="A28" s="203" t="s">
        <v>275</v>
      </c>
      <c r="B28" s="198" t="s">
        <v>341</v>
      </c>
      <c r="C28" s="199">
        <f t="shared" ref="C28:N28" si="3">SUM(C18:C27)</f>
        <v>2653959</v>
      </c>
      <c r="D28" s="199">
        <f t="shared" si="3"/>
        <v>2653959</v>
      </c>
      <c r="E28" s="199">
        <f t="shared" si="3"/>
        <v>2653959</v>
      </c>
      <c r="F28" s="199">
        <f t="shared" si="3"/>
        <v>2653959</v>
      </c>
      <c r="G28" s="199">
        <f t="shared" si="3"/>
        <v>2653959</v>
      </c>
      <c r="H28" s="199">
        <f t="shared" si="3"/>
        <v>2653959</v>
      </c>
      <c r="I28" s="199">
        <f t="shared" si="3"/>
        <v>2653959</v>
      </c>
      <c r="J28" s="199">
        <f t="shared" si="3"/>
        <v>2652959</v>
      </c>
      <c r="K28" s="199">
        <f t="shared" si="3"/>
        <v>2651958</v>
      </c>
      <c r="L28" s="199">
        <f t="shared" si="3"/>
        <v>2651958</v>
      </c>
      <c r="M28" s="199">
        <f t="shared" si="3"/>
        <v>2651957</v>
      </c>
      <c r="N28" s="199">
        <f t="shared" si="3"/>
        <v>2651957</v>
      </c>
      <c r="O28" s="200">
        <f t="shared" si="2"/>
        <v>31838502</v>
      </c>
    </row>
    <row r="29" spans="1:15" ht="20.100000000000001" customHeight="1">
      <c r="A29" s="203" t="s">
        <v>278</v>
      </c>
      <c r="B29" s="204" t="s">
        <v>342</v>
      </c>
      <c r="C29" s="205">
        <f t="shared" ref="C29:O29" si="4">C16-C28</f>
        <v>0</v>
      </c>
      <c r="D29" s="205">
        <f t="shared" si="4"/>
        <v>0</v>
      </c>
      <c r="E29" s="205">
        <f t="shared" si="4"/>
        <v>0</v>
      </c>
      <c r="F29" s="205">
        <f t="shared" si="4"/>
        <v>0</v>
      </c>
      <c r="G29" s="205">
        <f t="shared" si="4"/>
        <v>0</v>
      </c>
      <c r="H29" s="205">
        <f t="shared" si="4"/>
        <v>0</v>
      </c>
      <c r="I29" s="205">
        <f t="shared" si="4"/>
        <v>0</v>
      </c>
      <c r="J29" s="205">
        <f t="shared" si="4"/>
        <v>0</v>
      </c>
      <c r="K29" s="205">
        <f t="shared" si="4"/>
        <v>0</v>
      </c>
      <c r="L29" s="205">
        <f t="shared" si="4"/>
        <v>0</v>
      </c>
      <c r="M29" s="205">
        <f t="shared" si="4"/>
        <v>0</v>
      </c>
      <c r="N29" s="205">
        <f t="shared" si="4"/>
        <v>0</v>
      </c>
      <c r="O29" s="205">
        <f t="shared" si="4"/>
        <v>0</v>
      </c>
    </row>
  </sheetData>
  <mergeCells count="3">
    <mergeCell ref="A3:O3"/>
    <mergeCell ref="B6:O6"/>
    <mergeCell ref="B17:O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8"/>
  <sheetViews>
    <sheetView zoomScaleNormal="100" workbookViewId="0"/>
  </sheetViews>
  <sheetFormatPr defaultColWidth="8.7109375" defaultRowHeight="15"/>
  <cols>
    <col min="1" max="1" width="52" customWidth="1"/>
    <col min="2" max="2" width="36.28515625" customWidth="1"/>
  </cols>
  <sheetData>
    <row r="1" spans="1:2">
      <c r="A1" t="s">
        <v>380</v>
      </c>
    </row>
    <row r="4" spans="1:2" ht="20.100000000000001" customHeight="1">
      <c r="A4" s="5" t="s">
        <v>343</v>
      </c>
      <c r="B4" s="5"/>
    </row>
    <row r="5" spans="1:2" ht="20.100000000000001" customHeight="1">
      <c r="A5" s="206"/>
      <c r="B5" s="207" t="s">
        <v>344</v>
      </c>
    </row>
    <row r="6" spans="1:2" ht="20.100000000000001" customHeight="1">
      <c r="A6" s="208" t="s">
        <v>345</v>
      </c>
      <c r="B6" s="209" t="s">
        <v>346</v>
      </c>
    </row>
    <row r="7" spans="1:2" ht="20.100000000000001" customHeight="1">
      <c r="A7" s="210">
        <v>1</v>
      </c>
      <c r="B7" s="211">
        <v>2</v>
      </c>
    </row>
    <row r="8" spans="1:2" ht="20.100000000000001" customHeight="1">
      <c r="A8" s="212" t="s">
        <v>8</v>
      </c>
      <c r="B8" s="213">
        <v>12053251</v>
      </c>
    </row>
    <row r="9" spans="1:2" ht="20.100000000000001" customHeight="1">
      <c r="A9" s="214" t="s">
        <v>347</v>
      </c>
      <c r="B9" s="213"/>
    </row>
    <row r="10" spans="1:2" ht="20.100000000000001" customHeight="1">
      <c r="A10" s="214" t="s">
        <v>348</v>
      </c>
      <c r="B10" s="213">
        <v>1676691</v>
      </c>
    </row>
    <row r="11" spans="1:2" ht="20.100000000000001" customHeight="1">
      <c r="A11" s="214" t="s">
        <v>349</v>
      </c>
      <c r="B11" s="213">
        <v>1800000</v>
      </c>
    </row>
    <row r="12" spans="1:2" ht="20.100000000000001" customHeight="1">
      <c r="A12" s="214" t="s">
        <v>16</v>
      </c>
      <c r="B12" s="213"/>
    </row>
    <row r="13" spans="1:2" ht="20.100000000000001" customHeight="1">
      <c r="A13" s="214"/>
      <c r="B13" s="213"/>
    </row>
    <row r="14" spans="1:2" ht="20.100000000000001" customHeight="1">
      <c r="A14" s="214"/>
      <c r="B14" s="213"/>
    </row>
    <row r="15" spans="1:2" ht="20.100000000000001" customHeight="1">
      <c r="A15" s="214"/>
      <c r="B15" s="213"/>
    </row>
    <row r="16" spans="1:2" ht="20.100000000000001" customHeight="1">
      <c r="A16" s="214"/>
      <c r="B16" s="213"/>
    </row>
    <row r="17" spans="1:2" ht="20.100000000000001" customHeight="1">
      <c r="A17" s="214"/>
      <c r="B17" s="213"/>
    </row>
    <row r="18" spans="1:2" ht="20.100000000000001" customHeight="1">
      <c r="A18" s="214"/>
      <c r="B18" s="213"/>
    </row>
    <row r="19" spans="1:2" ht="20.100000000000001" customHeight="1">
      <c r="A19" s="214"/>
      <c r="B19" s="213"/>
    </row>
    <row r="20" spans="1:2" ht="20.100000000000001" customHeight="1">
      <c r="A20" s="214"/>
      <c r="B20" s="213"/>
    </row>
    <row r="21" spans="1:2" ht="20.100000000000001" customHeight="1">
      <c r="A21" s="214"/>
      <c r="B21" s="213"/>
    </row>
    <row r="22" spans="1:2" ht="20.100000000000001" customHeight="1">
      <c r="A22" s="214"/>
      <c r="B22" s="213"/>
    </row>
    <row r="23" spans="1:2" ht="20.100000000000001" customHeight="1">
      <c r="A23" s="214"/>
      <c r="B23" s="213"/>
    </row>
    <row r="24" spans="1:2" ht="20.100000000000001" customHeight="1">
      <c r="A24" s="214"/>
      <c r="B24" s="213"/>
    </row>
    <row r="25" spans="1:2" ht="20.100000000000001" customHeight="1">
      <c r="A25" s="214"/>
      <c r="B25" s="213"/>
    </row>
    <row r="26" spans="1:2" ht="20.100000000000001" customHeight="1">
      <c r="A26" s="214"/>
      <c r="B26" s="213"/>
    </row>
    <row r="27" spans="1:2" ht="20.100000000000001" customHeight="1">
      <c r="A27" s="215"/>
      <c r="B27" s="213"/>
    </row>
    <row r="28" spans="1:2" ht="20.100000000000001" customHeight="1">
      <c r="A28" s="216" t="s">
        <v>333</v>
      </c>
      <c r="B28" s="217">
        <f>SUM(B8:B27)</f>
        <v>15529942</v>
      </c>
    </row>
  </sheetData>
  <mergeCells count="1">
    <mergeCell ref="A4:B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0"/>
  <sheetViews>
    <sheetView zoomScaleNormal="100" workbookViewId="0">
      <selection activeCell="B1" sqref="B1"/>
    </sheetView>
  </sheetViews>
  <sheetFormatPr defaultColWidth="8.7109375" defaultRowHeight="15"/>
  <cols>
    <col min="2" max="2" width="26.5703125" customWidth="1"/>
    <col min="3" max="3" width="19.5703125" customWidth="1"/>
    <col min="4" max="4" width="13" customWidth="1"/>
  </cols>
  <sheetData>
    <row r="1" spans="1:4">
      <c r="B1" t="s">
        <v>381</v>
      </c>
    </row>
    <row r="3" spans="1:4" ht="27.6" customHeight="1">
      <c r="B3" s="4" t="s">
        <v>350</v>
      </c>
      <c r="C3" s="4"/>
      <c r="D3" s="218"/>
    </row>
    <row r="4" spans="1:4" ht="15.75">
      <c r="A4" s="219"/>
      <c r="B4" s="219"/>
      <c r="C4" s="219"/>
      <c r="D4" s="219"/>
    </row>
    <row r="5" spans="1:4">
      <c r="A5" s="220"/>
      <c r="B5" s="220"/>
      <c r="C5" s="3" t="s">
        <v>238</v>
      </c>
      <c r="D5" s="3"/>
    </row>
    <row r="6" spans="1:4" ht="25.5">
      <c r="A6" s="221" t="s">
        <v>2</v>
      </c>
      <c r="B6" s="222" t="s">
        <v>351</v>
      </c>
      <c r="C6" s="222" t="s">
        <v>352</v>
      </c>
      <c r="D6" s="223" t="s">
        <v>353</v>
      </c>
    </row>
    <row r="7" spans="1:4">
      <c r="A7" s="224" t="s">
        <v>5</v>
      </c>
      <c r="B7" s="225" t="s">
        <v>354</v>
      </c>
      <c r="C7" s="225" t="s">
        <v>355</v>
      </c>
      <c r="D7" s="226">
        <v>15000</v>
      </c>
    </row>
    <row r="8" spans="1:4">
      <c r="A8" s="227" t="s">
        <v>19</v>
      </c>
      <c r="B8" s="228" t="s">
        <v>356</v>
      </c>
      <c r="C8" s="228" t="s">
        <v>355</v>
      </c>
      <c r="D8" s="229">
        <v>10000</v>
      </c>
    </row>
    <row r="9" spans="1:4">
      <c r="A9" s="227" t="s">
        <v>33</v>
      </c>
      <c r="B9" s="228"/>
      <c r="C9" s="228"/>
      <c r="D9" s="229"/>
    </row>
    <row r="10" spans="1:4">
      <c r="A10" s="227" t="s">
        <v>47</v>
      </c>
      <c r="B10" s="228"/>
      <c r="C10" s="228"/>
      <c r="D10" s="229"/>
    </row>
    <row r="11" spans="1:4">
      <c r="A11" s="227" t="s">
        <v>61</v>
      </c>
      <c r="B11" s="228"/>
      <c r="C11" s="228"/>
      <c r="D11" s="229"/>
    </row>
    <row r="12" spans="1:4">
      <c r="A12" s="227" t="s">
        <v>83</v>
      </c>
      <c r="B12" s="228"/>
      <c r="C12" s="228"/>
      <c r="D12" s="229"/>
    </row>
    <row r="13" spans="1:4">
      <c r="A13" s="227" t="s">
        <v>95</v>
      </c>
      <c r="B13" s="228"/>
      <c r="C13" s="228"/>
      <c r="D13" s="229"/>
    </row>
    <row r="14" spans="1:4">
      <c r="A14" s="227" t="s">
        <v>105</v>
      </c>
      <c r="B14" s="228"/>
      <c r="C14" s="228"/>
      <c r="D14" s="229"/>
    </row>
    <row r="15" spans="1:4">
      <c r="A15" s="227" t="s">
        <v>115</v>
      </c>
      <c r="B15" s="228"/>
      <c r="C15" s="228"/>
      <c r="D15" s="229"/>
    </row>
    <row r="16" spans="1:4">
      <c r="A16" s="227" t="s">
        <v>117</v>
      </c>
      <c r="B16" s="228"/>
      <c r="C16" s="228"/>
      <c r="D16" s="229"/>
    </row>
    <row r="17" spans="1:4">
      <c r="A17" s="227" t="s">
        <v>125</v>
      </c>
      <c r="B17" s="228"/>
      <c r="C17" s="228"/>
      <c r="D17" s="229"/>
    </row>
    <row r="18" spans="1:4">
      <c r="A18" s="227" t="s">
        <v>135</v>
      </c>
      <c r="B18" s="228"/>
      <c r="C18" s="228"/>
      <c r="D18" s="229"/>
    </row>
    <row r="19" spans="1:4">
      <c r="A19" s="227" t="s">
        <v>141</v>
      </c>
      <c r="B19" s="228"/>
      <c r="C19" s="228"/>
      <c r="D19" s="229"/>
    </row>
    <row r="20" spans="1:4">
      <c r="A20" s="227" t="s">
        <v>149</v>
      </c>
      <c r="B20" s="228"/>
      <c r="C20" s="228"/>
      <c r="D20" s="229"/>
    </row>
    <row r="21" spans="1:4">
      <c r="A21" s="227" t="s">
        <v>159</v>
      </c>
      <c r="B21" s="228"/>
      <c r="C21" s="228"/>
      <c r="D21" s="229"/>
    </row>
    <row r="22" spans="1:4">
      <c r="A22" s="227" t="s">
        <v>161</v>
      </c>
      <c r="B22" s="228"/>
      <c r="C22" s="228"/>
      <c r="D22" s="229"/>
    </row>
    <row r="23" spans="1:4">
      <c r="A23" s="227" t="s">
        <v>163</v>
      </c>
      <c r="B23" s="228"/>
      <c r="C23" s="228"/>
      <c r="D23" s="229"/>
    </row>
    <row r="24" spans="1:4">
      <c r="A24" s="227" t="s">
        <v>261</v>
      </c>
      <c r="B24" s="228"/>
      <c r="C24" s="228"/>
      <c r="D24" s="229"/>
    </row>
    <row r="25" spans="1:4">
      <c r="A25" s="227" t="s">
        <v>264</v>
      </c>
      <c r="B25" s="228"/>
      <c r="C25" s="228"/>
      <c r="D25" s="229"/>
    </row>
    <row r="26" spans="1:4">
      <c r="A26" s="227" t="s">
        <v>267</v>
      </c>
      <c r="B26" s="228"/>
      <c r="C26" s="228"/>
      <c r="D26" s="229"/>
    </row>
    <row r="27" spans="1:4">
      <c r="A27" s="227" t="s">
        <v>269</v>
      </c>
      <c r="B27" s="228"/>
      <c r="C27" s="228"/>
      <c r="D27" s="229"/>
    </row>
    <row r="28" spans="1:4">
      <c r="A28" s="227" t="s">
        <v>272</v>
      </c>
      <c r="B28" s="228"/>
      <c r="C28" s="228"/>
      <c r="D28" s="229"/>
    </row>
    <row r="29" spans="1:4">
      <c r="A29" s="227" t="s">
        <v>275</v>
      </c>
      <c r="B29" s="228"/>
      <c r="C29" s="228"/>
      <c r="D29" s="229"/>
    </row>
    <row r="30" spans="1:4">
      <c r="A30" s="227" t="s">
        <v>278</v>
      </c>
      <c r="B30" s="228"/>
      <c r="C30" s="228"/>
      <c r="D30" s="229"/>
    </row>
    <row r="31" spans="1:4">
      <c r="A31" s="227" t="s">
        <v>281</v>
      </c>
      <c r="B31" s="228"/>
      <c r="C31" s="228"/>
      <c r="D31" s="229"/>
    </row>
    <row r="32" spans="1:4">
      <c r="A32" s="227" t="s">
        <v>307</v>
      </c>
      <c r="B32" s="228"/>
      <c r="C32" s="228"/>
      <c r="D32" s="229"/>
    </row>
    <row r="33" spans="1:4">
      <c r="A33" s="227" t="s">
        <v>310</v>
      </c>
      <c r="B33" s="228"/>
      <c r="C33" s="228"/>
      <c r="D33" s="229"/>
    </row>
    <row r="34" spans="1:4">
      <c r="A34" s="227" t="s">
        <v>311</v>
      </c>
      <c r="B34" s="228"/>
      <c r="C34" s="228"/>
      <c r="D34" s="229"/>
    </row>
    <row r="35" spans="1:4">
      <c r="A35" s="227" t="s">
        <v>357</v>
      </c>
      <c r="B35" s="228"/>
      <c r="C35" s="228"/>
      <c r="D35" s="229"/>
    </row>
    <row r="36" spans="1:4">
      <c r="A36" s="227" t="s">
        <v>358</v>
      </c>
      <c r="B36" s="228"/>
      <c r="C36" s="228"/>
      <c r="D36" s="229"/>
    </row>
    <row r="37" spans="1:4">
      <c r="A37" s="227" t="s">
        <v>359</v>
      </c>
      <c r="B37" s="228"/>
      <c r="C37" s="228"/>
      <c r="D37" s="229"/>
    </row>
    <row r="38" spans="1:4">
      <c r="A38" s="227" t="s">
        <v>360</v>
      </c>
      <c r="B38" s="228"/>
      <c r="C38" s="228"/>
      <c r="D38" s="229"/>
    </row>
    <row r="39" spans="1:4">
      <c r="A39" s="230" t="s">
        <v>361</v>
      </c>
      <c r="B39" s="231"/>
      <c r="C39" s="231"/>
      <c r="D39" s="232"/>
    </row>
    <row r="40" spans="1:4">
      <c r="A40" s="2" t="s">
        <v>333</v>
      </c>
      <c r="B40" s="2"/>
      <c r="C40" s="233"/>
      <c r="D40" s="234">
        <f>SUM(D7:D39)</f>
        <v>25000</v>
      </c>
    </row>
  </sheetData>
  <mergeCells count="3">
    <mergeCell ref="B3:C3"/>
    <mergeCell ref="C5:D5"/>
    <mergeCell ref="A40:B40"/>
  </mergeCells>
  <conditionalFormatting sqref="D40">
    <cfRule type="cellIs" dxfId="0" priority="2" operator="equal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workbookViewId="0"/>
  </sheetViews>
  <sheetFormatPr defaultColWidth="8.7109375" defaultRowHeight="15"/>
  <cols>
    <col min="1" max="1" width="28" customWidth="1"/>
    <col min="2" max="2" width="13.28515625" customWidth="1"/>
    <col min="3" max="3" width="11.7109375" customWidth="1"/>
    <col min="4" max="4" width="10.7109375" customWidth="1"/>
    <col min="5" max="5" width="12.140625" customWidth="1"/>
    <col min="6" max="6" width="12.5703125" customWidth="1"/>
  </cols>
  <sheetData>
    <row r="1" spans="1:6">
      <c r="A1" t="s">
        <v>382</v>
      </c>
    </row>
    <row r="2" spans="1:6" ht="15.75" customHeight="1">
      <c r="A2" s="1" t="s">
        <v>362</v>
      </c>
      <c r="B2" s="1"/>
      <c r="C2" s="1"/>
      <c r="D2" s="1"/>
      <c r="E2" s="1"/>
      <c r="F2" s="1"/>
    </row>
    <row r="3" spans="1:6">
      <c r="A3" s="84"/>
      <c r="B3" s="83"/>
      <c r="C3" s="83"/>
      <c r="D3" s="83"/>
      <c r="E3" s="83"/>
      <c r="F3" s="235" t="s">
        <v>238</v>
      </c>
    </row>
    <row r="4" spans="1:6" ht="36">
      <c r="A4" s="86" t="s">
        <v>363</v>
      </c>
      <c r="B4" s="87" t="s">
        <v>364</v>
      </c>
      <c r="C4" s="87" t="s">
        <v>365</v>
      </c>
      <c r="D4" s="87" t="s">
        <v>366</v>
      </c>
      <c r="E4" s="87" t="s">
        <v>4</v>
      </c>
      <c r="F4" s="88" t="s">
        <v>367</v>
      </c>
    </row>
    <row r="5" spans="1:6">
      <c r="A5" s="236">
        <v>1</v>
      </c>
      <c r="B5" s="237">
        <v>2</v>
      </c>
      <c r="C5" s="237">
        <v>3</v>
      </c>
      <c r="D5" s="237">
        <v>4</v>
      </c>
      <c r="E5" s="237">
        <v>5</v>
      </c>
      <c r="F5" s="238">
        <v>6</v>
      </c>
    </row>
    <row r="6" spans="1:6" ht="16.5" customHeight="1">
      <c r="A6" s="239" t="s">
        <v>368</v>
      </c>
      <c r="B6" s="240">
        <v>200000</v>
      </c>
      <c r="C6" s="241"/>
      <c r="D6" s="240"/>
      <c r="E6" s="240">
        <v>200000</v>
      </c>
      <c r="F6" s="242">
        <f t="shared" ref="F6:F22" si="0">B6-D6-E6</f>
        <v>0</v>
      </c>
    </row>
    <row r="7" spans="1:6" ht="12" customHeight="1">
      <c r="A7" s="239"/>
      <c r="B7" s="240"/>
      <c r="C7" s="241"/>
      <c r="D7" s="240"/>
      <c r="E7" s="240"/>
      <c r="F7" s="242">
        <f t="shared" si="0"/>
        <v>0</v>
      </c>
    </row>
    <row r="8" spans="1:6">
      <c r="A8" s="239"/>
      <c r="B8" s="240"/>
      <c r="C8" s="241"/>
      <c r="D8" s="240"/>
      <c r="E8" s="240"/>
      <c r="F8" s="242">
        <f t="shared" si="0"/>
        <v>0</v>
      </c>
    </row>
    <row r="9" spans="1:6">
      <c r="A9" s="239"/>
      <c r="B9" s="240"/>
      <c r="C9" s="241"/>
      <c r="D9" s="240"/>
      <c r="E9" s="240"/>
      <c r="F9" s="242">
        <f t="shared" si="0"/>
        <v>0</v>
      </c>
    </row>
    <row r="10" spans="1:6">
      <c r="A10" s="239"/>
      <c r="B10" s="240"/>
      <c r="C10" s="241"/>
      <c r="D10" s="240"/>
      <c r="E10" s="240"/>
      <c r="F10" s="242">
        <f t="shared" si="0"/>
        <v>0</v>
      </c>
    </row>
    <row r="11" spans="1:6">
      <c r="A11" s="239"/>
      <c r="B11" s="240"/>
      <c r="C11" s="241"/>
      <c r="D11" s="240"/>
      <c r="E11" s="240"/>
      <c r="F11" s="242">
        <f t="shared" si="0"/>
        <v>0</v>
      </c>
    </row>
    <row r="12" spans="1:6">
      <c r="A12" s="239"/>
      <c r="B12" s="240"/>
      <c r="C12" s="241"/>
      <c r="D12" s="240"/>
      <c r="E12" s="240"/>
      <c r="F12" s="242">
        <f t="shared" si="0"/>
        <v>0</v>
      </c>
    </row>
    <row r="13" spans="1:6">
      <c r="A13" s="239"/>
      <c r="B13" s="240"/>
      <c r="C13" s="241"/>
      <c r="D13" s="240"/>
      <c r="E13" s="240"/>
      <c r="F13" s="242">
        <f t="shared" si="0"/>
        <v>0</v>
      </c>
    </row>
    <row r="14" spans="1:6">
      <c r="A14" s="239"/>
      <c r="B14" s="240"/>
      <c r="C14" s="241"/>
      <c r="D14" s="240"/>
      <c r="E14" s="240"/>
      <c r="F14" s="242">
        <f t="shared" si="0"/>
        <v>0</v>
      </c>
    </row>
    <row r="15" spans="1:6">
      <c r="A15" s="239"/>
      <c r="B15" s="240"/>
      <c r="C15" s="241"/>
      <c r="D15" s="240"/>
      <c r="E15" s="240"/>
      <c r="F15" s="242">
        <f t="shared" si="0"/>
        <v>0</v>
      </c>
    </row>
    <row r="16" spans="1:6">
      <c r="A16" s="239"/>
      <c r="B16" s="240"/>
      <c r="C16" s="241"/>
      <c r="D16" s="240"/>
      <c r="E16" s="240"/>
      <c r="F16" s="242">
        <f t="shared" si="0"/>
        <v>0</v>
      </c>
    </row>
    <row r="17" spans="1:6">
      <c r="A17" s="239"/>
      <c r="B17" s="240"/>
      <c r="C17" s="241"/>
      <c r="D17" s="240"/>
      <c r="E17" s="240"/>
      <c r="F17" s="242">
        <f t="shared" si="0"/>
        <v>0</v>
      </c>
    </row>
    <row r="18" spans="1:6">
      <c r="A18" s="239"/>
      <c r="B18" s="240"/>
      <c r="C18" s="241"/>
      <c r="D18" s="240"/>
      <c r="E18" s="240"/>
      <c r="F18" s="242">
        <f t="shared" si="0"/>
        <v>0</v>
      </c>
    </row>
    <row r="19" spans="1:6">
      <c r="A19" s="239"/>
      <c r="B19" s="240"/>
      <c r="C19" s="241"/>
      <c r="D19" s="240"/>
      <c r="E19" s="240"/>
      <c r="F19" s="242">
        <f t="shared" si="0"/>
        <v>0</v>
      </c>
    </row>
    <row r="20" spans="1:6">
      <c r="A20" s="239"/>
      <c r="B20" s="240"/>
      <c r="C20" s="241"/>
      <c r="D20" s="240"/>
      <c r="E20" s="240"/>
      <c r="F20" s="242">
        <f t="shared" si="0"/>
        <v>0</v>
      </c>
    </row>
    <row r="21" spans="1:6">
      <c r="A21" s="239"/>
      <c r="B21" s="240"/>
      <c r="C21" s="241"/>
      <c r="D21" s="240"/>
      <c r="E21" s="240"/>
      <c r="F21" s="242">
        <f t="shared" si="0"/>
        <v>0</v>
      </c>
    </row>
    <row r="22" spans="1:6">
      <c r="A22" s="243"/>
      <c r="B22" s="244"/>
      <c r="C22" s="245"/>
      <c r="D22" s="244"/>
      <c r="E22" s="244"/>
      <c r="F22" s="246">
        <f t="shared" si="0"/>
        <v>0</v>
      </c>
    </row>
    <row r="23" spans="1:6">
      <c r="A23" s="247" t="s">
        <v>369</v>
      </c>
      <c r="B23" s="248">
        <f>SUM(B6:B22)</f>
        <v>200000</v>
      </c>
      <c r="C23" s="249"/>
      <c r="D23" s="248">
        <f>SUM(D6:D22)</f>
        <v>0</v>
      </c>
      <c r="E23" s="248">
        <f>SUM(E6:E22)</f>
        <v>200000</v>
      </c>
      <c r="F23" s="250">
        <f>SUM(F6:F22)</f>
        <v>0</v>
      </c>
    </row>
  </sheetData>
  <mergeCells count="1">
    <mergeCell ref="A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tabSelected="1" zoomScaleNormal="100" workbookViewId="0"/>
  </sheetViews>
  <sheetFormatPr defaultColWidth="8.7109375" defaultRowHeight="15"/>
  <cols>
    <col min="1" max="1" width="23.5703125" customWidth="1"/>
    <col min="2" max="2" width="11.5703125" customWidth="1"/>
    <col min="3" max="3" width="12.5703125" customWidth="1"/>
    <col min="4" max="4" width="11" customWidth="1"/>
    <col min="5" max="5" width="12.140625" customWidth="1"/>
    <col min="6" max="6" width="14.7109375" customWidth="1"/>
  </cols>
  <sheetData>
    <row r="1" spans="1:6">
      <c r="A1" t="s">
        <v>383</v>
      </c>
    </row>
    <row r="2" spans="1:6" ht="15.75" customHeight="1">
      <c r="A2" s="1" t="s">
        <v>370</v>
      </c>
      <c r="B2" s="1"/>
      <c r="C2" s="1"/>
      <c r="D2" s="1"/>
      <c r="E2" s="1"/>
      <c r="F2" s="1"/>
    </row>
    <row r="3" spans="1:6">
      <c r="A3" s="84"/>
      <c r="B3" s="83"/>
      <c r="C3" s="83"/>
      <c r="D3" s="83"/>
      <c r="E3" s="83"/>
      <c r="F3" s="235" t="s">
        <v>238</v>
      </c>
    </row>
    <row r="4" spans="1:6" ht="36">
      <c r="A4" s="86" t="s">
        <v>371</v>
      </c>
      <c r="B4" s="87" t="s">
        <v>364</v>
      </c>
      <c r="C4" s="87" t="s">
        <v>365</v>
      </c>
      <c r="D4" s="87" t="s">
        <v>366</v>
      </c>
      <c r="E4" s="87" t="s">
        <v>4</v>
      </c>
      <c r="F4" s="88" t="s">
        <v>367</v>
      </c>
    </row>
    <row r="5" spans="1:6">
      <c r="A5" s="236">
        <v>1</v>
      </c>
      <c r="B5" s="237">
        <v>2</v>
      </c>
      <c r="C5" s="237">
        <v>3</v>
      </c>
      <c r="D5" s="237">
        <v>4</v>
      </c>
      <c r="E5" s="237">
        <v>5</v>
      </c>
      <c r="F5" s="238">
        <v>6</v>
      </c>
    </row>
    <row r="6" spans="1:6">
      <c r="A6" s="239" t="s">
        <v>372</v>
      </c>
      <c r="B6" s="240">
        <v>6001000</v>
      </c>
      <c r="C6" s="241"/>
      <c r="D6" s="240"/>
      <c r="E6" s="240">
        <v>6001000</v>
      </c>
      <c r="F6" s="242">
        <f t="shared" ref="F6:F22" si="0">B6-D6-E6</f>
        <v>0</v>
      </c>
    </row>
    <row r="7" spans="1:6">
      <c r="A7" s="239" t="s">
        <v>373</v>
      </c>
      <c r="B7" s="240">
        <v>800000</v>
      </c>
      <c r="C7" s="241"/>
      <c r="D7" s="240"/>
      <c r="E7" s="240">
        <v>800000</v>
      </c>
      <c r="F7" s="242">
        <f t="shared" si="0"/>
        <v>0</v>
      </c>
    </row>
    <row r="8" spans="1:6">
      <c r="A8" s="239"/>
      <c r="B8" s="240"/>
      <c r="C8" s="241"/>
      <c r="D8" s="240"/>
      <c r="E8" s="240"/>
      <c r="F8" s="242">
        <f t="shared" si="0"/>
        <v>0</v>
      </c>
    </row>
    <row r="9" spans="1:6">
      <c r="A9" s="239"/>
      <c r="B9" s="240"/>
      <c r="C9" s="241"/>
      <c r="D9" s="240"/>
      <c r="E9" s="240"/>
      <c r="F9" s="242">
        <f t="shared" si="0"/>
        <v>0</v>
      </c>
    </row>
    <row r="10" spans="1:6">
      <c r="A10" s="239"/>
      <c r="B10" s="240"/>
      <c r="C10" s="241"/>
      <c r="D10" s="240"/>
      <c r="E10" s="240"/>
      <c r="F10" s="242">
        <f t="shared" si="0"/>
        <v>0</v>
      </c>
    </row>
    <row r="11" spans="1:6">
      <c r="A11" s="239"/>
      <c r="B11" s="240"/>
      <c r="C11" s="241"/>
      <c r="D11" s="240"/>
      <c r="E11" s="240"/>
      <c r="F11" s="242">
        <f t="shared" si="0"/>
        <v>0</v>
      </c>
    </row>
    <row r="12" spans="1:6">
      <c r="A12" s="239"/>
      <c r="B12" s="240"/>
      <c r="C12" s="241"/>
      <c r="D12" s="240"/>
      <c r="E12" s="240"/>
      <c r="F12" s="242">
        <f t="shared" si="0"/>
        <v>0</v>
      </c>
    </row>
    <row r="13" spans="1:6">
      <c r="A13" s="239"/>
      <c r="B13" s="240"/>
      <c r="C13" s="241"/>
      <c r="D13" s="240"/>
      <c r="E13" s="240"/>
      <c r="F13" s="242">
        <f t="shared" si="0"/>
        <v>0</v>
      </c>
    </row>
    <row r="14" spans="1:6">
      <c r="A14" s="239"/>
      <c r="B14" s="240"/>
      <c r="C14" s="241"/>
      <c r="D14" s="240"/>
      <c r="E14" s="240"/>
      <c r="F14" s="242">
        <f t="shared" si="0"/>
        <v>0</v>
      </c>
    </row>
    <row r="15" spans="1:6">
      <c r="A15" s="239"/>
      <c r="B15" s="240"/>
      <c r="C15" s="241"/>
      <c r="D15" s="240"/>
      <c r="E15" s="240"/>
      <c r="F15" s="242">
        <f t="shared" si="0"/>
        <v>0</v>
      </c>
    </row>
    <row r="16" spans="1:6">
      <c r="A16" s="239"/>
      <c r="B16" s="240"/>
      <c r="C16" s="241"/>
      <c r="D16" s="240"/>
      <c r="E16" s="240"/>
      <c r="F16" s="242">
        <f t="shared" si="0"/>
        <v>0</v>
      </c>
    </row>
    <row r="17" spans="1:6">
      <c r="A17" s="239"/>
      <c r="B17" s="240"/>
      <c r="C17" s="241"/>
      <c r="D17" s="240"/>
      <c r="E17" s="240"/>
      <c r="F17" s="242">
        <f t="shared" si="0"/>
        <v>0</v>
      </c>
    </row>
    <row r="18" spans="1:6">
      <c r="A18" s="239"/>
      <c r="B18" s="240"/>
      <c r="C18" s="241"/>
      <c r="D18" s="240"/>
      <c r="E18" s="240"/>
      <c r="F18" s="242">
        <f t="shared" si="0"/>
        <v>0</v>
      </c>
    </row>
    <row r="19" spans="1:6">
      <c r="A19" s="239"/>
      <c r="B19" s="240"/>
      <c r="C19" s="241"/>
      <c r="D19" s="240"/>
      <c r="E19" s="240"/>
      <c r="F19" s="242">
        <f t="shared" si="0"/>
        <v>0</v>
      </c>
    </row>
    <row r="20" spans="1:6">
      <c r="A20" s="239"/>
      <c r="B20" s="240"/>
      <c r="C20" s="241"/>
      <c r="D20" s="240"/>
      <c r="E20" s="240"/>
      <c r="F20" s="242">
        <f t="shared" si="0"/>
        <v>0</v>
      </c>
    </row>
    <row r="21" spans="1:6">
      <c r="A21" s="239"/>
      <c r="B21" s="240"/>
      <c r="C21" s="241"/>
      <c r="D21" s="240"/>
      <c r="E21" s="240"/>
      <c r="F21" s="242">
        <f t="shared" si="0"/>
        <v>0</v>
      </c>
    </row>
    <row r="22" spans="1:6">
      <c r="A22" s="243"/>
      <c r="B22" s="244"/>
      <c r="C22" s="245"/>
      <c r="D22" s="244"/>
      <c r="E22" s="244"/>
      <c r="F22" s="246">
        <f t="shared" si="0"/>
        <v>0</v>
      </c>
    </row>
    <row r="23" spans="1:6">
      <c r="A23" s="247" t="s">
        <v>369</v>
      </c>
      <c r="B23" s="248">
        <f>SUM(B6:B22)</f>
        <v>6801000</v>
      </c>
      <c r="C23" s="249"/>
      <c r="D23" s="248">
        <f>SUM(D6:D22)</f>
        <v>0</v>
      </c>
      <c r="E23" s="248">
        <f>SUM(E6:E22)</f>
        <v>6801000</v>
      </c>
      <c r="F23" s="250">
        <f>SUM(F6:F22)</f>
        <v>0</v>
      </c>
    </row>
  </sheetData>
  <mergeCells count="1">
    <mergeCell ref="A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1.melléklet</vt:lpstr>
      <vt:lpstr>2.1.melléklet</vt:lpstr>
      <vt:lpstr>2.2.melléklet</vt:lpstr>
      <vt:lpstr>3.melléklet</vt:lpstr>
      <vt:lpstr>4.melléklet</vt:lpstr>
      <vt:lpstr>5.melléklet</vt:lpstr>
      <vt:lpstr>6.melléklet</vt:lpstr>
      <vt:lpstr>7.melléklet</vt:lpstr>
      <vt:lpstr>8.melléklet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user</cp:lastModifiedBy>
  <cp:revision>59</cp:revision>
  <cp:lastPrinted>2018-01-22T11:12:09Z</cp:lastPrinted>
  <dcterms:created xsi:type="dcterms:W3CDTF">2015-02-09T13:00:12Z</dcterms:created>
  <dcterms:modified xsi:type="dcterms:W3CDTF">2020-02-21T09:17:26Z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