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10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2. sz. mell" sheetId="14" r:id="rId14"/>
    <sheet name="9.3. sz. mell" sheetId="15" r:id="rId15"/>
    <sheet name="9.4.sz.mell." sheetId="16" r:id="rId16"/>
    <sheet name="10.sz.mell" sheetId="17" r:id="rId17"/>
    <sheet name="1. sz tájékoztató t" sheetId="18" r:id="rId18"/>
    <sheet name="2. sz tájékoztató t." sheetId="19" r:id="rId19"/>
    <sheet name="3.sz tájékoztató t." sheetId="20" r:id="rId20"/>
    <sheet name="4.sz tájékoztató t." sheetId="21" r:id="rId21"/>
    <sheet name="Munka1" sheetId="22" r:id="rId22"/>
  </sheets>
  <definedNames>
    <definedName name="_xlfn.IFERROR" hidden="1">#NAME?</definedName>
    <definedName name="_xlnm.Print_Titles" localSheetId="12">'9.1. sz. mell'!$1:$6</definedName>
    <definedName name="_xlnm.Print_Titles" localSheetId="13">'9.2. sz. mell'!$1:$6</definedName>
    <definedName name="_xlnm.Print_Titles" localSheetId="14">'9.3. sz. mell'!$1:$6</definedName>
    <definedName name="_xlnm.Print_Titles" localSheetId="15">'9.4.sz.mell.'!$1:$6</definedName>
    <definedName name="_xlnm.Print_Area" localSheetId="0">'1.1.sz.mell.'!$A$1:$C$149</definedName>
    <definedName name="_xlnm.Print_Area" localSheetId="1">'1.2.sz.mell.'!$A$1:$C$149</definedName>
    <definedName name="_xlnm.Print_Area" localSheetId="2">'1.3.sz.mell.'!$A$1:$C$149</definedName>
    <definedName name="_xlnm.Print_Area" localSheetId="3">'1.4.sz.mell.'!$A$1:$C$149</definedName>
  </definedNames>
  <calcPr fullCalcOnLoad="1"/>
</workbook>
</file>

<file path=xl/sharedStrings.xml><?xml version="1.0" encoding="utf-8"?>
<sst xmlns="http://schemas.openxmlformats.org/spreadsheetml/2006/main" count="2309" uniqueCount="548">
  <si>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</si>
  <si>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</si>
  <si>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</si>
  <si>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</si>
  <si>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</si>
  <si>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</si>
  <si>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</si>
  <si>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</si>
  <si>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</si>
  <si>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</si>
  <si>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</si>
  <si>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</si>
  <si>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</si>
  <si>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</si>
  <si>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</si>
  <si>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</si>
  <si>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</si>
  <si>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</si>
  <si>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</si>
  <si>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</si>
  <si>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</si>
  <si>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</si>
  <si>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</si>
  <si>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</si>
  <si>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</si>
  <si>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</si>
  <si>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</si>
  <si>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</si>
  <si>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</si>
  <si>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</si>
  <si>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</si>
  <si>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</si>
  <si>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</si>
  <si>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</si>
  <si>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</si>
  <si>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</si>
  <si>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</si>
  <si>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</si>
  <si>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</si>
  <si>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</si>
  <si>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</si>
  <si>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</si>
  <si>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</si>
  <si>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</si>
  <si>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</si>
  <si>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</si>
  <si>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</si>
  <si>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</si>
  <si>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</si>
  <si>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</si>
  <si>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</si>
  <si>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</si>
  <si>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</si>
  <si>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</si>
  <si>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</si>
  <si>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</si>
  <si>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</si>
  <si>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</si>
  <si>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</si>
  <si>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</si>
  <si>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</si>
  <si>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</si>
  <si>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</si>
  <si>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</si>
  <si>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</si>
  <si>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</si>
  <si>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</si>
  <si>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</si>
  <si>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</si>
  <si>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</si>
  <si>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</si>
  <si>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</si>
  <si>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</si>
  <si>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</si>
  <si>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</si>
  <si>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</si>
  <si>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</si>
  <si>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</si>
  <si>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</si>
  <si>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</si>
  <si>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</si>
  <si>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</si>
  <si>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</si>
  <si>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</si>
  <si>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</si>
  <si>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</si>
  <si>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</si>
  <si>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</si>
  <si>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</si>
  <si>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</si>
  <si>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</si>
  <si>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</si>
  <si>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</si>
  <si>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</si>
  <si>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</si>
  <si>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</si>
  <si>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</si>
  <si>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</si>
  <si>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</si>
  <si>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</si>
  <si>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</si>
  <si>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</si>
  <si>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</si>
  <si>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</si>
  <si>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</si>
  <si>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</si>
  <si>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</si>
  <si>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</si>
  <si>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</si>
  <si>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</si>
  <si>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</si>
  <si>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</si>
  <si>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</si>
  <si>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</si>
  <si>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</si>
  <si>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</si>
  <si>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</si>
  <si>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</si>
  <si>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</si>
  <si>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</si>
  <si>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</si>
  <si>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</si>
  <si>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</si>
  <si>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</si>
  <si>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</si>
  <si>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</si>
  <si>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</si>
  <si>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</si>
  <si>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</si>
  <si>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</si>
  <si>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</si>
  <si>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</si>
  <si>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</si>
  <si>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</si>
  <si>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</si>
  <si>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</si>
  <si>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</si>
  <si>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</si>
  <si>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</si>
  <si>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</si>
  <si>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</si>
  <si>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</si>
  <si>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</si>
  <si>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</si>
  <si>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</si>
  <si>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</si>
  <si>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</si>
  <si>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</si>
  <si>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</si>
  <si>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</si>
  <si>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</si>
  <si>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</si>
  <si>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</si>
  <si>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</si>
  <si>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</si>
  <si>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</si>
  <si>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</si>
  <si>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</si>
  <si>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</si>
  <si>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</si>
  <si>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</si>
  <si>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</si>
  <si>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</si>
  <si>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</si>
  <si>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</si>
  <si>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</si>
  <si>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</si>
  <si>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</si>
  <si>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</si>
  <si>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</si>
  <si>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</si>
  <si>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</si>
  <si>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</si>
  <si>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</si>
  <si>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</si>
  <si>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</si>
  <si>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</si>
  <si>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</si>
  <si>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</si>
  <si>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</si>
  <si>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</si>
  <si>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</si>
  <si>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</si>
  <si>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</si>
  <si>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</si>
  <si>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</si>
  <si>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</si>
  <si>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</si>
  <si>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</si>
  <si>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</si>
  <si>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</si>
  <si>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</si>
  <si>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</si>
  <si>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</si>
  <si>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</si>
  <si>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</si>
  <si>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</si>
  <si>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</si>
  <si>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</si>
  <si>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</si>
  <si>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</si>
  <si>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</si>
  <si>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</si>
  <si>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</si>
  <si>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</si>
  <si>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</si>
  <si>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</si>
  <si>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</si>
  <si>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</si>
  <si>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</si>
  <si>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</si>
  <si>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</si>
  <si>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</si>
  <si>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</si>
  <si>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</si>
  <si>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</si>
  <si>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</si>
  <si>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</si>
  <si>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</si>
  <si>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</si>
  <si>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</si>
  <si>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</si>
  <si>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</si>
  <si>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</si>
  <si>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</si>
  <si>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</si>
  <si>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</si>
  <si>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</si>
  <si>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</si>
  <si>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</si>
  <si>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</si>
  <si>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</si>
  <si>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</si>
  <si>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</si>
  <si>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</si>
  <si>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</si>
  <si>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</si>
  <si>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</si>
  <si>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</si>
  <si>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</si>
  <si>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</si>
  <si>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</si>
  <si>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</si>
  <si>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</si>
  <si>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</si>
  <si>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</si>
  <si>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</si>
  <si>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</si>
  <si>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</si>
  <si>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</si>
  <si>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</si>
  <si>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</si>
  <si>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</si>
  <si>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</si>
  <si>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</si>
  <si>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</si>
  <si>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</si>
  <si>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</si>
  <si>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</si>
  <si>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</si>
  <si>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</si>
  <si>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</si>
  <si>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</si>
  <si>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</si>
  <si>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</si>
  <si>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</si>
  <si>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</si>
  <si>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</si>
  <si>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</si>
  <si>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</si>
  <si>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</si>
  <si>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</si>
  <si>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</si>
  <si>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</si>
  <si>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</si>
  <si>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</si>
  <si>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</si>
  <si>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</si>
  <si>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</si>
  <si>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</si>
  <si>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</si>
  <si>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</si>
  <si>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</si>
  <si>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</si>
  <si>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</si>
  <si>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</si>
  <si>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</si>
  <si>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</si>
  <si>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</si>
  <si>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</si>
  <si>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</si>
  <si>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</si>
  <si>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</si>
  <si>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</si>
  <si>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</si>
  <si>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</si>
  <si>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</si>
  <si>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</si>
  <si>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</si>
  <si>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</si>
  <si>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</si>
  <si>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</si>
  <si>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</si>
  <si>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</si>
  <si>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</si>
  <si>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</si>
  <si>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</si>
  <si>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</si>
  <si>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</si>
  <si>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</si>
  <si>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</si>
  <si>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</si>
  <si>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</si>
  <si>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</si>
  <si>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</si>
  <si>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</si>
  <si>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</si>
  <si>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</si>
  <si>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</si>
  <si>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</si>
  <si>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</si>
  <si>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</si>
  <si>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</si>
  <si>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</si>
  <si>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</si>
  <si>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</si>
  <si>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</si>
  <si>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</si>
  <si>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</si>
  <si>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</si>
  <si>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</si>
  <si>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</si>
  <si>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</si>
  <si>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</si>
  <si>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</si>
  <si>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</si>
  <si>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</si>
  <si>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</si>
  <si>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</si>
  <si>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</si>
  <si>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</si>
  <si>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</si>
  <si>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</si>
  <si>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</si>
  <si>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</si>
  <si>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</si>
  <si>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</si>
  <si>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</si>
  <si>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</si>
  <si>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</si>
  <si>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</si>
  <si>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</si>
  <si>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</si>
  <si>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</si>
  <si>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</si>
  <si>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</si>
  <si>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</si>
  <si>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</si>
  <si>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</si>
  <si>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</si>
  <si>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</si>
  <si>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</si>
  <si>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</si>
  <si>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</si>
  <si>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</si>
  <si>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</si>
  <si>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</si>
  <si>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</si>
  <si>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</si>
  <si>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</si>
  <si>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</si>
  <si>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</si>
  <si>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</si>
  <si>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</si>
  <si>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</si>
  <si>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</si>
  <si>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</si>
  <si>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</si>
  <si>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</si>
  <si>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</si>
  <si>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</si>
  <si>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</si>
  <si>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</si>
  <si>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</si>
  <si>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</si>
  <si>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</si>
  <si>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</si>
  <si>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</si>
  <si>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</si>
  <si>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</si>
  <si>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</si>
  <si>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</si>
  <si>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</si>
  <si>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</si>
  <si>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</si>
  <si>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</si>
  <si>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</si>
  <si>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</si>
  <si>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</si>
  <si>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</si>
  <si>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</si>
  <si>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</si>
  <si>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</si>
  <si>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</si>
  <si>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</si>
  <si>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</si>
  <si>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</si>
  <si>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</si>
  <si>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</si>
  <si>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</si>
  <si>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</si>
  <si>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</si>
  <si>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</si>
  <si>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</si>
  <si>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</si>
  <si>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</si>
  <si>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</si>
  <si>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</si>
  <si>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</si>
  <si>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</si>
  <si>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</si>
  <si>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</si>
  <si>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</si>
  <si>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</si>
  <si>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</si>
  <si>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</si>
  <si>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</si>
  <si>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</si>
  <si>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</si>
  <si>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</si>
  <si>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</si>
  <si>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</si>
  <si>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2.1. melléklet a ………../2014. (……….) önkormányzati rendelethez     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</si>
  <si>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</si>
  <si>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</si>
  <si>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</si>
  <si>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</si>
  <si>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</si>
  <si>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</si>
  <si>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</si>
  <si>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</si>
  <si>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</si>
  <si>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</si>
  <si>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</si>
  <si>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</si>
  <si>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</si>
  <si>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</si>
  <si>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</si>
  <si>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</si>
  <si>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</si>
  <si>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</si>
  <si>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</si>
  <si>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</si>
  <si>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</si>
  <si>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</si>
  <si>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</si>
  <si>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</si>
  <si>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</si>
  <si>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</si>
  <si>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</si>
  <si>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</si>
  <si>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</si>
  <si>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</si>
  <si>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</si>
  <si>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</si>
  <si>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</si>
  <si>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</si>
  <si>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</si>
  <si>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</si>
  <si>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</si>
  <si>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</si>
  <si>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</si>
  <si>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</si>
  <si>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</si>
  <si>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</si>
  <si>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</si>
  <si>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</si>
  <si>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</si>
  <si>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</si>
  <si>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</si>
  <si>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</si>
  <si>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</si>
  <si>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</si>
  <si>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</si>
  <si>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</si>
  <si>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</si>
  <si>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</si>
  <si>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</si>
  <si>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</si>
  <si>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</si>
  <si>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</si>
  <si>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</si>
  <si>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</si>
  <si>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</si>
  <si>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</si>
  <si>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</si>
  <si>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</si>
  <si>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</si>
  <si>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</si>
  <si>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</si>
  <si>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</si>
  <si>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</si>
  <si>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</si>
  <si>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</si>
  <si>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</si>
  <si>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</si>
  <si>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</si>
  <si>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</si>
  <si>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</si>
  <si>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2014 előtti kifizetés</t>
  </si>
  <si>
    <t>Osztalék, a koncessziós díj és a hozambevétel</t>
  </si>
  <si>
    <t>Nyírpazony Önkormányzat adósságot keletkeztető ügyletekből és kezességvállalásokból fennálló kötelezettségei (nincs ilyen kötelezettség)</t>
  </si>
  <si>
    <t>Nyírpazony Önkormányzat saját bevételeinek részletezése az adósságot keletkeztető ügyletből származó tárgyévi fizetési kötelezettség megállapításához</t>
  </si>
  <si>
    <t>Nyírpazony  Önkormányzat 2014. évi adósságot keletkeztető fejlesztési céljai</t>
  </si>
  <si>
    <t>Beruházási (felhalmozási) kiadások előirányzata beruházásonként (nincs beruházás)</t>
  </si>
  <si>
    <t>Egészségre nevelő és szemléletformáló életmódprogramok</t>
  </si>
  <si>
    <t>2014</t>
  </si>
  <si>
    <t>10 férőhelyes családi napközi létrehozása Nyírpazony Községben</t>
  </si>
  <si>
    <t>Gyermekorvosi és védőnői rendelő felújítása és bővítése</t>
  </si>
  <si>
    <t>Temető felújítása</t>
  </si>
  <si>
    <t>Hivatal és játszótér felújítása</t>
  </si>
  <si>
    <t>Közvilágítás fejlesztése a Bárczi-dűlőben és lámpatestek elhelyezése</t>
  </si>
  <si>
    <t>BM támogatásból fejlesztés</t>
  </si>
  <si>
    <t>Temető felújítás</t>
  </si>
  <si>
    <t>Játszótér és hivatal felújítása</t>
  </si>
  <si>
    <t>Fejlesztési saját erő igény</t>
  </si>
  <si>
    <t>Polgármesteri  hivatal</t>
  </si>
  <si>
    <t>Aranyalma Óvoda</t>
  </si>
  <si>
    <t>Könyvtár</t>
  </si>
  <si>
    <t>Nincs többéves kihatással járó döntés</t>
  </si>
  <si>
    <t>Nem nyújt kedvezményt az önkormányzat</t>
  </si>
  <si>
    <t>Temető fenntartási támogatás</t>
  </si>
  <si>
    <t>működtetés</t>
  </si>
  <si>
    <t>Nyírpazonyi Sportegyesület támogatása</t>
  </si>
  <si>
    <t>Nők Klubja támogatás</t>
  </si>
  <si>
    <t>Nyugdíjas Klub támogatása</t>
  </si>
  <si>
    <t>Nyírpazonyi Polgárőrség támogatása</t>
  </si>
  <si>
    <t>Nyírpazonyi Településüzemeltetési Kft támogatása</t>
  </si>
  <si>
    <t>Kabalási Polgárőrség támogatása</t>
  </si>
  <si>
    <t>Magánszemélyek lakáshoz jutásának támogatása</t>
  </si>
  <si>
    <t>felhalmozási támogatás</t>
  </si>
  <si>
    <t>TÁMOP-6.1.2-11/1-2012-1373</t>
  </si>
  <si>
    <t>10  férőhelyes családi napközi létrehozás Nyírpazony községben</t>
  </si>
  <si>
    <t>TÁMOP-3.4.3-11/2-2012-0268</t>
  </si>
  <si>
    <t>ÉAOP-4.1.2/A-12-2013-0025</t>
  </si>
  <si>
    <t>9.1. melléklet a 1./2014. (III.18.)önkormányzati rendelethez</t>
  </si>
  <si>
    <t>9.2. melléklet a 1./2014. (III.18.) önkormányzati rendelethez</t>
  </si>
  <si>
    <t>9.3. melléklet a 1./2014. (III.18.)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</si>
</sst>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¥€-2]\ #\ ##,000_);[Red]\([$€-2]\ #\ ##,000\)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8" borderId="7" applyNumberFormat="0" applyFont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 applyProtection="1">
      <alignment horizontal="right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6" applyNumberFormat="1" applyFont="1" applyFill="1" applyBorder="1" applyAlignment="1">
      <alignment/>
    </xf>
    <xf numFmtId="166" fontId="0" fillId="0" borderId="25" xfId="46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6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6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6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6" applyNumberFormat="1" applyFont="1" applyFill="1" applyBorder="1" applyAlignment="1" applyProtection="1">
      <alignment/>
      <protection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25" xfId="46" applyNumberFormat="1" applyFont="1" applyFill="1" applyBorder="1" applyAlignment="1" applyProtection="1">
      <alignment/>
      <protection locked="0"/>
    </xf>
    <xf numFmtId="166" fontId="17" fillId="0" borderId="27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4" fillId="0" borderId="5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5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6" applyNumberFormat="1" applyFont="1" applyFill="1" applyBorder="1" applyAlignment="1" applyProtection="1">
      <alignment/>
      <protection locked="0"/>
    </xf>
    <xf numFmtId="166" fontId="17" fillId="0" borderId="54" xfId="46" applyNumberFormat="1" applyFont="1" applyFill="1" applyBorder="1" applyAlignment="1" applyProtection="1">
      <alignment/>
      <protection locked="0"/>
    </xf>
    <xf numFmtId="166" fontId="17" fillId="0" borderId="49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5" xfId="58" applyNumberFormat="1" applyFont="1" applyFill="1" applyBorder="1" applyAlignment="1" applyProtection="1">
      <alignment horizontal="left" vertical="center"/>
      <protection/>
    </xf>
    <xf numFmtId="164" fontId="16" fillId="0" borderId="4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17" fillId="0" borderId="62" xfId="0" applyFont="1" applyFill="1" applyBorder="1" applyAlignment="1" applyProtection="1">
      <alignment horizontal="left" indent="1"/>
      <protection locked="0"/>
    </xf>
    <xf numFmtId="0" fontId="17" fillId="0" borderId="70" xfId="0" applyFont="1" applyFill="1" applyBorder="1" applyAlignment="1" applyProtection="1">
      <alignment horizontal="left" indent="1"/>
      <protection locked="0"/>
    </xf>
    <xf numFmtId="0" fontId="17" fillId="0" borderId="71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72" xfId="0" applyFont="1" applyFill="1" applyBorder="1" applyAlignment="1" applyProtection="1">
      <alignment horizontal="left" indent="1"/>
      <protection locked="0"/>
    </xf>
    <xf numFmtId="0" fontId="0" fillId="0" borderId="45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3" xfId="59" applyFont="1" applyFill="1" applyBorder="1" applyAlignment="1" applyProtection="1">
      <alignment horizontal="left" vertical="center" indent="1"/>
      <protection/>
    </xf>
    <xf numFmtId="0" fontId="16" fillId="0" borderId="52" xfId="59" applyFont="1" applyFill="1" applyBorder="1" applyAlignment="1" applyProtection="1">
      <alignment horizontal="left" vertical="center" indent="1"/>
      <protection/>
    </xf>
    <xf numFmtId="0" fontId="16" fillId="0" borderId="5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D5" sqref="D5"/>
    </sheetView>
  </sheetViews>
  <sheetFormatPr defaultColWidth="9.00390625" defaultRowHeight="12.75"/>
  <cols>
    <col min="1" max="1" width="9.50390625" style="400" customWidth="1"/>
    <col min="2" max="2" width="91.625" style="400" customWidth="1"/>
    <col min="3" max="3" width="21.625" style="401" customWidth="1"/>
    <col min="4" max="4" width="9.00390625" style="422" customWidth="1"/>
    <col min="5" max="16384" width="9.375" style="422" customWidth="1"/>
  </cols>
  <sheetData>
    <row r="1" spans="1:3" ht="15.75" customHeight="1">
      <c r="A1" s="497" t="s">
        <v>16</v>
      </c>
      <c r="B1" s="497"/>
      <c r="C1" s="497"/>
    </row>
    <row r="2" spans="1:3" ht="15.75" customHeight="1" thickBot="1">
      <c r="A2" s="498" t="s">
        <v>161</v>
      </c>
      <c r="B2" s="498"/>
      <c r="C2" s="325" t="s">
        <v>243</v>
      </c>
    </row>
    <row r="3" spans="1:3" ht="37.5" customHeight="1" thickBot="1">
      <c r="A3" s="22" t="s">
        <v>75</v>
      </c>
      <c r="B3" s="23" t="s">
        <v>18</v>
      </c>
      <c r="C3" s="42" t="s">
        <v>271</v>
      </c>
    </row>
    <row r="4" spans="1:3" s="423" customFormat="1" ht="12" customHeight="1" thickBot="1">
      <c r="A4" s="417">
        <v>1</v>
      </c>
      <c r="B4" s="418">
        <v>2</v>
      </c>
      <c r="C4" s="419">
        <v>3</v>
      </c>
    </row>
    <row r="5" spans="1:3" s="424" customFormat="1" ht="12" customHeight="1" thickBot="1">
      <c r="A5" s="19" t="s">
        <v>19</v>
      </c>
      <c r="B5" s="20" t="s">
        <v>272</v>
      </c>
      <c r="C5" s="315">
        <f>+C6+C7+C8+C9+C10+C11</f>
        <v>160648</v>
      </c>
    </row>
    <row r="6" spans="1:3" s="424" customFormat="1" ht="12" customHeight="1">
      <c r="A6" s="14" t="s">
        <v>106</v>
      </c>
      <c r="B6" s="425" t="s">
        <v>273</v>
      </c>
      <c r="C6" s="318">
        <v>77448</v>
      </c>
    </row>
    <row r="7" spans="1:3" s="424" customFormat="1" ht="12" customHeight="1">
      <c r="A7" s="13" t="s">
        <v>107</v>
      </c>
      <c r="B7" s="426" t="s">
        <v>274</v>
      </c>
      <c r="C7" s="317">
        <v>46276</v>
      </c>
    </row>
    <row r="8" spans="1:3" s="424" customFormat="1" ht="12" customHeight="1">
      <c r="A8" s="13" t="s">
        <v>108</v>
      </c>
      <c r="B8" s="426" t="s">
        <v>275</v>
      </c>
      <c r="C8" s="317">
        <v>28838</v>
      </c>
    </row>
    <row r="9" spans="1:3" s="424" customFormat="1" ht="12" customHeight="1">
      <c r="A9" s="13" t="s">
        <v>109</v>
      </c>
      <c r="B9" s="426" t="s">
        <v>276</v>
      </c>
      <c r="C9" s="317">
        <v>4014</v>
      </c>
    </row>
    <row r="10" spans="1:3" s="424" customFormat="1" ht="12" customHeight="1">
      <c r="A10" s="13" t="s">
        <v>158</v>
      </c>
      <c r="B10" s="426" t="s">
        <v>277</v>
      </c>
      <c r="C10" s="317">
        <v>4072</v>
      </c>
    </row>
    <row r="11" spans="1:3" s="424" customFormat="1" ht="12" customHeight="1" thickBot="1">
      <c r="A11" s="15" t="s">
        <v>110</v>
      </c>
      <c r="B11" s="427" t="s">
        <v>278</v>
      </c>
      <c r="C11" s="317"/>
    </row>
    <row r="12" spans="1:3" s="424" customFormat="1" ht="12" customHeight="1" thickBot="1">
      <c r="A12" s="19" t="s">
        <v>20</v>
      </c>
      <c r="B12" s="310" t="s">
        <v>279</v>
      </c>
      <c r="C12" s="315">
        <f>+C13+C14+C15+C16+C17</f>
        <v>0</v>
      </c>
    </row>
    <row r="13" spans="1:3" s="424" customFormat="1" ht="12" customHeight="1">
      <c r="A13" s="14" t="s">
        <v>112</v>
      </c>
      <c r="B13" s="425" t="s">
        <v>280</v>
      </c>
      <c r="C13" s="318"/>
    </row>
    <row r="14" spans="1:3" s="424" customFormat="1" ht="12" customHeight="1">
      <c r="A14" s="13" t="s">
        <v>113</v>
      </c>
      <c r="B14" s="426" t="s">
        <v>281</v>
      </c>
      <c r="C14" s="317"/>
    </row>
    <row r="15" spans="1:3" s="424" customFormat="1" ht="12" customHeight="1">
      <c r="A15" s="13" t="s">
        <v>114</v>
      </c>
      <c r="B15" s="426" t="s">
        <v>502</v>
      </c>
      <c r="C15" s="317"/>
    </row>
    <row r="16" spans="1:3" s="424" customFormat="1" ht="12" customHeight="1">
      <c r="A16" s="13" t="s">
        <v>115</v>
      </c>
      <c r="B16" s="426" t="s">
        <v>503</v>
      </c>
      <c r="C16" s="317"/>
    </row>
    <row r="17" spans="1:3" s="424" customFormat="1" ht="12" customHeight="1">
      <c r="A17" s="13" t="s">
        <v>116</v>
      </c>
      <c r="B17" s="426" t="s">
        <v>282</v>
      </c>
      <c r="C17" s="317"/>
    </row>
    <row r="18" spans="1:3" s="424" customFormat="1" ht="12" customHeight="1" thickBot="1">
      <c r="A18" s="15" t="s">
        <v>125</v>
      </c>
      <c r="B18" s="427" t="s">
        <v>283</v>
      </c>
      <c r="C18" s="319"/>
    </row>
    <row r="19" spans="1:3" s="424" customFormat="1" ht="12" customHeight="1" thickBot="1">
      <c r="A19" s="19" t="s">
        <v>21</v>
      </c>
      <c r="B19" s="20" t="s">
        <v>284</v>
      </c>
      <c r="C19" s="315">
        <f>+C20+C21+C22+C23+C24</f>
        <v>0</v>
      </c>
    </row>
    <row r="20" spans="1:3" s="424" customFormat="1" ht="12" customHeight="1">
      <c r="A20" s="14" t="s">
        <v>95</v>
      </c>
      <c r="B20" s="425" t="s">
        <v>285</v>
      </c>
      <c r="C20" s="318"/>
    </row>
    <row r="21" spans="1:3" s="424" customFormat="1" ht="12" customHeight="1">
      <c r="A21" s="13" t="s">
        <v>96</v>
      </c>
      <c r="B21" s="426" t="s">
        <v>286</v>
      </c>
      <c r="C21" s="317"/>
    </row>
    <row r="22" spans="1:3" s="424" customFormat="1" ht="12" customHeight="1">
      <c r="A22" s="13" t="s">
        <v>97</v>
      </c>
      <c r="B22" s="426" t="s">
        <v>504</v>
      </c>
      <c r="C22" s="317"/>
    </row>
    <row r="23" spans="1:3" s="424" customFormat="1" ht="12" customHeight="1">
      <c r="A23" s="13" t="s">
        <v>98</v>
      </c>
      <c r="B23" s="426" t="s">
        <v>505</v>
      </c>
      <c r="C23" s="317"/>
    </row>
    <row r="24" spans="1:3" s="424" customFormat="1" ht="12" customHeight="1">
      <c r="A24" s="13" t="s">
        <v>179</v>
      </c>
      <c r="B24" s="426" t="s">
        <v>287</v>
      </c>
      <c r="C24" s="317"/>
    </row>
    <row r="25" spans="1:3" s="424" customFormat="1" ht="12" customHeight="1" thickBot="1">
      <c r="A25" s="15" t="s">
        <v>180</v>
      </c>
      <c r="B25" s="427" t="s">
        <v>288</v>
      </c>
      <c r="C25" s="319"/>
    </row>
    <row r="26" spans="1:3" s="424" customFormat="1" ht="12" customHeight="1" thickBot="1">
      <c r="A26" s="19" t="s">
        <v>181</v>
      </c>
      <c r="B26" s="20" t="s">
        <v>289</v>
      </c>
      <c r="C26" s="321">
        <f>+C27+C30+C31+C32</f>
        <v>38120</v>
      </c>
    </row>
    <row r="27" spans="1:3" s="424" customFormat="1" ht="12" customHeight="1">
      <c r="A27" s="14" t="s">
        <v>290</v>
      </c>
      <c r="B27" s="425" t="s">
        <v>296</v>
      </c>
      <c r="C27" s="420">
        <f>+C28+C29</f>
        <v>26000</v>
      </c>
    </row>
    <row r="28" spans="1:3" s="424" customFormat="1" ht="12" customHeight="1">
      <c r="A28" s="13" t="s">
        <v>291</v>
      </c>
      <c r="B28" s="426" t="s">
        <v>297</v>
      </c>
      <c r="C28" s="317"/>
    </row>
    <row r="29" spans="1:3" s="424" customFormat="1" ht="12" customHeight="1">
      <c r="A29" s="13" t="s">
        <v>292</v>
      </c>
      <c r="B29" s="426" t="s">
        <v>298</v>
      </c>
      <c r="C29" s="317">
        <v>26000</v>
      </c>
    </row>
    <row r="30" spans="1:3" s="424" customFormat="1" ht="12" customHeight="1">
      <c r="A30" s="13" t="s">
        <v>293</v>
      </c>
      <c r="B30" s="426" t="s">
        <v>299</v>
      </c>
      <c r="C30" s="317">
        <v>11000</v>
      </c>
    </row>
    <row r="31" spans="1:3" s="424" customFormat="1" ht="12" customHeight="1">
      <c r="A31" s="13" t="s">
        <v>294</v>
      </c>
      <c r="B31" s="426" t="s">
        <v>300</v>
      </c>
      <c r="C31" s="317">
        <v>1000</v>
      </c>
    </row>
    <row r="32" spans="1:3" s="424" customFormat="1" ht="12" customHeight="1" thickBot="1">
      <c r="A32" s="15" t="s">
        <v>295</v>
      </c>
      <c r="B32" s="427" t="s">
        <v>301</v>
      </c>
      <c r="C32" s="319">
        <v>120</v>
      </c>
    </row>
    <row r="33" spans="1:3" s="424" customFormat="1" ht="12" customHeight="1" thickBot="1">
      <c r="A33" s="19" t="s">
        <v>23</v>
      </c>
      <c r="B33" s="20" t="s">
        <v>302</v>
      </c>
      <c r="C33" s="315">
        <f>SUM(C34:C43)</f>
        <v>3130</v>
      </c>
    </row>
    <row r="34" spans="1:3" s="424" customFormat="1" ht="12" customHeight="1">
      <c r="A34" s="14" t="s">
        <v>99</v>
      </c>
      <c r="B34" s="425" t="s">
        <v>305</v>
      </c>
      <c r="C34" s="318"/>
    </row>
    <row r="35" spans="1:3" s="424" customFormat="1" ht="12" customHeight="1">
      <c r="A35" s="13" t="s">
        <v>100</v>
      </c>
      <c r="B35" s="426" t="s">
        <v>306</v>
      </c>
      <c r="C35" s="317">
        <v>945</v>
      </c>
    </row>
    <row r="36" spans="1:3" s="424" customFormat="1" ht="12" customHeight="1">
      <c r="A36" s="13" t="s">
        <v>101</v>
      </c>
      <c r="B36" s="426" t="s">
        <v>307</v>
      </c>
      <c r="C36" s="317"/>
    </row>
    <row r="37" spans="1:3" s="424" customFormat="1" ht="12" customHeight="1">
      <c r="A37" s="13" t="s">
        <v>183</v>
      </c>
      <c r="B37" s="426" t="s">
        <v>308</v>
      </c>
      <c r="C37" s="317">
        <v>1630</v>
      </c>
    </row>
    <row r="38" spans="1:3" s="424" customFormat="1" ht="12" customHeight="1">
      <c r="A38" s="13" t="s">
        <v>184</v>
      </c>
      <c r="B38" s="426" t="s">
        <v>309</v>
      </c>
      <c r="C38" s="317"/>
    </row>
    <row r="39" spans="1:3" s="424" customFormat="1" ht="12" customHeight="1">
      <c r="A39" s="13" t="s">
        <v>185</v>
      </c>
      <c r="B39" s="426" t="s">
        <v>310</v>
      </c>
      <c r="C39" s="317">
        <v>255</v>
      </c>
    </row>
    <row r="40" spans="1:3" s="424" customFormat="1" ht="12" customHeight="1">
      <c r="A40" s="13" t="s">
        <v>186</v>
      </c>
      <c r="B40" s="426" t="s">
        <v>311</v>
      </c>
      <c r="C40" s="317"/>
    </row>
    <row r="41" spans="1:3" s="424" customFormat="1" ht="12" customHeight="1">
      <c r="A41" s="13" t="s">
        <v>187</v>
      </c>
      <c r="B41" s="426" t="s">
        <v>312</v>
      </c>
      <c r="C41" s="317">
        <v>300</v>
      </c>
    </row>
    <row r="42" spans="1:3" s="424" customFormat="1" ht="12" customHeight="1">
      <c r="A42" s="13" t="s">
        <v>303</v>
      </c>
      <c r="B42" s="426" t="s">
        <v>313</v>
      </c>
      <c r="C42" s="320"/>
    </row>
    <row r="43" spans="1:3" s="424" customFormat="1" ht="12" customHeight="1" thickBot="1">
      <c r="A43" s="15" t="s">
        <v>304</v>
      </c>
      <c r="B43" s="427" t="s">
        <v>314</v>
      </c>
      <c r="C43" s="414"/>
    </row>
    <row r="44" spans="1:3" s="424" customFormat="1" ht="12" customHeight="1" thickBot="1">
      <c r="A44" s="19" t="s">
        <v>24</v>
      </c>
      <c r="B44" s="20" t="s">
        <v>315</v>
      </c>
      <c r="C44" s="315">
        <f>SUM(C45:C49)</f>
        <v>0</v>
      </c>
    </row>
    <row r="45" spans="1:3" s="424" customFormat="1" ht="12" customHeight="1">
      <c r="A45" s="14" t="s">
        <v>102</v>
      </c>
      <c r="B45" s="425" t="s">
        <v>319</v>
      </c>
      <c r="C45" s="471"/>
    </row>
    <row r="46" spans="1:3" s="424" customFormat="1" ht="12" customHeight="1">
      <c r="A46" s="13" t="s">
        <v>103</v>
      </c>
      <c r="B46" s="426" t="s">
        <v>320</v>
      </c>
      <c r="C46" s="320"/>
    </row>
    <row r="47" spans="1:3" s="424" customFormat="1" ht="12" customHeight="1">
      <c r="A47" s="13" t="s">
        <v>316</v>
      </c>
      <c r="B47" s="426" t="s">
        <v>321</v>
      </c>
      <c r="C47" s="320"/>
    </row>
    <row r="48" spans="1:3" s="424" customFormat="1" ht="12" customHeight="1">
      <c r="A48" s="13" t="s">
        <v>317</v>
      </c>
      <c r="B48" s="426" t="s">
        <v>322</v>
      </c>
      <c r="C48" s="320"/>
    </row>
    <row r="49" spans="1:3" s="424" customFormat="1" ht="12" customHeight="1" thickBot="1">
      <c r="A49" s="15" t="s">
        <v>318</v>
      </c>
      <c r="B49" s="427" t="s">
        <v>323</v>
      </c>
      <c r="C49" s="414"/>
    </row>
    <row r="50" spans="1:3" s="424" customFormat="1" ht="12" customHeight="1" thickBot="1">
      <c r="A50" s="19" t="s">
        <v>188</v>
      </c>
      <c r="B50" s="20" t="s">
        <v>324</v>
      </c>
      <c r="C50" s="315">
        <f>SUM(C51:C53)</f>
        <v>51450</v>
      </c>
    </row>
    <row r="51" spans="1:3" s="424" customFormat="1" ht="12" customHeight="1">
      <c r="A51" s="14" t="s">
        <v>104</v>
      </c>
      <c r="B51" s="425" t="s">
        <v>325</v>
      </c>
      <c r="C51" s="318"/>
    </row>
    <row r="52" spans="1:3" s="424" customFormat="1" ht="12" customHeight="1">
      <c r="A52" s="13" t="s">
        <v>105</v>
      </c>
      <c r="B52" s="426" t="s">
        <v>506</v>
      </c>
      <c r="C52" s="317"/>
    </row>
    <row r="53" spans="1:3" s="424" customFormat="1" ht="12" customHeight="1">
      <c r="A53" s="13" t="s">
        <v>329</v>
      </c>
      <c r="B53" s="426" t="s">
        <v>327</v>
      </c>
      <c r="C53" s="317">
        <v>51450</v>
      </c>
    </row>
    <row r="54" spans="1:3" s="424" customFormat="1" ht="12" customHeight="1" thickBot="1">
      <c r="A54" s="15" t="s">
        <v>330</v>
      </c>
      <c r="B54" s="427" t="s">
        <v>328</v>
      </c>
      <c r="C54" s="319"/>
    </row>
    <row r="55" spans="1:3" s="424" customFormat="1" ht="12" customHeight="1" thickBot="1">
      <c r="A55" s="19" t="s">
        <v>26</v>
      </c>
      <c r="B55" s="310" t="s">
        <v>331</v>
      </c>
      <c r="C55" s="315">
        <f>SUM(C56:C58)</f>
        <v>103607</v>
      </c>
    </row>
    <row r="56" spans="1:3" s="424" customFormat="1" ht="12" customHeight="1">
      <c r="A56" s="14" t="s">
        <v>189</v>
      </c>
      <c r="B56" s="425" t="s">
        <v>333</v>
      </c>
      <c r="C56" s="320"/>
    </row>
    <row r="57" spans="1:3" s="424" customFormat="1" ht="12" customHeight="1">
      <c r="A57" s="13" t="s">
        <v>190</v>
      </c>
      <c r="B57" s="426" t="s">
        <v>507</v>
      </c>
      <c r="C57" s="320"/>
    </row>
    <row r="58" spans="1:3" s="424" customFormat="1" ht="12" customHeight="1">
      <c r="A58" s="13" t="s">
        <v>244</v>
      </c>
      <c r="B58" s="426" t="s">
        <v>334</v>
      </c>
      <c r="C58" s="320">
        <v>103607</v>
      </c>
    </row>
    <row r="59" spans="1:3" s="424" customFormat="1" ht="12" customHeight="1" thickBot="1">
      <c r="A59" s="15" t="s">
        <v>332</v>
      </c>
      <c r="B59" s="427" t="s">
        <v>335</v>
      </c>
      <c r="C59" s="320">
        <v>75607</v>
      </c>
    </row>
    <row r="60" spans="1:3" s="424" customFormat="1" ht="12" customHeight="1" thickBot="1">
      <c r="A60" s="19" t="s">
        <v>27</v>
      </c>
      <c r="B60" s="20" t="s">
        <v>336</v>
      </c>
      <c r="C60" s="321">
        <f>+C5+C12+C19+C26+C33+C44+C50+C55</f>
        <v>356955</v>
      </c>
    </row>
    <row r="61" spans="1:3" s="424" customFormat="1" ht="12" customHeight="1" thickBot="1">
      <c r="A61" s="428" t="s">
        <v>337</v>
      </c>
      <c r="B61" s="310" t="s">
        <v>338</v>
      </c>
      <c r="C61" s="315">
        <f>SUM(C62:C64)</f>
        <v>19200</v>
      </c>
    </row>
    <row r="62" spans="1:3" s="424" customFormat="1" ht="12" customHeight="1">
      <c r="A62" s="14" t="s">
        <v>371</v>
      </c>
      <c r="B62" s="425" t="s">
        <v>339</v>
      </c>
      <c r="C62" s="320"/>
    </row>
    <row r="63" spans="1:3" s="424" customFormat="1" ht="12" customHeight="1">
      <c r="A63" s="13" t="s">
        <v>380</v>
      </c>
      <c r="B63" s="426" t="s">
        <v>340</v>
      </c>
      <c r="C63" s="320">
        <v>19200</v>
      </c>
    </row>
    <row r="64" spans="1:3" s="424" customFormat="1" ht="12" customHeight="1" thickBot="1">
      <c r="A64" s="15" t="s">
        <v>381</v>
      </c>
      <c r="B64" s="429" t="s">
        <v>341</v>
      </c>
      <c r="C64" s="320"/>
    </row>
    <row r="65" spans="1:3" s="424" customFormat="1" ht="12" customHeight="1" thickBot="1">
      <c r="A65" s="428" t="s">
        <v>342</v>
      </c>
      <c r="B65" s="310" t="s">
        <v>343</v>
      </c>
      <c r="C65" s="315">
        <f>SUM(C66:C69)</f>
        <v>0</v>
      </c>
    </row>
    <row r="66" spans="1:3" s="424" customFormat="1" ht="12" customHeight="1">
      <c r="A66" s="14" t="s">
        <v>159</v>
      </c>
      <c r="B66" s="425" t="s">
        <v>344</v>
      </c>
      <c r="C66" s="320"/>
    </row>
    <row r="67" spans="1:3" s="424" customFormat="1" ht="12" customHeight="1">
      <c r="A67" s="13" t="s">
        <v>160</v>
      </c>
      <c r="B67" s="426" t="s">
        <v>345</v>
      </c>
      <c r="C67" s="320"/>
    </row>
    <row r="68" spans="1:3" s="424" customFormat="1" ht="12" customHeight="1">
      <c r="A68" s="13" t="s">
        <v>372</v>
      </c>
      <c r="B68" s="426" t="s">
        <v>346</v>
      </c>
      <c r="C68" s="320"/>
    </row>
    <row r="69" spans="1:3" s="424" customFormat="1" ht="12" customHeight="1" thickBot="1">
      <c r="A69" s="15" t="s">
        <v>373</v>
      </c>
      <c r="B69" s="427" t="s">
        <v>347</v>
      </c>
      <c r="C69" s="320"/>
    </row>
    <row r="70" spans="1:3" s="424" customFormat="1" ht="12" customHeight="1" thickBot="1">
      <c r="A70" s="428" t="s">
        <v>348</v>
      </c>
      <c r="B70" s="310" t="s">
        <v>349</v>
      </c>
      <c r="C70" s="315">
        <f>SUM(C71:C72)</f>
        <v>0</v>
      </c>
    </row>
    <row r="71" spans="1:3" s="424" customFormat="1" ht="12" customHeight="1">
      <c r="A71" s="14" t="s">
        <v>374</v>
      </c>
      <c r="B71" s="425" t="s">
        <v>350</v>
      </c>
      <c r="C71" s="320"/>
    </row>
    <row r="72" spans="1:3" s="424" customFormat="1" ht="12" customHeight="1" thickBot="1">
      <c r="A72" s="15" t="s">
        <v>375</v>
      </c>
      <c r="B72" s="427" t="s">
        <v>351</v>
      </c>
      <c r="C72" s="320"/>
    </row>
    <row r="73" spans="1:3" s="424" customFormat="1" ht="12" customHeight="1" thickBot="1">
      <c r="A73" s="428" t="s">
        <v>352</v>
      </c>
      <c r="B73" s="310" t="s">
        <v>353</v>
      </c>
      <c r="C73" s="315">
        <f>SUM(C74:C76)</f>
        <v>0</v>
      </c>
    </row>
    <row r="74" spans="1:3" s="424" customFormat="1" ht="12" customHeight="1">
      <c r="A74" s="14" t="s">
        <v>376</v>
      </c>
      <c r="B74" s="425" t="s">
        <v>354</v>
      </c>
      <c r="C74" s="320"/>
    </row>
    <row r="75" spans="1:3" s="424" customFormat="1" ht="12" customHeight="1">
      <c r="A75" s="13" t="s">
        <v>377</v>
      </c>
      <c r="B75" s="426" t="s">
        <v>355</v>
      </c>
      <c r="C75" s="320"/>
    </row>
    <row r="76" spans="1:3" s="424" customFormat="1" ht="12" customHeight="1" thickBot="1">
      <c r="A76" s="15" t="s">
        <v>378</v>
      </c>
      <c r="B76" s="427" t="s">
        <v>356</v>
      </c>
      <c r="C76" s="320"/>
    </row>
    <row r="77" spans="1:3" s="424" customFormat="1" ht="12" customHeight="1" thickBot="1">
      <c r="A77" s="428" t="s">
        <v>357</v>
      </c>
      <c r="B77" s="310" t="s">
        <v>379</v>
      </c>
      <c r="C77" s="315">
        <f>SUM(C78:C81)</f>
        <v>0</v>
      </c>
    </row>
    <row r="78" spans="1:3" s="424" customFormat="1" ht="12" customHeight="1">
      <c r="A78" s="430" t="s">
        <v>358</v>
      </c>
      <c r="B78" s="425" t="s">
        <v>359</v>
      </c>
      <c r="C78" s="320"/>
    </row>
    <row r="79" spans="1:3" s="424" customFormat="1" ht="12" customHeight="1">
      <c r="A79" s="431" t="s">
        <v>360</v>
      </c>
      <c r="B79" s="426" t="s">
        <v>361</v>
      </c>
      <c r="C79" s="320"/>
    </row>
    <row r="80" spans="1:3" s="424" customFormat="1" ht="12" customHeight="1">
      <c r="A80" s="431" t="s">
        <v>362</v>
      </c>
      <c r="B80" s="426" t="s">
        <v>363</v>
      </c>
      <c r="C80" s="320"/>
    </row>
    <row r="81" spans="1:3" s="424" customFormat="1" ht="12" customHeight="1" thickBot="1">
      <c r="A81" s="432" t="s">
        <v>364</v>
      </c>
      <c r="B81" s="427" t="s">
        <v>365</v>
      </c>
      <c r="C81" s="320"/>
    </row>
    <row r="82" spans="1:3" s="424" customFormat="1" ht="13.5" customHeight="1" thickBot="1">
      <c r="A82" s="428" t="s">
        <v>366</v>
      </c>
      <c r="B82" s="310" t="s">
        <v>367</v>
      </c>
      <c r="C82" s="472"/>
    </row>
    <row r="83" spans="1:3" s="424" customFormat="1" ht="15.75" customHeight="1" thickBot="1">
      <c r="A83" s="428" t="s">
        <v>368</v>
      </c>
      <c r="B83" s="433" t="s">
        <v>369</v>
      </c>
      <c r="C83" s="321">
        <f>+C61+C65+C70+C73+C77+C82</f>
        <v>19200</v>
      </c>
    </row>
    <row r="84" spans="1:3" s="424" customFormat="1" ht="16.5" customHeight="1" thickBot="1">
      <c r="A84" s="434" t="s">
        <v>382</v>
      </c>
      <c r="B84" s="435" t="s">
        <v>370</v>
      </c>
      <c r="C84" s="321">
        <f>+C60+C83</f>
        <v>376155</v>
      </c>
    </row>
    <row r="85" spans="1:3" s="424" customFormat="1" ht="83.25" customHeight="1">
      <c r="A85" s="4"/>
      <c r="B85" s="5"/>
      <c r="C85" s="322"/>
    </row>
    <row r="86" spans="1:3" ht="16.5" customHeight="1">
      <c r="A86" s="497" t="s">
        <v>48</v>
      </c>
      <c r="B86" s="497"/>
      <c r="C86" s="497"/>
    </row>
    <row r="87" spans="1:3" s="436" customFormat="1" ht="16.5" customHeight="1" thickBot="1">
      <c r="A87" s="499" t="s">
        <v>162</v>
      </c>
      <c r="B87" s="499"/>
      <c r="C87" s="150" t="s">
        <v>243</v>
      </c>
    </row>
    <row r="88" spans="1:3" ht="37.5" customHeight="1" thickBot="1">
      <c r="A88" s="22" t="s">
        <v>75</v>
      </c>
      <c r="B88" s="23" t="s">
        <v>49</v>
      </c>
      <c r="C88" s="42" t="s">
        <v>271</v>
      </c>
    </row>
    <row r="89" spans="1:3" s="423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19</v>
      </c>
      <c r="B90" s="30" t="s">
        <v>385</v>
      </c>
      <c r="C90" s="314">
        <f>SUM(C91:C95)</f>
        <v>263951</v>
      </c>
    </row>
    <row r="91" spans="1:3" ht="12" customHeight="1">
      <c r="A91" s="16" t="s">
        <v>106</v>
      </c>
      <c r="B91" s="9" t="s">
        <v>50</v>
      </c>
      <c r="C91" s="316">
        <v>112631</v>
      </c>
    </row>
    <row r="92" spans="1:3" ht="12" customHeight="1">
      <c r="A92" s="13" t="s">
        <v>107</v>
      </c>
      <c r="B92" s="7" t="s">
        <v>191</v>
      </c>
      <c r="C92" s="317">
        <v>27359</v>
      </c>
    </row>
    <row r="93" spans="1:3" ht="12" customHeight="1">
      <c r="A93" s="13" t="s">
        <v>108</v>
      </c>
      <c r="B93" s="7" t="s">
        <v>149</v>
      </c>
      <c r="C93" s="319">
        <v>60709</v>
      </c>
    </row>
    <row r="94" spans="1:3" ht="12" customHeight="1">
      <c r="A94" s="13" t="s">
        <v>109</v>
      </c>
      <c r="B94" s="10" t="s">
        <v>192</v>
      </c>
      <c r="C94" s="319">
        <v>32050</v>
      </c>
    </row>
    <row r="95" spans="1:3" ht="12" customHeight="1">
      <c r="A95" s="13" t="s">
        <v>120</v>
      </c>
      <c r="B95" s="18" t="s">
        <v>193</v>
      </c>
      <c r="C95" s="319">
        <v>31202</v>
      </c>
    </row>
    <row r="96" spans="1:3" ht="12" customHeight="1">
      <c r="A96" s="13" t="s">
        <v>110</v>
      </c>
      <c r="B96" s="7" t="s">
        <v>386</v>
      </c>
      <c r="C96" s="319"/>
    </row>
    <row r="97" spans="1:3" ht="12" customHeight="1">
      <c r="A97" s="13" t="s">
        <v>111</v>
      </c>
      <c r="B97" s="152" t="s">
        <v>387</v>
      </c>
      <c r="C97" s="319"/>
    </row>
    <row r="98" spans="1:3" ht="12" customHeight="1">
      <c r="A98" s="13" t="s">
        <v>121</v>
      </c>
      <c r="B98" s="153" t="s">
        <v>388</v>
      </c>
      <c r="C98" s="319"/>
    </row>
    <row r="99" spans="1:3" ht="12" customHeight="1">
      <c r="A99" s="13" t="s">
        <v>122</v>
      </c>
      <c r="B99" s="153" t="s">
        <v>389</v>
      </c>
      <c r="C99" s="319"/>
    </row>
    <row r="100" spans="1:3" ht="12" customHeight="1">
      <c r="A100" s="13" t="s">
        <v>123</v>
      </c>
      <c r="B100" s="152" t="s">
        <v>390</v>
      </c>
      <c r="C100" s="319"/>
    </row>
    <row r="101" spans="1:3" ht="12" customHeight="1">
      <c r="A101" s="13" t="s">
        <v>124</v>
      </c>
      <c r="B101" s="152" t="s">
        <v>391</v>
      </c>
      <c r="C101" s="319"/>
    </row>
    <row r="102" spans="1:3" ht="12" customHeight="1">
      <c r="A102" s="13" t="s">
        <v>126</v>
      </c>
      <c r="B102" s="153" t="s">
        <v>392</v>
      </c>
      <c r="C102" s="319"/>
    </row>
    <row r="103" spans="1:3" ht="12" customHeight="1">
      <c r="A103" s="12" t="s">
        <v>194</v>
      </c>
      <c r="B103" s="154" t="s">
        <v>393</v>
      </c>
      <c r="C103" s="319"/>
    </row>
    <row r="104" spans="1:3" ht="12" customHeight="1">
      <c r="A104" s="13" t="s">
        <v>383</v>
      </c>
      <c r="B104" s="154" t="s">
        <v>394</v>
      </c>
      <c r="C104" s="319"/>
    </row>
    <row r="105" spans="1:3" ht="12" customHeight="1" thickBot="1">
      <c r="A105" s="17" t="s">
        <v>384</v>
      </c>
      <c r="B105" s="155" t="s">
        <v>395</v>
      </c>
      <c r="C105" s="323">
        <v>31202</v>
      </c>
    </row>
    <row r="106" spans="1:3" ht="12" customHeight="1" thickBot="1">
      <c r="A106" s="19" t="s">
        <v>20</v>
      </c>
      <c r="B106" s="29" t="s">
        <v>396</v>
      </c>
      <c r="C106" s="315">
        <f>+C107+C109+C111</f>
        <v>111204</v>
      </c>
    </row>
    <row r="107" spans="1:3" ht="12" customHeight="1">
      <c r="A107" s="14" t="s">
        <v>112</v>
      </c>
      <c r="B107" s="7" t="s">
        <v>242</v>
      </c>
      <c r="C107" s="318"/>
    </row>
    <row r="108" spans="1:3" ht="12" customHeight="1">
      <c r="A108" s="14" t="s">
        <v>113</v>
      </c>
      <c r="B108" s="11" t="s">
        <v>400</v>
      </c>
      <c r="C108" s="318"/>
    </row>
    <row r="109" spans="1:3" ht="12" customHeight="1">
      <c r="A109" s="14" t="s">
        <v>114</v>
      </c>
      <c r="B109" s="11" t="s">
        <v>195</v>
      </c>
      <c r="C109" s="317">
        <v>110904</v>
      </c>
    </row>
    <row r="110" spans="1:3" ht="12" customHeight="1">
      <c r="A110" s="14" t="s">
        <v>115</v>
      </c>
      <c r="B110" s="11" t="s">
        <v>401</v>
      </c>
      <c r="C110" s="287">
        <v>82904</v>
      </c>
    </row>
    <row r="111" spans="1:3" ht="12" customHeight="1">
      <c r="A111" s="14" t="s">
        <v>116</v>
      </c>
      <c r="B111" s="312" t="s">
        <v>245</v>
      </c>
      <c r="C111" s="287">
        <v>300</v>
      </c>
    </row>
    <row r="112" spans="1:3" ht="12" customHeight="1">
      <c r="A112" s="14" t="s">
        <v>125</v>
      </c>
      <c r="B112" s="311" t="s">
        <v>508</v>
      </c>
      <c r="C112" s="287"/>
    </row>
    <row r="113" spans="1:3" ht="12" customHeight="1">
      <c r="A113" s="14" t="s">
        <v>127</v>
      </c>
      <c r="B113" s="421" t="s">
        <v>406</v>
      </c>
      <c r="C113" s="287"/>
    </row>
    <row r="114" spans="1:3" ht="15.75">
      <c r="A114" s="14" t="s">
        <v>196</v>
      </c>
      <c r="B114" s="153" t="s">
        <v>389</v>
      </c>
      <c r="C114" s="287"/>
    </row>
    <row r="115" spans="1:3" ht="12" customHeight="1">
      <c r="A115" s="14" t="s">
        <v>197</v>
      </c>
      <c r="B115" s="153" t="s">
        <v>405</v>
      </c>
      <c r="C115" s="287"/>
    </row>
    <row r="116" spans="1:3" ht="12" customHeight="1">
      <c r="A116" s="14" t="s">
        <v>198</v>
      </c>
      <c r="B116" s="153" t="s">
        <v>404</v>
      </c>
      <c r="C116" s="287"/>
    </row>
    <row r="117" spans="1:3" ht="12" customHeight="1">
      <c r="A117" s="14" t="s">
        <v>397</v>
      </c>
      <c r="B117" s="153" t="s">
        <v>392</v>
      </c>
      <c r="C117" s="287"/>
    </row>
    <row r="118" spans="1:3" ht="12" customHeight="1">
      <c r="A118" s="14" t="s">
        <v>398</v>
      </c>
      <c r="B118" s="153" t="s">
        <v>403</v>
      </c>
      <c r="C118" s="287">
        <v>300</v>
      </c>
    </row>
    <row r="119" spans="1:3" ht="16.5" thickBot="1">
      <c r="A119" s="12" t="s">
        <v>399</v>
      </c>
      <c r="B119" s="153" t="s">
        <v>402</v>
      </c>
      <c r="C119" s="288"/>
    </row>
    <row r="120" spans="1:3" ht="12" customHeight="1" thickBot="1">
      <c r="A120" s="19" t="s">
        <v>21</v>
      </c>
      <c r="B120" s="143" t="s">
        <v>407</v>
      </c>
      <c r="C120" s="315">
        <f>+C121+C122</f>
        <v>1000</v>
      </c>
    </row>
    <row r="121" spans="1:3" ht="12" customHeight="1">
      <c r="A121" s="14" t="s">
        <v>95</v>
      </c>
      <c r="B121" s="8" t="s">
        <v>62</v>
      </c>
      <c r="C121" s="318">
        <v>1000</v>
      </c>
    </row>
    <row r="122" spans="1:3" ht="12" customHeight="1" thickBot="1">
      <c r="A122" s="15" t="s">
        <v>96</v>
      </c>
      <c r="B122" s="11" t="s">
        <v>63</v>
      </c>
      <c r="C122" s="319"/>
    </row>
    <row r="123" spans="1:3" ht="12" customHeight="1" thickBot="1">
      <c r="A123" s="19" t="s">
        <v>22</v>
      </c>
      <c r="B123" s="143" t="s">
        <v>408</v>
      </c>
      <c r="C123" s="315">
        <f>+C90+C106+C120</f>
        <v>376155</v>
      </c>
    </row>
    <row r="124" spans="1:3" ht="12" customHeight="1" thickBot="1">
      <c r="A124" s="19" t="s">
        <v>23</v>
      </c>
      <c r="B124" s="143" t="s">
        <v>409</v>
      </c>
      <c r="C124" s="315">
        <f>+C125+C126+C127</f>
        <v>0</v>
      </c>
    </row>
    <row r="125" spans="1:3" ht="12" customHeight="1">
      <c r="A125" s="14" t="s">
        <v>99</v>
      </c>
      <c r="B125" s="8" t="s">
        <v>410</v>
      </c>
      <c r="C125" s="287"/>
    </row>
    <row r="126" spans="1:3" ht="12" customHeight="1">
      <c r="A126" s="14" t="s">
        <v>100</v>
      </c>
      <c r="B126" s="8" t="s">
        <v>411</v>
      </c>
      <c r="C126" s="287"/>
    </row>
    <row r="127" spans="1:3" ht="12" customHeight="1" thickBot="1">
      <c r="A127" s="12" t="s">
        <v>101</v>
      </c>
      <c r="B127" s="6" t="s">
        <v>412</v>
      </c>
      <c r="C127" s="287"/>
    </row>
    <row r="128" spans="1:3" ht="12" customHeight="1" thickBot="1">
      <c r="A128" s="19" t="s">
        <v>24</v>
      </c>
      <c r="B128" s="143" t="s">
        <v>466</v>
      </c>
      <c r="C128" s="315">
        <f>+C129+C130+C131+C132</f>
        <v>0</v>
      </c>
    </row>
    <row r="129" spans="1:3" ht="12" customHeight="1">
      <c r="A129" s="14" t="s">
        <v>102</v>
      </c>
      <c r="B129" s="8" t="s">
        <v>413</v>
      </c>
      <c r="C129" s="287"/>
    </row>
    <row r="130" spans="1:3" ht="12" customHeight="1">
      <c r="A130" s="14" t="s">
        <v>103</v>
      </c>
      <c r="B130" s="8" t="s">
        <v>414</v>
      </c>
      <c r="C130" s="287"/>
    </row>
    <row r="131" spans="1:3" ht="12" customHeight="1">
      <c r="A131" s="14" t="s">
        <v>316</v>
      </c>
      <c r="B131" s="8" t="s">
        <v>415</v>
      </c>
      <c r="C131" s="287"/>
    </row>
    <row r="132" spans="1:3" ht="12" customHeight="1" thickBot="1">
      <c r="A132" s="12" t="s">
        <v>317</v>
      </c>
      <c r="B132" s="6" t="s">
        <v>416</v>
      </c>
      <c r="C132" s="287"/>
    </row>
    <row r="133" spans="1:3" ht="12" customHeight="1" thickBot="1">
      <c r="A133" s="19" t="s">
        <v>25</v>
      </c>
      <c r="B133" s="143" t="s">
        <v>417</v>
      </c>
      <c r="C133" s="321">
        <f>+C134+C135+C136+C137</f>
        <v>0</v>
      </c>
    </row>
    <row r="134" spans="1:3" ht="12" customHeight="1">
      <c r="A134" s="14" t="s">
        <v>104</v>
      </c>
      <c r="B134" s="8" t="s">
        <v>418</v>
      </c>
      <c r="C134" s="287"/>
    </row>
    <row r="135" spans="1:3" ht="12" customHeight="1">
      <c r="A135" s="14" t="s">
        <v>105</v>
      </c>
      <c r="B135" s="8" t="s">
        <v>428</v>
      </c>
      <c r="C135" s="287"/>
    </row>
    <row r="136" spans="1:3" ht="12" customHeight="1">
      <c r="A136" s="14" t="s">
        <v>329</v>
      </c>
      <c r="B136" s="8" t="s">
        <v>419</v>
      </c>
      <c r="C136" s="287"/>
    </row>
    <row r="137" spans="1:3" ht="12" customHeight="1" thickBot="1">
      <c r="A137" s="12" t="s">
        <v>330</v>
      </c>
      <c r="B137" s="6" t="s">
        <v>420</v>
      </c>
      <c r="C137" s="287"/>
    </row>
    <row r="138" spans="1:3" ht="12" customHeight="1" thickBot="1">
      <c r="A138" s="19" t="s">
        <v>26</v>
      </c>
      <c r="B138" s="143" t="s">
        <v>421</v>
      </c>
      <c r="C138" s="324">
        <f>+C139+C140+C141+C142</f>
        <v>0</v>
      </c>
    </row>
    <row r="139" spans="1:3" ht="12" customHeight="1">
      <c r="A139" s="14" t="s">
        <v>189</v>
      </c>
      <c r="B139" s="8" t="s">
        <v>422</v>
      </c>
      <c r="C139" s="287"/>
    </row>
    <row r="140" spans="1:3" ht="12" customHeight="1">
      <c r="A140" s="14" t="s">
        <v>190</v>
      </c>
      <c r="B140" s="8" t="s">
        <v>423</v>
      </c>
      <c r="C140" s="287"/>
    </row>
    <row r="141" spans="1:3" ht="12" customHeight="1">
      <c r="A141" s="14" t="s">
        <v>244</v>
      </c>
      <c r="B141" s="8" t="s">
        <v>424</v>
      </c>
      <c r="C141" s="287"/>
    </row>
    <row r="142" spans="1:3" ht="12" customHeight="1" thickBot="1">
      <c r="A142" s="14" t="s">
        <v>332</v>
      </c>
      <c r="B142" s="8" t="s">
        <v>425</v>
      </c>
      <c r="C142" s="287"/>
    </row>
    <row r="143" spans="1:9" ht="15" customHeight="1" thickBot="1">
      <c r="A143" s="19" t="s">
        <v>27</v>
      </c>
      <c r="B143" s="143" t="s">
        <v>426</v>
      </c>
      <c r="C143" s="437">
        <f>+C124+C128+C133+C138</f>
        <v>0</v>
      </c>
      <c r="F143" s="438"/>
      <c r="G143" s="439"/>
      <c r="H143" s="439"/>
      <c r="I143" s="439"/>
    </row>
    <row r="144" spans="1:3" s="424" customFormat="1" ht="12.75" customHeight="1" thickBot="1">
      <c r="A144" s="313" t="s">
        <v>28</v>
      </c>
      <c r="B144" s="399" t="s">
        <v>427</v>
      </c>
      <c r="C144" s="437">
        <f>+C123+C143</f>
        <v>376155</v>
      </c>
    </row>
    <row r="145" ht="7.5" customHeight="1"/>
    <row r="146" spans="1:3" ht="15.75">
      <c r="A146" s="500" t="s">
        <v>429</v>
      </c>
      <c r="B146" s="500"/>
      <c r="C146" s="500"/>
    </row>
    <row r="147" spans="1:3" ht="15" customHeight="1" thickBot="1">
      <c r="A147" s="498" t="s">
        <v>163</v>
      </c>
      <c r="B147" s="498"/>
      <c r="C147" s="325" t="s">
        <v>243</v>
      </c>
    </row>
    <row r="148" spans="1:4" ht="13.5" customHeight="1" thickBot="1">
      <c r="A148" s="19">
        <v>1</v>
      </c>
      <c r="B148" s="29" t="s">
        <v>430</v>
      </c>
      <c r="C148" s="315">
        <f>+C60-C123</f>
        <v>-19200</v>
      </c>
      <c r="D148" s="440"/>
    </row>
    <row r="149" spans="1:3" ht="27.75" customHeight="1" thickBot="1">
      <c r="A149" s="19" t="s">
        <v>20</v>
      </c>
      <c r="B149" s="29" t="s">
        <v>431</v>
      </c>
      <c r="C149" s="315">
        <f>+C83-C143</f>
        <v>19200</v>
      </c>
    </row>
  </sheetData>
  <sheetProtection sheet="1"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Nyírpazony Önkormányzat
2014. ÉVI KÖLTSÉGVETÉSÉNEK ÖSSZEVONT MÉRLEGE&amp;10
&amp;R&amp;"Times New Roman CE,Félkövér dőlt"&amp;11 1.1melléklet a 1/2014(III.18)önkormányzati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A1" sqref="A1:F1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6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519" t="s">
        <v>514</v>
      </c>
      <c r="B1" s="519"/>
      <c r="C1" s="519"/>
      <c r="D1" s="519"/>
      <c r="E1" s="519"/>
      <c r="F1" s="519"/>
    </row>
    <row r="2" spans="1:6" ht="22.5" customHeight="1" thickBot="1">
      <c r="A2" s="203"/>
      <c r="B2" s="56"/>
      <c r="C2" s="56"/>
      <c r="D2" s="56"/>
      <c r="E2" s="56"/>
      <c r="F2" s="51" t="s">
        <v>66</v>
      </c>
    </row>
    <row r="3" spans="1:6" s="46" customFormat="1" ht="44.25" customHeight="1" thickBot="1">
      <c r="A3" s="204" t="s">
        <v>70</v>
      </c>
      <c r="B3" s="205" t="s">
        <v>71</v>
      </c>
      <c r="C3" s="205" t="s">
        <v>72</v>
      </c>
      <c r="D3" s="205" t="s">
        <v>461</v>
      </c>
      <c r="E3" s="205" t="s">
        <v>271</v>
      </c>
      <c r="F3" s="52" t="s">
        <v>462</v>
      </c>
    </row>
    <row r="4" spans="1:6" s="56" customFormat="1" ht="12" customHeight="1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5" t="s">
        <v>91</v>
      </c>
    </row>
    <row r="5" spans="1:6" ht="15.75" customHeight="1">
      <c r="A5" s="478"/>
      <c r="B5" s="27"/>
      <c r="C5" s="480"/>
      <c r="D5" s="27"/>
      <c r="E5" s="27"/>
      <c r="F5" s="57">
        <f aca="true" t="shared" si="0" ref="F5:F23">B5-D5-E5</f>
        <v>0</v>
      </c>
    </row>
    <row r="6" spans="1:6" ht="15.75" customHeight="1">
      <c r="A6" s="478"/>
      <c r="B6" s="27"/>
      <c r="C6" s="480"/>
      <c r="D6" s="27"/>
      <c r="E6" s="27"/>
      <c r="F6" s="57">
        <f t="shared" si="0"/>
        <v>0</v>
      </c>
    </row>
    <row r="7" spans="1:6" ht="15.75" customHeight="1">
      <c r="A7" s="478"/>
      <c r="B7" s="27"/>
      <c r="C7" s="480"/>
      <c r="D7" s="27"/>
      <c r="E7" s="27"/>
      <c r="F7" s="57">
        <f t="shared" si="0"/>
        <v>0</v>
      </c>
    </row>
    <row r="8" spans="1:6" ht="15.75" customHeight="1">
      <c r="A8" s="479"/>
      <c r="B8" s="27"/>
      <c r="C8" s="480"/>
      <c r="D8" s="27"/>
      <c r="E8" s="27"/>
      <c r="F8" s="57">
        <f t="shared" si="0"/>
        <v>0</v>
      </c>
    </row>
    <row r="9" spans="1:6" ht="15.75" customHeight="1">
      <c r="A9" s="478"/>
      <c r="B9" s="27"/>
      <c r="C9" s="480"/>
      <c r="D9" s="27"/>
      <c r="E9" s="27"/>
      <c r="F9" s="57">
        <f t="shared" si="0"/>
        <v>0</v>
      </c>
    </row>
    <row r="10" spans="1:6" ht="15.75" customHeight="1">
      <c r="A10" s="479"/>
      <c r="B10" s="27"/>
      <c r="C10" s="480"/>
      <c r="D10" s="27"/>
      <c r="E10" s="27"/>
      <c r="F10" s="57">
        <f t="shared" si="0"/>
        <v>0</v>
      </c>
    </row>
    <row r="11" spans="1:6" ht="15.75" customHeight="1">
      <c r="A11" s="478"/>
      <c r="B11" s="27"/>
      <c r="C11" s="480"/>
      <c r="D11" s="27"/>
      <c r="E11" s="27"/>
      <c r="F11" s="57">
        <f t="shared" si="0"/>
        <v>0</v>
      </c>
    </row>
    <row r="12" spans="1:6" ht="15.75" customHeight="1">
      <c r="A12" s="478"/>
      <c r="B12" s="27"/>
      <c r="C12" s="480"/>
      <c r="D12" s="27"/>
      <c r="E12" s="27"/>
      <c r="F12" s="57">
        <f t="shared" si="0"/>
        <v>0</v>
      </c>
    </row>
    <row r="13" spans="1:6" ht="15.75" customHeight="1">
      <c r="A13" s="478"/>
      <c r="B13" s="27"/>
      <c r="C13" s="480"/>
      <c r="D13" s="27"/>
      <c r="E13" s="27"/>
      <c r="F13" s="57">
        <f t="shared" si="0"/>
        <v>0</v>
      </c>
    </row>
    <row r="14" spans="1:6" ht="15.75" customHeight="1">
      <c r="A14" s="478"/>
      <c r="B14" s="27"/>
      <c r="C14" s="480"/>
      <c r="D14" s="27"/>
      <c r="E14" s="27"/>
      <c r="F14" s="57">
        <f t="shared" si="0"/>
        <v>0</v>
      </c>
    </row>
    <row r="15" spans="1:6" ht="15.75" customHeight="1">
      <c r="A15" s="478"/>
      <c r="B15" s="27"/>
      <c r="C15" s="480"/>
      <c r="D15" s="27"/>
      <c r="E15" s="27"/>
      <c r="F15" s="57">
        <f t="shared" si="0"/>
        <v>0</v>
      </c>
    </row>
    <row r="16" spans="1:6" ht="15.75" customHeight="1">
      <c r="A16" s="478"/>
      <c r="B16" s="27"/>
      <c r="C16" s="480"/>
      <c r="D16" s="27"/>
      <c r="E16" s="27"/>
      <c r="F16" s="57">
        <f t="shared" si="0"/>
        <v>0</v>
      </c>
    </row>
    <row r="17" spans="1:6" ht="15.75" customHeight="1">
      <c r="A17" s="478"/>
      <c r="B17" s="27"/>
      <c r="C17" s="480"/>
      <c r="D17" s="27"/>
      <c r="E17" s="27"/>
      <c r="F17" s="57">
        <f t="shared" si="0"/>
        <v>0</v>
      </c>
    </row>
    <row r="18" spans="1:6" ht="15.75" customHeight="1">
      <c r="A18" s="478"/>
      <c r="B18" s="27"/>
      <c r="C18" s="480"/>
      <c r="D18" s="27"/>
      <c r="E18" s="27"/>
      <c r="F18" s="57">
        <f t="shared" si="0"/>
        <v>0</v>
      </c>
    </row>
    <row r="19" spans="1:6" ht="15.75" customHeight="1">
      <c r="A19" s="478"/>
      <c r="B19" s="27"/>
      <c r="C19" s="480"/>
      <c r="D19" s="27"/>
      <c r="E19" s="27"/>
      <c r="F19" s="57">
        <f t="shared" si="0"/>
        <v>0</v>
      </c>
    </row>
    <row r="20" spans="1:6" ht="15.75" customHeight="1">
      <c r="A20" s="478"/>
      <c r="B20" s="27"/>
      <c r="C20" s="480"/>
      <c r="D20" s="27"/>
      <c r="E20" s="27"/>
      <c r="F20" s="57">
        <f t="shared" si="0"/>
        <v>0</v>
      </c>
    </row>
    <row r="21" spans="1:6" ht="15.75" customHeight="1">
      <c r="A21" s="478"/>
      <c r="B21" s="27"/>
      <c r="C21" s="480"/>
      <c r="D21" s="27"/>
      <c r="E21" s="27"/>
      <c r="F21" s="57">
        <f t="shared" si="0"/>
        <v>0</v>
      </c>
    </row>
    <row r="22" spans="1:6" ht="15.75" customHeight="1">
      <c r="A22" s="478"/>
      <c r="B22" s="27"/>
      <c r="C22" s="480"/>
      <c r="D22" s="27"/>
      <c r="E22" s="27"/>
      <c r="F22" s="57">
        <f t="shared" si="0"/>
        <v>0</v>
      </c>
    </row>
    <row r="23" spans="1:6" ht="15.75" customHeight="1" thickBot="1">
      <c r="A23" s="58"/>
      <c r="B23" s="28"/>
      <c r="C23" s="481"/>
      <c r="D23" s="28"/>
      <c r="E23" s="28"/>
      <c r="F23" s="59">
        <f t="shared" si="0"/>
        <v>0</v>
      </c>
    </row>
    <row r="24" spans="1:6" s="62" customFormat="1" ht="18" customHeight="1" thickBot="1">
      <c r="A24" s="206" t="s">
        <v>69</v>
      </c>
      <c r="B24" s="60">
        <f>SUM(B5:B23)</f>
        <v>0</v>
      </c>
      <c r="C24" s="137"/>
      <c r="D24" s="60">
        <f>SUM(D5:D23)</f>
        <v>0</v>
      </c>
      <c r="E24" s="60">
        <f>SUM(E5:E23)</f>
        <v>0</v>
      </c>
      <c r="F24" s="61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1./2014. (III.18.)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tabSelected="1" view="pageLayout" workbookViewId="0" topLeftCell="A1">
      <selection activeCell="E10" sqref="E10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519" t="s">
        <v>0</v>
      </c>
      <c r="B1" s="519"/>
      <c r="C1" s="519"/>
      <c r="D1" s="519"/>
      <c r="E1" s="519"/>
      <c r="F1" s="519"/>
    </row>
    <row r="2" spans="1:6" ht="23.25" customHeight="1" thickBot="1">
      <c r="A2" s="203"/>
      <c r="B2" s="56"/>
      <c r="C2" s="56"/>
      <c r="D2" s="56"/>
      <c r="E2" s="56"/>
      <c r="F2" s="51" t="s">
        <v>66</v>
      </c>
    </row>
    <row r="3" spans="1:6" s="46" customFormat="1" ht="48.75" customHeight="1" thickBot="1">
      <c r="A3" s="204" t="s">
        <v>73</v>
      </c>
      <c r="B3" s="205" t="s">
        <v>71</v>
      </c>
      <c r="C3" s="205" t="s">
        <v>72</v>
      </c>
      <c r="D3" s="205" t="s">
        <v>461</v>
      </c>
      <c r="E3" s="205" t="s">
        <v>271</v>
      </c>
      <c r="F3" s="52" t="s">
        <v>463</v>
      </c>
    </row>
    <row r="4" spans="1:6" s="56" customFormat="1" ht="15" customHeight="1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5">
        <v>6</v>
      </c>
    </row>
    <row r="5" spans="1:6" ht="15.75" customHeight="1">
      <c r="A5" s="63" t="s">
        <v>515</v>
      </c>
      <c r="B5" s="64">
        <v>9887</v>
      </c>
      <c r="C5" s="482" t="s">
        <v>516</v>
      </c>
      <c r="D5" s="64"/>
      <c r="E5" s="64">
        <v>9887</v>
      </c>
      <c r="F5" s="65">
        <f aca="true" t="shared" si="0" ref="F5:F23">B5-D5-E5</f>
        <v>0</v>
      </c>
    </row>
    <row r="6" spans="1:6" ht="15.75" customHeight="1">
      <c r="A6" s="63" t="s">
        <v>517</v>
      </c>
      <c r="B6" s="64">
        <v>28593</v>
      </c>
      <c r="C6" s="482" t="s">
        <v>516</v>
      </c>
      <c r="D6" s="64"/>
      <c r="E6" s="64">
        <v>28593</v>
      </c>
      <c r="F6" s="65">
        <f t="shared" si="0"/>
        <v>0</v>
      </c>
    </row>
    <row r="7" spans="1:6" ht="15.75" customHeight="1">
      <c r="A7" s="63" t="s">
        <v>518</v>
      </c>
      <c r="B7" s="64">
        <v>21970</v>
      </c>
      <c r="C7" s="482" t="s">
        <v>516</v>
      </c>
      <c r="D7" s="64"/>
      <c r="E7" s="64">
        <v>21970</v>
      </c>
      <c r="F7" s="65">
        <f t="shared" si="0"/>
        <v>0</v>
      </c>
    </row>
    <row r="8" spans="1:6" ht="15.75" customHeight="1">
      <c r="A8" s="63" t="s">
        <v>519</v>
      </c>
      <c r="B8" s="64">
        <v>8893</v>
      </c>
      <c r="C8" s="482" t="s">
        <v>516</v>
      </c>
      <c r="D8" s="64"/>
      <c r="E8" s="64">
        <v>8893</v>
      </c>
      <c r="F8" s="65">
        <f t="shared" si="0"/>
        <v>0</v>
      </c>
    </row>
    <row r="9" spans="1:6" ht="15.75" customHeight="1">
      <c r="A9" s="63" t="s">
        <v>520</v>
      </c>
      <c r="B9" s="64">
        <v>10361</v>
      </c>
      <c r="C9" s="482" t="s">
        <v>516</v>
      </c>
      <c r="D9" s="64"/>
      <c r="E9" s="64">
        <v>10361</v>
      </c>
      <c r="F9" s="65">
        <f t="shared" si="0"/>
        <v>0</v>
      </c>
    </row>
    <row r="10" spans="1:6" ht="15.75" customHeight="1">
      <c r="A10" s="63" t="s">
        <v>521</v>
      </c>
      <c r="B10" s="64">
        <v>3200</v>
      </c>
      <c r="C10" s="482" t="s">
        <v>516</v>
      </c>
      <c r="D10" s="64"/>
      <c r="E10" s="64">
        <v>3200</v>
      </c>
      <c r="F10" s="65">
        <f t="shared" si="0"/>
        <v>0</v>
      </c>
    </row>
    <row r="11" spans="1:6" ht="15.75" customHeight="1">
      <c r="A11" s="63" t="s">
        <v>522</v>
      </c>
      <c r="B11" s="64">
        <v>28000</v>
      </c>
      <c r="C11" s="482" t="s">
        <v>516</v>
      </c>
      <c r="D11" s="64"/>
      <c r="E11" s="64">
        <v>28000</v>
      </c>
      <c r="F11" s="65">
        <f t="shared" si="0"/>
        <v>0</v>
      </c>
    </row>
    <row r="12" spans="1:6" ht="15.75" customHeight="1">
      <c r="A12" s="63"/>
      <c r="B12" s="64"/>
      <c r="C12" s="482"/>
      <c r="D12" s="64"/>
      <c r="E12" s="64"/>
      <c r="F12" s="65">
        <f t="shared" si="0"/>
        <v>0</v>
      </c>
    </row>
    <row r="13" spans="1:6" ht="15.75" customHeight="1">
      <c r="A13" s="63"/>
      <c r="B13" s="64"/>
      <c r="C13" s="482"/>
      <c r="D13" s="64"/>
      <c r="E13" s="64"/>
      <c r="F13" s="65">
        <f t="shared" si="0"/>
        <v>0</v>
      </c>
    </row>
    <row r="14" spans="1:6" ht="15.75" customHeight="1">
      <c r="A14" s="63"/>
      <c r="B14" s="64"/>
      <c r="C14" s="482"/>
      <c r="D14" s="64"/>
      <c r="E14" s="64"/>
      <c r="F14" s="65">
        <f t="shared" si="0"/>
        <v>0</v>
      </c>
    </row>
    <row r="15" spans="1:6" ht="15.75" customHeight="1">
      <c r="A15" s="63"/>
      <c r="B15" s="64"/>
      <c r="C15" s="482"/>
      <c r="D15" s="64"/>
      <c r="E15" s="64"/>
      <c r="F15" s="65">
        <f t="shared" si="0"/>
        <v>0</v>
      </c>
    </row>
    <row r="16" spans="1:6" ht="15.75" customHeight="1">
      <c r="A16" s="63"/>
      <c r="B16" s="64"/>
      <c r="C16" s="482"/>
      <c r="D16" s="64"/>
      <c r="E16" s="64"/>
      <c r="F16" s="65">
        <f t="shared" si="0"/>
        <v>0</v>
      </c>
    </row>
    <row r="17" spans="1:6" ht="15.75" customHeight="1">
      <c r="A17" s="63"/>
      <c r="B17" s="64"/>
      <c r="C17" s="482"/>
      <c r="D17" s="64"/>
      <c r="E17" s="64"/>
      <c r="F17" s="65">
        <f t="shared" si="0"/>
        <v>0</v>
      </c>
    </row>
    <row r="18" spans="1:6" ht="15.75" customHeight="1">
      <c r="A18" s="63"/>
      <c r="B18" s="64"/>
      <c r="C18" s="482"/>
      <c r="D18" s="64"/>
      <c r="E18" s="64"/>
      <c r="F18" s="65">
        <f t="shared" si="0"/>
        <v>0</v>
      </c>
    </row>
    <row r="19" spans="1:6" ht="15.75" customHeight="1">
      <c r="A19" s="63"/>
      <c r="B19" s="64"/>
      <c r="C19" s="482"/>
      <c r="D19" s="64"/>
      <c r="E19" s="64"/>
      <c r="F19" s="65">
        <f t="shared" si="0"/>
        <v>0</v>
      </c>
    </row>
    <row r="20" spans="1:6" ht="15.75" customHeight="1">
      <c r="A20" s="63"/>
      <c r="B20" s="64"/>
      <c r="C20" s="482"/>
      <c r="D20" s="64"/>
      <c r="E20" s="64"/>
      <c r="F20" s="65">
        <f t="shared" si="0"/>
        <v>0</v>
      </c>
    </row>
    <row r="21" spans="1:6" ht="15.75" customHeight="1">
      <c r="A21" s="63"/>
      <c r="B21" s="64"/>
      <c r="C21" s="482"/>
      <c r="D21" s="64"/>
      <c r="E21" s="64"/>
      <c r="F21" s="65">
        <f t="shared" si="0"/>
        <v>0</v>
      </c>
    </row>
    <row r="22" spans="1:6" ht="15.75" customHeight="1">
      <c r="A22" s="63"/>
      <c r="B22" s="64"/>
      <c r="C22" s="482"/>
      <c r="D22" s="64"/>
      <c r="E22" s="64"/>
      <c r="F22" s="65">
        <f t="shared" si="0"/>
        <v>0</v>
      </c>
    </row>
    <row r="23" spans="1:6" ht="15.75" customHeight="1" thickBot="1">
      <c r="A23" s="66"/>
      <c r="B23" s="67"/>
      <c r="C23" s="483"/>
      <c r="D23" s="67"/>
      <c r="E23" s="67"/>
      <c r="F23" s="68">
        <f t="shared" si="0"/>
        <v>0</v>
      </c>
    </row>
    <row r="24" spans="1:6" s="62" customFormat="1" ht="18" customHeight="1" thickBot="1">
      <c r="A24" s="206" t="s">
        <v>69</v>
      </c>
      <c r="B24" s="207">
        <f>SUM(B5:B23)</f>
        <v>110904</v>
      </c>
      <c r="C24" s="138"/>
      <c r="D24" s="207">
        <f>SUM(D5:D23)</f>
        <v>0</v>
      </c>
      <c r="E24" s="207">
        <f>SUM(E5:E23)</f>
        <v>110904</v>
      </c>
      <c r="F24" s="69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1./2014. (III.18.)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98"/>
  <sheetViews>
    <sheetView workbookViewId="0" topLeftCell="A1">
      <selection activeCell="B64" sqref="B64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9"/>
      <c r="B1" s="229"/>
      <c r="C1" s="229"/>
      <c r="D1" s="229"/>
      <c r="E1" s="229"/>
    </row>
    <row r="2" spans="1:5" ht="15.75">
      <c r="A2" s="230" t="s">
        <v>147</v>
      </c>
      <c r="B2" s="530" t="s">
        <v>515</v>
      </c>
      <c r="C2" s="530"/>
      <c r="D2" s="530"/>
      <c r="E2" s="530"/>
    </row>
    <row r="3" spans="1:5" ht="14.25" thickBot="1">
      <c r="A3" s="229"/>
      <c r="B3" s="529" t="s">
        <v>541</v>
      </c>
      <c r="C3" s="529"/>
      <c r="D3" s="531" t="s">
        <v>140</v>
      </c>
      <c r="E3" s="531"/>
    </row>
    <row r="4" spans="1:5" ht="15" customHeight="1" thickBot="1">
      <c r="A4" s="231" t="s">
        <v>139</v>
      </c>
      <c r="B4" s="232" t="s">
        <v>207</v>
      </c>
      <c r="C4" s="232" t="s">
        <v>264</v>
      </c>
      <c r="D4" s="232" t="s">
        <v>464</v>
      </c>
      <c r="E4" s="233" t="s">
        <v>52</v>
      </c>
    </row>
    <row r="5" spans="1:5" ht="12.75">
      <c r="A5" s="234" t="s">
        <v>141</v>
      </c>
      <c r="B5" s="101"/>
      <c r="C5" s="101"/>
      <c r="D5" s="101"/>
      <c r="E5" s="235">
        <f aca="true" t="shared" si="0" ref="E5:E11">SUM(B5:D5)</f>
        <v>0</v>
      </c>
    </row>
    <row r="6" spans="1:5" ht="12.75">
      <c r="A6" s="236" t="s">
        <v>154</v>
      </c>
      <c r="B6" s="102"/>
      <c r="C6" s="102"/>
      <c r="D6" s="102"/>
      <c r="E6" s="237">
        <f t="shared" si="0"/>
        <v>0</v>
      </c>
    </row>
    <row r="7" spans="1:5" ht="12.75">
      <c r="A7" s="238" t="s">
        <v>142</v>
      </c>
      <c r="B7" s="103">
        <v>9886</v>
      </c>
      <c r="C7" s="103"/>
      <c r="D7" s="103"/>
      <c r="E7" s="239">
        <f t="shared" si="0"/>
        <v>9886</v>
      </c>
    </row>
    <row r="8" spans="1:5" ht="12.75">
      <c r="A8" s="238" t="s">
        <v>156</v>
      </c>
      <c r="B8" s="103"/>
      <c r="C8" s="103"/>
      <c r="D8" s="103"/>
      <c r="E8" s="239">
        <f t="shared" si="0"/>
        <v>0</v>
      </c>
    </row>
    <row r="9" spans="1:5" ht="12.75">
      <c r="A9" s="238" t="s">
        <v>143</v>
      </c>
      <c r="B9" s="103"/>
      <c r="C9" s="103"/>
      <c r="D9" s="103"/>
      <c r="E9" s="239">
        <f t="shared" si="0"/>
        <v>0</v>
      </c>
    </row>
    <row r="10" spans="1:5" ht="12.75">
      <c r="A10" s="238" t="s">
        <v>144</v>
      </c>
      <c r="B10" s="103"/>
      <c r="C10" s="103"/>
      <c r="D10" s="103"/>
      <c r="E10" s="239">
        <f t="shared" si="0"/>
        <v>0</v>
      </c>
    </row>
    <row r="11" spans="1:5" ht="13.5" thickBot="1">
      <c r="A11" s="104"/>
      <c r="B11" s="105"/>
      <c r="C11" s="105"/>
      <c r="D11" s="105"/>
      <c r="E11" s="239">
        <f t="shared" si="0"/>
        <v>0</v>
      </c>
    </row>
    <row r="12" spans="1:5" ht="13.5" thickBot="1">
      <c r="A12" s="240" t="s">
        <v>146</v>
      </c>
      <c r="B12" s="241">
        <f>B5+SUM(B7:B11)</f>
        <v>9886</v>
      </c>
      <c r="C12" s="241">
        <f>C5+SUM(C7:C11)</f>
        <v>0</v>
      </c>
      <c r="D12" s="241">
        <f>D5+SUM(D7:D11)</f>
        <v>0</v>
      </c>
      <c r="E12" s="242">
        <f>E5+SUM(E7:E11)</f>
        <v>9886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31" t="s">
        <v>145</v>
      </c>
      <c r="B14" s="232" t="s">
        <v>207</v>
      </c>
      <c r="C14" s="232" t="s">
        <v>264</v>
      </c>
      <c r="D14" s="232" t="s">
        <v>464</v>
      </c>
      <c r="E14" s="233" t="s">
        <v>52</v>
      </c>
    </row>
    <row r="15" spans="1:5" ht="12.75">
      <c r="A15" s="234" t="s">
        <v>150</v>
      </c>
      <c r="B15" s="101"/>
      <c r="C15" s="101"/>
      <c r="D15" s="101"/>
      <c r="E15" s="235">
        <f aca="true" t="shared" si="1" ref="E15:E21">SUM(B15:D15)</f>
        <v>0</v>
      </c>
    </row>
    <row r="16" spans="1:5" ht="12.75">
      <c r="A16" s="243" t="s">
        <v>151</v>
      </c>
      <c r="B16" s="103"/>
      <c r="C16" s="103"/>
      <c r="D16" s="103"/>
      <c r="E16" s="239">
        <f t="shared" si="1"/>
        <v>0</v>
      </c>
    </row>
    <row r="17" spans="1:5" ht="12.75">
      <c r="A17" s="238" t="s">
        <v>152</v>
      </c>
      <c r="B17" s="103">
        <v>9886</v>
      </c>
      <c r="C17" s="103"/>
      <c r="D17" s="103"/>
      <c r="E17" s="239">
        <f t="shared" si="1"/>
        <v>9886</v>
      </c>
    </row>
    <row r="18" spans="1:5" ht="12.75">
      <c r="A18" s="238" t="s">
        <v>153</v>
      </c>
      <c r="B18" s="103"/>
      <c r="C18" s="103"/>
      <c r="D18" s="103"/>
      <c r="E18" s="239">
        <f t="shared" si="1"/>
        <v>0</v>
      </c>
    </row>
    <row r="19" spans="1:5" ht="12.75">
      <c r="A19" s="106"/>
      <c r="B19" s="103"/>
      <c r="C19" s="103"/>
      <c r="D19" s="103"/>
      <c r="E19" s="239">
        <f t="shared" si="1"/>
        <v>0</v>
      </c>
    </row>
    <row r="20" spans="1:5" ht="12.75">
      <c r="A20" s="106"/>
      <c r="B20" s="103"/>
      <c r="C20" s="103"/>
      <c r="D20" s="103"/>
      <c r="E20" s="239">
        <f t="shared" si="1"/>
        <v>0</v>
      </c>
    </row>
    <row r="21" spans="1:5" ht="13.5" thickBot="1">
      <c r="A21" s="104"/>
      <c r="B21" s="105"/>
      <c r="C21" s="105"/>
      <c r="D21" s="105"/>
      <c r="E21" s="239">
        <f t="shared" si="1"/>
        <v>0</v>
      </c>
    </row>
    <row r="22" spans="1:5" ht="13.5" thickBot="1">
      <c r="A22" s="240" t="s">
        <v>53</v>
      </c>
      <c r="B22" s="241">
        <f>SUM(B15:B21)</f>
        <v>9886</v>
      </c>
      <c r="C22" s="241">
        <f>SUM(C15:C21)</f>
        <v>0</v>
      </c>
      <c r="D22" s="241">
        <f>SUM(D15:D21)</f>
        <v>0</v>
      </c>
      <c r="E22" s="242">
        <f>SUM(E15:E21)</f>
        <v>9886</v>
      </c>
    </row>
    <row r="23" spans="1:5" ht="12.75">
      <c r="A23" s="229"/>
      <c r="B23" s="229"/>
      <c r="C23" s="229"/>
      <c r="D23" s="229"/>
      <c r="E23" s="229"/>
    </row>
    <row r="24" spans="1:5" ht="12.75">
      <c r="A24" s="229"/>
      <c r="B24" s="229"/>
      <c r="C24" s="229"/>
      <c r="D24" s="229"/>
      <c r="E24" s="229"/>
    </row>
    <row r="25" spans="1:5" ht="15.75">
      <c r="A25" s="230" t="s">
        <v>147</v>
      </c>
      <c r="B25" s="530" t="s">
        <v>542</v>
      </c>
      <c r="C25" s="530"/>
      <c r="D25" s="530"/>
      <c r="E25" s="530"/>
    </row>
    <row r="26" spans="1:5" ht="14.25" thickBot="1">
      <c r="A26" s="229"/>
      <c r="B26" s="529" t="s">
        <v>543</v>
      </c>
      <c r="C26" s="529"/>
      <c r="D26" s="531" t="s">
        <v>140</v>
      </c>
      <c r="E26" s="531"/>
    </row>
    <row r="27" spans="1:5" ht="13.5" thickBot="1">
      <c r="A27" s="231" t="s">
        <v>139</v>
      </c>
      <c r="B27" s="232" t="s">
        <v>207</v>
      </c>
      <c r="C27" s="232" t="s">
        <v>264</v>
      </c>
      <c r="D27" s="232" t="s">
        <v>464</v>
      </c>
      <c r="E27" s="233" t="s">
        <v>52</v>
      </c>
    </row>
    <row r="28" spans="1:5" ht="12.75">
      <c r="A28" s="234" t="s">
        <v>141</v>
      </c>
      <c r="B28" s="101"/>
      <c r="C28" s="101"/>
      <c r="D28" s="101"/>
      <c r="E28" s="235">
        <f aca="true" t="shared" si="2" ref="E28:E34">SUM(B28:D28)</f>
        <v>0</v>
      </c>
    </row>
    <row r="29" spans="1:5" ht="12.75">
      <c r="A29" s="236" t="s">
        <v>154</v>
      </c>
      <c r="B29" s="102"/>
      <c r="C29" s="102"/>
      <c r="D29" s="102"/>
      <c r="E29" s="237">
        <f t="shared" si="2"/>
        <v>0</v>
      </c>
    </row>
    <row r="30" spans="1:5" ht="12.75">
      <c r="A30" s="238" t="s">
        <v>142</v>
      </c>
      <c r="B30" s="103">
        <v>28592</v>
      </c>
      <c r="C30" s="103"/>
      <c r="D30" s="103"/>
      <c r="E30" s="239">
        <f t="shared" si="2"/>
        <v>28592</v>
      </c>
    </row>
    <row r="31" spans="1:5" ht="12.75">
      <c r="A31" s="238" t="s">
        <v>156</v>
      </c>
      <c r="B31" s="103"/>
      <c r="C31" s="103"/>
      <c r="D31" s="103"/>
      <c r="E31" s="239">
        <f t="shared" si="2"/>
        <v>0</v>
      </c>
    </row>
    <row r="32" spans="1:5" ht="12.75">
      <c r="A32" s="238" t="s">
        <v>143</v>
      </c>
      <c r="B32" s="103"/>
      <c r="C32" s="103"/>
      <c r="D32" s="103"/>
      <c r="E32" s="239">
        <f t="shared" si="2"/>
        <v>0</v>
      </c>
    </row>
    <row r="33" spans="1:5" ht="12.75">
      <c r="A33" s="238" t="s">
        <v>144</v>
      </c>
      <c r="B33" s="103"/>
      <c r="C33" s="103"/>
      <c r="D33" s="103"/>
      <c r="E33" s="239">
        <f t="shared" si="2"/>
        <v>0</v>
      </c>
    </row>
    <row r="34" spans="1:5" ht="13.5" thickBot="1">
      <c r="A34" s="104"/>
      <c r="B34" s="105"/>
      <c r="C34" s="105"/>
      <c r="D34" s="105"/>
      <c r="E34" s="239">
        <f t="shared" si="2"/>
        <v>0</v>
      </c>
    </row>
    <row r="35" spans="1:5" ht="13.5" thickBot="1">
      <c r="A35" s="240" t="s">
        <v>146</v>
      </c>
      <c r="B35" s="241">
        <f>B28+SUM(B30:B34)</f>
        <v>28592</v>
      </c>
      <c r="C35" s="241">
        <f>C28+SUM(C30:C34)</f>
        <v>0</v>
      </c>
      <c r="D35" s="241">
        <f>D28+SUM(D30:D34)</f>
        <v>0</v>
      </c>
      <c r="E35" s="242">
        <f>E28+SUM(E30:E34)</f>
        <v>28592</v>
      </c>
    </row>
    <row r="36" spans="1:5" ht="13.5" thickBot="1">
      <c r="A36" s="50"/>
      <c r="B36" s="50"/>
      <c r="C36" s="50"/>
      <c r="D36" s="50"/>
      <c r="E36" s="50"/>
    </row>
    <row r="37" spans="1:5" ht="13.5" thickBot="1">
      <c r="A37" s="231" t="s">
        <v>145</v>
      </c>
      <c r="B37" s="232" t="s">
        <v>207</v>
      </c>
      <c r="C37" s="232" t="s">
        <v>264</v>
      </c>
      <c r="D37" s="232" t="s">
        <v>464</v>
      </c>
      <c r="E37" s="233" t="s">
        <v>52</v>
      </c>
    </row>
    <row r="38" spans="1:5" ht="12.75">
      <c r="A38" s="234" t="s">
        <v>150</v>
      </c>
      <c r="B38" s="101"/>
      <c r="C38" s="101"/>
      <c r="D38" s="101"/>
      <c r="E38" s="235">
        <f aca="true" t="shared" si="3" ref="E38:E44">SUM(B38:D38)</f>
        <v>0</v>
      </c>
    </row>
    <row r="39" spans="1:5" ht="12.75">
      <c r="A39" s="243" t="s">
        <v>151</v>
      </c>
      <c r="B39" s="103"/>
      <c r="C39" s="103"/>
      <c r="D39" s="103"/>
      <c r="E39" s="239">
        <f t="shared" si="3"/>
        <v>0</v>
      </c>
    </row>
    <row r="40" spans="1:5" ht="12.75">
      <c r="A40" s="238" t="s">
        <v>152</v>
      </c>
      <c r="B40" s="103">
        <v>28592</v>
      </c>
      <c r="C40" s="103"/>
      <c r="D40" s="103"/>
      <c r="E40" s="239">
        <f t="shared" si="3"/>
        <v>28592</v>
      </c>
    </row>
    <row r="41" spans="1:5" ht="12.75">
      <c r="A41" s="238" t="s">
        <v>153</v>
      </c>
      <c r="B41" s="103"/>
      <c r="C41" s="103"/>
      <c r="D41" s="103"/>
      <c r="E41" s="239">
        <f t="shared" si="3"/>
        <v>0</v>
      </c>
    </row>
    <row r="42" spans="1:5" ht="12.75">
      <c r="A42" s="106"/>
      <c r="B42" s="103"/>
      <c r="C42" s="103"/>
      <c r="D42" s="103"/>
      <c r="E42" s="239">
        <f t="shared" si="3"/>
        <v>0</v>
      </c>
    </row>
    <row r="43" spans="1:5" ht="12.75">
      <c r="A43" s="106"/>
      <c r="B43" s="103"/>
      <c r="C43" s="103"/>
      <c r="D43" s="103"/>
      <c r="E43" s="239">
        <f t="shared" si="3"/>
        <v>0</v>
      </c>
    </row>
    <row r="44" spans="1:5" ht="13.5" thickBot="1">
      <c r="A44" s="104"/>
      <c r="B44" s="105"/>
      <c r="C44" s="105"/>
      <c r="D44" s="105"/>
      <c r="E44" s="239">
        <f t="shared" si="3"/>
        <v>0</v>
      </c>
    </row>
    <row r="45" spans="1:5" ht="13.5" thickBot="1">
      <c r="A45" s="240" t="s">
        <v>53</v>
      </c>
      <c r="B45" s="241">
        <f>SUM(B38:B44)</f>
        <v>28592</v>
      </c>
      <c r="C45" s="241">
        <f>SUM(C38:C44)</f>
        <v>0</v>
      </c>
      <c r="D45" s="241">
        <f>SUM(D38:D44)</f>
        <v>0</v>
      </c>
      <c r="E45" s="242">
        <f>SUM(E38:E44)</f>
        <v>28592</v>
      </c>
    </row>
    <row r="46" spans="1:5" ht="12.75">
      <c r="A46" s="495"/>
      <c r="B46" s="496"/>
      <c r="C46" s="496"/>
      <c r="D46" s="496"/>
      <c r="E46" s="496"/>
    </row>
    <row r="47" spans="1:5" ht="12.75">
      <c r="A47" s="495"/>
      <c r="B47" s="496"/>
      <c r="C47" s="496"/>
      <c r="D47" s="496"/>
      <c r="E47" s="496"/>
    </row>
    <row r="48" spans="1:5" ht="15.75">
      <c r="A48" s="230" t="s">
        <v>147</v>
      </c>
      <c r="B48" s="530" t="s">
        <v>518</v>
      </c>
      <c r="C48" s="530"/>
      <c r="D48" s="530"/>
      <c r="E48" s="530"/>
    </row>
    <row r="49" spans="1:5" ht="14.25" thickBot="1">
      <c r="A49" s="229"/>
      <c r="B49" s="529" t="s">
        <v>544</v>
      </c>
      <c r="C49" s="529"/>
      <c r="D49" s="531" t="s">
        <v>140</v>
      </c>
      <c r="E49" s="531"/>
    </row>
    <row r="50" spans="1:5" ht="13.5" thickBot="1">
      <c r="A50" s="231" t="s">
        <v>139</v>
      </c>
      <c r="B50" s="232" t="s">
        <v>207</v>
      </c>
      <c r="C50" s="232" t="s">
        <v>264</v>
      </c>
      <c r="D50" s="232" t="s">
        <v>464</v>
      </c>
      <c r="E50" s="233" t="s">
        <v>52</v>
      </c>
    </row>
    <row r="51" spans="1:5" ht="12.75">
      <c r="A51" s="234" t="s">
        <v>141</v>
      </c>
      <c r="B51" s="101"/>
      <c r="C51" s="101"/>
      <c r="D51" s="101"/>
      <c r="E51" s="235">
        <f aca="true" t="shared" si="4" ref="E51:E57">SUM(B51:D51)</f>
        <v>0</v>
      </c>
    </row>
    <row r="52" spans="1:5" ht="12.75">
      <c r="A52" s="236" t="s">
        <v>154</v>
      </c>
      <c r="B52" s="102"/>
      <c r="C52" s="102"/>
      <c r="D52" s="102"/>
      <c r="E52" s="237">
        <f t="shared" si="4"/>
        <v>0</v>
      </c>
    </row>
    <row r="53" spans="1:5" ht="12.75">
      <c r="A53" s="238" t="s">
        <v>142</v>
      </c>
      <c r="B53" s="103">
        <v>21970</v>
      </c>
      <c r="C53" s="103"/>
      <c r="D53" s="103"/>
      <c r="E53" s="239">
        <f t="shared" si="4"/>
        <v>21970</v>
      </c>
    </row>
    <row r="54" spans="1:5" ht="12.75">
      <c r="A54" s="238" t="s">
        <v>156</v>
      </c>
      <c r="B54" s="103"/>
      <c r="C54" s="103"/>
      <c r="D54" s="103"/>
      <c r="E54" s="239">
        <f t="shared" si="4"/>
        <v>0</v>
      </c>
    </row>
    <row r="55" spans="1:5" ht="12.75">
      <c r="A55" s="238" t="s">
        <v>143</v>
      </c>
      <c r="B55" s="103"/>
      <c r="C55" s="103"/>
      <c r="D55" s="103"/>
      <c r="E55" s="239">
        <f t="shared" si="4"/>
        <v>0</v>
      </c>
    </row>
    <row r="56" spans="1:5" ht="12.75">
      <c r="A56" s="238" t="s">
        <v>144</v>
      </c>
      <c r="B56" s="103"/>
      <c r="C56" s="103"/>
      <c r="D56" s="103"/>
      <c r="E56" s="239">
        <f t="shared" si="4"/>
        <v>0</v>
      </c>
    </row>
    <row r="57" spans="1:5" ht="13.5" thickBot="1">
      <c r="A57" s="104"/>
      <c r="B57" s="105"/>
      <c r="C57" s="105"/>
      <c r="D57" s="105"/>
      <c r="E57" s="239">
        <f t="shared" si="4"/>
        <v>0</v>
      </c>
    </row>
    <row r="58" spans="1:5" ht="13.5" thickBot="1">
      <c r="A58" s="240" t="s">
        <v>146</v>
      </c>
      <c r="B58" s="241">
        <f>B51+SUM(B53:B57)</f>
        <v>21970</v>
      </c>
      <c r="C58" s="241">
        <f>C51+SUM(C53:C57)</f>
        <v>0</v>
      </c>
      <c r="D58" s="241">
        <f>D51+SUM(D53:D57)</f>
        <v>0</v>
      </c>
      <c r="E58" s="242">
        <f>E51+SUM(E53:E57)</f>
        <v>21970</v>
      </c>
    </row>
    <row r="59" spans="1:5" ht="13.5" thickBot="1">
      <c r="A59" s="50"/>
      <c r="B59" s="50"/>
      <c r="C59" s="50"/>
      <c r="D59" s="50"/>
      <c r="E59" s="50"/>
    </row>
    <row r="60" spans="1:5" ht="13.5" thickBot="1">
      <c r="A60" s="231" t="s">
        <v>145</v>
      </c>
      <c r="B60" s="232" t="s">
        <v>207</v>
      </c>
      <c r="C60" s="232" t="s">
        <v>264</v>
      </c>
      <c r="D60" s="232" t="s">
        <v>464</v>
      </c>
      <c r="E60" s="233" t="s">
        <v>52</v>
      </c>
    </row>
    <row r="61" spans="1:5" ht="12.75">
      <c r="A61" s="234" t="s">
        <v>150</v>
      </c>
      <c r="B61" s="101"/>
      <c r="C61" s="101"/>
      <c r="D61" s="101"/>
      <c r="E61" s="235">
        <f aca="true" t="shared" si="5" ref="E61:E67">SUM(B61:D61)</f>
        <v>0</v>
      </c>
    </row>
    <row r="62" spans="1:5" ht="12.75">
      <c r="A62" s="243" t="s">
        <v>151</v>
      </c>
      <c r="B62" s="103"/>
      <c r="C62" s="103"/>
      <c r="D62" s="103"/>
      <c r="E62" s="239">
        <f t="shared" si="5"/>
        <v>0</v>
      </c>
    </row>
    <row r="63" spans="1:5" ht="12.75">
      <c r="A63" s="238" t="s">
        <v>152</v>
      </c>
      <c r="B63" s="103">
        <v>21970</v>
      </c>
      <c r="C63" s="103"/>
      <c r="D63" s="103"/>
      <c r="E63" s="239">
        <f t="shared" si="5"/>
        <v>21970</v>
      </c>
    </row>
    <row r="64" spans="1:5" ht="12.75">
      <c r="A64" s="238" t="s">
        <v>153</v>
      </c>
      <c r="B64" s="103"/>
      <c r="C64" s="103"/>
      <c r="D64" s="103"/>
      <c r="E64" s="239">
        <f t="shared" si="5"/>
        <v>0</v>
      </c>
    </row>
    <row r="65" spans="1:5" ht="12.75">
      <c r="A65" s="106"/>
      <c r="B65" s="103"/>
      <c r="C65" s="103"/>
      <c r="D65" s="103"/>
      <c r="E65" s="239">
        <f t="shared" si="5"/>
        <v>0</v>
      </c>
    </row>
    <row r="66" spans="1:5" ht="12.75">
      <c r="A66" s="106"/>
      <c r="B66" s="103"/>
      <c r="C66" s="103"/>
      <c r="D66" s="103"/>
      <c r="E66" s="239">
        <f t="shared" si="5"/>
        <v>0</v>
      </c>
    </row>
    <row r="67" spans="1:5" ht="13.5" thickBot="1">
      <c r="A67" s="104"/>
      <c r="B67" s="105"/>
      <c r="C67" s="105"/>
      <c r="D67" s="105"/>
      <c r="E67" s="239">
        <f t="shared" si="5"/>
        <v>0</v>
      </c>
    </row>
    <row r="68" spans="1:5" ht="13.5" thickBot="1">
      <c r="A68" s="240" t="s">
        <v>53</v>
      </c>
      <c r="B68" s="241">
        <f>SUM(B61:B67)</f>
        <v>21970</v>
      </c>
      <c r="C68" s="241">
        <f>SUM(C61:C67)</f>
        <v>0</v>
      </c>
      <c r="D68" s="241">
        <f>SUM(D61:D67)</f>
        <v>0</v>
      </c>
      <c r="E68" s="242">
        <f>SUM(E61:E67)</f>
        <v>21970</v>
      </c>
    </row>
    <row r="69" spans="1:5" ht="12.75">
      <c r="A69" s="495"/>
      <c r="B69" s="496"/>
      <c r="C69" s="496"/>
      <c r="D69" s="496"/>
      <c r="E69" s="496"/>
    </row>
    <row r="70" spans="1:5" ht="12.75">
      <c r="A70" s="495"/>
      <c r="B70" s="496"/>
      <c r="C70" s="496"/>
      <c r="D70" s="496"/>
      <c r="E70" s="496"/>
    </row>
    <row r="71" spans="1:5" ht="12.75">
      <c r="A71" s="229"/>
      <c r="B71" s="229"/>
      <c r="C71" s="229"/>
      <c r="D71" s="229"/>
      <c r="E71" s="229"/>
    </row>
    <row r="72" spans="1:5" ht="15.75">
      <c r="A72" s="539" t="s">
        <v>465</v>
      </c>
      <c r="B72" s="539"/>
      <c r="C72" s="539"/>
      <c r="D72" s="539"/>
      <c r="E72" s="539"/>
    </row>
    <row r="73" spans="1:5" ht="13.5" thickBot="1">
      <c r="A73" s="229"/>
      <c r="B73" s="229"/>
      <c r="C73" s="229"/>
      <c r="D73" s="229"/>
      <c r="E73" s="229"/>
    </row>
    <row r="74" spans="1:5" ht="13.5" thickBot="1">
      <c r="A74" s="520" t="s">
        <v>148</v>
      </c>
      <c r="B74" s="521"/>
      <c r="C74" s="522"/>
      <c r="D74" s="542" t="s">
        <v>157</v>
      </c>
      <c r="E74" s="543"/>
    </row>
    <row r="75" spans="1:5" ht="12.75">
      <c r="A75" s="523"/>
      <c r="B75" s="524"/>
      <c r="C75" s="525"/>
      <c r="D75" s="535"/>
      <c r="E75" s="536"/>
    </row>
    <row r="76" spans="1:5" ht="13.5" thickBot="1">
      <c r="A76" s="526"/>
      <c r="B76" s="527"/>
      <c r="C76" s="528"/>
      <c r="D76" s="537"/>
      <c r="E76" s="538"/>
    </row>
    <row r="77" spans="1:5" ht="13.5" thickBot="1">
      <c r="A77" s="532" t="s">
        <v>53</v>
      </c>
      <c r="B77" s="533"/>
      <c r="C77" s="534"/>
      <c r="D77" s="540">
        <f>SUM(D75:E76)</f>
        <v>0</v>
      </c>
      <c r="E77" s="541"/>
    </row>
    <row r="98" ht="12.75">
      <c r="H98" s="49"/>
    </row>
  </sheetData>
  <sheetProtection/>
  <mergeCells count="18">
    <mergeCell ref="B2:E2"/>
    <mergeCell ref="B25:E25"/>
    <mergeCell ref="D3:E3"/>
    <mergeCell ref="D26:E26"/>
    <mergeCell ref="A77:C77"/>
    <mergeCell ref="D75:E75"/>
    <mergeCell ref="D76:E76"/>
    <mergeCell ref="A72:E72"/>
    <mergeCell ref="D77:E77"/>
    <mergeCell ref="D74:E74"/>
    <mergeCell ref="A74:C74"/>
    <mergeCell ref="A75:C75"/>
    <mergeCell ref="A76:C76"/>
    <mergeCell ref="B3:C3"/>
    <mergeCell ref="B26:C26"/>
    <mergeCell ref="B48:E48"/>
    <mergeCell ref="B49:C49"/>
    <mergeCell ref="D49:E49"/>
  </mergeCells>
  <conditionalFormatting sqref="D77:E77 E5:E12 B12:D12 B22:E22 E15:E21 E28:E35 B35:D35 E38:E70 B45:D70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E8" sqref="E8"/>
    </sheetView>
  </sheetViews>
  <sheetFormatPr defaultColWidth="9.00390625" defaultRowHeight="12.75"/>
  <cols>
    <col min="1" max="1" width="19.50390625" style="408" customWidth="1"/>
    <col min="2" max="2" width="72.00390625" style="409" customWidth="1"/>
    <col min="3" max="3" width="25.00390625" style="410" customWidth="1"/>
    <col min="4" max="16384" width="9.375" style="2" customWidth="1"/>
  </cols>
  <sheetData>
    <row r="1" spans="1:3" s="1" customFormat="1" ht="16.5" customHeight="1" thickBot="1">
      <c r="A1" s="244"/>
      <c r="B1" s="246"/>
      <c r="C1" s="269" t="s">
        <v>545</v>
      </c>
    </row>
    <row r="2" spans="1:3" s="107" customFormat="1" ht="21" customHeight="1">
      <c r="A2" s="415" t="s">
        <v>67</v>
      </c>
      <c r="B2" s="376" t="s">
        <v>238</v>
      </c>
      <c r="C2" s="378" t="s">
        <v>54</v>
      </c>
    </row>
    <row r="3" spans="1:3" s="107" customFormat="1" ht="16.5" thickBot="1">
      <c r="A3" s="247" t="s">
        <v>213</v>
      </c>
      <c r="B3" s="377" t="s">
        <v>476</v>
      </c>
      <c r="C3" s="379">
        <v>1</v>
      </c>
    </row>
    <row r="4" spans="1:3" s="108" customFormat="1" ht="15.75" customHeight="1" thickBot="1">
      <c r="A4" s="248"/>
      <c r="B4" s="248"/>
      <c r="C4" s="249" t="s">
        <v>55</v>
      </c>
    </row>
    <row r="5" spans="1:3" ht="13.5" thickBot="1">
      <c r="A5" s="416" t="s">
        <v>215</v>
      </c>
      <c r="B5" s="250" t="s">
        <v>56</v>
      </c>
      <c r="C5" s="380" t="s">
        <v>57</v>
      </c>
    </row>
    <row r="6" spans="1:3" s="70" customFormat="1" ht="12.75" customHeight="1" thickBot="1">
      <c r="A6" s="211">
        <v>1</v>
      </c>
      <c r="B6" s="212">
        <v>2</v>
      </c>
      <c r="C6" s="213">
        <v>3</v>
      </c>
    </row>
    <row r="7" spans="1:3" s="70" customFormat="1" ht="15.75" customHeight="1" thickBot="1">
      <c r="A7" s="252"/>
      <c r="B7" s="253" t="s">
        <v>58</v>
      </c>
      <c r="C7" s="381"/>
    </row>
    <row r="8" spans="1:3" s="70" customFormat="1" ht="12" customHeight="1" thickBot="1">
      <c r="A8" s="36" t="s">
        <v>19</v>
      </c>
      <c r="B8" s="20" t="s">
        <v>272</v>
      </c>
      <c r="C8" s="315">
        <f>+C9+C10+C11+C12+C13+C14</f>
        <v>160648</v>
      </c>
    </row>
    <row r="9" spans="1:3" s="109" customFormat="1" ht="12" customHeight="1">
      <c r="A9" s="443" t="s">
        <v>106</v>
      </c>
      <c r="B9" s="425" t="s">
        <v>273</v>
      </c>
      <c r="C9" s="318">
        <v>81520</v>
      </c>
    </row>
    <row r="10" spans="1:3" s="110" customFormat="1" ht="12" customHeight="1">
      <c r="A10" s="444" t="s">
        <v>107</v>
      </c>
      <c r="B10" s="426" t="s">
        <v>274</v>
      </c>
      <c r="C10" s="317">
        <v>46276</v>
      </c>
    </row>
    <row r="11" spans="1:3" s="110" customFormat="1" ht="12" customHeight="1">
      <c r="A11" s="444" t="s">
        <v>108</v>
      </c>
      <c r="B11" s="426" t="s">
        <v>275</v>
      </c>
      <c r="C11" s="317">
        <v>28838</v>
      </c>
    </row>
    <row r="12" spans="1:3" s="110" customFormat="1" ht="12" customHeight="1">
      <c r="A12" s="444" t="s">
        <v>109</v>
      </c>
      <c r="B12" s="426" t="s">
        <v>276</v>
      </c>
      <c r="C12" s="317">
        <v>4014</v>
      </c>
    </row>
    <row r="13" spans="1:3" s="110" customFormat="1" ht="12" customHeight="1">
      <c r="A13" s="444" t="s">
        <v>158</v>
      </c>
      <c r="B13" s="426" t="s">
        <v>277</v>
      </c>
      <c r="C13" s="469"/>
    </row>
    <row r="14" spans="1:3" s="109" customFormat="1" ht="12" customHeight="1" thickBot="1">
      <c r="A14" s="445" t="s">
        <v>110</v>
      </c>
      <c r="B14" s="427" t="s">
        <v>278</v>
      </c>
      <c r="C14" s="470"/>
    </row>
    <row r="15" spans="1:3" s="109" customFormat="1" ht="12" customHeight="1" thickBot="1">
      <c r="A15" s="36" t="s">
        <v>20</v>
      </c>
      <c r="B15" s="310" t="s">
        <v>279</v>
      </c>
      <c r="C15" s="315">
        <f>+C16+C17+C18+C19+C20</f>
        <v>0</v>
      </c>
    </row>
    <row r="16" spans="1:3" s="109" customFormat="1" ht="12" customHeight="1">
      <c r="A16" s="443" t="s">
        <v>112</v>
      </c>
      <c r="B16" s="425" t="s">
        <v>280</v>
      </c>
      <c r="C16" s="318"/>
    </row>
    <row r="17" spans="1:3" s="109" customFormat="1" ht="12" customHeight="1">
      <c r="A17" s="444" t="s">
        <v>113</v>
      </c>
      <c r="B17" s="426" t="s">
        <v>281</v>
      </c>
      <c r="C17" s="317"/>
    </row>
    <row r="18" spans="1:3" s="109" customFormat="1" ht="12" customHeight="1">
      <c r="A18" s="444" t="s">
        <v>114</v>
      </c>
      <c r="B18" s="426" t="s">
        <v>502</v>
      </c>
      <c r="C18" s="317"/>
    </row>
    <row r="19" spans="1:3" s="109" customFormat="1" ht="12" customHeight="1">
      <c r="A19" s="444" t="s">
        <v>115</v>
      </c>
      <c r="B19" s="426" t="s">
        <v>503</v>
      </c>
      <c r="C19" s="317"/>
    </row>
    <row r="20" spans="1:3" s="109" customFormat="1" ht="12" customHeight="1">
      <c r="A20" s="444" t="s">
        <v>116</v>
      </c>
      <c r="B20" s="426" t="s">
        <v>282</v>
      </c>
      <c r="C20" s="317"/>
    </row>
    <row r="21" spans="1:3" s="110" customFormat="1" ht="12" customHeight="1" thickBot="1">
      <c r="A21" s="445" t="s">
        <v>125</v>
      </c>
      <c r="B21" s="427" t="s">
        <v>283</v>
      </c>
      <c r="C21" s="319"/>
    </row>
    <row r="22" spans="1:3" s="110" customFormat="1" ht="12" customHeight="1" thickBot="1">
      <c r="A22" s="36" t="s">
        <v>21</v>
      </c>
      <c r="B22" s="20" t="s">
        <v>284</v>
      </c>
      <c r="C22" s="315">
        <f>+C23+C24+C25+C26+C27</f>
        <v>0</v>
      </c>
    </row>
    <row r="23" spans="1:3" s="110" customFormat="1" ht="12" customHeight="1">
      <c r="A23" s="443" t="s">
        <v>95</v>
      </c>
      <c r="B23" s="425" t="s">
        <v>285</v>
      </c>
      <c r="C23" s="318"/>
    </row>
    <row r="24" spans="1:3" s="109" customFormat="1" ht="12" customHeight="1">
      <c r="A24" s="444" t="s">
        <v>96</v>
      </c>
      <c r="B24" s="426" t="s">
        <v>286</v>
      </c>
      <c r="C24" s="317"/>
    </row>
    <row r="25" spans="1:3" s="110" customFormat="1" ht="12" customHeight="1">
      <c r="A25" s="444" t="s">
        <v>97</v>
      </c>
      <c r="B25" s="426" t="s">
        <v>504</v>
      </c>
      <c r="C25" s="317"/>
    </row>
    <row r="26" spans="1:3" s="110" customFormat="1" ht="12" customHeight="1">
      <c r="A26" s="444" t="s">
        <v>98</v>
      </c>
      <c r="B26" s="426" t="s">
        <v>505</v>
      </c>
      <c r="C26" s="317"/>
    </row>
    <row r="27" spans="1:3" s="110" customFormat="1" ht="12" customHeight="1">
      <c r="A27" s="444" t="s">
        <v>179</v>
      </c>
      <c r="B27" s="426" t="s">
        <v>287</v>
      </c>
      <c r="C27" s="317"/>
    </row>
    <row r="28" spans="1:3" s="110" customFormat="1" ht="12" customHeight="1" thickBot="1">
      <c r="A28" s="445" t="s">
        <v>180</v>
      </c>
      <c r="B28" s="427" t="s">
        <v>288</v>
      </c>
      <c r="C28" s="319"/>
    </row>
    <row r="29" spans="1:3" s="110" customFormat="1" ht="12" customHeight="1" thickBot="1">
      <c r="A29" s="36" t="s">
        <v>181</v>
      </c>
      <c r="B29" s="20" t="s">
        <v>289</v>
      </c>
      <c r="C29" s="321">
        <f>+C30+C33+C34+C35</f>
        <v>38120</v>
      </c>
    </row>
    <row r="30" spans="1:3" s="110" customFormat="1" ht="12" customHeight="1">
      <c r="A30" s="443" t="s">
        <v>290</v>
      </c>
      <c r="B30" s="425" t="s">
        <v>296</v>
      </c>
      <c r="C30" s="420">
        <f>+C31+C32</f>
        <v>26000</v>
      </c>
    </row>
    <row r="31" spans="1:3" s="110" customFormat="1" ht="12" customHeight="1">
      <c r="A31" s="444" t="s">
        <v>291</v>
      </c>
      <c r="B31" s="426" t="s">
        <v>297</v>
      </c>
      <c r="C31" s="317"/>
    </row>
    <row r="32" spans="1:3" s="110" customFormat="1" ht="12" customHeight="1">
      <c r="A32" s="444" t="s">
        <v>292</v>
      </c>
      <c r="B32" s="426" t="s">
        <v>298</v>
      </c>
      <c r="C32" s="317">
        <v>26000</v>
      </c>
    </row>
    <row r="33" spans="1:3" s="110" customFormat="1" ht="12" customHeight="1">
      <c r="A33" s="444" t="s">
        <v>293</v>
      </c>
      <c r="B33" s="426" t="s">
        <v>299</v>
      </c>
      <c r="C33" s="317">
        <v>11000</v>
      </c>
    </row>
    <row r="34" spans="1:3" s="110" customFormat="1" ht="12" customHeight="1">
      <c r="A34" s="444" t="s">
        <v>294</v>
      </c>
      <c r="B34" s="426" t="s">
        <v>300</v>
      </c>
      <c r="C34" s="317">
        <v>1000</v>
      </c>
    </row>
    <row r="35" spans="1:3" s="110" customFormat="1" ht="12" customHeight="1" thickBot="1">
      <c r="A35" s="445" t="s">
        <v>295</v>
      </c>
      <c r="B35" s="427" t="s">
        <v>301</v>
      </c>
      <c r="C35" s="319">
        <v>120</v>
      </c>
    </row>
    <row r="36" spans="1:3" s="110" customFormat="1" ht="12" customHeight="1" thickBot="1">
      <c r="A36" s="36" t="s">
        <v>23</v>
      </c>
      <c r="B36" s="20" t="s">
        <v>302</v>
      </c>
      <c r="C36" s="315">
        <f>SUM(C37:C46)</f>
        <v>3130</v>
      </c>
    </row>
    <row r="37" spans="1:3" s="110" customFormat="1" ht="12" customHeight="1">
      <c r="A37" s="443" t="s">
        <v>99</v>
      </c>
      <c r="B37" s="425" t="s">
        <v>305</v>
      </c>
      <c r="C37" s="318"/>
    </row>
    <row r="38" spans="1:3" s="110" customFormat="1" ht="12" customHeight="1">
      <c r="A38" s="444" t="s">
        <v>100</v>
      </c>
      <c r="B38" s="426" t="s">
        <v>306</v>
      </c>
      <c r="C38" s="317">
        <v>945</v>
      </c>
    </row>
    <row r="39" spans="1:3" s="110" customFormat="1" ht="12" customHeight="1">
      <c r="A39" s="444" t="s">
        <v>101</v>
      </c>
      <c r="B39" s="426" t="s">
        <v>307</v>
      </c>
      <c r="C39" s="317"/>
    </row>
    <row r="40" spans="1:3" s="110" customFormat="1" ht="12" customHeight="1">
      <c r="A40" s="444" t="s">
        <v>183</v>
      </c>
      <c r="B40" s="426" t="s">
        <v>308</v>
      </c>
      <c r="C40" s="317">
        <v>1630</v>
      </c>
    </row>
    <row r="41" spans="1:3" s="110" customFormat="1" ht="12" customHeight="1">
      <c r="A41" s="444" t="s">
        <v>184</v>
      </c>
      <c r="B41" s="426" t="s">
        <v>309</v>
      </c>
      <c r="C41" s="317"/>
    </row>
    <row r="42" spans="1:3" s="110" customFormat="1" ht="12" customHeight="1">
      <c r="A42" s="444" t="s">
        <v>185</v>
      </c>
      <c r="B42" s="426" t="s">
        <v>310</v>
      </c>
      <c r="C42" s="317">
        <v>255</v>
      </c>
    </row>
    <row r="43" spans="1:3" s="110" customFormat="1" ht="12" customHeight="1">
      <c r="A43" s="444" t="s">
        <v>186</v>
      </c>
      <c r="B43" s="426" t="s">
        <v>311</v>
      </c>
      <c r="C43" s="317"/>
    </row>
    <row r="44" spans="1:3" s="110" customFormat="1" ht="12" customHeight="1">
      <c r="A44" s="444" t="s">
        <v>187</v>
      </c>
      <c r="B44" s="426" t="s">
        <v>312</v>
      </c>
      <c r="C44" s="317">
        <v>300</v>
      </c>
    </row>
    <row r="45" spans="1:3" s="110" customFormat="1" ht="12" customHeight="1">
      <c r="A45" s="444" t="s">
        <v>303</v>
      </c>
      <c r="B45" s="426" t="s">
        <v>313</v>
      </c>
      <c r="C45" s="320"/>
    </row>
    <row r="46" spans="1:3" s="110" customFormat="1" ht="12" customHeight="1" thickBot="1">
      <c r="A46" s="445" t="s">
        <v>304</v>
      </c>
      <c r="B46" s="427" t="s">
        <v>314</v>
      </c>
      <c r="C46" s="414"/>
    </row>
    <row r="47" spans="1:3" s="110" customFormat="1" ht="12" customHeight="1" thickBot="1">
      <c r="A47" s="36" t="s">
        <v>24</v>
      </c>
      <c r="B47" s="20" t="s">
        <v>315</v>
      </c>
      <c r="C47" s="315">
        <f>SUM(C48:C52)</f>
        <v>0</v>
      </c>
    </row>
    <row r="48" spans="1:3" s="110" customFormat="1" ht="12" customHeight="1">
      <c r="A48" s="443" t="s">
        <v>102</v>
      </c>
      <c r="B48" s="425" t="s">
        <v>319</v>
      </c>
      <c r="C48" s="471"/>
    </row>
    <row r="49" spans="1:3" s="110" customFormat="1" ht="12" customHeight="1">
      <c r="A49" s="444" t="s">
        <v>103</v>
      </c>
      <c r="B49" s="426" t="s">
        <v>320</v>
      </c>
      <c r="C49" s="320"/>
    </row>
    <row r="50" spans="1:3" s="110" customFormat="1" ht="12" customHeight="1">
      <c r="A50" s="444" t="s">
        <v>316</v>
      </c>
      <c r="B50" s="426" t="s">
        <v>321</v>
      </c>
      <c r="C50" s="320"/>
    </row>
    <row r="51" spans="1:3" s="110" customFormat="1" ht="12" customHeight="1">
      <c r="A51" s="444" t="s">
        <v>317</v>
      </c>
      <c r="B51" s="426" t="s">
        <v>322</v>
      </c>
      <c r="C51" s="320"/>
    </row>
    <row r="52" spans="1:3" s="110" customFormat="1" ht="12" customHeight="1" thickBot="1">
      <c r="A52" s="445" t="s">
        <v>318</v>
      </c>
      <c r="B52" s="427" t="s">
        <v>323</v>
      </c>
      <c r="C52" s="414"/>
    </row>
    <row r="53" spans="1:3" s="110" customFormat="1" ht="12" customHeight="1" thickBot="1">
      <c r="A53" s="36" t="s">
        <v>188</v>
      </c>
      <c r="B53" s="20" t="s">
        <v>324</v>
      </c>
      <c r="C53" s="315">
        <f>SUM(C54:C56)</f>
        <v>51450</v>
      </c>
    </row>
    <row r="54" spans="1:3" s="110" customFormat="1" ht="12" customHeight="1">
      <c r="A54" s="443" t="s">
        <v>104</v>
      </c>
      <c r="B54" s="425" t="s">
        <v>325</v>
      </c>
      <c r="C54" s="318"/>
    </row>
    <row r="55" spans="1:3" s="110" customFormat="1" ht="12" customHeight="1">
      <c r="A55" s="444" t="s">
        <v>105</v>
      </c>
      <c r="B55" s="426" t="s">
        <v>506</v>
      </c>
      <c r="C55" s="317"/>
    </row>
    <row r="56" spans="1:3" s="110" customFormat="1" ht="12" customHeight="1">
      <c r="A56" s="444" t="s">
        <v>329</v>
      </c>
      <c r="B56" s="426" t="s">
        <v>327</v>
      </c>
      <c r="C56" s="317">
        <v>51450</v>
      </c>
    </row>
    <row r="57" spans="1:3" s="110" customFormat="1" ht="12" customHeight="1" thickBot="1">
      <c r="A57" s="445" t="s">
        <v>330</v>
      </c>
      <c r="B57" s="427" t="s">
        <v>328</v>
      </c>
      <c r="C57" s="319"/>
    </row>
    <row r="58" spans="1:3" s="110" customFormat="1" ht="12" customHeight="1" thickBot="1">
      <c r="A58" s="36" t="s">
        <v>26</v>
      </c>
      <c r="B58" s="310" t="s">
        <v>331</v>
      </c>
      <c r="C58" s="315">
        <f>SUM(C59:C61)</f>
        <v>103607</v>
      </c>
    </row>
    <row r="59" spans="1:3" s="110" customFormat="1" ht="12" customHeight="1">
      <c r="A59" s="443" t="s">
        <v>189</v>
      </c>
      <c r="B59" s="425" t="s">
        <v>333</v>
      </c>
      <c r="C59" s="320"/>
    </row>
    <row r="60" spans="1:3" s="110" customFormat="1" ht="12" customHeight="1">
      <c r="A60" s="444" t="s">
        <v>190</v>
      </c>
      <c r="B60" s="426" t="s">
        <v>507</v>
      </c>
      <c r="C60" s="320"/>
    </row>
    <row r="61" spans="1:3" s="110" customFormat="1" ht="12" customHeight="1">
      <c r="A61" s="444" t="s">
        <v>244</v>
      </c>
      <c r="B61" s="426" t="s">
        <v>334</v>
      </c>
      <c r="C61" s="320">
        <v>103607</v>
      </c>
    </row>
    <row r="62" spans="1:3" s="110" customFormat="1" ht="12" customHeight="1" thickBot="1">
      <c r="A62" s="445" t="s">
        <v>332</v>
      </c>
      <c r="B62" s="427" t="s">
        <v>335</v>
      </c>
      <c r="C62" s="320">
        <v>75907</v>
      </c>
    </row>
    <row r="63" spans="1:3" s="110" customFormat="1" ht="12" customHeight="1" thickBot="1">
      <c r="A63" s="36" t="s">
        <v>27</v>
      </c>
      <c r="B63" s="20" t="s">
        <v>336</v>
      </c>
      <c r="C63" s="321">
        <f>+C8+C15+C22+C29+C36+C47+C53+C58</f>
        <v>356955</v>
      </c>
    </row>
    <row r="64" spans="1:3" s="110" customFormat="1" ht="12" customHeight="1" thickBot="1">
      <c r="A64" s="446" t="s">
        <v>467</v>
      </c>
      <c r="B64" s="310" t="s">
        <v>338</v>
      </c>
      <c r="C64" s="315">
        <f>SUM(C65:C67)</f>
        <v>19200</v>
      </c>
    </row>
    <row r="65" spans="1:3" s="110" customFormat="1" ht="12" customHeight="1">
      <c r="A65" s="443" t="s">
        <v>371</v>
      </c>
      <c r="B65" s="425" t="s">
        <v>339</v>
      </c>
      <c r="C65" s="320"/>
    </row>
    <row r="66" spans="1:3" s="110" customFormat="1" ht="12" customHeight="1">
      <c r="A66" s="444" t="s">
        <v>380</v>
      </c>
      <c r="B66" s="426" t="s">
        <v>340</v>
      </c>
      <c r="C66" s="320">
        <v>19200</v>
      </c>
    </row>
    <row r="67" spans="1:3" s="110" customFormat="1" ht="12" customHeight="1" thickBot="1">
      <c r="A67" s="445" t="s">
        <v>381</v>
      </c>
      <c r="B67" s="429" t="s">
        <v>341</v>
      </c>
      <c r="C67" s="320"/>
    </row>
    <row r="68" spans="1:3" s="110" customFormat="1" ht="12" customHeight="1" thickBot="1">
      <c r="A68" s="446" t="s">
        <v>342</v>
      </c>
      <c r="B68" s="310" t="s">
        <v>343</v>
      </c>
      <c r="C68" s="315">
        <f>SUM(C69:C72)</f>
        <v>0</v>
      </c>
    </row>
    <row r="69" spans="1:3" s="110" customFormat="1" ht="12" customHeight="1">
      <c r="A69" s="443" t="s">
        <v>159</v>
      </c>
      <c r="B69" s="425" t="s">
        <v>344</v>
      </c>
      <c r="C69" s="320"/>
    </row>
    <row r="70" spans="1:3" s="110" customFormat="1" ht="12" customHeight="1">
      <c r="A70" s="444" t="s">
        <v>160</v>
      </c>
      <c r="B70" s="426" t="s">
        <v>345</v>
      </c>
      <c r="C70" s="320"/>
    </row>
    <row r="71" spans="1:3" s="110" customFormat="1" ht="12" customHeight="1">
      <c r="A71" s="444" t="s">
        <v>372</v>
      </c>
      <c r="B71" s="426" t="s">
        <v>346</v>
      </c>
      <c r="C71" s="320"/>
    </row>
    <row r="72" spans="1:3" s="110" customFormat="1" ht="12" customHeight="1" thickBot="1">
      <c r="A72" s="445" t="s">
        <v>373</v>
      </c>
      <c r="B72" s="427" t="s">
        <v>347</v>
      </c>
      <c r="C72" s="320"/>
    </row>
    <row r="73" spans="1:3" s="110" customFormat="1" ht="12" customHeight="1" thickBot="1">
      <c r="A73" s="446" t="s">
        <v>348</v>
      </c>
      <c r="B73" s="310" t="s">
        <v>349</v>
      </c>
      <c r="C73" s="315">
        <f>SUM(C74:C75)</f>
        <v>0</v>
      </c>
    </row>
    <row r="74" spans="1:3" s="110" customFormat="1" ht="12" customHeight="1">
      <c r="A74" s="443" t="s">
        <v>374</v>
      </c>
      <c r="B74" s="425" t="s">
        <v>350</v>
      </c>
      <c r="C74" s="320"/>
    </row>
    <row r="75" spans="1:3" s="110" customFormat="1" ht="12" customHeight="1" thickBot="1">
      <c r="A75" s="445" t="s">
        <v>375</v>
      </c>
      <c r="B75" s="427" t="s">
        <v>351</v>
      </c>
      <c r="C75" s="320"/>
    </row>
    <row r="76" spans="1:3" s="109" customFormat="1" ht="12" customHeight="1" thickBot="1">
      <c r="A76" s="446" t="s">
        <v>352</v>
      </c>
      <c r="B76" s="310" t="s">
        <v>353</v>
      </c>
      <c r="C76" s="315">
        <f>SUM(C77:C79)</f>
        <v>0</v>
      </c>
    </row>
    <row r="77" spans="1:3" s="110" customFormat="1" ht="12" customHeight="1">
      <c r="A77" s="443" t="s">
        <v>376</v>
      </c>
      <c r="B77" s="425" t="s">
        <v>354</v>
      </c>
      <c r="C77" s="320"/>
    </row>
    <row r="78" spans="1:3" s="110" customFormat="1" ht="12" customHeight="1">
      <c r="A78" s="444" t="s">
        <v>377</v>
      </c>
      <c r="B78" s="426" t="s">
        <v>355</v>
      </c>
      <c r="C78" s="320"/>
    </row>
    <row r="79" spans="1:3" s="110" customFormat="1" ht="12" customHeight="1" thickBot="1">
      <c r="A79" s="445" t="s">
        <v>378</v>
      </c>
      <c r="B79" s="427" t="s">
        <v>356</v>
      </c>
      <c r="C79" s="320"/>
    </row>
    <row r="80" spans="1:3" s="110" customFormat="1" ht="12" customHeight="1" thickBot="1">
      <c r="A80" s="446" t="s">
        <v>357</v>
      </c>
      <c r="B80" s="310" t="s">
        <v>379</v>
      </c>
      <c r="C80" s="315">
        <f>SUM(C81:C84)</f>
        <v>0</v>
      </c>
    </row>
    <row r="81" spans="1:3" s="110" customFormat="1" ht="12" customHeight="1">
      <c r="A81" s="447" t="s">
        <v>358</v>
      </c>
      <c r="B81" s="425" t="s">
        <v>359</v>
      </c>
      <c r="C81" s="320"/>
    </row>
    <row r="82" spans="1:3" s="110" customFormat="1" ht="12" customHeight="1">
      <c r="A82" s="448" t="s">
        <v>360</v>
      </c>
      <c r="B82" s="426" t="s">
        <v>361</v>
      </c>
      <c r="C82" s="320"/>
    </row>
    <row r="83" spans="1:3" s="110" customFormat="1" ht="12" customHeight="1">
      <c r="A83" s="448" t="s">
        <v>362</v>
      </c>
      <c r="B83" s="426" t="s">
        <v>363</v>
      </c>
      <c r="C83" s="320"/>
    </row>
    <row r="84" spans="1:3" s="109" customFormat="1" ht="12" customHeight="1" thickBot="1">
      <c r="A84" s="449" t="s">
        <v>364</v>
      </c>
      <c r="B84" s="427" t="s">
        <v>365</v>
      </c>
      <c r="C84" s="320"/>
    </row>
    <row r="85" spans="1:3" s="109" customFormat="1" ht="12" customHeight="1" thickBot="1">
      <c r="A85" s="446" t="s">
        <v>366</v>
      </c>
      <c r="B85" s="310" t="s">
        <v>367</v>
      </c>
      <c r="C85" s="472"/>
    </row>
    <row r="86" spans="1:3" s="109" customFormat="1" ht="12" customHeight="1" thickBot="1">
      <c r="A86" s="446" t="s">
        <v>368</v>
      </c>
      <c r="B86" s="433" t="s">
        <v>369</v>
      </c>
      <c r="C86" s="321">
        <f>+C64+C68+C73+C76+C80+C85</f>
        <v>19200</v>
      </c>
    </row>
    <row r="87" spans="1:3" s="109" customFormat="1" ht="12" customHeight="1" thickBot="1">
      <c r="A87" s="450" t="s">
        <v>382</v>
      </c>
      <c r="B87" s="435" t="s">
        <v>498</v>
      </c>
      <c r="C87" s="321">
        <f>+C63+C86</f>
        <v>376155</v>
      </c>
    </row>
    <row r="88" spans="1:3" s="110" customFormat="1" ht="15" customHeight="1">
      <c r="A88" s="258"/>
      <c r="B88" s="259"/>
      <c r="C88" s="386"/>
    </row>
    <row r="89" spans="1:3" ht="13.5" thickBot="1">
      <c r="A89" s="451"/>
      <c r="B89" s="261"/>
      <c r="C89" s="387"/>
    </row>
    <row r="90" spans="1:3" s="70" customFormat="1" ht="16.5" customHeight="1" thickBot="1">
      <c r="A90" s="262"/>
      <c r="B90" s="263" t="s">
        <v>60</v>
      </c>
      <c r="C90" s="388"/>
    </row>
    <row r="91" spans="1:3" s="111" customFormat="1" ht="12" customHeight="1" thickBot="1">
      <c r="A91" s="417" t="s">
        <v>19</v>
      </c>
      <c r="B91" s="30" t="s">
        <v>385</v>
      </c>
      <c r="C91" s="314">
        <f>SUM(C92:C96)</f>
        <v>263951</v>
      </c>
    </row>
    <row r="92" spans="1:3" ht="12" customHeight="1">
      <c r="A92" s="452" t="s">
        <v>106</v>
      </c>
      <c r="B92" s="9" t="s">
        <v>50</v>
      </c>
      <c r="C92" s="316">
        <v>45080</v>
      </c>
    </row>
    <row r="93" spans="1:3" ht="12" customHeight="1">
      <c r="A93" s="444" t="s">
        <v>107</v>
      </c>
      <c r="B93" s="7" t="s">
        <v>191</v>
      </c>
      <c r="C93" s="317">
        <v>9369</v>
      </c>
    </row>
    <row r="94" spans="1:3" ht="12" customHeight="1">
      <c r="A94" s="444" t="s">
        <v>108</v>
      </c>
      <c r="B94" s="7" t="s">
        <v>149</v>
      </c>
      <c r="C94" s="319">
        <v>42407</v>
      </c>
    </row>
    <row r="95" spans="1:3" ht="12" customHeight="1">
      <c r="A95" s="444" t="s">
        <v>109</v>
      </c>
      <c r="B95" s="10" t="s">
        <v>192</v>
      </c>
      <c r="C95" s="319">
        <v>5550</v>
      </c>
    </row>
    <row r="96" spans="1:3" ht="12" customHeight="1">
      <c r="A96" s="444" t="s">
        <v>120</v>
      </c>
      <c r="B96" s="18" t="s">
        <v>193</v>
      </c>
      <c r="C96" s="319">
        <v>161545</v>
      </c>
    </row>
    <row r="97" spans="1:3" ht="12" customHeight="1">
      <c r="A97" s="444" t="s">
        <v>110</v>
      </c>
      <c r="B97" s="7" t="s">
        <v>386</v>
      </c>
      <c r="C97" s="319"/>
    </row>
    <row r="98" spans="1:3" ht="12" customHeight="1">
      <c r="A98" s="444" t="s">
        <v>111</v>
      </c>
      <c r="B98" s="152" t="s">
        <v>387</v>
      </c>
      <c r="C98" s="319"/>
    </row>
    <row r="99" spans="1:3" ht="12" customHeight="1">
      <c r="A99" s="444" t="s">
        <v>121</v>
      </c>
      <c r="B99" s="153" t="s">
        <v>388</v>
      </c>
      <c r="C99" s="319"/>
    </row>
    <row r="100" spans="1:3" ht="12" customHeight="1">
      <c r="A100" s="444" t="s">
        <v>122</v>
      </c>
      <c r="B100" s="153" t="s">
        <v>389</v>
      </c>
      <c r="C100" s="319"/>
    </row>
    <row r="101" spans="1:3" ht="12" customHeight="1">
      <c r="A101" s="444" t="s">
        <v>123</v>
      </c>
      <c r="B101" s="152" t="s">
        <v>390</v>
      </c>
      <c r="C101" s="319">
        <v>130343</v>
      </c>
    </row>
    <row r="102" spans="1:3" ht="12" customHeight="1">
      <c r="A102" s="444" t="s">
        <v>124</v>
      </c>
      <c r="B102" s="152" t="s">
        <v>391</v>
      </c>
      <c r="C102" s="319"/>
    </row>
    <row r="103" spans="1:3" ht="12" customHeight="1">
      <c r="A103" s="444" t="s">
        <v>126</v>
      </c>
      <c r="B103" s="153" t="s">
        <v>392</v>
      </c>
      <c r="C103" s="319"/>
    </row>
    <row r="104" spans="1:3" ht="12" customHeight="1">
      <c r="A104" s="453" t="s">
        <v>194</v>
      </c>
      <c r="B104" s="154" t="s">
        <v>393</v>
      </c>
      <c r="C104" s="319"/>
    </row>
    <row r="105" spans="1:3" ht="12" customHeight="1">
      <c r="A105" s="444" t="s">
        <v>383</v>
      </c>
      <c r="B105" s="154" t="s">
        <v>394</v>
      </c>
      <c r="C105" s="319"/>
    </row>
    <row r="106" spans="1:3" ht="12" customHeight="1" thickBot="1">
      <c r="A106" s="454" t="s">
        <v>384</v>
      </c>
      <c r="B106" s="155" t="s">
        <v>395</v>
      </c>
      <c r="C106" s="323">
        <v>31202</v>
      </c>
    </row>
    <row r="107" spans="1:3" ht="12" customHeight="1" thickBot="1">
      <c r="A107" s="36" t="s">
        <v>20</v>
      </c>
      <c r="B107" s="29" t="s">
        <v>396</v>
      </c>
      <c r="C107" s="315">
        <f>+C108+C110+C112</f>
        <v>111204</v>
      </c>
    </row>
    <row r="108" spans="1:3" ht="12" customHeight="1">
      <c r="A108" s="443" t="s">
        <v>112</v>
      </c>
      <c r="B108" s="7" t="s">
        <v>242</v>
      </c>
      <c r="C108" s="318"/>
    </row>
    <row r="109" spans="1:3" ht="12" customHeight="1">
      <c r="A109" s="443" t="s">
        <v>113</v>
      </c>
      <c r="B109" s="11" t="s">
        <v>400</v>
      </c>
      <c r="C109" s="318"/>
    </row>
    <row r="110" spans="1:3" ht="12" customHeight="1">
      <c r="A110" s="443" t="s">
        <v>114</v>
      </c>
      <c r="B110" s="11" t="s">
        <v>195</v>
      </c>
      <c r="C110" s="317">
        <v>110904</v>
      </c>
    </row>
    <row r="111" spans="1:3" ht="12" customHeight="1">
      <c r="A111" s="443" t="s">
        <v>115</v>
      </c>
      <c r="B111" s="11" t="s">
        <v>401</v>
      </c>
      <c r="C111" s="287"/>
    </row>
    <row r="112" spans="1:3" ht="12" customHeight="1">
      <c r="A112" s="443" t="s">
        <v>116</v>
      </c>
      <c r="B112" s="312" t="s">
        <v>245</v>
      </c>
      <c r="C112" s="287">
        <v>300</v>
      </c>
    </row>
    <row r="113" spans="1:3" ht="12" customHeight="1">
      <c r="A113" s="443" t="s">
        <v>125</v>
      </c>
      <c r="B113" s="311" t="s">
        <v>508</v>
      </c>
      <c r="C113" s="287"/>
    </row>
    <row r="114" spans="1:3" ht="12" customHeight="1">
      <c r="A114" s="443" t="s">
        <v>127</v>
      </c>
      <c r="B114" s="421" t="s">
        <v>406</v>
      </c>
      <c r="C114" s="287"/>
    </row>
    <row r="115" spans="1:3" ht="12" customHeight="1">
      <c r="A115" s="443" t="s">
        <v>196</v>
      </c>
      <c r="B115" s="153" t="s">
        <v>389</v>
      </c>
      <c r="C115" s="287"/>
    </row>
    <row r="116" spans="1:3" ht="12" customHeight="1">
      <c r="A116" s="443" t="s">
        <v>197</v>
      </c>
      <c r="B116" s="153" t="s">
        <v>405</v>
      </c>
      <c r="C116" s="287"/>
    </row>
    <row r="117" spans="1:3" ht="12" customHeight="1">
      <c r="A117" s="443" t="s">
        <v>198</v>
      </c>
      <c r="B117" s="153" t="s">
        <v>404</v>
      </c>
      <c r="C117" s="287"/>
    </row>
    <row r="118" spans="1:3" ht="12" customHeight="1">
      <c r="A118" s="443" t="s">
        <v>397</v>
      </c>
      <c r="B118" s="153" t="s">
        <v>392</v>
      </c>
      <c r="C118" s="287"/>
    </row>
    <row r="119" spans="1:3" ht="12" customHeight="1">
      <c r="A119" s="443" t="s">
        <v>398</v>
      </c>
      <c r="B119" s="153" t="s">
        <v>403</v>
      </c>
      <c r="C119" s="287"/>
    </row>
    <row r="120" spans="1:3" ht="12" customHeight="1" thickBot="1">
      <c r="A120" s="453" t="s">
        <v>399</v>
      </c>
      <c r="B120" s="153" t="s">
        <v>402</v>
      </c>
      <c r="C120" s="288">
        <v>300</v>
      </c>
    </row>
    <row r="121" spans="1:3" ht="12" customHeight="1" thickBot="1">
      <c r="A121" s="36" t="s">
        <v>21</v>
      </c>
      <c r="B121" s="143" t="s">
        <v>407</v>
      </c>
      <c r="C121" s="315">
        <f>+C122+C123</f>
        <v>1000</v>
      </c>
    </row>
    <row r="122" spans="1:3" ht="12" customHeight="1">
      <c r="A122" s="443" t="s">
        <v>95</v>
      </c>
      <c r="B122" s="8" t="s">
        <v>62</v>
      </c>
      <c r="C122" s="318">
        <v>1000</v>
      </c>
    </row>
    <row r="123" spans="1:3" ht="12" customHeight="1" thickBot="1">
      <c r="A123" s="445" t="s">
        <v>96</v>
      </c>
      <c r="B123" s="11" t="s">
        <v>63</v>
      </c>
      <c r="C123" s="319"/>
    </row>
    <row r="124" spans="1:3" ht="12" customHeight="1" thickBot="1">
      <c r="A124" s="36" t="s">
        <v>22</v>
      </c>
      <c r="B124" s="143" t="s">
        <v>408</v>
      </c>
      <c r="C124" s="315">
        <f>+C91+C107+C121</f>
        <v>376155</v>
      </c>
    </row>
    <row r="125" spans="1:3" ht="12" customHeight="1" thickBot="1">
      <c r="A125" s="36" t="s">
        <v>23</v>
      </c>
      <c r="B125" s="143" t="s">
        <v>409</v>
      </c>
      <c r="C125" s="315">
        <f>+C126+C127+C128</f>
        <v>0</v>
      </c>
    </row>
    <row r="126" spans="1:3" s="111" customFormat="1" ht="12" customHeight="1">
      <c r="A126" s="443" t="s">
        <v>99</v>
      </c>
      <c r="B126" s="8" t="s">
        <v>410</v>
      </c>
      <c r="C126" s="287"/>
    </row>
    <row r="127" spans="1:3" ht="12" customHeight="1">
      <c r="A127" s="443" t="s">
        <v>100</v>
      </c>
      <c r="B127" s="8" t="s">
        <v>411</v>
      </c>
      <c r="C127" s="287"/>
    </row>
    <row r="128" spans="1:3" ht="12" customHeight="1" thickBot="1">
      <c r="A128" s="453" t="s">
        <v>101</v>
      </c>
      <c r="B128" s="6" t="s">
        <v>412</v>
      </c>
      <c r="C128" s="287"/>
    </row>
    <row r="129" spans="1:3" ht="12" customHeight="1" thickBot="1">
      <c r="A129" s="36" t="s">
        <v>24</v>
      </c>
      <c r="B129" s="143" t="s">
        <v>466</v>
      </c>
      <c r="C129" s="315">
        <f>+C130+C131+C132+C133</f>
        <v>0</v>
      </c>
    </row>
    <row r="130" spans="1:3" ht="12" customHeight="1">
      <c r="A130" s="443" t="s">
        <v>102</v>
      </c>
      <c r="B130" s="8" t="s">
        <v>413</v>
      </c>
      <c r="C130" s="287"/>
    </row>
    <row r="131" spans="1:3" ht="12" customHeight="1">
      <c r="A131" s="443" t="s">
        <v>103</v>
      </c>
      <c r="B131" s="8" t="s">
        <v>414</v>
      </c>
      <c r="C131" s="287"/>
    </row>
    <row r="132" spans="1:3" ht="12" customHeight="1">
      <c r="A132" s="443" t="s">
        <v>316</v>
      </c>
      <c r="B132" s="8" t="s">
        <v>415</v>
      </c>
      <c r="C132" s="287"/>
    </row>
    <row r="133" spans="1:3" s="111" customFormat="1" ht="12" customHeight="1" thickBot="1">
      <c r="A133" s="453" t="s">
        <v>317</v>
      </c>
      <c r="B133" s="6" t="s">
        <v>416</v>
      </c>
      <c r="C133" s="287"/>
    </row>
    <row r="134" spans="1:11" ht="12" customHeight="1" thickBot="1">
      <c r="A134" s="36" t="s">
        <v>25</v>
      </c>
      <c r="B134" s="143" t="s">
        <v>417</v>
      </c>
      <c r="C134" s="321">
        <f>+C135+C136+C137+C138</f>
        <v>0</v>
      </c>
      <c r="K134" s="270"/>
    </row>
    <row r="135" spans="1:3" ht="12.75">
      <c r="A135" s="443" t="s">
        <v>104</v>
      </c>
      <c r="B135" s="8" t="s">
        <v>418</v>
      </c>
      <c r="C135" s="287"/>
    </row>
    <row r="136" spans="1:3" ht="12" customHeight="1">
      <c r="A136" s="443" t="s">
        <v>105</v>
      </c>
      <c r="B136" s="8" t="s">
        <v>428</v>
      </c>
      <c r="C136" s="287"/>
    </row>
    <row r="137" spans="1:3" s="111" customFormat="1" ht="12" customHeight="1">
      <c r="A137" s="443" t="s">
        <v>329</v>
      </c>
      <c r="B137" s="8" t="s">
        <v>419</v>
      </c>
      <c r="C137" s="287"/>
    </row>
    <row r="138" spans="1:3" s="111" customFormat="1" ht="12" customHeight="1" thickBot="1">
      <c r="A138" s="453" t="s">
        <v>330</v>
      </c>
      <c r="B138" s="6" t="s">
        <v>420</v>
      </c>
      <c r="C138" s="287"/>
    </row>
    <row r="139" spans="1:3" s="111" customFormat="1" ht="12" customHeight="1" thickBot="1">
      <c r="A139" s="36" t="s">
        <v>26</v>
      </c>
      <c r="B139" s="143" t="s">
        <v>421</v>
      </c>
      <c r="C139" s="324">
        <f>+C140+C141+C142+C143</f>
        <v>0</v>
      </c>
    </row>
    <row r="140" spans="1:3" s="111" customFormat="1" ht="12" customHeight="1">
      <c r="A140" s="443" t="s">
        <v>189</v>
      </c>
      <c r="B140" s="8" t="s">
        <v>422</v>
      </c>
      <c r="C140" s="287"/>
    </row>
    <row r="141" spans="1:3" s="111" customFormat="1" ht="12" customHeight="1">
      <c r="A141" s="443" t="s">
        <v>190</v>
      </c>
      <c r="B141" s="8" t="s">
        <v>423</v>
      </c>
      <c r="C141" s="287"/>
    </row>
    <row r="142" spans="1:3" s="111" customFormat="1" ht="12" customHeight="1">
      <c r="A142" s="443" t="s">
        <v>244</v>
      </c>
      <c r="B142" s="8" t="s">
        <v>424</v>
      </c>
      <c r="C142" s="287"/>
    </row>
    <row r="143" spans="1:3" ht="12.75" customHeight="1" thickBot="1">
      <c r="A143" s="443" t="s">
        <v>332</v>
      </c>
      <c r="B143" s="8" t="s">
        <v>425</v>
      </c>
      <c r="C143" s="287"/>
    </row>
    <row r="144" spans="1:3" ht="12" customHeight="1" thickBot="1">
      <c r="A144" s="36" t="s">
        <v>27</v>
      </c>
      <c r="B144" s="143" t="s">
        <v>426</v>
      </c>
      <c r="C144" s="437">
        <f>+C125+C129+C134+C139</f>
        <v>0</v>
      </c>
    </row>
    <row r="145" spans="1:3" ht="15" customHeight="1" thickBot="1">
      <c r="A145" s="455" t="s">
        <v>28</v>
      </c>
      <c r="B145" s="399" t="s">
        <v>427</v>
      </c>
      <c r="C145" s="437">
        <f>+C124+C144</f>
        <v>376155</v>
      </c>
    </row>
    <row r="146" spans="1:3" ht="13.5" thickBot="1">
      <c r="A146" s="405"/>
      <c r="B146" s="406"/>
      <c r="C146" s="407"/>
    </row>
    <row r="147" spans="1:3" ht="15" customHeight="1" thickBot="1">
      <c r="A147" s="267" t="s">
        <v>216</v>
      </c>
      <c r="B147" s="268"/>
      <c r="C147" s="140">
        <v>10</v>
      </c>
    </row>
    <row r="148" spans="1:3" ht="14.25" customHeight="1" thickBot="1">
      <c r="A148" s="267" t="s">
        <v>217</v>
      </c>
      <c r="B148" s="268"/>
      <c r="C148" s="140">
        <v>24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Layout" workbookViewId="0" topLeftCell="A1">
      <selection activeCell="C1" sqref="C1"/>
    </sheetView>
  </sheetViews>
  <sheetFormatPr defaultColWidth="9.00390625" defaultRowHeight="12.75"/>
  <cols>
    <col min="1" max="1" width="13.875" style="265" customWidth="1"/>
    <col min="2" max="2" width="79.125" style="266" customWidth="1"/>
    <col min="3" max="3" width="25.00390625" style="266" customWidth="1"/>
    <col min="4" max="16384" width="9.375" style="266" customWidth="1"/>
  </cols>
  <sheetData>
    <row r="1" spans="1:3" s="245" customFormat="1" ht="21" customHeight="1" thickBot="1">
      <c r="A1" s="244"/>
      <c r="B1" s="246"/>
      <c r="C1" s="463" t="s">
        <v>546</v>
      </c>
    </row>
    <row r="2" spans="1:3" s="464" customFormat="1" ht="25.5" customHeight="1">
      <c r="A2" s="415" t="s">
        <v>214</v>
      </c>
      <c r="B2" s="376" t="s">
        <v>526</v>
      </c>
      <c r="C2" s="391" t="s">
        <v>64</v>
      </c>
    </row>
    <row r="3" spans="1:3" s="464" customFormat="1" ht="24.75" thickBot="1">
      <c r="A3" s="456" t="s">
        <v>213</v>
      </c>
      <c r="B3" s="377" t="s">
        <v>476</v>
      </c>
      <c r="C3" s="392" t="s">
        <v>54</v>
      </c>
    </row>
    <row r="4" spans="1:3" s="465" customFormat="1" ht="15.75" customHeight="1" thickBot="1">
      <c r="A4" s="248"/>
      <c r="B4" s="248"/>
      <c r="C4" s="249" t="s">
        <v>55</v>
      </c>
    </row>
    <row r="5" spans="1:3" ht="13.5" thickBot="1">
      <c r="A5" s="416" t="s">
        <v>215</v>
      </c>
      <c r="B5" s="250" t="s">
        <v>56</v>
      </c>
      <c r="C5" s="251" t="s">
        <v>57</v>
      </c>
    </row>
    <row r="6" spans="1:3" s="466" customFormat="1" ht="12.75" customHeight="1" thickBot="1">
      <c r="A6" s="211">
        <v>1</v>
      </c>
      <c r="B6" s="212">
        <v>2</v>
      </c>
      <c r="C6" s="213">
        <v>3</v>
      </c>
    </row>
    <row r="7" spans="1:3" s="466" customFormat="1" ht="15.75" customHeight="1" thickBot="1">
      <c r="A7" s="252"/>
      <c r="B7" s="253" t="s">
        <v>58</v>
      </c>
      <c r="C7" s="254"/>
    </row>
    <row r="8" spans="1:3" s="393" customFormat="1" ht="12" customHeight="1" thickBot="1">
      <c r="A8" s="211" t="s">
        <v>19</v>
      </c>
      <c r="B8" s="255" t="s">
        <v>477</v>
      </c>
      <c r="C8" s="335">
        <f>SUM(C9:C18)</f>
        <v>70</v>
      </c>
    </row>
    <row r="9" spans="1:3" s="393" customFormat="1" ht="12" customHeight="1">
      <c r="A9" s="457" t="s">
        <v>106</v>
      </c>
      <c r="B9" s="9" t="s">
        <v>305</v>
      </c>
      <c r="C9" s="382"/>
    </row>
    <row r="10" spans="1:3" s="393" customFormat="1" ht="12" customHeight="1">
      <c r="A10" s="458" t="s">
        <v>107</v>
      </c>
      <c r="B10" s="7" t="s">
        <v>306</v>
      </c>
      <c r="C10" s="333"/>
    </row>
    <row r="11" spans="1:3" s="393" customFormat="1" ht="12" customHeight="1">
      <c r="A11" s="458" t="s">
        <v>108</v>
      </c>
      <c r="B11" s="7" t="s">
        <v>307</v>
      </c>
      <c r="C11" s="333"/>
    </row>
    <row r="12" spans="1:3" s="393" customFormat="1" ht="12" customHeight="1">
      <c r="A12" s="458" t="s">
        <v>109</v>
      </c>
      <c r="B12" s="7" t="s">
        <v>308</v>
      </c>
      <c r="C12" s="333"/>
    </row>
    <row r="13" spans="1:3" s="393" customFormat="1" ht="12" customHeight="1">
      <c r="A13" s="458" t="s">
        <v>158</v>
      </c>
      <c r="B13" s="7" t="s">
        <v>309</v>
      </c>
      <c r="C13" s="333"/>
    </row>
    <row r="14" spans="1:3" s="393" customFormat="1" ht="12" customHeight="1">
      <c r="A14" s="458" t="s">
        <v>110</v>
      </c>
      <c r="B14" s="7" t="s">
        <v>478</v>
      </c>
      <c r="C14" s="333"/>
    </row>
    <row r="15" spans="1:3" s="393" customFormat="1" ht="12" customHeight="1">
      <c r="A15" s="458" t="s">
        <v>111</v>
      </c>
      <c r="B15" s="6" t="s">
        <v>479</v>
      </c>
      <c r="C15" s="333"/>
    </row>
    <row r="16" spans="1:3" s="393" customFormat="1" ht="12" customHeight="1">
      <c r="A16" s="458" t="s">
        <v>121</v>
      </c>
      <c r="B16" s="7" t="s">
        <v>312</v>
      </c>
      <c r="C16" s="383"/>
    </row>
    <row r="17" spans="1:3" s="467" customFormat="1" ht="12" customHeight="1">
      <c r="A17" s="458" t="s">
        <v>122</v>
      </c>
      <c r="B17" s="7" t="s">
        <v>313</v>
      </c>
      <c r="C17" s="333"/>
    </row>
    <row r="18" spans="1:3" s="467" customFormat="1" ht="12" customHeight="1" thickBot="1">
      <c r="A18" s="458" t="s">
        <v>123</v>
      </c>
      <c r="B18" s="6" t="s">
        <v>314</v>
      </c>
      <c r="C18" s="334">
        <v>70</v>
      </c>
    </row>
    <row r="19" spans="1:3" s="393" customFormat="1" ht="12" customHeight="1" thickBot="1">
      <c r="A19" s="211" t="s">
        <v>20</v>
      </c>
      <c r="B19" s="255" t="s">
        <v>480</v>
      </c>
      <c r="C19" s="335">
        <f>SUM(C20:C22)</f>
        <v>0</v>
      </c>
    </row>
    <row r="20" spans="1:3" s="467" customFormat="1" ht="12" customHeight="1">
      <c r="A20" s="458" t="s">
        <v>112</v>
      </c>
      <c r="B20" s="8" t="s">
        <v>280</v>
      </c>
      <c r="C20" s="333"/>
    </row>
    <row r="21" spans="1:3" s="467" customFormat="1" ht="12" customHeight="1">
      <c r="A21" s="458" t="s">
        <v>113</v>
      </c>
      <c r="B21" s="7" t="s">
        <v>481</v>
      </c>
      <c r="C21" s="333"/>
    </row>
    <row r="22" spans="1:3" s="467" customFormat="1" ht="12" customHeight="1">
      <c r="A22" s="458" t="s">
        <v>114</v>
      </c>
      <c r="B22" s="7" t="s">
        <v>482</v>
      </c>
      <c r="C22" s="333"/>
    </row>
    <row r="23" spans="1:3" s="467" customFormat="1" ht="12" customHeight="1" thickBot="1">
      <c r="A23" s="458" t="s">
        <v>115</v>
      </c>
      <c r="B23" s="7" t="s">
        <v>1</v>
      </c>
      <c r="C23" s="333"/>
    </row>
    <row r="24" spans="1:3" s="467" customFormat="1" ht="12" customHeight="1" thickBot="1">
      <c r="A24" s="219" t="s">
        <v>21</v>
      </c>
      <c r="B24" s="143" t="s">
        <v>182</v>
      </c>
      <c r="C24" s="362">
        <v>170</v>
      </c>
    </row>
    <row r="25" spans="1:3" s="467" customFormat="1" ht="12" customHeight="1" thickBot="1">
      <c r="A25" s="219" t="s">
        <v>22</v>
      </c>
      <c r="B25" s="143" t="s">
        <v>483</v>
      </c>
      <c r="C25" s="335">
        <f>+C26+C27</f>
        <v>0</v>
      </c>
    </row>
    <row r="26" spans="1:3" s="467" customFormat="1" ht="12" customHeight="1">
      <c r="A26" s="459" t="s">
        <v>290</v>
      </c>
      <c r="B26" s="460" t="s">
        <v>481</v>
      </c>
      <c r="C26" s="89"/>
    </row>
    <row r="27" spans="1:3" s="467" customFormat="1" ht="12" customHeight="1">
      <c r="A27" s="459" t="s">
        <v>293</v>
      </c>
      <c r="B27" s="461" t="s">
        <v>484</v>
      </c>
      <c r="C27" s="336"/>
    </row>
    <row r="28" spans="1:3" s="467" customFormat="1" ht="12" customHeight="1" thickBot="1">
      <c r="A28" s="458" t="s">
        <v>294</v>
      </c>
      <c r="B28" s="462" t="s">
        <v>485</v>
      </c>
      <c r="C28" s="96"/>
    </row>
    <row r="29" spans="1:3" s="467" customFormat="1" ht="12" customHeight="1" thickBot="1">
      <c r="A29" s="219" t="s">
        <v>23</v>
      </c>
      <c r="B29" s="143" t="s">
        <v>486</v>
      </c>
      <c r="C29" s="335">
        <f>+C30+C31+C32</f>
        <v>0</v>
      </c>
    </row>
    <row r="30" spans="1:3" s="467" customFormat="1" ht="12" customHeight="1">
      <c r="A30" s="459" t="s">
        <v>99</v>
      </c>
      <c r="B30" s="460" t="s">
        <v>319</v>
      </c>
      <c r="C30" s="89"/>
    </row>
    <row r="31" spans="1:3" s="467" customFormat="1" ht="12" customHeight="1">
      <c r="A31" s="459" t="s">
        <v>100</v>
      </c>
      <c r="B31" s="461" t="s">
        <v>320</v>
      </c>
      <c r="C31" s="336"/>
    </row>
    <row r="32" spans="1:3" s="467" customFormat="1" ht="12" customHeight="1" thickBot="1">
      <c r="A32" s="458" t="s">
        <v>101</v>
      </c>
      <c r="B32" s="151" t="s">
        <v>321</v>
      </c>
      <c r="C32" s="96"/>
    </row>
    <row r="33" spans="1:3" s="393" customFormat="1" ht="12" customHeight="1" thickBot="1">
      <c r="A33" s="219" t="s">
        <v>24</v>
      </c>
      <c r="B33" s="143" t="s">
        <v>435</v>
      </c>
      <c r="C33" s="362"/>
    </row>
    <row r="34" spans="1:3" s="393" customFormat="1" ht="12" customHeight="1" thickBot="1">
      <c r="A34" s="219" t="s">
        <v>25</v>
      </c>
      <c r="B34" s="143" t="s">
        <v>487</v>
      </c>
      <c r="C34" s="384"/>
    </row>
    <row r="35" spans="1:3" s="393" customFormat="1" ht="12" customHeight="1" thickBot="1">
      <c r="A35" s="211" t="s">
        <v>26</v>
      </c>
      <c r="B35" s="143" t="s">
        <v>488</v>
      </c>
      <c r="C35" s="385">
        <f>+C8+C19+C24+C25+C29+C33+C34</f>
        <v>240</v>
      </c>
    </row>
    <row r="36" spans="1:3" s="393" customFormat="1" ht="12" customHeight="1" thickBot="1">
      <c r="A36" s="256" t="s">
        <v>27</v>
      </c>
      <c r="B36" s="143" t="s">
        <v>489</v>
      </c>
      <c r="C36" s="385">
        <f>+C37+C38+C39</f>
        <v>76605</v>
      </c>
    </row>
    <row r="37" spans="1:3" s="393" customFormat="1" ht="12" customHeight="1">
      <c r="A37" s="459" t="s">
        <v>490</v>
      </c>
      <c r="B37" s="460" t="s">
        <v>252</v>
      </c>
      <c r="C37" s="89"/>
    </row>
    <row r="38" spans="1:3" s="393" customFormat="1" ht="12" customHeight="1">
      <c r="A38" s="459" t="s">
        <v>491</v>
      </c>
      <c r="B38" s="461" t="s">
        <v>2</v>
      </c>
      <c r="C38" s="336"/>
    </row>
    <row r="39" spans="1:3" s="467" customFormat="1" ht="12" customHeight="1" thickBot="1">
      <c r="A39" s="458" t="s">
        <v>492</v>
      </c>
      <c r="B39" s="151" t="s">
        <v>493</v>
      </c>
      <c r="C39" s="96">
        <v>76605</v>
      </c>
    </row>
    <row r="40" spans="1:3" s="467" customFormat="1" ht="15" customHeight="1" thickBot="1">
      <c r="A40" s="256" t="s">
        <v>28</v>
      </c>
      <c r="B40" s="257" t="s">
        <v>494</v>
      </c>
      <c r="C40" s="388">
        <f>+C35+C36</f>
        <v>76845</v>
      </c>
    </row>
    <row r="41" spans="1:3" s="467" customFormat="1" ht="15" customHeight="1">
      <c r="A41" s="258"/>
      <c r="B41" s="259"/>
      <c r="C41" s="386"/>
    </row>
    <row r="42" spans="1:3" ht="13.5" thickBot="1">
      <c r="A42" s="260"/>
      <c r="B42" s="261"/>
      <c r="C42" s="387"/>
    </row>
    <row r="43" spans="1:3" s="466" customFormat="1" ht="16.5" customHeight="1" thickBot="1">
      <c r="A43" s="262"/>
      <c r="B43" s="263" t="s">
        <v>60</v>
      </c>
      <c r="C43" s="388"/>
    </row>
    <row r="44" spans="1:3" s="468" customFormat="1" ht="12" customHeight="1" thickBot="1">
      <c r="A44" s="219" t="s">
        <v>19</v>
      </c>
      <c r="B44" s="143" t="s">
        <v>495</v>
      </c>
      <c r="C44" s="335">
        <f>SUM(C45:C49)</f>
        <v>76845</v>
      </c>
    </row>
    <row r="45" spans="1:3" ht="12" customHeight="1">
      <c r="A45" s="458" t="s">
        <v>106</v>
      </c>
      <c r="B45" s="8" t="s">
        <v>50</v>
      </c>
      <c r="C45" s="89">
        <v>29852</v>
      </c>
    </row>
    <row r="46" spans="1:3" ht="12" customHeight="1">
      <c r="A46" s="458" t="s">
        <v>107</v>
      </c>
      <c r="B46" s="7" t="s">
        <v>191</v>
      </c>
      <c r="C46" s="92">
        <v>8060</v>
      </c>
    </row>
    <row r="47" spans="1:3" ht="12" customHeight="1">
      <c r="A47" s="458" t="s">
        <v>108</v>
      </c>
      <c r="B47" s="7" t="s">
        <v>149</v>
      </c>
      <c r="C47" s="92">
        <v>12433</v>
      </c>
    </row>
    <row r="48" spans="1:3" ht="12" customHeight="1">
      <c r="A48" s="458" t="s">
        <v>109</v>
      </c>
      <c r="B48" s="7" t="s">
        <v>192</v>
      </c>
      <c r="C48" s="92">
        <v>26500</v>
      </c>
    </row>
    <row r="49" spans="1:3" ht="12" customHeight="1" thickBot="1">
      <c r="A49" s="458" t="s">
        <v>158</v>
      </c>
      <c r="B49" s="7" t="s">
        <v>193</v>
      </c>
      <c r="C49" s="92"/>
    </row>
    <row r="50" spans="1:3" ht="12" customHeight="1" thickBot="1">
      <c r="A50" s="219" t="s">
        <v>20</v>
      </c>
      <c r="B50" s="143" t="s">
        <v>496</v>
      </c>
      <c r="C50" s="335">
        <f>SUM(C51:C53)</f>
        <v>0</v>
      </c>
    </row>
    <row r="51" spans="1:3" s="468" customFormat="1" ht="12" customHeight="1">
      <c r="A51" s="458" t="s">
        <v>112</v>
      </c>
      <c r="B51" s="8" t="s">
        <v>242</v>
      </c>
      <c r="C51" s="89"/>
    </row>
    <row r="52" spans="1:3" ht="12" customHeight="1">
      <c r="A52" s="458" t="s">
        <v>113</v>
      </c>
      <c r="B52" s="7" t="s">
        <v>195</v>
      </c>
      <c r="C52" s="92"/>
    </row>
    <row r="53" spans="1:3" ht="12" customHeight="1">
      <c r="A53" s="458" t="s">
        <v>114</v>
      </c>
      <c r="B53" s="7" t="s">
        <v>61</v>
      </c>
      <c r="C53" s="92"/>
    </row>
    <row r="54" spans="1:3" ht="12" customHeight="1" thickBot="1">
      <c r="A54" s="458" t="s">
        <v>115</v>
      </c>
      <c r="B54" s="7" t="s">
        <v>3</v>
      </c>
      <c r="C54" s="92"/>
    </row>
    <row r="55" spans="1:3" ht="15" customHeight="1" thickBot="1">
      <c r="A55" s="219" t="s">
        <v>21</v>
      </c>
      <c r="B55" s="264" t="s">
        <v>497</v>
      </c>
      <c r="C55" s="389">
        <f>+C44+C50</f>
        <v>76845</v>
      </c>
    </row>
    <row r="56" ht="13.5" thickBot="1">
      <c r="C56" s="390"/>
    </row>
    <row r="57" spans="1:3" ht="15" customHeight="1" thickBot="1">
      <c r="A57" s="267" t="s">
        <v>216</v>
      </c>
      <c r="B57" s="268"/>
      <c r="C57" s="140">
        <v>10</v>
      </c>
    </row>
    <row r="58" spans="1:3" ht="14.25" customHeight="1" thickBot="1">
      <c r="A58" s="267" t="s">
        <v>217</v>
      </c>
      <c r="B58" s="268"/>
      <c r="C58" s="14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65" customWidth="1"/>
    <col min="2" max="2" width="79.125" style="266" customWidth="1"/>
    <col min="3" max="3" width="25.00390625" style="266" customWidth="1"/>
    <col min="4" max="16384" width="9.375" style="266" customWidth="1"/>
  </cols>
  <sheetData>
    <row r="1" spans="1:3" s="245" customFormat="1" ht="21" customHeight="1" thickBot="1">
      <c r="A1" s="244"/>
      <c r="B1" s="246"/>
      <c r="C1" s="463" t="s">
        <v>547</v>
      </c>
    </row>
    <row r="2" spans="1:3" s="464" customFormat="1" ht="25.5" customHeight="1">
      <c r="A2" s="415" t="s">
        <v>214</v>
      </c>
      <c r="B2" s="376" t="s">
        <v>527</v>
      </c>
      <c r="C2" s="391" t="s">
        <v>65</v>
      </c>
    </row>
    <row r="3" spans="1:3" s="464" customFormat="1" ht="24.75" thickBot="1">
      <c r="A3" s="456" t="s">
        <v>213</v>
      </c>
      <c r="B3" s="377" t="s">
        <v>476</v>
      </c>
      <c r="C3" s="392" t="s">
        <v>54</v>
      </c>
    </row>
    <row r="4" spans="1:3" s="465" customFormat="1" ht="15.75" customHeight="1" thickBot="1">
      <c r="A4" s="248"/>
      <c r="B4" s="248"/>
      <c r="C4" s="249" t="s">
        <v>55</v>
      </c>
    </row>
    <row r="5" spans="1:3" ht="13.5" thickBot="1">
      <c r="A5" s="416" t="s">
        <v>215</v>
      </c>
      <c r="B5" s="250" t="s">
        <v>56</v>
      </c>
      <c r="C5" s="251" t="s">
        <v>57</v>
      </c>
    </row>
    <row r="6" spans="1:3" s="466" customFormat="1" ht="12.75" customHeight="1" thickBot="1">
      <c r="A6" s="211">
        <v>1</v>
      </c>
      <c r="B6" s="212">
        <v>2</v>
      </c>
      <c r="C6" s="213">
        <v>3</v>
      </c>
    </row>
    <row r="7" spans="1:3" s="466" customFormat="1" ht="15.75" customHeight="1" thickBot="1">
      <c r="A7" s="252"/>
      <c r="B7" s="253" t="s">
        <v>58</v>
      </c>
      <c r="C7" s="254"/>
    </row>
    <row r="8" spans="1:3" s="393" customFormat="1" ht="12" customHeight="1" thickBot="1">
      <c r="A8" s="211" t="s">
        <v>19</v>
      </c>
      <c r="B8" s="255" t="s">
        <v>477</v>
      </c>
      <c r="C8" s="335">
        <f>SUM(C9:C18)</f>
        <v>0</v>
      </c>
    </row>
    <row r="9" spans="1:3" s="393" customFormat="1" ht="12" customHeight="1">
      <c r="A9" s="457" t="s">
        <v>106</v>
      </c>
      <c r="B9" s="9" t="s">
        <v>305</v>
      </c>
      <c r="C9" s="382"/>
    </row>
    <row r="10" spans="1:3" s="393" customFormat="1" ht="12" customHeight="1">
      <c r="A10" s="458" t="s">
        <v>107</v>
      </c>
      <c r="B10" s="7" t="s">
        <v>306</v>
      </c>
      <c r="C10" s="333"/>
    </row>
    <row r="11" spans="1:3" s="393" customFormat="1" ht="12" customHeight="1">
      <c r="A11" s="458" t="s">
        <v>108</v>
      </c>
      <c r="B11" s="7" t="s">
        <v>307</v>
      </c>
      <c r="C11" s="333"/>
    </row>
    <row r="12" spans="1:3" s="393" customFormat="1" ht="12" customHeight="1">
      <c r="A12" s="458" t="s">
        <v>109</v>
      </c>
      <c r="B12" s="7" t="s">
        <v>308</v>
      </c>
      <c r="C12" s="333"/>
    </row>
    <row r="13" spans="1:3" s="393" customFormat="1" ht="12" customHeight="1">
      <c r="A13" s="458" t="s">
        <v>158</v>
      </c>
      <c r="B13" s="7" t="s">
        <v>309</v>
      </c>
      <c r="C13" s="333"/>
    </row>
    <row r="14" spans="1:3" s="393" customFormat="1" ht="12" customHeight="1">
      <c r="A14" s="458" t="s">
        <v>110</v>
      </c>
      <c r="B14" s="7" t="s">
        <v>478</v>
      </c>
      <c r="C14" s="333"/>
    </row>
    <row r="15" spans="1:3" s="393" customFormat="1" ht="12" customHeight="1">
      <c r="A15" s="458" t="s">
        <v>111</v>
      </c>
      <c r="B15" s="6" t="s">
        <v>479</v>
      </c>
      <c r="C15" s="333"/>
    </row>
    <row r="16" spans="1:3" s="393" customFormat="1" ht="12" customHeight="1">
      <c r="A16" s="458" t="s">
        <v>121</v>
      </c>
      <c r="B16" s="7" t="s">
        <v>312</v>
      </c>
      <c r="C16" s="383"/>
    </row>
    <row r="17" spans="1:3" s="467" customFormat="1" ht="12" customHeight="1">
      <c r="A17" s="458" t="s">
        <v>122</v>
      </c>
      <c r="B17" s="7" t="s">
        <v>313</v>
      </c>
      <c r="C17" s="333"/>
    </row>
    <row r="18" spans="1:3" s="467" customFormat="1" ht="12" customHeight="1" thickBot="1">
      <c r="A18" s="458" t="s">
        <v>123</v>
      </c>
      <c r="B18" s="6" t="s">
        <v>314</v>
      </c>
      <c r="C18" s="334"/>
    </row>
    <row r="19" spans="1:3" s="393" customFormat="1" ht="12" customHeight="1" thickBot="1">
      <c r="A19" s="211" t="s">
        <v>20</v>
      </c>
      <c r="B19" s="255" t="s">
        <v>480</v>
      </c>
      <c r="C19" s="335">
        <f>SUM(C20:C22)</f>
        <v>0</v>
      </c>
    </row>
    <row r="20" spans="1:3" s="467" customFormat="1" ht="12" customHeight="1">
      <c r="A20" s="458" t="s">
        <v>112</v>
      </c>
      <c r="B20" s="8" t="s">
        <v>280</v>
      </c>
      <c r="C20" s="333"/>
    </row>
    <row r="21" spans="1:3" s="467" customFormat="1" ht="12" customHeight="1">
      <c r="A21" s="458" t="s">
        <v>113</v>
      </c>
      <c r="B21" s="7" t="s">
        <v>481</v>
      </c>
      <c r="C21" s="333"/>
    </row>
    <row r="22" spans="1:3" s="467" customFormat="1" ht="12" customHeight="1">
      <c r="A22" s="458" t="s">
        <v>114</v>
      </c>
      <c r="B22" s="7" t="s">
        <v>482</v>
      </c>
      <c r="C22" s="333"/>
    </row>
    <row r="23" spans="1:3" s="467" customFormat="1" ht="12" customHeight="1" thickBot="1">
      <c r="A23" s="458" t="s">
        <v>115</v>
      </c>
      <c r="B23" s="7" t="s">
        <v>1</v>
      </c>
      <c r="C23" s="333"/>
    </row>
    <row r="24" spans="1:3" s="467" customFormat="1" ht="12" customHeight="1" thickBot="1">
      <c r="A24" s="219" t="s">
        <v>21</v>
      </c>
      <c r="B24" s="143" t="s">
        <v>182</v>
      </c>
      <c r="C24" s="362"/>
    </row>
    <row r="25" spans="1:3" s="467" customFormat="1" ht="12" customHeight="1" thickBot="1">
      <c r="A25" s="219" t="s">
        <v>22</v>
      </c>
      <c r="B25" s="143" t="s">
        <v>483</v>
      </c>
      <c r="C25" s="335">
        <f>+C26+C27</f>
        <v>0</v>
      </c>
    </row>
    <row r="26" spans="1:3" s="467" customFormat="1" ht="12" customHeight="1">
      <c r="A26" s="459" t="s">
        <v>290</v>
      </c>
      <c r="B26" s="460" t="s">
        <v>481</v>
      </c>
      <c r="C26" s="89"/>
    </row>
    <row r="27" spans="1:3" s="467" customFormat="1" ht="12" customHeight="1">
      <c r="A27" s="459" t="s">
        <v>293</v>
      </c>
      <c r="B27" s="461" t="s">
        <v>484</v>
      </c>
      <c r="C27" s="336"/>
    </row>
    <row r="28" spans="1:3" s="467" customFormat="1" ht="12" customHeight="1" thickBot="1">
      <c r="A28" s="458" t="s">
        <v>294</v>
      </c>
      <c r="B28" s="462" t="s">
        <v>485</v>
      </c>
      <c r="C28" s="96"/>
    </row>
    <row r="29" spans="1:3" s="467" customFormat="1" ht="12" customHeight="1" thickBot="1">
      <c r="A29" s="219" t="s">
        <v>23</v>
      </c>
      <c r="B29" s="143" t="s">
        <v>486</v>
      </c>
      <c r="C29" s="335">
        <f>+C30+C31+C32</f>
        <v>0</v>
      </c>
    </row>
    <row r="30" spans="1:3" s="467" customFormat="1" ht="12" customHeight="1">
      <c r="A30" s="459" t="s">
        <v>99</v>
      </c>
      <c r="B30" s="460" t="s">
        <v>319</v>
      </c>
      <c r="C30" s="89"/>
    </row>
    <row r="31" spans="1:3" s="467" customFormat="1" ht="12" customHeight="1">
      <c r="A31" s="459" t="s">
        <v>100</v>
      </c>
      <c r="B31" s="461" t="s">
        <v>320</v>
      </c>
      <c r="C31" s="336"/>
    </row>
    <row r="32" spans="1:3" s="467" customFormat="1" ht="12" customHeight="1" thickBot="1">
      <c r="A32" s="458" t="s">
        <v>101</v>
      </c>
      <c r="B32" s="151" t="s">
        <v>321</v>
      </c>
      <c r="C32" s="96"/>
    </row>
    <row r="33" spans="1:3" s="393" customFormat="1" ht="12" customHeight="1" thickBot="1">
      <c r="A33" s="219" t="s">
        <v>24</v>
      </c>
      <c r="B33" s="143" t="s">
        <v>435</v>
      </c>
      <c r="C33" s="362"/>
    </row>
    <row r="34" spans="1:3" s="393" customFormat="1" ht="12" customHeight="1" thickBot="1">
      <c r="A34" s="219" t="s">
        <v>25</v>
      </c>
      <c r="B34" s="143" t="s">
        <v>487</v>
      </c>
      <c r="C34" s="384"/>
    </row>
    <row r="35" spans="1:3" s="393" customFormat="1" ht="12" customHeight="1" thickBot="1">
      <c r="A35" s="211" t="s">
        <v>26</v>
      </c>
      <c r="B35" s="143" t="s">
        <v>488</v>
      </c>
      <c r="C35" s="385">
        <f>+C8+C19+C24+C25+C29+C33+C34</f>
        <v>0</v>
      </c>
    </row>
    <row r="36" spans="1:3" s="393" customFormat="1" ht="12" customHeight="1" thickBot="1">
      <c r="A36" s="256" t="s">
        <v>27</v>
      </c>
      <c r="B36" s="143" t="s">
        <v>489</v>
      </c>
      <c r="C36" s="385">
        <f>+C37+C38+C39</f>
        <v>50918</v>
      </c>
    </row>
    <row r="37" spans="1:3" s="393" customFormat="1" ht="12" customHeight="1">
      <c r="A37" s="459" t="s">
        <v>490</v>
      </c>
      <c r="B37" s="460" t="s">
        <v>252</v>
      </c>
      <c r="C37" s="89"/>
    </row>
    <row r="38" spans="1:3" s="393" customFormat="1" ht="12" customHeight="1">
      <c r="A38" s="459" t="s">
        <v>491</v>
      </c>
      <c r="B38" s="461" t="s">
        <v>2</v>
      </c>
      <c r="C38" s="336"/>
    </row>
    <row r="39" spans="1:3" s="467" customFormat="1" ht="12" customHeight="1" thickBot="1">
      <c r="A39" s="458" t="s">
        <v>492</v>
      </c>
      <c r="B39" s="151" t="s">
        <v>493</v>
      </c>
      <c r="C39" s="96">
        <v>50918</v>
      </c>
    </row>
    <row r="40" spans="1:3" s="467" customFormat="1" ht="15" customHeight="1" thickBot="1">
      <c r="A40" s="256" t="s">
        <v>28</v>
      </c>
      <c r="B40" s="257" t="s">
        <v>494</v>
      </c>
      <c r="C40" s="388">
        <f>+C35+C36</f>
        <v>50918</v>
      </c>
    </row>
    <row r="41" spans="1:3" s="467" customFormat="1" ht="15" customHeight="1">
      <c r="A41" s="258"/>
      <c r="B41" s="259"/>
      <c r="C41" s="386"/>
    </row>
    <row r="42" spans="1:3" ht="13.5" thickBot="1">
      <c r="A42" s="260"/>
      <c r="B42" s="261"/>
      <c r="C42" s="387"/>
    </row>
    <row r="43" spans="1:3" s="466" customFormat="1" ht="16.5" customHeight="1" thickBot="1">
      <c r="A43" s="262"/>
      <c r="B43" s="263" t="s">
        <v>60</v>
      </c>
      <c r="C43" s="388"/>
    </row>
    <row r="44" spans="1:3" s="468" customFormat="1" ht="12" customHeight="1" thickBot="1">
      <c r="A44" s="219" t="s">
        <v>19</v>
      </c>
      <c r="B44" s="143" t="s">
        <v>495</v>
      </c>
      <c r="C44" s="335">
        <f>SUM(C45:C49)</f>
        <v>50918</v>
      </c>
    </row>
    <row r="45" spans="1:3" ht="12" customHeight="1">
      <c r="A45" s="458" t="s">
        <v>106</v>
      </c>
      <c r="B45" s="8" t="s">
        <v>50</v>
      </c>
      <c r="C45" s="89">
        <v>35910</v>
      </c>
    </row>
    <row r="46" spans="1:3" ht="12" customHeight="1">
      <c r="A46" s="458" t="s">
        <v>107</v>
      </c>
      <c r="B46" s="7" t="s">
        <v>191</v>
      </c>
      <c r="C46" s="92">
        <v>9450</v>
      </c>
    </row>
    <row r="47" spans="1:3" ht="12" customHeight="1">
      <c r="A47" s="458" t="s">
        <v>108</v>
      </c>
      <c r="B47" s="7" t="s">
        <v>149</v>
      </c>
      <c r="C47" s="92">
        <v>5558</v>
      </c>
    </row>
    <row r="48" spans="1:3" ht="12" customHeight="1">
      <c r="A48" s="458" t="s">
        <v>109</v>
      </c>
      <c r="B48" s="7" t="s">
        <v>192</v>
      </c>
      <c r="C48" s="92"/>
    </row>
    <row r="49" spans="1:3" ht="12" customHeight="1" thickBot="1">
      <c r="A49" s="458" t="s">
        <v>158</v>
      </c>
      <c r="B49" s="7" t="s">
        <v>193</v>
      </c>
      <c r="C49" s="92"/>
    </row>
    <row r="50" spans="1:3" ht="12" customHeight="1" thickBot="1">
      <c r="A50" s="219" t="s">
        <v>20</v>
      </c>
      <c r="B50" s="143" t="s">
        <v>496</v>
      </c>
      <c r="C50" s="335">
        <f>SUM(C51:C53)</f>
        <v>0</v>
      </c>
    </row>
    <row r="51" spans="1:3" s="468" customFormat="1" ht="12" customHeight="1">
      <c r="A51" s="458" t="s">
        <v>112</v>
      </c>
      <c r="B51" s="8" t="s">
        <v>242</v>
      </c>
      <c r="C51" s="89"/>
    </row>
    <row r="52" spans="1:3" ht="12" customHeight="1">
      <c r="A52" s="458" t="s">
        <v>113</v>
      </c>
      <c r="B52" s="7" t="s">
        <v>195</v>
      </c>
      <c r="C52" s="92"/>
    </row>
    <row r="53" spans="1:3" ht="12" customHeight="1">
      <c r="A53" s="458" t="s">
        <v>114</v>
      </c>
      <c r="B53" s="7" t="s">
        <v>61</v>
      </c>
      <c r="C53" s="92"/>
    </row>
    <row r="54" spans="1:3" ht="12" customHeight="1" thickBot="1">
      <c r="A54" s="458" t="s">
        <v>115</v>
      </c>
      <c r="B54" s="7" t="s">
        <v>3</v>
      </c>
      <c r="C54" s="92"/>
    </row>
    <row r="55" spans="1:3" ht="15" customHeight="1" thickBot="1">
      <c r="A55" s="219" t="s">
        <v>21</v>
      </c>
      <c r="B55" s="264" t="s">
        <v>497</v>
      </c>
      <c r="C55" s="389">
        <f>+C44+C50</f>
        <v>50918</v>
      </c>
    </row>
    <row r="56" ht="13.5" thickBot="1">
      <c r="C56" s="390"/>
    </row>
    <row r="57" spans="1:3" ht="15" customHeight="1" thickBot="1">
      <c r="A57" s="267" t="s">
        <v>216</v>
      </c>
      <c r="B57" s="268"/>
      <c r="C57" s="140">
        <v>14</v>
      </c>
    </row>
    <row r="58" spans="1:3" ht="14.25" customHeight="1" thickBot="1">
      <c r="A58" s="267" t="s">
        <v>217</v>
      </c>
      <c r="B58" s="268"/>
      <c r="C58" s="14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65" customWidth="1"/>
    <col min="2" max="2" width="79.125" style="266" customWidth="1"/>
    <col min="3" max="3" width="25.00390625" style="266" customWidth="1"/>
    <col min="4" max="16384" width="9.375" style="266" customWidth="1"/>
  </cols>
  <sheetData>
    <row r="1" spans="1:3" s="245" customFormat="1" ht="21" customHeight="1" thickBot="1">
      <c r="A1" s="244"/>
      <c r="B1" s="246"/>
      <c r="C1" s="463" t="s">
        <v>547</v>
      </c>
    </row>
    <row r="2" spans="1:3" s="464" customFormat="1" ht="25.5" customHeight="1">
      <c r="A2" s="415" t="s">
        <v>214</v>
      </c>
      <c r="B2" s="376" t="s">
        <v>528</v>
      </c>
      <c r="C2" s="391" t="s">
        <v>65</v>
      </c>
    </row>
    <row r="3" spans="1:3" s="464" customFormat="1" ht="24.75" thickBot="1">
      <c r="A3" s="456" t="s">
        <v>213</v>
      </c>
      <c r="B3" s="377" t="s">
        <v>476</v>
      </c>
      <c r="C3" s="392" t="s">
        <v>54</v>
      </c>
    </row>
    <row r="4" spans="1:3" s="465" customFormat="1" ht="15.75" customHeight="1" thickBot="1">
      <c r="A4" s="248"/>
      <c r="B4" s="248"/>
      <c r="C4" s="249" t="s">
        <v>55</v>
      </c>
    </row>
    <row r="5" spans="1:3" ht="13.5" thickBot="1">
      <c r="A5" s="416" t="s">
        <v>215</v>
      </c>
      <c r="B5" s="250" t="s">
        <v>56</v>
      </c>
      <c r="C5" s="251" t="s">
        <v>57</v>
      </c>
    </row>
    <row r="6" spans="1:3" s="466" customFormat="1" ht="12.75" customHeight="1" thickBot="1">
      <c r="A6" s="211">
        <v>1</v>
      </c>
      <c r="B6" s="212">
        <v>2</v>
      </c>
      <c r="C6" s="213">
        <v>3</v>
      </c>
    </row>
    <row r="7" spans="1:3" s="466" customFormat="1" ht="15.75" customHeight="1" thickBot="1">
      <c r="A7" s="252"/>
      <c r="B7" s="253" t="s">
        <v>58</v>
      </c>
      <c r="C7" s="254"/>
    </row>
    <row r="8" spans="1:3" s="393" customFormat="1" ht="12" customHeight="1" thickBot="1">
      <c r="A8" s="211" t="s">
        <v>19</v>
      </c>
      <c r="B8" s="255" t="s">
        <v>477</v>
      </c>
      <c r="C8" s="335">
        <f>SUM(C9:C18)</f>
        <v>0</v>
      </c>
    </row>
    <row r="9" spans="1:3" s="393" customFormat="1" ht="12" customHeight="1">
      <c r="A9" s="457" t="s">
        <v>106</v>
      </c>
      <c r="B9" s="9" t="s">
        <v>305</v>
      </c>
      <c r="C9" s="382"/>
    </row>
    <row r="10" spans="1:3" s="393" customFormat="1" ht="12" customHeight="1">
      <c r="A10" s="458" t="s">
        <v>107</v>
      </c>
      <c r="B10" s="7" t="s">
        <v>306</v>
      </c>
      <c r="C10" s="333"/>
    </row>
    <row r="11" spans="1:3" s="393" customFormat="1" ht="12" customHeight="1">
      <c r="A11" s="458" t="s">
        <v>108</v>
      </c>
      <c r="B11" s="7" t="s">
        <v>307</v>
      </c>
      <c r="C11" s="333"/>
    </row>
    <row r="12" spans="1:3" s="393" customFormat="1" ht="12" customHeight="1">
      <c r="A12" s="458" t="s">
        <v>109</v>
      </c>
      <c r="B12" s="7" t="s">
        <v>308</v>
      </c>
      <c r="C12" s="333"/>
    </row>
    <row r="13" spans="1:3" s="393" customFormat="1" ht="12" customHeight="1">
      <c r="A13" s="458" t="s">
        <v>158</v>
      </c>
      <c r="B13" s="7" t="s">
        <v>309</v>
      </c>
      <c r="C13" s="333"/>
    </row>
    <row r="14" spans="1:3" s="393" customFormat="1" ht="12" customHeight="1">
      <c r="A14" s="458" t="s">
        <v>110</v>
      </c>
      <c r="B14" s="7" t="s">
        <v>478</v>
      </c>
      <c r="C14" s="333"/>
    </row>
    <row r="15" spans="1:3" s="393" customFormat="1" ht="12" customHeight="1">
      <c r="A15" s="458" t="s">
        <v>111</v>
      </c>
      <c r="B15" s="6" t="s">
        <v>479</v>
      </c>
      <c r="C15" s="333"/>
    </row>
    <row r="16" spans="1:3" s="393" customFormat="1" ht="12" customHeight="1">
      <c r="A16" s="458" t="s">
        <v>121</v>
      </c>
      <c r="B16" s="7" t="s">
        <v>312</v>
      </c>
      <c r="C16" s="383"/>
    </row>
    <row r="17" spans="1:3" s="467" customFormat="1" ht="12" customHeight="1">
      <c r="A17" s="458" t="s">
        <v>122</v>
      </c>
      <c r="B17" s="7" t="s">
        <v>313</v>
      </c>
      <c r="C17" s="333"/>
    </row>
    <row r="18" spans="1:3" s="467" customFormat="1" ht="12" customHeight="1" thickBot="1">
      <c r="A18" s="458" t="s">
        <v>123</v>
      </c>
      <c r="B18" s="6" t="s">
        <v>314</v>
      </c>
      <c r="C18" s="334"/>
    </row>
    <row r="19" spans="1:3" s="393" customFormat="1" ht="12" customHeight="1" thickBot="1">
      <c r="A19" s="211" t="s">
        <v>20</v>
      </c>
      <c r="B19" s="255" t="s">
        <v>480</v>
      </c>
      <c r="C19" s="335">
        <f>SUM(C20:C22)</f>
        <v>0</v>
      </c>
    </row>
    <row r="20" spans="1:3" s="467" customFormat="1" ht="12" customHeight="1">
      <c r="A20" s="458" t="s">
        <v>112</v>
      </c>
      <c r="B20" s="8" t="s">
        <v>280</v>
      </c>
      <c r="C20" s="333"/>
    </row>
    <row r="21" spans="1:3" s="467" customFormat="1" ht="12" customHeight="1">
      <c r="A21" s="458" t="s">
        <v>113</v>
      </c>
      <c r="B21" s="7" t="s">
        <v>481</v>
      </c>
      <c r="C21" s="333"/>
    </row>
    <row r="22" spans="1:3" s="467" customFormat="1" ht="12" customHeight="1">
      <c r="A22" s="458" t="s">
        <v>114</v>
      </c>
      <c r="B22" s="7" t="s">
        <v>482</v>
      </c>
      <c r="C22" s="333"/>
    </row>
    <row r="23" spans="1:3" s="467" customFormat="1" ht="12" customHeight="1" thickBot="1">
      <c r="A23" s="458" t="s">
        <v>115</v>
      </c>
      <c r="B23" s="7" t="s">
        <v>1</v>
      </c>
      <c r="C23" s="333"/>
    </row>
    <row r="24" spans="1:3" s="467" customFormat="1" ht="12" customHeight="1" thickBot="1">
      <c r="A24" s="219" t="s">
        <v>21</v>
      </c>
      <c r="B24" s="143" t="s">
        <v>182</v>
      </c>
      <c r="C24" s="362"/>
    </row>
    <row r="25" spans="1:3" s="467" customFormat="1" ht="12" customHeight="1" thickBot="1">
      <c r="A25" s="219" t="s">
        <v>22</v>
      </c>
      <c r="B25" s="143" t="s">
        <v>483</v>
      </c>
      <c r="C25" s="335">
        <f>+C26+C27</f>
        <v>0</v>
      </c>
    </row>
    <row r="26" spans="1:3" s="467" customFormat="1" ht="12" customHeight="1">
      <c r="A26" s="459" t="s">
        <v>290</v>
      </c>
      <c r="B26" s="460" t="s">
        <v>481</v>
      </c>
      <c r="C26" s="89"/>
    </row>
    <row r="27" spans="1:3" s="467" customFormat="1" ht="12" customHeight="1">
      <c r="A27" s="459" t="s">
        <v>293</v>
      </c>
      <c r="B27" s="461" t="s">
        <v>484</v>
      </c>
      <c r="C27" s="336"/>
    </row>
    <row r="28" spans="1:3" s="467" customFormat="1" ht="12" customHeight="1" thickBot="1">
      <c r="A28" s="458" t="s">
        <v>294</v>
      </c>
      <c r="B28" s="462" t="s">
        <v>485</v>
      </c>
      <c r="C28" s="96"/>
    </row>
    <row r="29" spans="1:3" s="467" customFormat="1" ht="12" customHeight="1" thickBot="1">
      <c r="A29" s="219" t="s">
        <v>23</v>
      </c>
      <c r="B29" s="143" t="s">
        <v>486</v>
      </c>
      <c r="C29" s="335">
        <f>+C30+C31+C32</f>
        <v>0</v>
      </c>
    </row>
    <row r="30" spans="1:3" s="467" customFormat="1" ht="12" customHeight="1">
      <c r="A30" s="459" t="s">
        <v>99</v>
      </c>
      <c r="B30" s="460" t="s">
        <v>319</v>
      </c>
      <c r="C30" s="89"/>
    </row>
    <row r="31" spans="1:3" s="467" customFormat="1" ht="12" customHeight="1">
      <c r="A31" s="459" t="s">
        <v>100</v>
      </c>
      <c r="B31" s="461" t="s">
        <v>320</v>
      </c>
      <c r="C31" s="336"/>
    </row>
    <row r="32" spans="1:3" s="467" customFormat="1" ht="12" customHeight="1" thickBot="1">
      <c r="A32" s="458" t="s">
        <v>101</v>
      </c>
      <c r="B32" s="151" t="s">
        <v>321</v>
      </c>
      <c r="C32" s="96"/>
    </row>
    <row r="33" spans="1:3" s="393" customFormat="1" ht="12" customHeight="1" thickBot="1">
      <c r="A33" s="219" t="s">
        <v>24</v>
      </c>
      <c r="B33" s="143" t="s">
        <v>435</v>
      </c>
      <c r="C33" s="362"/>
    </row>
    <row r="34" spans="1:3" s="393" customFormat="1" ht="12" customHeight="1" thickBot="1">
      <c r="A34" s="219" t="s">
        <v>25</v>
      </c>
      <c r="B34" s="143" t="s">
        <v>487</v>
      </c>
      <c r="C34" s="384"/>
    </row>
    <row r="35" spans="1:3" s="393" customFormat="1" ht="12" customHeight="1" thickBot="1">
      <c r="A35" s="211" t="s">
        <v>26</v>
      </c>
      <c r="B35" s="143" t="s">
        <v>488</v>
      </c>
      <c r="C35" s="385">
        <f>+C8+C19+C24+C25+C29+C33+C34</f>
        <v>0</v>
      </c>
    </row>
    <row r="36" spans="1:3" s="393" customFormat="1" ht="12" customHeight="1" thickBot="1">
      <c r="A36" s="256" t="s">
        <v>27</v>
      </c>
      <c r="B36" s="143" t="s">
        <v>489</v>
      </c>
      <c r="C36" s="385">
        <f>+C37+C38+C39</f>
        <v>2580</v>
      </c>
    </row>
    <row r="37" spans="1:3" s="393" customFormat="1" ht="12" customHeight="1">
      <c r="A37" s="459" t="s">
        <v>490</v>
      </c>
      <c r="B37" s="460" t="s">
        <v>252</v>
      </c>
      <c r="C37" s="89"/>
    </row>
    <row r="38" spans="1:3" s="393" customFormat="1" ht="12" customHeight="1">
      <c r="A38" s="459" t="s">
        <v>491</v>
      </c>
      <c r="B38" s="461" t="s">
        <v>2</v>
      </c>
      <c r="C38" s="336"/>
    </row>
    <row r="39" spans="1:3" s="467" customFormat="1" ht="12" customHeight="1" thickBot="1">
      <c r="A39" s="458" t="s">
        <v>492</v>
      </c>
      <c r="B39" s="151" t="s">
        <v>493</v>
      </c>
      <c r="C39" s="96">
        <v>2580</v>
      </c>
    </row>
    <row r="40" spans="1:3" s="467" customFormat="1" ht="15" customHeight="1" thickBot="1">
      <c r="A40" s="256" t="s">
        <v>28</v>
      </c>
      <c r="B40" s="257" t="s">
        <v>494</v>
      </c>
      <c r="C40" s="388">
        <f>+C35+C36</f>
        <v>2580</v>
      </c>
    </row>
    <row r="41" spans="1:3" s="467" customFormat="1" ht="15" customHeight="1">
      <c r="A41" s="258"/>
      <c r="B41" s="259"/>
      <c r="C41" s="386"/>
    </row>
    <row r="42" spans="1:3" ht="13.5" thickBot="1">
      <c r="A42" s="260"/>
      <c r="B42" s="261"/>
      <c r="C42" s="387"/>
    </row>
    <row r="43" spans="1:3" s="466" customFormat="1" ht="16.5" customHeight="1" thickBot="1">
      <c r="A43" s="262"/>
      <c r="B43" s="263" t="s">
        <v>60</v>
      </c>
      <c r="C43" s="388"/>
    </row>
    <row r="44" spans="1:3" s="468" customFormat="1" ht="12" customHeight="1" thickBot="1">
      <c r="A44" s="219" t="s">
        <v>19</v>
      </c>
      <c r="B44" s="143" t="s">
        <v>495</v>
      </c>
      <c r="C44" s="335">
        <f>SUM(C45:C49)</f>
        <v>2580</v>
      </c>
    </row>
    <row r="45" spans="1:3" ht="12" customHeight="1">
      <c r="A45" s="458" t="s">
        <v>106</v>
      </c>
      <c r="B45" s="8" t="s">
        <v>50</v>
      </c>
      <c r="C45" s="89">
        <v>1789</v>
      </c>
    </row>
    <row r="46" spans="1:3" ht="12" customHeight="1">
      <c r="A46" s="458" t="s">
        <v>107</v>
      </c>
      <c r="B46" s="7" t="s">
        <v>191</v>
      </c>
      <c r="C46" s="92">
        <v>480</v>
      </c>
    </row>
    <row r="47" spans="1:3" ht="12" customHeight="1">
      <c r="A47" s="458" t="s">
        <v>108</v>
      </c>
      <c r="B47" s="7" t="s">
        <v>149</v>
      </c>
      <c r="C47" s="92">
        <v>311</v>
      </c>
    </row>
    <row r="48" spans="1:3" ht="12" customHeight="1">
      <c r="A48" s="458" t="s">
        <v>109</v>
      </c>
      <c r="B48" s="7" t="s">
        <v>192</v>
      </c>
      <c r="C48" s="92"/>
    </row>
    <row r="49" spans="1:3" ht="12" customHeight="1" thickBot="1">
      <c r="A49" s="458" t="s">
        <v>158</v>
      </c>
      <c r="B49" s="7" t="s">
        <v>193</v>
      </c>
      <c r="C49" s="92"/>
    </row>
    <row r="50" spans="1:3" ht="12" customHeight="1" thickBot="1">
      <c r="A50" s="219" t="s">
        <v>20</v>
      </c>
      <c r="B50" s="143" t="s">
        <v>496</v>
      </c>
      <c r="C50" s="335">
        <f>SUM(C51:C53)</f>
        <v>0</v>
      </c>
    </row>
    <row r="51" spans="1:3" s="468" customFormat="1" ht="12" customHeight="1">
      <c r="A51" s="458" t="s">
        <v>112</v>
      </c>
      <c r="B51" s="8" t="s">
        <v>242</v>
      </c>
      <c r="C51" s="89"/>
    </row>
    <row r="52" spans="1:3" ht="12" customHeight="1">
      <c r="A52" s="458" t="s">
        <v>113</v>
      </c>
      <c r="B52" s="7" t="s">
        <v>195</v>
      </c>
      <c r="C52" s="92"/>
    </row>
    <row r="53" spans="1:3" ht="12" customHeight="1">
      <c r="A53" s="458" t="s">
        <v>114</v>
      </c>
      <c r="B53" s="7" t="s">
        <v>61</v>
      </c>
      <c r="C53" s="92"/>
    </row>
    <row r="54" spans="1:3" ht="12" customHeight="1" thickBot="1">
      <c r="A54" s="458" t="s">
        <v>115</v>
      </c>
      <c r="B54" s="7" t="s">
        <v>3</v>
      </c>
      <c r="C54" s="92"/>
    </row>
    <row r="55" spans="1:3" ht="15" customHeight="1" thickBot="1">
      <c r="A55" s="219" t="s">
        <v>21</v>
      </c>
      <c r="B55" s="264" t="s">
        <v>497</v>
      </c>
      <c r="C55" s="389">
        <f>+C44+C50</f>
        <v>2580</v>
      </c>
    </row>
    <row r="56" ht="13.5" thickBot="1">
      <c r="C56" s="390"/>
    </row>
    <row r="57" spans="1:3" ht="15" customHeight="1" thickBot="1">
      <c r="A57" s="267" t="s">
        <v>216</v>
      </c>
      <c r="B57" s="268"/>
      <c r="C57" s="140">
        <v>1</v>
      </c>
    </row>
    <row r="58" spans="1:3" ht="14.25" customHeight="1" thickBot="1">
      <c r="A58" s="267" t="s">
        <v>217</v>
      </c>
      <c r="B58" s="268"/>
      <c r="C58" s="14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P17" sqref="P17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545" t="s">
        <v>4</v>
      </c>
      <c r="B1" s="545"/>
      <c r="C1" s="545"/>
      <c r="D1" s="545"/>
      <c r="E1" s="545"/>
      <c r="F1" s="545"/>
      <c r="G1" s="545"/>
    </row>
    <row r="3" spans="1:7" s="172" customFormat="1" ht="27" customHeight="1">
      <c r="A3" s="170" t="s">
        <v>221</v>
      </c>
      <c r="B3" s="171"/>
      <c r="C3" s="544" t="s">
        <v>222</v>
      </c>
      <c r="D3" s="544"/>
      <c r="E3" s="544"/>
      <c r="F3" s="544"/>
      <c r="G3" s="544"/>
    </row>
    <row r="4" spans="1:7" s="172" customFormat="1" ht="15.75">
      <c r="A4" s="171"/>
      <c r="B4" s="171"/>
      <c r="C4" s="171"/>
      <c r="D4" s="171"/>
      <c r="E4" s="171"/>
      <c r="F4" s="171"/>
      <c r="G4" s="171"/>
    </row>
    <row r="5" spans="1:7" s="172" customFormat="1" ht="24.75" customHeight="1">
      <c r="A5" s="170" t="s">
        <v>223</v>
      </c>
      <c r="B5" s="171"/>
      <c r="C5" s="544" t="s">
        <v>222</v>
      </c>
      <c r="D5" s="544"/>
      <c r="E5" s="544"/>
      <c r="F5" s="544"/>
      <c r="G5" s="171"/>
    </row>
    <row r="6" spans="1:7" s="173" customFormat="1" ht="12.75">
      <c r="A6" s="229"/>
      <c r="B6" s="229"/>
      <c r="C6" s="229"/>
      <c r="D6" s="229"/>
      <c r="E6" s="229"/>
      <c r="F6" s="229"/>
      <c r="G6" s="229"/>
    </row>
    <row r="7" spans="1:7" s="174" customFormat="1" ht="15" customHeight="1">
      <c r="A7" s="286" t="s">
        <v>224</v>
      </c>
      <c r="B7" s="285"/>
      <c r="C7" s="285"/>
      <c r="D7" s="271"/>
      <c r="E7" s="271"/>
      <c r="F7" s="271"/>
      <c r="G7" s="271"/>
    </row>
    <row r="8" spans="1:7" s="174" customFormat="1" ht="15" customHeight="1" thickBot="1">
      <c r="A8" s="286" t="s">
        <v>225</v>
      </c>
      <c r="B8" s="271"/>
      <c r="C8" s="271"/>
      <c r="D8" s="271"/>
      <c r="E8" s="271"/>
      <c r="F8" s="271"/>
      <c r="G8" s="271"/>
    </row>
    <row r="9" spans="1:7" s="88" customFormat="1" ht="42" customHeight="1" thickBot="1">
      <c r="A9" s="208" t="s">
        <v>17</v>
      </c>
      <c r="B9" s="209" t="s">
        <v>226</v>
      </c>
      <c r="C9" s="209" t="s">
        <v>227</v>
      </c>
      <c r="D9" s="209" t="s">
        <v>228</v>
      </c>
      <c r="E9" s="209" t="s">
        <v>229</v>
      </c>
      <c r="F9" s="209" t="s">
        <v>230</v>
      </c>
      <c r="G9" s="210" t="s">
        <v>53</v>
      </c>
    </row>
    <row r="10" spans="1:7" ht="24" customHeight="1">
      <c r="A10" s="272" t="s">
        <v>19</v>
      </c>
      <c r="B10" s="217" t="s">
        <v>231</v>
      </c>
      <c r="C10" s="175"/>
      <c r="D10" s="175"/>
      <c r="E10" s="175"/>
      <c r="F10" s="175"/>
      <c r="G10" s="273">
        <f>SUM(C10:F10)</f>
        <v>0</v>
      </c>
    </row>
    <row r="11" spans="1:7" ht="24" customHeight="1">
      <c r="A11" s="274" t="s">
        <v>20</v>
      </c>
      <c r="B11" s="218" t="s">
        <v>232</v>
      </c>
      <c r="C11" s="176"/>
      <c r="D11" s="176"/>
      <c r="E11" s="176"/>
      <c r="F11" s="176"/>
      <c r="G11" s="275">
        <f aca="true" t="shared" si="0" ref="G11:G16">SUM(C11:F11)</f>
        <v>0</v>
      </c>
    </row>
    <row r="12" spans="1:7" ht="24" customHeight="1">
      <c r="A12" s="274" t="s">
        <v>21</v>
      </c>
      <c r="B12" s="218" t="s">
        <v>233</v>
      </c>
      <c r="C12" s="176"/>
      <c r="D12" s="176"/>
      <c r="E12" s="176"/>
      <c r="F12" s="176"/>
      <c r="G12" s="275">
        <f t="shared" si="0"/>
        <v>0</v>
      </c>
    </row>
    <row r="13" spans="1:7" ht="24" customHeight="1">
      <c r="A13" s="274" t="s">
        <v>22</v>
      </c>
      <c r="B13" s="218" t="s">
        <v>234</v>
      </c>
      <c r="C13" s="176"/>
      <c r="D13" s="176"/>
      <c r="E13" s="176"/>
      <c r="F13" s="176"/>
      <c r="G13" s="275">
        <f t="shared" si="0"/>
        <v>0</v>
      </c>
    </row>
    <row r="14" spans="1:7" ht="24" customHeight="1">
      <c r="A14" s="274" t="s">
        <v>23</v>
      </c>
      <c r="B14" s="218" t="s">
        <v>235</v>
      </c>
      <c r="C14" s="176"/>
      <c r="D14" s="176"/>
      <c r="E14" s="176"/>
      <c r="F14" s="176"/>
      <c r="G14" s="275">
        <f t="shared" si="0"/>
        <v>0</v>
      </c>
    </row>
    <row r="15" spans="1:7" ht="24" customHeight="1" thickBot="1">
      <c r="A15" s="276" t="s">
        <v>24</v>
      </c>
      <c r="B15" s="277" t="s">
        <v>236</v>
      </c>
      <c r="C15" s="177"/>
      <c r="D15" s="177"/>
      <c r="E15" s="177"/>
      <c r="F15" s="177"/>
      <c r="G15" s="278">
        <f t="shared" si="0"/>
        <v>0</v>
      </c>
    </row>
    <row r="16" spans="1:7" s="178" customFormat="1" ht="24" customHeight="1" thickBot="1">
      <c r="A16" s="279" t="s">
        <v>25</v>
      </c>
      <c r="B16" s="280" t="s">
        <v>53</v>
      </c>
      <c r="C16" s="281">
        <f>SUM(C10:C15)</f>
        <v>0</v>
      </c>
      <c r="D16" s="281">
        <f>SUM(D10:D15)</f>
        <v>0</v>
      </c>
      <c r="E16" s="281">
        <f>SUM(E10:E15)</f>
        <v>0</v>
      </c>
      <c r="F16" s="281">
        <f>SUM(F10:F15)</f>
        <v>0</v>
      </c>
      <c r="G16" s="282">
        <f t="shared" si="0"/>
        <v>0</v>
      </c>
    </row>
    <row r="17" spans="1:7" s="173" customFormat="1" ht="12.75">
      <c r="A17" s="229"/>
      <c r="B17" s="229"/>
      <c r="C17" s="229"/>
      <c r="D17" s="229"/>
      <c r="E17" s="229"/>
      <c r="F17" s="229"/>
      <c r="G17" s="229"/>
    </row>
    <row r="18" spans="1:7" s="173" customFormat="1" ht="12.75">
      <c r="A18" s="229"/>
      <c r="B18" s="229"/>
      <c r="C18" s="229"/>
      <c r="D18" s="229"/>
      <c r="E18" s="229"/>
      <c r="F18" s="229"/>
      <c r="G18" s="229"/>
    </row>
    <row r="19" spans="1:7" s="173" customFormat="1" ht="12.75">
      <c r="A19" s="229"/>
      <c r="B19" s="229"/>
      <c r="C19" s="229"/>
      <c r="D19" s="229"/>
      <c r="E19" s="229"/>
      <c r="F19" s="229"/>
      <c r="G19" s="229"/>
    </row>
    <row r="20" spans="1:7" s="173" customFormat="1" ht="15.75">
      <c r="A20" s="172" t="s">
        <v>468</v>
      </c>
      <c r="B20" s="229"/>
      <c r="C20" s="229"/>
      <c r="D20" s="229"/>
      <c r="E20" s="229"/>
      <c r="F20" s="229"/>
      <c r="G20" s="229"/>
    </row>
    <row r="21" spans="1:7" s="173" customFormat="1" ht="12.75">
      <c r="A21" s="229"/>
      <c r="B21" s="229"/>
      <c r="C21" s="229"/>
      <c r="D21" s="229"/>
      <c r="E21" s="229"/>
      <c r="F21" s="229"/>
      <c r="G21" s="229"/>
    </row>
    <row r="22" spans="1:7" ht="12.75">
      <c r="A22" s="229"/>
      <c r="B22" s="229"/>
      <c r="C22" s="229"/>
      <c r="D22" s="229"/>
      <c r="E22" s="229"/>
      <c r="F22" s="229"/>
      <c r="G22" s="229"/>
    </row>
    <row r="23" spans="1:7" ht="12.75">
      <c r="A23" s="229"/>
      <c r="B23" s="229"/>
      <c r="C23" s="173"/>
      <c r="D23" s="173"/>
      <c r="E23" s="173"/>
      <c r="F23" s="173"/>
      <c r="G23" s="229"/>
    </row>
    <row r="24" spans="1:7" ht="13.5">
      <c r="A24" s="229"/>
      <c r="B24" s="229"/>
      <c r="C24" s="283"/>
      <c r="D24" s="284" t="s">
        <v>237</v>
      </c>
      <c r="E24" s="284"/>
      <c r="F24" s="283"/>
      <c r="G24" s="229"/>
    </row>
    <row r="25" spans="3:6" ht="13.5">
      <c r="C25" s="179"/>
      <c r="D25" s="180"/>
      <c r="E25" s="180"/>
      <c r="F25" s="179"/>
    </row>
    <row r="26" spans="3:6" ht="13.5">
      <c r="C26" s="179"/>
      <c r="D26" s="180"/>
      <c r="E26" s="180"/>
      <c r="F26" s="179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E2" sqref="E2"/>
    </sheetView>
  </sheetViews>
  <sheetFormatPr defaultColWidth="9.00390625" defaultRowHeight="12.75"/>
  <cols>
    <col min="1" max="1" width="6.875" style="203" customWidth="1"/>
    <col min="2" max="2" width="49.625" style="56" customWidth="1"/>
    <col min="3" max="8" width="12.875" style="56" customWidth="1"/>
    <col min="9" max="9" width="13.875" style="56" customWidth="1"/>
    <col min="10" max="16384" width="9.375" style="56" customWidth="1"/>
  </cols>
  <sheetData>
    <row r="1" spans="1:9" ht="27.75" customHeight="1">
      <c r="A1" s="546" t="s">
        <v>5</v>
      </c>
      <c r="B1" s="546"/>
      <c r="C1" s="546"/>
      <c r="D1" s="546"/>
      <c r="E1" s="546"/>
      <c r="F1" s="546"/>
      <c r="G1" s="546"/>
      <c r="H1" s="546"/>
      <c r="I1" s="546"/>
    </row>
    <row r="2" spans="2:9" ht="20.25" customHeight="1" thickBot="1">
      <c r="B2" s="56" t="s">
        <v>529</v>
      </c>
      <c r="I2" s="489" t="s">
        <v>66</v>
      </c>
    </row>
    <row r="3" spans="1:9" s="490" customFormat="1" ht="26.25" customHeight="1">
      <c r="A3" s="554" t="s">
        <v>75</v>
      </c>
      <c r="B3" s="549" t="s">
        <v>92</v>
      </c>
      <c r="C3" s="554" t="s">
        <v>93</v>
      </c>
      <c r="D3" s="554" t="s">
        <v>509</v>
      </c>
      <c r="E3" s="551" t="s">
        <v>74</v>
      </c>
      <c r="F3" s="552"/>
      <c r="G3" s="552"/>
      <c r="H3" s="553"/>
      <c r="I3" s="549" t="s">
        <v>52</v>
      </c>
    </row>
    <row r="4" spans="1:9" s="491" customFormat="1" ht="32.25" customHeight="1" thickBot="1">
      <c r="A4" s="555"/>
      <c r="B4" s="550"/>
      <c r="C4" s="550"/>
      <c r="D4" s="555"/>
      <c r="E4" s="289" t="s">
        <v>207</v>
      </c>
      <c r="F4" s="289" t="s">
        <v>264</v>
      </c>
      <c r="G4" s="289" t="s">
        <v>265</v>
      </c>
      <c r="H4" s="290" t="s">
        <v>473</v>
      </c>
      <c r="I4" s="550"/>
    </row>
    <row r="5" spans="1:9" s="492" customFormat="1" ht="12.75" customHeight="1" thickBot="1">
      <c r="A5" s="291">
        <v>1</v>
      </c>
      <c r="B5" s="292">
        <v>2</v>
      </c>
      <c r="C5" s="293">
        <v>3</v>
      </c>
      <c r="D5" s="292">
        <v>4</v>
      </c>
      <c r="E5" s="291">
        <v>5</v>
      </c>
      <c r="F5" s="293">
        <v>6</v>
      </c>
      <c r="G5" s="293">
        <v>7</v>
      </c>
      <c r="H5" s="294">
        <v>8</v>
      </c>
      <c r="I5" s="295" t="s">
        <v>94</v>
      </c>
    </row>
    <row r="6" spans="1:9" ht="24.75" customHeight="1" thickBot="1">
      <c r="A6" s="296" t="s">
        <v>19</v>
      </c>
      <c r="B6" s="297" t="s">
        <v>6</v>
      </c>
      <c r="C6" s="484"/>
      <c r="D6" s="71">
        <f>+D7+D8</f>
        <v>0</v>
      </c>
      <c r="E6" s="72">
        <f>+E7+E8</f>
        <v>0</v>
      </c>
      <c r="F6" s="73">
        <f>+F7+F8</f>
        <v>0</v>
      </c>
      <c r="G6" s="73">
        <f>+G7+G8</f>
        <v>0</v>
      </c>
      <c r="H6" s="74">
        <f>+H7+H8</f>
        <v>0</v>
      </c>
      <c r="I6" s="71">
        <f aca="true" t="shared" si="0" ref="I6:I17">SUM(D6:H6)</f>
        <v>0</v>
      </c>
    </row>
    <row r="7" spans="1:9" ht="19.5" customHeight="1">
      <c r="A7" s="298" t="s">
        <v>20</v>
      </c>
      <c r="B7" s="75" t="s">
        <v>76</v>
      </c>
      <c r="C7" s="485"/>
      <c r="D7" s="76"/>
      <c r="E7" s="77"/>
      <c r="F7" s="27"/>
      <c r="G7" s="27"/>
      <c r="H7" s="24"/>
      <c r="I7" s="299">
        <f t="shared" si="0"/>
        <v>0</v>
      </c>
    </row>
    <row r="8" spans="1:9" ht="19.5" customHeight="1" thickBot="1">
      <c r="A8" s="298" t="s">
        <v>21</v>
      </c>
      <c r="B8" s="75" t="s">
        <v>76</v>
      </c>
      <c r="C8" s="485"/>
      <c r="D8" s="76"/>
      <c r="E8" s="77"/>
      <c r="F8" s="27"/>
      <c r="G8" s="27"/>
      <c r="H8" s="24"/>
      <c r="I8" s="299">
        <f t="shared" si="0"/>
        <v>0</v>
      </c>
    </row>
    <row r="9" spans="1:9" ht="25.5" customHeight="1" thickBot="1">
      <c r="A9" s="296" t="s">
        <v>22</v>
      </c>
      <c r="B9" s="297" t="s">
        <v>7</v>
      </c>
      <c r="C9" s="486"/>
      <c r="D9" s="71">
        <f>+D10+D11</f>
        <v>0</v>
      </c>
      <c r="E9" s="72">
        <f>+E10+E11</f>
        <v>0</v>
      </c>
      <c r="F9" s="73">
        <f>+F10+F11</f>
        <v>0</v>
      </c>
      <c r="G9" s="73">
        <f>+G10+G11</f>
        <v>0</v>
      </c>
      <c r="H9" s="74">
        <f>+H10+H11</f>
        <v>0</v>
      </c>
      <c r="I9" s="71">
        <f t="shared" si="0"/>
        <v>0</v>
      </c>
    </row>
    <row r="10" spans="1:9" ht="19.5" customHeight="1">
      <c r="A10" s="298" t="s">
        <v>23</v>
      </c>
      <c r="B10" s="75" t="s">
        <v>76</v>
      </c>
      <c r="C10" s="485"/>
      <c r="D10" s="76"/>
      <c r="E10" s="77"/>
      <c r="F10" s="27"/>
      <c r="G10" s="27"/>
      <c r="H10" s="24"/>
      <c r="I10" s="299">
        <f t="shared" si="0"/>
        <v>0</v>
      </c>
    </row>
    <row r="11" spans="1:9" ht="19.5" customHeight="1" thickBot="1">
      <c r="A11" s="298" t="s">
        <v>24</v>
      </c>
      <c r="B11" s="75" t="s">
        <v>76</v>
      </c>
      <c r="C11" s="485"/>
      <c r="D11" s="76"/>
      <c r="E11" s="77"/>
      <c r="F11" s="27"/>
      <c r="G11" s="27"/>
      <c r="H11" s="24"/>
      <c r="I11" s="299">
        <f t="shared" si="0"/>
        <v>0</v>
      </c>
    </row>
    <row r="12" spans="1:9" ht="19.5" customHeight="1" thickBot="1">
      <c r="A12" s="296" t="s">
        <v>25</v>
      </c>
      <c r="B12" s="297" t="s">
        <v>218</v>
      </c>
      <c r="C12" s="486"/>
      <c r="D12" s="71">
        <f>+D13</f>
        <v>0</v>
      </c>
      <c r="E12" s="72">
        <f>+E13</f>
        <v>0</v>
      </c>
      <c r="F12" s="73">
        <f>+F13</f>
        <v>0</v>
      </c>
      <c r="G12" s="73">
        <f>+G13</f>
        <v>0</v>
      </c>
      <c r="H12" s="74">
        <f>+H13</f>
        <v>0</v>
      </c>
      <c r="I12" s="71">
        <f t="shared" si="0"/>
        <v>0</v>
      </c>
    </row>
    <row r="13" spans="1:9" ht="19.5" customHeight="1" thickBot="1">
      <c r="A13" s="298" t="s">
        <v>26</v>
      </c>
      <c r="B13" s="75" t="s">
        <v>76</v>
      </c>
      <c r="C13" s="485"/>
      <c r="D13" s="76"/>
      <c r="E13" s="77"/>
      <c r="F13" s="27"/>
      <c r="G13" s="27"/>
      <c r="H13" s="24"/>
      <c r="I13" s="299">
        <f t="shared" si="0"/>
        <v>0</v>
      </c>
    </row>
    <row r="14" spans="1:9" ht="19.5" customHeight="1" thickBot="1">
      <c r="A14" s="296" t="s">
        <v>27</v>
      </c>
      <c r="B14" s="297" t="s">
        <v>219</v>
      </c>
      <c r="C14" s="486"/>
      <c r="D14" s="71">
        <f>+D15</f>
        <v>0</v>
      </c>
      <c r="E14" s="72">
        <f>+E15</f>
        <v>0</v>
      </c>
      <c r="F14" s="73">
        <f>+F15</f>
        <v>0</v>
      </c>
      <c r="G14" s="73">
        <f>+G15</f>
        <v>0</v>
      </c>
      <c r="H14" s="74">
        <f>+H15</f>
        <v>0</v>
      </c>
      <c r="I14" s="71">
        <f t="shared" si="0"/>
        <v>0</v>
      </c>
    </row>
    <row r="15" spans="1:9" ht="19.5" customHeight="1" thickBot="1">
      <c r="A15" s="300" t="s">
        <v>28</v>
      </c>
      <c r="B15" s="78" t="s">
        <v>76</v>
      </c>
      <c r="C15" s="487"/>
      <c r="D15" s="79"/>
      <c r="E15" s="80"/>
      <c r="F15" s="28"/>
      <c r="G15" s="28"/>
      <c r="H15" s="26"/>
      <c r="I15" s="301">
        <f t="shared" si="0"/>
        <v>0</v>
      </c>
    </row>
    <row r="16" spans="1:9" ht="19.5" customHeight="1" thickBot="1">
      <c r="A16" s="296" t="s">
        <v>29</v>
      </c>
      <c r="B16" s="302" t="s">
        <v>220</v>
      </c>
      <c r="C16" s="486"/>
      <c r="D16" s="71">
        <f>+D17</f>
        <v>0</v>
      </c>
      <c r="E16" s="72">
        <f>+E17</f>
        <v>0</v>
      </c>
      <c r="F16" s="73">
        <f>+F17</f>
        <v>0</v>
      </c>
      <c r="G16" s="73">
        <f>+G17</f>
        <v>0</v>
      </c>
      <c r="H16" s="74">
        <f>+H17</f>
        <v>0</v>
      </c>
      <c r="I16" s="71">
        <f t="shared" si="0"/>
        <v>0</v>
      </c>
    </row>
    <row r="17" spans="1:9" ht="19.5" customHeight="1" thickBot="1">
      <c r="A17" s="303" t="s">
        <v>30</v>
      </c>
      <c r="B17" s="81" t="s">
        <v>76</v>
      </c>
      <c r="C17" s="488"/>
      <c r="D17" s="82"/>
      <c r="E17" s="83"/>
      <c r="F17" s="84"/>
      <c r="G17" s="84"/>
      <c r="H17" s="25"/>
      <c r="I17" s="304">
        <f t="shared" si="0"/>
        <v>0</v>
      </c>
    </row>
    <row r="18" spans="1:9" ht="19.5" customHeight="1" thickBot="1">
      <c r="A18" s="547" t="s">
        <v>155</v>
      </c>
      <c r="B18" s="548"/>
      <c r="C18" s="139"/>
      <c r="D18" s="71">
        <f aca="true" t="shared" si="1" ref="D18:I18">+D6+D9+D12+D14+D16</f>
        <v>0</v>
      </c>
      <c r="E18" s="72">
        <f t="shared" si="1"/>
        <v>0</v>
      </c>
      <c r="F18" s="73">
        <f t="shared" si="1"/>
        <v>0</v>
      </c>
      <c r="G18" s="73">
        <f t="shared" si="1"/>
        <v>0</v>
      </c>
      <c r="H18" s="74">
        <f t="shared" si="1"/>
        <v>0</v>
      </c>
      <c r="I18" s="71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dőlt"1.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98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557" t="s">
        <v>8</v>
      </c>
      <c r="C1" s="557"/>
      <c r="D1" s="557"/>
    </row>
    <row r="2" spans="1:4" s="86" customFormat="1" ht="16.5" thickBot="1">
      <c r="A2" s="85"/>
      <c r="B2" s="394" t="s">
        <v>530</v>
      </c>
      <c r="D2" s="45" t="s">
        <v>66</v>
      </c>
    </row>
    <row r="3" spans="1:4" s="88" customFormat="1" ht="48" customHeight="1" thickBot="1">
      <c r="A3" s="87" t="s">
        <v>17</v>
      </c>
      <c r="B3" s="209" t="s">
        <v>18</v>
      </c>
      <c r="C3" s="209" t="s">
        <v>77</v>
      </c>
      <c r="D3" s="210" t="s">
        <v>78</v>
      </c>
    </row>
    <row r="4" spans="1:4" s="88" customFormat="1" ht="13.5" customHeight="1" thickBot="1">
      <c r="A4" s="39">
        <v>1</v>
      </c>
      <c r="B4" s="212">
        <v>2</v>
      </c>
      <c r="C4" s="212">
        <v>3</v>
      </c>
      <c r="D4" s="213">
        <v>4</v>
      </c>
    </row>
    <row r="5" spans="1:4" ht="18" customHeight="1">
      <c r="A5" s="148" t="s">
        <v>19</v>
      </c>
      <c r="B5" s="214" t="s">
        <v>175</v>
      </c>
      <c r="C5" s="146"/>
      <c r="D5" s="89"/>
    </row>
    <row r="6" spans="1:4" ht="18" customHeight="1">
      <c r="A6" s="90" t="s">
        <v>20</v>
      </c>
      <c r="B6" s="215" t="s">
        <v>176</v>
      </c>
      <c r="C6" s="147"/>
      <c r="D6" s="92"/>
    </row>
    <row r="7" spans="1:4" ht="18" customHeight="1">
      <c r="A7" s="90" t="s">
        <v>21</v>
      </c>
      <c r="B7" s="215" t="s">
        <v>128</v>
      </c>
      <c r="C7" s="147"/>
      <c r="D7" s="92"/>
    </row>
    <row r="8" spans="1:4" ht="18" customHeight="1">
      <c r="A8" s="90" t="s">
        <v>22</v>
      </c>
      <c r="B8" s="215" t="s">
        <v>129</v>
      </c>
      <c r="C8" s="147"/>
      <c r="D8" s="92"/>
    </row>
    <row r="9" spans="1:4" ht="18" customHeight="1">
      <c r="A9" s="90" t="s">
        <v>23</v>
      </c>
      <c r="B9" s="215" t="s">
        <v>168</v>
      </c>
      <c r="C9" s="147"/>
      <c r="D9" s="92"/>
    </row>
    <row r="10" spans="1:4" ht="18" customHeight="1">
      <c r="A10" s="90" t="s">
        <v>24</v>
      </c>
      <c r="B10" s="215" t="s">
        <v>169</v>
      </c>
      <c r="C10" s="147"/>
      <c r="D10" s="92"/>
    </row>
    <row r="11" spans="1:4" ht="18" customHeight="1">
      <c r="A11" s="90" t="s">
        <v>25</v>
      </c>
      <c r="B11" s="216" t="s">
        <v>170</v>
      </c>
      <c r="C11" s="147"/>
      <c r="D11" s="92"/>
    </row>
    <row r="12" spans="1:4" ht="18" customHeight="1">
      <c r="A12" s="90" t="s">
        <v>27</v>
      </c>
      <c r="B12" s="216" t="s">
        <v>171</v>
      </c>
      <c r="C12" s="147"/>
      <c r="D12" s="92"/>
    </row>
    <row r="13" spans="1:4" ht="18" customHeight="1">
      <c r="A13" s="90" t="s">
        <v>28</v>
      </c>
      <c r="B13" s="216" t="s">
        <v>172</v>
      </c>
      <c r="C13" s="147"/>
      <c r="D13" s="92"/>
    </row>
    <row r="14" spans="1:4" ht="18" customHeight="1">
      <c r="A14" s="90" t="s">
        <v>29</v>
      </c>
      <c r="B14" s="216" t="s">
        <v>173</v>
      </c>
      <c r="C14" s="147"/>
      <c r="D14" s="92"/>
    </row>
    <row r="15" spans="1:4" ht="22.5" customHeight="1">
      <c r="A15" s="90" t="s">
        <v>30</v>
      </c>
      <c r="B15" s="216" t="s">
        <v>174</v>
      </c>
      <c r="C15" s="147"/>
      <c r="D15" s="92"/>
    </row>
    <row r="16" spans="1:4" ht="18" customHeight="1">
      <c r="A16" s="90" t="s">
        <v>31</v>
      </c>
      <c r="B16" s="215" t="s">
        <v>130</v>
      </c>
      <c r="C16" s="147"/>
      <c r="D16" s="92"/>
    </row>
    <row r="17" spans="1:4" ht="18" customHeight="1">
      <c r="A17" s="90" t="s">
        <v>32</v>
      </c>
      <c r="B17" s="215" t="s">
        <v>10</v>
      </c>
      <c r="C17" s="147"/>
      <c r="D17" s="92"/>
    </row>
    <row r="18" spans="1:4" ht="18" customHeight="1">
      <c r="A18" s="90" t="s">
        <v>33</v>
      </c>
      <c r="B18" s="215" t="s">
        <v>9</v>
      </c>
      <c r="C18" s="147"/>
      <c r="D18" s="92"/>
    </row>
    <row r="19" spans="1:4" ht="18" customHeight="1">
      <c r="A19" s="90" t="s">
        <v>34</v>
      </c>
      <c r="B19" s="215" t="s">
        <v>131</v>
      </c>
      <c r="C19" s="147"/>
      <c r="D19" s="92"/>
    </row>
    <row r="20" spans="1:4" ht="18" customHeight="1">
      <c r="A20" s="90" t="s">
        <v>35</v>
      </c>
      <c r="B20" s="215" t="s">
        <v>132</v>
      </c>
      <c r="C20" s="147"/>
      <c r="D20" s="92"/>
    </row>
    <row r="21" spans="1:4" ht="18" customHeight="1">
      <c r="A21" s="90" t="s">
        <v>36</v>
      </c>
      <c r="B21" s="142"/>
      <c r="C21" s="91"/>
      <c r="D21" s="92"/>
    </row>
    <row r="22" spans="1:4" ht="18" customHeight="1">
      <c r="A22" s="90" t="s">
        <v>37</v>
      </c>
      <c r="B22" s="93"/>
      <c r="C22" s="91"/>
      <c r="D22" s="92"/>
    </row>
    <row r="23" spans="1:4" ht="18" customHeight="1">
      <c r="A23" s="90" t="s">
        <v>38</v>
      </c>
      <c r="B23" s="93"/>
      <c r="C23" s="91"/>
      <c r="D23" s="92"/>
    </row>
    <row r="24" spans="1:4" ht="18" customHeight="1">
      <c r="A24" s="90" t="s">
        <v>39</v>
      </c>
      <c r="B24" s="93"/>
      <c r="C24" s="91"/>
      <c r="D24" s="92"/>
    </row>
    <row r="25" spans="1:4" ht="18" customHeight="1">
      <c r="A25" s="90" t="s">
        <v>40</v>
      </c>
      <c r="B25" s="93"/>
      <c r="C25" s="91"/>
      <c r="D25" s="92"/>
    </row>
    <row r="26" spans="1:4" ht="18" customHeight="1">
      <c r="A26" s="90" t="s">
        <v>41</v>
      </c>
      <c r="B26" s="93"/>
      <c r="C26" s="91"/>
      <c r="D26" s="92"/>
    </row>
    <row r="27" spans="1:4" ht="18" customHeight="1">
      <c r="A27" s="90" t="s">
        <v>42</v>
      </c>
      <c r="B27" s="93"/>
      <c r="C27" s="91"/>
      <c r="D27" s="92"/>
    </row>
    <row r="28" spans="1:4" ht="18" customHeight="1">
      <c r="A28" s="90" t="s">
        <v>43</v>
      </c>
      <c r="B28" s="93"/>
      <c r="C28" s="91"/>
      <c r="D28" s="92"/>
    </row>
    <row r="29" spans="1:4" ht="18" customHeight="1" thickBot="1">
      <c r="A29" s="149" t="s">
        <v>44</v>
      </c>
      <c r="B29" s="94"/>
      <c r="C29" s="95"/>
      <c r="D29" s="96"/>
    </row>
    <row r="30" spans="1:4" ht="18" customHeight="1" thickBot="1">
      <c r="A30" s="40" t="s">
        <v>45</v>
      </c>
      <c r="B30" s="220" t="s">
        <v>53</v>
      </c>
      <c r="C30" s="221">
        <f>+C5+C6+C7+C8+C9+C16+C17+C18+C19+C20+C21+C22+C23+C24+C25+C26+C27+C28+C29</f>
        <v>0</v>
      </c>
      <c r="D30" s="222">
        <f>+D5+D6+D7+D8+D9+D16+D17+D18+D19+D20+D21+D22+D23+D24+D25+D26+D27+D28+D29</f>
        <v>0</v>
      </c>
    </row>
    <row r="31" spans="1:4" ht="8.25" customHeight="1">
      <c r="A31" s="97"/>
      <c r="B31" s="556"/>
      <c r="C31" s="556"/>
      <c r="D31" s="556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dőlt"2.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C122" sqref="C122"/>
    </sheetView>
  </sheetViews>
  <sheetFormatPr defaultColWidth="9.00390625" defaultRowHeight="12.75"/>
  <cols>
    <col min="1" max="1" width="9.50390625" style="400" customWidth="1"/>
    <col min="2" max="2" width="91.625" style="400" customWidth="1"/>
    <col min="3" max="3" width="21.625" style="401" customWidth="1"/>
    <col min="4" max="4" width="9.00390625" style="422" customWidth="1"/>
    <col min="5" max="16384" width="9.375" style="422" customWidth="1"/>
  </cols>
  <sheetData>
    <row r="1" spans="1:3" ht="15.75" customHeight="1">
      <c r="A1" s="497" t="s">
        <v>16</v>
      </c>
      <c r="B1" s="497"/>
      <c r="C1" s="497"/>
    </row>
    <row r="2" spans="1:3" ht="15.75" customHeight="1" thickBot="1">
      <c r="A2" s="498" t="s">
        <v>161</v>
      </c>
      <c r="B2" s="498"/>
      <c r="C2" s="325" t="s">
        <v>243</v>
      </c>
    </row>
    <row r="3" spans="1:3" ht="37.5" customHeight="1" thickBot="1">
      <c r="A3" s="22" t="s">
        <v>75</v>
      </c>
      <c r="B3" s="23" t="s">
        <v>18</v>
      </c>
      <c r="C3" s="42" t="s">
        <v>271</v>
      </c>
    </row>
    <row r="4" spans="1:3" s="423" customFormat="1" ht="12" customHeight="1" thickBot="1">
      <c r="A4" s="417">
        <v>1</v>
      </c>
      <c r="B4" s="418">
        <v>2</v>
      </c>
      <c r="C4" s="419">
        <v>3</v>
      </c>
    </row>
    <row r="5" spans="1:3" s="424" customFormat="1" ht="12" customHeight="1" thickBot="1">
      <c r="A5" s="19" t="s">
        <v>19</v>
      </c>
      <c r="B5" s="20" t="s">
        <v>272</v>
      </c>
      <c r="C5" s="315">
        <f>+C6+C7+C8+C9+C10+C11</f>
        <v>160648</v>
      </c>
    </row>
    <row r="6" spans="1:3" s="424" customFormat="1" ht="12" customHeight="1">
      <c r="A6" s="14" t="s">
        <v>106</v>
      </c>
      <c r="B6" s="425" t="s">
        <v>273</v>
      </c>
      <c r="C6" s="318">
        <v>77448</v>
      </c>
    </row>
    <row r="7" spans="1:3" s="424" customFormat="1" ht="12" customHeight="1">
      <c r="A7" s="13" t="s">
        <v>107</v>
      </c>
      <c r="B7" s="426" t="s">
        <v>274</v>
      </c>
      <c r="C7" s="317">
        <v>46276</v>
      </c>
    </row>
    <row r="8" spans="1:3" s="424" customFormat="1" ht="12" customHeight="1">
      <c r="A8" s="13" t="s">
        <v>108</v>
      </c>
      <c r="B8" s="426" t="s">
        <v>275</v>
      </c>
      <c r="C8" s="317">
        <v>28838</v>
      </c>
    </row>
    <row r="9" spans="1:3" s="424" customFormat="1" ht="12" customHeight="1">
      <c r="A9" s="13" t="s">
        <v>109</v>
      </c>
      <c r="B9" s="426" t="s">
        <v>276</v>
      </c>
      <c r="C9" s="317">
        <v>4014</v>
      </c>
    </row>
    <row r="10" spans="1:3" s="424" customFormat="1" ht="12" customHeight="1">
      <c r="A10" s="13" t="s">
        <v>158</v>
      </c>
      <c r="B10" s="426" t="s">
        <v>277</v>
      </c>
      <c r="C10" s="317">
        <v>4072</v>
      </c>
    </row>
    <row r="11" spans="1:3" s="424" customFormat="1" ht="12" customHeight="1" thickBot="1">
      <c r="A11" s="15" t="s">
        <v>110</v>
      </c>
      <c r="B11" s="427" t="s">
        <v>278</v>
      </c>
      <c r="C11" s="317"/>
    </row>
    <row r="12" spans="1:3" s="424" customFormat="1" ht="12" customHeight="1" thickBot="1">
      <c r="A12" s="19" t="s">
        <v>20</v>
      </c>
      <c r="B12" s="310" t="s">
        <v>279</v>
      </c>
      <c r="C12" s="315">
        <f>+C13+C14+C15+C16+C17</f>
        <v>0</v>
      </c>
    </row>
    <row r="13" spans="1:3" s="424" customFormat="1" ht="12" customHeight="1">
      <c r="A13" s="14" t="s">
        <v>112</v>
      </c>
      <c r="B13" s="425" t="s">
        <v>280</v>
      </c>
      <c r="C13" s="318"/>
    </row>
    <row r="14" spans="1:3" s="424" customFormat="1" ht="12" customHeight="1">
      <c r="A14" s="13" t="s">
        <v>113</v>
      </c>
      <c r="B14" s="426" t="s">
        <v>281</v>
      </c>
      <c r="C14" s="317"/>
    </row>
    <row r="15" spans="1:3" s="424" customFormat="1" ht="12" customHeight="1">
      <c r="A15" s="13" t="s">
        <v>114</v>
      </c>
      <c r="B15" s="426" t="s">
        <v>502</v>
      </c>
      <c r="C15" s="317"/>
    </row>
    <row r="16" spans="1:3" s="424" customFormat="1" ht="12" customHeight="1">
      <c r="A16" s="13" t="s">
        <v>115</v>
      </c>
      <c r="B16" s="426" t="s">
        <v>503</v>
      </c>
      <c r="C16" s="317"/>
    </row>
    <row r="17" spans="1:3" s="424" customFormat="1" ht="12" customHeight="1">
      <c r="A17" s="13" t="s">
        <v>116</v>
      </c>
      <c r="B17" s="426" t="s">
        <v>282</v>
      </c>
      <c r="C17" s="317"/>
    </row>
    <row r="18" spans="1:3" s="424" customFormat="1" ht="12" customHeight="1" thickBot="1">
      <c r="A18" s="15" t="s">
        <v>125</v>
      </c>
      <c r="B18" s="427" t="s">
        <v>283</v>
      </c>
      <c r="C18" s="319"/>
    </row>
    <row r="19" spans="1:3" s="424" customFormat="1" ht="12" customHeight="1" thickBot="1">
      <c r="A19" s="19" t="s">
        <v>21</v>
      </c>
      <c r="B19" s="20" t="s">
        <v>284</v>
      </c>
      <c r="C19" s="315">
        <f>+C20+C21+C22+C23+C24</f>
        <v>0</v>
      </c>
    </row>
    <row r="20" spans="1:3" s="424" customFormat="1" ht="12" customHeight="1">
      <c r="A20" s="14" t="s">
        <v>95</v>
      </c>
      <c r="B20" s="425" t="s">
        <v>285</v>
      </c>
      <c r="C20" s="318"/>
    </row>
    <row r="21" spans="1:3" s="424" customFormat="1" ht="12" customHeight="1">
      <c r="A21" s="13" t="s">
        <v>96</v>
      </c>
      <c r="B21" s="426" t="s">
        <v>286</v>
      </c>
      <c r="C21" s="317"/>
    </row>
    <row r="22" spans="1:3" s="424" customFormat="1" ht="12" customHeight="1">
      <c r="A22" s="13" t="s">
        <v>97</v>
      </c>
      <c r="B22" s="426" t="s">
        <v>504</v>
      </c>
      <c r="C22" s="317"/>
    </row>
    <row r="23" spans="1:3" s="424" customFormat="1" ht="12" customHeight="1">
      <c r="A23" s="13" t="s">
        <v>98</v>
      </c>
      <c r="B23" s="426" t="s">
        <v>505</v>
      </c>
      <c r="C23" s="317"/>
    </row>
    <row r="24" spans="1:3" s="424" customFormat="1" ht="12" customHeight="1">
      <c r="A24" s="13" t="s">
        <v>179</v>
      </c>
      <c r="B24" s="426" t="s">
        <v>287</v>
      </c>
      <c r="C24" s="317"/>
    </row>
    <row r="25" spans="1:3" s="424" customFormat="1" ht="12" customHeight="1" thickBot="1">
      <c r="A25" s="15" t="s">
        <v>180</v>
      </c>
      <c r="B25" s="427" t="s">
        <v>288</v>
      </c>
      <c r="C25" s="319"/>
    </row>
    <row r="26" spans="1:3" s="424" customFormat="1" ht="12" customHeight="1" thickBot="1">
      <c r="A26" s="19" t="s">
        <v>181</v>
      </c>
      <c r="B26" s="20" t="s">
        <v>289</v>
      </c>
      <c r="C26" s="321">
        <f>+C27+C30+C31+C32</f>
        <v>38120</v>
      </c>
    </row>
    <row r="27" spans="1:3" s="424" customFormat="1" ht="12" customHeight="1">
      <c r="A27" s="14" t="s">
        <v>290</v>
      </c>
      <c r="B27" s="425" t="s">
        <v>296</v>
      </c>
      <c r="C27" s="420">
        <f>+C28+C29</f>
        <v>26000</v>
      </c>
    </row>
    <row r="28" spans="1:3" s="424" customFormat="1" ht="12" customHeight="1">
      <c r="A28" s="13" t="s">
        <v>291</v>
      </c>
      <c r="B28" s="426" t="s">
        <v>297</v>
      </c>
      <c r="C28" s="317"/>
    </row>
    <row r="29" spans="1:3" s="424" customFormat="1" ht="12" customHeight="1">
      <c r="A29" s="13" t="s">
        <v>292</v>
      </c>
      <c r="B29" s="426" t="s">
        <v>298</v>
      </c>
      <c r="C29" s="317">
        <v>26000</v>
      </c>
    </row>
    <row r="30" spans="1:3" s="424" customFormat="1" ht="12" customHeight="1">
      <c r="A30" s="13" t="s">
        <v>293</v>
      </c>
      <c r="B30" s="426" t="s">
        <v>299</v>
      </c>
      <c r="C30" s="317">
        <v>11000</v>
      </c>
    </row>
    <row r="31" spans="1:3" s="424" customFormat="1" ht="12" customHeight="1">
      <c r="A31" s="13" t="s">
        <v>294</v>
      </c>
      <c r="B31" s="426" t="s">
        <v>300</v>
      </c>
      <c r="C31" s="317">
        <v>1000</v>
      </c>
    </row>
    <row r="32" spans="1:3" s="424" customFormat="1" ht="12" customHeight="1" thickBot="1">
      <c r="A32" s="15" t="s">
        <v>295</v>
      </c>
      <c r="B32" s="427" t="s">
        <v>301</v>
      </c>
      <c r="C32" s="319">
        <v>120</v>
      </c>
    </row>
    <row r="33" spans="1:3" s="424" customFormat="1" ht="12" customHeight="1" thickBot="1">
      <c r="A33" s="19" t="s">
        <v>23</v>
      </c>
      <c r="B33" s="20" t="s">
        <v>302</v>
      </c>
      <c r="C33" s="315">
        <f>SUM(C34:C43)</f>
        <v>3130</v>
      </c>
    </row>
    <row r="34" spans="1:3" s="424" customFormat="1" ht="12" customHeight="1">
      <c r="A34" s="14" t="s">
        <v>99</v>
      </c>
      <c r="B34" s="425" t="s">
        <v>305</v>
      </c>
      <c r="C34" s="318"/>
    </row>
    <row r="35" spans="1:3" s="424" customFormat="1" ht="12" customHeight="1">
      <c r="A35" s="13" t="s">
        <v>100</v>
      </c>
      <c r="B35" s="426" t="s">
        <v>306</v>
      </c>
      <c r="C35" s="317">
        <v>945</v>
      </c>
    </row>
    <row r="36" spans="1:3" s="424" customFormat="1" ht="12" customHeight="1">
      <c r="A36" s="13" t="s">
        <v>101</v>
      </c>
      <c r="B36" s="426" t="s">
        <v>307</v>
      </c>
      <c r="C36" s="317"/>
    </row>
    <row r="37" spans="1:3" s="424" customFormat="1" ht="12" customHeight="1">
      <c r="A37" s="13" t="s">
        <v>183</v>
      </c>
      <c r="B37" s="426" t="s">
        <v>308</v>
      </c>
      <c r="C37" s="317">
        <v>1630</v>
      </c>
    </row>
    <row r="38" spans="1:3" s="424" customFormat="1" ht="12" customHeight="1">
      <c r="A38" s="13" t="s">
        <v>184</v>
      </c>
      <c r="B38" s="426" t="s">
        <v>309</v>
      </c>
      <c r="C38" s="317"/>
    </row>
    <row r="39" spans="1:3" s="424" customFormat="1" ht="12" customHeight="1">
      <c r="A39" s="13" t="s">
        <v>185</v>
      </c>
      <c r="B39" s="426" t="s">
        <v>310</v>
      </c>
      <c r="C39" s="317">
        <v>255</v>
      </c>
    </row>
    <row r="40" spans="1:3" s="424" customFormat="1" ht="12" customHeight="1">
      <c r="A40" s="13" t="s">
        <v>186</v>
      </c>
      <c r="B40" s="426" t="s">
        <v>311</v>
      </c>
      <c r="C40" s="317"/>
    </row>
    <row r="41" spans="1:3" s="424" customFormat="1" ht="12" customHeight="1">
      <c r="A41" s="13" t="s">
        <v>187</v>
      </c>
      <c r="B41" s="426" t="s">
        <v>312</v>
      </c>
      <c r="C41" s="317">
        <v>300</v>
      </c>
    </row>
    <row r="42" spans="1:3" s="424" customFormat="1" ht="12" customHeight="1">
      <c r="A42" s="13" t="s">
        <v>303</v>
      </c>
      <c r="B42" s="426" t="s">
        <v>313</v>
      </c>
      <c r="C42" s="320"/>
    </row>
    <row r="43" spans="1:3" s="424" customFormat="1" ht="12" customHeight="1" thickBot="1">
      <c r="A43" s="15" t="s">
        <v>304</v>
      </c>
      <c r="B43" s="427" t="s">
        <v>314</v>
      </c>
      <c r="C43" s="414"/>
    </row>
    <row r="44" spans="1:3" s="424" customFormat="1" ht="12" customHeight="1" thickBot="1">
      <c r="A44" s="19" t="s">
        <v>24</v>
      </c>
      <c r="B44" s="20" t="s">
        <v>315</v>
      </c>
      <c r="C44" s="315">
        <f>SUM(C45:C49)</f>
        <v>0</v>
      </c>
    </row>
    <row r="45" spans="1:3" s="424" customFormat="1" ht="12" customHeight="1">
      <c r="A45" s="14" t="s">
        <v>102</v>
      </c>
      <c r="B45" s="425" t="s">
        <v>319</v>
      </c>
      <c r="C45" s="471"/>
    </row>
    <row r="46" spans="1:3" s="424" customFormat="1" ht="12" customHeight="1">
      <c r="A46" s="13" t="s">
        <v>103</v>
      </c>
      <c r="B46" s="426" t="s">
        <v>320</v>
      </c>
      <c r="C46" s="320"/>
    </row>
    <row r="47" spans="1:3" s="424" customFormat="1" ht="12" customHeight="1">
      <c r="A47" s="13" t="s">
        <v>316</v>
      </c>
      <c r="B47" s="426" t="s">
        <v>321</v>
      </c>
      <c r="C47" s="320"/>
    </row>
    <row r="48" spans="1:3" s="424" customFormat="1" ht="12" customHeight="1">
      <c r="A48" s="13" t="s">
        <v>317</v>
      </c>
      <c r="B48" s="426" t="s">
        <v>322</v>
      </c>
      <c r="C48" s="320"/>
    </row>
    <row r="49" spans="1:3" s="424" customFormat="1" ht="12" customHeight="1" thickBot="1">
      <c r="A49" s="15" t="s">
        <v>318</v>
      </c>
      <c r="B49" s="427" t="s">
        <v>323</v>
      </c>
      <c r="C49" s="414"/>
    </row>
    <row r="50" spans="1:3" s="424" customFormat="1" ht="12" customHeight="1" thickBot="1">
      <c r="A50" s="19" t="s">
        <v>188</v>
      </c>
      <c r="B50" s="20" t="s">
        <v>324</v>
      </c>
      <c r="C50" s="315">
        <f>SUM(C51:C53)</f>
        <v>51450</v>
      </c>
    </row>
    <row r="51" spans="1:3" s="424" customFormat="1" ht="12" customHeight="1">
      <c r="A51" s="14" t="s">
        <v>104</v>
      </c>
      <c r="B51" s="425" t="s">
        <v>325</v>
      </c>
      <c r="C51" s="318"/>
    </row>
    <row r="52" spans="1:3" s="424" customFormat="1" ht="12" customHeight="1">
      <c r="A52" s="13" t="s">
        <v>105</v>
      </c>
      <c r="B52" s="426" t="s">
        <v>326</v>
      </c>
      <c r="C52" s="317"/>
    </row>
    <row r="53" spans="1:3" s="424" customFormat="1" ht="12" customHeight="1">
      <c r="A53" s="13" t="s">
        <v>329</v>
      </c>
      <c r="B53" s="426" t="s">
        <v>327</v>
      </c>
      <c r="C53" s="317">
        <v>51450</v>
      </c>
    </row>
    <row r="54" spans="1:3" s="424" customFormat="1" ht="12" customHeight="1" thickBot="1">
      <c r="A54" s="15" t="s">
        <v>330</v>
      </c>
      <c r="B54" s="427" t="s">
        <v>328</v>
      </c>
      <c r="C54" s="319"/>
    </row>
    <row r="55" spans="1:3" s="424" customFormat="1" ht="12" customHeight="1" thickBot="1">
      <c r="A55" s="19" t="s">
        <v>26</v>
      </c>
      <c r="B55" s="310" t="s">
        <v>331</v>
      </c>
      <c r="C55" s="315">
        <f>SUM(C56:C58)</f>
        <v>103607</v>
      </c>
    </row>
    <row r="56" spans="1:3" s="424" customFormat="1" ht="12" customHeight="1">
      <c r="A56" s="14" t="s">
        <v>189</v>
      </c>
      <c r="B56" s="425" t="s">
        <v>333</v>
      </c>
      <c r="C56" s="320"/>
    </row>
    <row r="57" spans="1:3" s="424" customFormat="1" ht="12" customHeight="1">
      <c r="A57" s="13" t="s">
        <v>190</v>
      </c>
      <c r="B57" s="426" t="s">
        <v>507</v>
      </c>
      <c r="C57" s="320"/>
    </row>
    <row r="58" spans="1:3" s="424" customFormat="1" ht="12" customHeight="1">
      <c r="A58" s="13" t="s">
        <v>244</v>
      </c>
      <c r="B58" s="426" t="s">
        <v>334</v>
      </c>
      <c r="C58" s="320">
        <v>103607</v>
      </c>
    </row>
    <row r="59" spans="1:3" s="424" customFormat="1" ht="12" customHeight="1" thickBot="1">
      <c r="A59" s="15" t="s">
        <v>332</v>
      </c>
      <c r="B59" s="427" t="s">
        <v>335</v>
      </c>
      <c r="C59" s="320">
        <v>75607</v>
      </c>
    </row>
    <row r="60" spans="1:3" s="424" customFormat="1" ht="12" customHeight="1" thickBot="1">
      <c r="A60" s="19" t="s">
        <v>27</v>
      </c>
      <c r="B60" s="20" t="s">
        <v>336</v>
      </c>
      <c r="C60" s="321">
        <f>+C5+C12+C19+C26+C33+C44+C50+C55</f>
        <v>356955</v>
      </c>
    </row>
    <row r="61" spans="1:3" s="424" customFormat="1" ht="12" customHeight="1" thickBot="1">
      <c r="A61" s="428" t="s">
        <v>337</v>
      </c>
      <c r="B61" s="310" t="s">
        <v>338</v>
      </c>
      <c r="C61" s="315">
        <f>SUM(C62:C64)</f>
        <v>19200</v>
      </c>
    </row>
    <row r="62" spans="1:3" s="424" customFormat="1" ht="12" customHeight="1">
      <c r="A62" s="14" t="s">
        <v>371</v>
      </c>
      <c r="B62" s="425" t="s">
        <v>339</v>
      </c>
      <c r="C62" s="320"/>
    </row>
    <row r="63" spans="1:3" s="424" customFormat="1" ht="12" customHeight="1">
      <c r="A63" s="13" t="s">
        <v>380</v>
      </c>
      <c r="B63" s="426" t="s">
        <v>340</v>
      </c>
      <c r="C63" s="320">
        <v>19200</v>
      </c>
    </row>
    <row r="64" spans="1:3" s="424" customFormat="1" ht="12" customHeight="1" thickBot="1">
      <c r="A64" s="15" t="s">
        <v>381</v>
      </c>
      <c r="B64" s="429" t="s">
        <v>341</v>
      </c>
      <c r="C64" s="320"/>
    </row>
    <row r="65" spans="1:3" s="424" customFormat="1" ht="12" customHeight="1" thickBot="1">
      <c r="A65" s="428" t="s">
        <v>342</v>
      </c>
      <c r="B65" s="310" t="s">
        <v>343</v>
      </c>
      <c r="C65" s="315">
        <f>SUM(C66:C69)</f>
        <v>0</v>
      </c>
    </row>
    <row r="66" spans="1:3" s="424" customFormat="1" ht="12" customHeight="1">
      <c r="A66" s="14" t="s">
        <v>159</v>
      </c>
      <c r="B66" s="425" t="s">
        <v>344</v>
      </c>
      <c r="C66" s="320"/>
    </row>
    <row r="67" spans="1:3" s="424" customFormat="1" ht="12" customHeight="1">
      <c r="A67" s="13" t="s">
        <v>160</v>
      </c>
      <c r="B67" s="426" t="s">
        <v>345</v>
      </c>
      <c r="C67" s="320"/>
    </row>
    <row r="68" spans="1:3" s="424" customFormat="1" ht="12" customHeight="1">
      <c r="A68" s="13" t="s">
        <v>372</v>
      </c>
      <c r="B68" s="426" t="s">
        <v>346</v>
      </c>
      <c r="C68" s="320"/>
    </row>
    <row r="69" spans="1:3" s="424" customFormat="1" ht="12" customHeight="1" thickBot="1">
      <c r="A69" s="15" t="s">
        <v>373</v>
      </c>
      <c r="B69" s="427" t="s">
        <v>347</v>
      </c>
      <c r="C69" s="320"/>
    </row>
    <row r="70" spans="1:3" s="424" customFormat="1" ht="12" customHeight="1" thickBot="1">
      <c r="A70" s="428" t="s">
        <v>348</v>
      </c>
      <c r="B70" s="310" t="s">
        <v>349</v>
      </c>
      <c r="C70" s="315">
        <f>SUM(C71:C72)</f>
        <v>0</v>
      </c>
    </row>
    <row r="71" spans="1:3" s="424" customFormat="1" ht="12" customHeight="1">
      <c r="A71" s="14" t="s">
        <v>374</v>
      </c>
      <c r="B71" s="425" t="s">
        <v>350</v>
      </c>
      <c r="C71" s="320"/>
    </row>
    <row r="72" spans="1:3" s="424" customFormat="1" ht="12" customHeight="1" thickBot="1">
      <c r="A72" s="15" t="s">
        <v>375</v>
      </c>
      <c r="B72" s="427" t="s">
        <v>351</v>
      </c>
      <c r="C72" s="320"/>
    </row>
    <row r="73" spans="1:3" s="424" customFormat="1" ht="12" customHeight="1" thickBot="1">
      <c r="A73" s="428" t="s">
        <v>352</v>
      </c>
      <c r="B73" s="310" t="s">
        <v>353</v>
      </c>
      <c r="C73" s="315">
        <f>SUM(C74:C76)</f>
        <v>0</v>
      </c>
    </row>
    <row r="74" spans="1:3" s="424" customFormat="1" ht="12" customHeight="1">
      <c r="A74" s="14" t="s">
        <v>376</v>
      </c>
      <c r="B74" s="425" t="s">
        <v>354</v>
      </c>
      <c r="C74" s="320"/>
    </row>
    <row r="75" spans="1:3" s="424" customFormat="1" ht="12" customHeight="1">
      <c r="A75" s="13" t="s">
        <v>377</v>
      </c>
      <c r="B75" s="426" t="s">
        <v>355</v>
      </c>
      <c r="C75" s="320"/>
    </row>
    <row r="76" spans="1:3" s="424" customFormat="1" ht="12" customHeight="1" thickBot="1">
      <c r="A76" s="15" t="s">
        <v>378</v>
      </c>
      <c r="B76" s="427" t="s">
        <v>356</v>
      </c>
      <c r="C76" s="320"/>
    </row>
    <row r="77" spans="1:3" s="424" customFormat="1" ht="12" customHeight="1" thickBot="1">
      <c r="A77" s="428" t="s">
        <v>357</v>
      </c>
      <c r="B77" s="310" t="s">
        <v>379</v>
      </c>
      <c r="C77" s="315">
        <f>SUM(C78:C81)</f>
        <v>0</v>
      </c>
    </row>
    <row r="78" spans="1:3" s="424" customFormat="1" ht="12" customHeight="1">
      <c r="A78" s="430" t="s">
        <v>358</v>
      </c>
      <c r="B78" s="425" t="s">
        <v>359</v>
      </c>
      <c r="C78" s="320"/>
    </row>
    <row r="79" spans="1:3" s="424" customFormat="1" ht="12" customHeight="1">
      <c r="A79" s="431" t="s">
        <v>360</v>
      </c>
      <c r="B79" s="426" t="s">
        <v>361</v>
      </c>
      <c r="C79" s="320"/>
    </row>
    <row r="80" spans="1:3" s="424" customFormat="1" ht="12" customHeight="1">
      <c r="A80" s="431" t="s">
        <v>362</v>
      </c>
      <c r="B80" s="426" t="s">
        <v>363</v>
      </c>
      <c r="C80" s="320"/>
    </row>
    <row r="81" spans="1:3" s="424" customFormat="1" ht="12" customHeight="1" thickBot="1">
      <c r="A81" s="432" t="s">
        <v>364</v>
      </c>
      <c r="B81" s="427" t="s">
        <v>365</v>
      </c>
      <c r="C81" s="320"/>
    </row>
    <row r="82" spans="1:3" s="424" customFormat="1" ht="13.5" customHeight="1" thickBot="1">
      <c r="A82" s="428" t="s">
        <v>366</v>
      </c>
      <c r="B82" s="310" t="s">
        <v>367</v>
      </c>
      <c r="C82" s="472"/>
    </row>
    <row r="83" spans="1:3" s="424" customFormat="1" ht="15.75" customHeight="1" thickBot="1">
      <c r="A83" s="428" t="s">
        <v>368</v>
      </c>
      <c r="B83" s="433" t="s">
        <v>369</v>
      </c>
      <c r="C83" s="321">
        <f>+C61+C65+C70+C73+C77+C82</f>
        <v>19200</v>
      </c>
    </row>
    <row r="84" spans="1:3" s="424" customFormat="1" ht="16.5" customHeight="1" thickBot="1">
      <c r="A84" s="434" t="s">
        <v>382</v>
      </c>
      <c r="B84" s="435" t="s">
        <v>370</v>
      </c>
      <c r="C84" s="321">
        <f>+C60+C83</f>
        <v>376155</v>
      </c>
    </row>
    <row r="85" spans="1:3" s="424" customFormat="1" ht="83.25" customHeight="1">
      <c r="A85" s="4"/>
      <c r="B85" s="5"/>
      <c r="C85" s="322"/>
    </row>
    <row r="86" spans="1:3" ht="16.5" customHeight="1">
      <c r="A86" s="497" t="s">
        <v>48</v>
      </c>
      <c r="B86" s="497"/>
      <c r="C86" s="497"/>
    </row>
    <row r="87" spans="1:3" s="436" customFormat="1" ht="16.5" customHeight="1" thickBot="1">
      <c r="A87" s="499" t="s">
        <v>162</v>
      </c>
      <c r="B87" s="499"/>
      <c r="C87" s="150" t="s">
        <v>243</v>
      </c>
    </row>
    <row r="88" spans="1:3" ht="37.5" customHeight="1" thickBot="1">
      <c r="A88" s="22" t="s">
        <v>75</v>
      </c>
      <c r="B88" s="23" t="s">
        <v>49</v>
      </c>
      <c r="C88" s="42" t="s">
        <v>271</v>
      </c>
    </row>
    <row r="89" spans="1:3" s="423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19</v>
      </c>
      <c r="B90" s="30" t="s">
        <v>385</v>
      </c>
      <c r="C90" s="314">
        <f>SUM(C91:C95)</f>
        <v>263951</v>
      </c>
    </row>
    <row r="91" spans="1:3" ht="12" customHeight="1">
      <c r="A91" s="16" t="s">
        <v>106</v>
      </c>
      <c r="B91" s="9" t="s">
        <v>50</v>
      </c>
      <c r="C91" s="316">
        <v>112631</v>
      </c>
    </row>
    <row r="92" spans="1:3" ht="12" customHeight="1">
      <c r="A92" s="13" t="s">
        <v>107</v>
      </c>
      <c r="B92" s="7" t="s">
        <v>191</v>
      </c>
      <c r="C92" s="317">
        <v>27359</v>
      </c>
    </row>
    <row r="93" spans="1:3" ht="12" customHeight="1">
      <c r="A93" s="13" t="s">
        <v>108</v>
      </c>
      <c r="B93" s="7" t="s">
        <v>149</v>
      </c>
      <c r="C93" s="319">
        <v>60709</v>
      </c>
    </row>
    <row r="94" spans="1:3" ht="12" customHeight="1">
      <c r="A94" s="13" t="s">
        <v>109</v>
      </c>
      <c r="B94" s="10" t="s">
        <v>192</v>
      </c>
      <c r="C94" s="319">
        <v>32050</v>
      </c>
    </row>
    <row r="95" spans="1:3" ht="12" customHeight="1">
      <c r="A95" s="13" t="s">
        <v>120</v>
      </c>
      <c r="B95" s="18" t="s">
        <v>193</v>
      </c>
      <c r="C95" s="319">
        <v>31202</v>
      </c>
    </row>
    <row r="96" spans="1:3" ht="12" customHeight="1">
      <c r="A96" s="13" t="s">
        <v>110</v>
      </c>
      <c r="B96" s="7" t="s">
        <v>386</v>
      </c>
      <c r="C96" s="319"/>
    </row>
    <row r="97" spans="1:3" ht="12" customHeight="1">
      <c r="A97" s="13" t="s">
        <v>111</v>
      </c>
      <c r="B97" s="152" t="s">
        <v>387</v>
      </c>
      <c r="C97" s="319"/>
    </row>
    <row r="98" spans="1:3" ht="12" customHeight="1">
      <c r="A98" s="13" t="s">
        <v>121</v>
      </c>
      <c r="B98" s="153" t="s">
        <v>388</v>
      </c>
      <c r="C98" s="319"/>
    </row>
    <row r="99" spans="1:3" ht="12" customHeight="1">
      <c r="A99" s="13" t="s">
        <v>122</v>
      </c>
      <c r="B99" s="153" t="s">
        <v>389</v>
      </c>
      <c r="C99" s="319"/>
    </row>
    <row r="100" spans="1:3" ht="12" customHeight="1">
      <c r="A100" s="13" t="s">
        <v>123</v>
      </c>
      <c r="B100" s="152" t="s">
        <v>390</v>
      </c>
      <c r="C100" s="319"/>
    </row>
    <row r="101" spans="1:3" ht="12" customHeight="1">
      <c r="A101" s="13" t="s">
        <v>124</v>
      </c>
      <c r="B101" s="152" t="s">
        <v>391</v>
      </c>
      <c r="C101" s="319"/>
    </row>
    <row r="102" spans="1:3" ht="12" customHeight="1">
      <c r="A102" s="13" t="s">
        <v>126</v>
      </c>
      <c r="B102" s="153" t="s">
        <v>392</v>
      </c>
      <c r="C102" s="319"/>
    </row>
    <row r="103" spans="1:3" ht="12" customHeight="1">
      <c r="A103" s="12" t="s">
        <v>194</v>
      </c>
      <c r="B103" s="154" t="s">
        <v>393</v>
      </c>
      <c r="C103" s="319"/>
    </row>
    <row r="104" spans="1:3" ht="12" customHeight="1">
      <c r="A104" s="13" t="s">
        <v>383</v>
      </c>
      <c r="B104" s="154" t="s">
        <v>394</v>
      </c>
      <c r="C104" s="319"/>
    </row>
    <row r="105" spans="1:3" ht="12" customHeight="1" thickBot="1">
      <c r="A105" s="17" t="s">
        <v>384</v>
      </c>
      <c r="B105" s="155" t="s">
        <v>395</v>
      </c>
      <c r="C105" s="323">
        <v>31202</v>
      </c>
    </row>
    <row r="106" spans="1:3" ht="12" customHeight="1" thickBot="1">
      <c r="A106" s="19" t="s">
        <v>20</v>
      </c>
      <c r="B106" s="29" t="s">
        <v>396</v>
      </c>
      <c r="C106" s="315">
        <f>+C107+C109+C111</f>
        <v>111204</v>
      </c>
    </row>
    <row r="107" spans="1:3" ht="12" customHeight="1">
      <c r="A107" s="14" t="s">
        <v>112</v>
      </c>
      <c r="B107" s="7" t="s">
        <v>242</v>
      </c>
      <c r="C107" s="318"/>
    </row>
    <row r="108" spans="1:3" ht="12" customHeight="1">
      <c r="A108" s="14" t="s">
        <v>113</v>
      </c>
      <c r="B108" s="11" t="s">
        <v>400</v>
      </c>
      <c r="C108" s="318"/>
    </row>
    <row r="109" spans="1:3" ht="12" customHeight="1">
      <c r="A109" s="14" t="s">
        <v>114</v>
      </c>
      <c r="B109" s="11" t="s">
        <v>195</v>
      </c>
      <c r="C109" s="317">
        <v>110904</v>
      </c>
    </row>
    <row r="110" spans="1:3" ht="12" customHeight="1">
      <c r="A110" s="14" t="s">
        <v>115</v>
      </c>
      <c r="B110" s="11" t="s">
        <v>401</v>
      </c>
      <c r="C110" s="287">
        <v>82904</v>
      </c>
    </row>
    <row r="111" spans="1:3" ht="12" customHeight="1">
      <c r="A111" s="14" t="s">
        <v>116</v>
      </c>
      <c r="B111" s="312" t="s">
        <v>245</v>
      </c>
      <c r="C111" s="287">
        <v>300</v>
      </c>
    </row>
    <row r="112" spans="1:3" ht="12" customHeight="1">
      <c r="A112" s="14" t="s">
        <v>125</v>
      </c>
      <c r="B112" s="311" t="s">
        <v>508</v>
      </c>
      <c r="C112" s="287"/>
    </row>
    <row r="113" spans="1:3" ht="12" customHeight="1">
      <c r="A113" s="14" t="s">
        <v>127</v>
      </c>
      <c r="B113" s="421" t="s">
        <v>406</v>
      </c>
      <c r="C113" s="287"/>
    </row>
    <row r="114" spans="1:3" ht="15.75">
      <c r="A114" s="14" t="s">
        <v>196</v>
      </c>
      <c r="B114" s="153" t="s">
        <v>389</v>
      </c>
      <c r="C114" s="287"/>
    </row>
    <row r="115" spans="1:3" ht="12" customHeight="1">
      <c r="A115" s="14" t="s">
        <v>197</v>
      </c>
      <c r="B115" s="153" t="s">
        <v>405</v>
      </c>
      <c r="C115" s="287"/>
    </row>
    <row r="116" spans="1:3" ht="12" customHeight="1">
      <c r="A116" s="14" t="s">
        <v>198</v>
      </c>
      <c r="B116" s="153" t="s">
        <v>404</v>
      </c>
      <c r="C116" s="287"/>
    </row>
    <row r="117" spans="1:3" ht="12" customHeight="1">
      <c r="A117" s="14" t="s">
        <v>397</v>
      </c>
      <c r="B117" s="153" t="s">
        <v>392</v>
      </c>
      <c r="C117" s="287"/>
    </row>
    <row r="118" spans="1:3" ht="12" customHeight="1">
      <c r="A118" s="14" t="s">
        <v>398</v>
      </c>
      <c r="B118" s="153" t="s">
        <v>403</v>
      </c>
      <c r="C118" s="287">
        <v>300</v>
      </c>
    </row>
    <row r="119" spans="1:3" ht="16.5" thickBot="1">
      <c r="A119" s="12" t="s">
        <v>399</v>
      </c>
      <c r="B119" s="153" t="s">
        <v>402</v>
      </c>
      <c r="C119" s="288"/>
    </row>
    <row r="120" spans="1:3" ht="12" customHeight="1" thickBot="1">
      <c r="A120" s="19" t="s">
        <v>21</v>
      </c>
      <c r="B120" s="143" t="s">
        <v>407</v>
      </c>
      <c r="C120" s="315">
        <f>+C121+C122</f>
        <v>1000</v>
      </c>
    </row>
    <row r="121" spans="1:3" ht="12" customHeight="1">
      <c r="A121" s="14" t="s">
        <v>95</v>
      </c>
      <c r="B121" s="8" t="s">
        <v>62</v>
      </c>
      <c r="C121" s="318">
        <v>1000</v>
      </c>
    </row>
    <row r="122" spans="1:3" ht="12" customHeight="1" thickBot="1">
      <c r="A122" s="15" t="s">
        <v>96</v>
      </c>
      <c r="B122" s="11" t="s">
        <v>63</v>
      </c>
      <c r="C122" s="319"/>
    </row>
    <row r="123" spans="1:3" ht="12" customHeight="1" thickBot="1">
      <c r="A123" s="19" t="s">
        <v>22</v>
      </c>
      <c r="B123" s="143" t="s">
        <v>408</v>
      </c>
      <c r="C123" s="315">
        <f>+C90+C106+C120</f>
        <v>376155</v>
      </c>
    </row>
    <row r="124" spans="1:3" ht="12" customHeight="1" thickBot="1">
      <c r="A124" s="19" t="s">
        <v>23</v>
      </c>
      <c r="B124" s="143" t="s">
        <v>409</v>
      </c>
      <c r="C124" s="315">
        <f>+C125+C126+C127</f>
        <v>0</v>
      </c>
    </row>
    <row r="125" spans="1:3" ht="12" customHeight="1">
      <c r="A125" s="14" t="s">
        <v>99</v>
      </c>
      <c r="B125" s="8" t="s">
        <v>410</v>
      </c>
      <c r="C125" s="287"/>
    </row>
    <row r="126" spans="1:3" ht="12" customHeight="1">
      <c r="A126" s="14" t="s">
        <v>100</v>
      </c>
      <c r="B126" s="8" t="s">
        <v>411</v>
      </c>
      <c r="C126" s="287"/>
    </row>
    <row r="127" spans="1:3" ht="12" customHeight="1" thickBot="1">
      <c r="A127" s="12" t="s">
        <v>101</v>
      </c>
      <c r="B127" s="6" t="s">
        <v>412</v>
      </c>
      <c r="C127" s="287"/>
    </row>
    <row r="128" spans="1:3" ht="12" customHeight="1" thickBot="1">
      <c r="A128" s="19" t="s">
        <v>24</v>
      </c>
      <c r="B128" s="143" t="s">
        <v>466</v>
      </c>
      <c r="C128" s="315">
        <f>+C129+C130+C131+C132</f>
        <v>0</v>
      </c>
    </row>
    <row r="129" spans="1:3" ht="12" customHeight="1">
      <c r="A129" s="14" t="s">
        <v>102</v>
      </c>
      <c r="B129" s="8" t="s">
        <v>413</v>
      </c>
      <c r="C129" s="287"/>
    </row>
    <row r="130" spans="1:3" ht="12" customHeight="1">
      <c r="A130" s="14" t="s">
        <v>103</v>
      </c>
      <c r="B130" s="8" t="s">
        <v>414</v>
      </c>
      <c r="C130" s="287"/>
    </row>
    <row r="131" spans="1:3" ht="12" customHeight="1">
      <c r="A131" s="14" t="s">
        <v>316</v>
      </c>
      <c r="B131" s="8" t="s">
        <v>415</v>
      </c>
      <c r="C131" s="287"/>
    </row>
    <row r="132" spans="1:3" ht="12" customHeight="1" thickBot="1">
      <c r="A132" s="12" t="s">
        <v>317</v>
      </c>
      <c r="B132" s="6" t="s">
        <v>416</v>
      </c>
      <c r="C132" s="287"/>
    </row>
    <row r="133" spans="1:3" ht="12" customHeight="1" thickBot="1">
      <c r="A133" s="19" t="s">
        <v>25</v>
      </c>
      <c r="B133" s="143" t="s">
        <v>417</v>
      </c>
      <c r="C133" s="321">
        <f>+C134+C135+C136+C137</f>
        <v>0</v>
      </c>
    </row>
    <row r="134" spans="1:3" ht="12" customHeight="1">
      <c r="A134" s="14" t="s">
        <v>104</v>
      </c>
      <c r="B134" s="8" t="s">
        <v>418</v>
      </c>
      <c r="C134" s="287"/>
    </row>
    <row r="135" spans="1:3" ht="12" customHeight="1">
      <c r="A135" s="14" t="s">
        <v>105</v>
      </c>
      <c r="B135" s="8" t="s">
        <v>428</v>
      </c>
      <c r="C135" s="287"/>
    </row>
    <row r="136" spans="1:3" ht="12" customHeight="1">
      <c r="A136" s="14" t="s">
        <v>329</v>
      </c>
      <c r="B136" s="8" t="s">
        <v>419</v>
      </c>
      <c r="C136" s="287"/>
    </row>
    <row r="137" spans="1:3" ht="12" customHeight="1" thickBot="1">
      <c r="A137" s="12" t="s">
        <v>330</v>
      </c>
      <c r="B137" s="6" t="s">
        <v>420</v>
      </c>
      <c r="C137" s="287"/>
    </row>
    <row r="138" spans="1:3" ht="12" customHeight="1" thickBot="1">
      <c r="A138" s="19" t="s">
        <v>26</v>
      </c>
      <c r="B138" s="143" t="s">
        <v>421</v>
      </c>
      <c r="C138" s="324">
        <f>+C139+C140+C141+C142</f>
        <v>0</v>
      </c>
    </row>
    <row r="139" spans="1:3" ht="12" customHeight="1">
      <c r="A139" s="14" t="s">
        <v>189</v>
      </c>
      <c r="B139" s="8" t="s">
        <v>422</v>
      </c>
      <c r="C139" s="287"/>
    </row>
    <row r="140" spans="1:3" ht="12" customHeight="1">
      <c r="A140" s="14" t="s">
        <v>190</v>
      </c>
      <c r="B140" s="8" t="s">
        <v>423</v>
      </c>
      <c r="C140" s="287"/>
    </row>
    <row r="141" spans="1:3" ht="12" customHeight="1">
      <c r="A141" s="14" t="s">
        <v>244</v>
      </c>
      <c r="B141" s="8" t="s">
        <v>424</v>
      </c>
      <c r="C141" s="287"/>
    </row>
    <row r="142" spans="1:3" ht="12" customHeight="1" thickBot="1">
      <c r="A142" s="14" t="s">
        <v>332</v>
      </c>
      <c r="B142" s="8" t="s">
        <v>425</v>
      </c>
      <c r="C142" s="287"/>
    </row>
    <row r="143" spans="1:9" ht="15" customHeight="1" thickBot="1">
      <c r="A143" s="19" t="s">
        <v>27</v>
      </c>
      <c r="B143" s="143" t="s">
        <v>426</v>
      </c>
      <c r="C143" s="437">
        <f>+C124+C128+C133+C138</f>
        <v>0</v>
      </c>
      <c r="F143" s="438"/>
      <c r="G143" s="439"/>
      <c r="H143" s="439"/>
      <c r="I143" s="439"/>
    </row>
    <row r="144" spans="1:3" s="424" customFormat="1" ht="12.75" customHeight="1" thickBot="1">
      <c r="A144" s="313" t="s">
        <v>28</v>
      </c>
      <c r="B144" s="399" t="s">
        <v>427</v>
      </c>
      <c r="C144" s="437">
        <f>+C123+C143</f>
        <v>376155</v>
      </c>
    </row>
    <row r="145" ht="7.5" customHeight="1"/>
    <row r="146" spans="1:3" ht="15.75">
      <c r="A146" s="500" t="s">
        <v>429</v>
      </c>
      <c r="B146" s="500"/>
      <c r="C146" s="500"/>
    </row>
    <row r="147" spans="1:3" ht="15" customHeight="1" thickBot="1">
      <c r="A147" s="498" t="s">
        <v>163</v>
      </c>
      <c r="B147" s="498"/>
      <c r="C147" s="325" t="s">
        <v>243</v>
      </c>
    </row>
    <row r="148" spans="1:4" ht="13.5" customHeight="1" thickBot="1">
      <c r="A148" s="19">
        <v>1</v>
      </c>
      <c r="B148" s="29" t="s">
        <v>430</v>
      </c>
      <c r="C148" s="315">
        <f>+C60-C123</f>
        <v>-19200</v>
      </c>
      <c r="D148" s="440"/>
    </row>
    <row r="149" spans="1:3" ht="27.75" customHeight="1" thickBot="1">
      <c r="A149" s="19" t="s">
        <v>20</v>
      </c>
      <c r="B149" s="29" t="s">
        <v>431</v>
      </c>
      <c r="C149" s="315">
        <f>+C83-C143</f>
        <v>19200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Nyírpazony Önkormányzat
2014. ÉVI KÖLTSÉGVETÉS
KÖTELEZŐ FELADATAINAK MÉRLEGE &amp;R&amp;"Times New Roman CE,Félkövér dőlt"&amp;11 1.2. melléklet a 1./2014. (III.18.)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B1">
      <selection activeCell="O7" sqref="O7"/>
    </sheetView>
  </sheetViews>
  <sheetFormatPr defaultColWidth="9.00390625" defaultRowHeight="12.75"/>
  <cols>
    <col min="1" max="1" width="4.875" style="115" customWidth="1"/>
    <col min="2" max="2" width="31.125" style="133" customWidth="1"/>
    <col min="3" max="4" width="9.00390625" style="133" customWidth="1"/>
    <col min="5" max="5" width="9.50390625" style="133" customWidth="1"/>
    <col min="6" max="6" width="8.875" style="133" customWidth="1"/>
    <col min="7" max="7" width="8.625" style="133" customWidth="1"/>
    <col min="8" max="8" width="8.875" style="133" customWidth="1"/>
    <col min="9" max="9" width="8.125" style="133" customWidth="1"/>
    <col min="10" max="14" width="9.50390625" style="133" customWidth="1"/>
    <col min="15" max="15" width="12.625" style="115" customWidth="1"/>
    <col min="16" max="16384" width="9.375" style="133" customWidth="1"/>
  </cols>
  <sheetData>
    <row r="1" spans="1:15" ht="31.5" customHeight="1">
      <c r="A1" s="561" t="s">
        <v>474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ht="16.5" thickBot="1">
      <c r="O2" s="3" t="s">
        <v>55</v>
      </c>
    </row>
    <row r="3" spans="1:15" s="115" customFormat="1" ht="25.5" customHeight="1" thickBot="1">
      <c r="A3" s="112" t="s">
        <v>17</v>
      </c>
      <c r="B3" s="113" t="s">
        <v>67</v>
      </c>
      <c r="C3" s="113" t="s">
        <v>79</v>
      </c>
      <c r="D3" s="113" t="s">
        <v>80</v>
      </c>
      <c r="E3" s="113" t="s">
        <v>81</v>
      </c>
      <c r="F3" s="113" t="s">
        <v>82</v>
      </c>
      <c r="G3" s="113" t="s">
        <v>83</v>
      </c>
      <c r="H3" s="113" t="s">
        <v>84</v>
      </c>
      <c r="I3" s="113" t="s">
        <v>85</v>
      </c>
      <c r="J3" s="113" t="s">
        <v>86</v>
      </c>
      <c r="K3" s="113" t="s">
        <v>87</v>
      </c>
      <c r="L3" s="113" t="s">
        <v>88</v>
      </c>
      <c r="M3" s="113" t="s">
        <v>89</v>
      </c>
      <c r="N3" s="113" t="s">
        <v>90</v>
      </c>
      <c r="O3" s="114" t="s">
        <v>53</v>
      </c>
    </row>
    <row r="4" spans="1:15" s="117" customFormat="1" ht="15" customHeight="1" thickBot="1">
      <c r="A4" s="116" t="s">
        <v>19</v>
      </c>
      <c r="B4" s="558" t="s">
        <v>58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60"/>
    </row>
    <row r="5" spans="1:15" s="117" customFormat="1" ht="22.5">
      <c r="A5" s="118" t="s">
        <v>20</v>
      </c>
      <c r="B5" s="493" t="s">
        <v>433</v>
      </c>
      <c r="C5" s="119">
        <v>13387</v>
      </c>
      <c r="D5" s="119">
        <v>13387</v>
      </c>
      <c r="E5" s="119">
        <v>13387</v>
      </c>
      <c r="F5" s="119">
        <v>13387</v>
      </c>
      <c r="G5" s="119">
        <v>13387</v>
      </c>
      <c r="H5" s="119">
        <v>13387</v>
      </c>
      <c r="I5" s="119">
        <v>13387</v>
      </c>
      <c r="J5" s="119">
        <v>13387</v>
      </c>
      <c r="K5" s="119">
        <v>13387</v>
      </c>
      <c r="L5" s="119">
        <v>13387</v>
      </c>
      <c r="M5" s="119">
        <v>13391</v>
      </c>
      <c r="N5" s="119">
        <v>13387</v>
      </c>
      <c r="O5" s="120">
        <f aca="true" t="shared" si="0" ref="O5:O25">SUM(C5:N5)</f>
        <v>160648</v>
      </c>
    </row>
    <row r="6" spans="1:15" s="124" customFormat="1" ht="22.5">
      <c r="A6" s="121" t="s">
        <v>21</v>
      </c>
      <c r="B6" s="307" t="s">
        <v>499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>
        <f t="shared" si="0"/>
        <v>0</v>
      </c>
    </row>
    <row r="7" spans="1:15" s="124" customFormat="1" ht="22.5">
      <c r="A7" s="121" t="s">
        <v>22</v>
      </c>
      <c r="B7" s="306" t="s">
        <v>500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>
        <f t="shared" si="0"/>
        <v>0</v>
      </c>
    </row>
    <row r="8" spans="1:15" s="124" customFormat="1" ht="13.5" customHeight="1">
      <c r="A8" s="121" t="s">
        <v>23</v>
      </c>
      <c r="B8" s="305" t="s">
        <v>182</v>
      </c>
      <c r="C8" s="122">
        <v>1235</v>
      </c>
      <c r="D8" s="122">
        <v>1235</v>
      </c>
      <c r="E8" s="122">
        <v>12000</v>
      </c>
      <c r="F8" s="122">
        <v>1235</v>
      </c>
      <c r="G8" s="122">
        <v>1235</v>
      </c>
      <c r="H8" s="122">
        <v>1235</v>
      </c>
      <c r="I8" s="122">
        <v>1235</v>
      </c>
      <c r="J8" s="122">
        <v>1235</v>
      </c>
      <c r="K8" s="122">
        <v>10000</v>
      </c>
      <c r="L8" s="122">
        <v>1235</v>
      </c>
      <c r="M8" s="122">
        <v>1240</v>
      </c>
      <c r="N8" s="122">
        <v>5000</v>
      </c>
      <c r="O8" s="123">
        <f t="shared" si="0"/>
        <v>38120</v>
      </c>
    </row>
    <row r="9" spans="1:15" s="124" customFormat="1" ht="13.5" customHeight="1">
      <c r="A9" s="121" t="s">
        <v>24</v>
      </c>
      <c r="B9" s="305" t="s">
        <v>501</v>
      </c>
      <c r="C9" s="122">
        <v>265</v>
      </c>
      <c r="D9" s="122">
        <v>265</v>
      </c>
      <c r="E9" s="122">
        <v>265</v>
      </c>
      <c r="F9" s="122">
        <v>265</v>
      </c>
      <c r="G9" s="122">
        <v>265</v>
      </c>
      <c r="H9" s="122">
        <v>265</v>
      </c>
      <c r="I9" s="122">
        <v>265</v>
      </c>
      <c r="J9" s="122">
        <v>265</v>
      </c>
      <c r="K9" s="122">
        <v>265</v>
      </c>
      <c r="L9" s="122">
        <v>265</v>
      </c>
      <c r="M9" s="122">
        <v>270</v>
      </c>
      <c r="N9" s="122">
        <v>210</v>
      </c>
      <c r="O9" s="123">
        <f t="shared" si="0"/>
        <v>3130</v>
      </c>
    </row>
    <row r="10" spans="1:15" s="124" customFormat="1" ht="13.5" customHeight="1">
      <c r="A10" s="121" t="s">
        <v>25</v>
      </c>
      <c r="B10" s="305" t="s">
        <v>11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>
        <f t="shared" si="0"/>
        <v>0</v>
      </c>
    </row>
    <row r="11" spans="1:15" s="124" customFormat="1" ht="13.5" customHeight="1">
      <c r="A11" s="121" t="s">
        <v>26</v>
      </c>
      <c r="B11" s="305" t="s">
        <v>435</v>
      </c>
      <c r="C11" s="122">
        <v>4210</v>
      </c>
      <c r="D11" s="122">
        <v>4210</v>
      </c>
      <c r="E11" s="122">
        <v>4210</v>
      </c>
      <c r="F11" s="122">
        <v>4210</v>
      </c>
      <c r="G11" s="122">
        <v>4210</v>
      </c>
      <c r="H11" s="122">
        <v>4210</v>
      </c>
      <c r="I11" s="122">
        <v>4210</v>
      </c>
      <c r="J11" s="122">
        <v>4210</v>
      </c>
      <c r="K11" s="122">
        <v>4210</v>
      </c>
      <c r="L11" s="122">
        <v>4210</v>
      </c>
      <c r="M11" s="122">
        <v>4210</v>
      </c>
      <c r="N11" s="122">
        <v>5140</v>
      </c>
      <c r="O11" s="123">
        <f t="shared" si="0"/>
        <v>51450</v>
      </c>
    </row>
    <row r="12" spans="1:15" s="124" customFormat="1" ht="22.5">
      <c r="A12" s="121" t="s">
        <v>27</v>
      </c>
      <c r="B12" s="307" t="s">
        <v>487</v>
      </c>
      <c r="C12" s="122"/>
      <c r="D12" s="122"/>
      <c r="E12" s="122"/>
      <c r="F12" s="122"/>
      <c r="G12" s="122"/>
      <c r="H12" s="122"/>
      <c r="I12" s="122"/>
      <c r="J12" s="122"/>
      <c r="K12" s="122">
        <v>40000</v>
      </c>
      <c r="L12" s="122">
        <v>20000</v>
      </c>
      <c r="M12" s="122">
        <v>30000</v>
      </c>
      <c r="N12" s="122">
        <v>13607</v>
      </c>
      <c r="O12" s="123">
        <f t="shared" si="0"/>
        <v>103607</v>
      </c>
    </row>
    <row r="13" spans="1:15" s="124" customFormat="1" ht="13.5" customHeight="1" thickBot="1">
      <c r="A13" s="121" t="s">
        <v>28</v>
      </c>
      <c r="B13" s="305" t="s">
        <v>12</v>
      </c>
      <c r="C13" s="122"/>
      <c r="D13" s="122"/>
      <c r="E13" s="122"/>
      <c r="F13" s="122">
        <v>2900</v>
      </c>
      <c r="G13" s="122">
        <v>3000</v>
      </c>
      <c r="H13" s="122">
        <v>5000</v>
      </c>
      <c r="I13" s="122">
        <v>3000</v>
      </c>
      <c r="J13" s="122"/>
      <c r="K13" s="122"/>
      <c r="L13" s="122">
        <v>800</v>
      </c>
      <c r="M13" s="122">
        <v>2000</v>
      </c>
      <c r="N13" s="122">
        <v>2500</v>
      </c>
      <c r="O13" s="123">
        <f t="shared" si="0"/>
        <v>19200</v>
      </c>
    </row>
    <row r="14" spans="1:15" s="117" customFormat="1" ht="15.75" customHeight="1" thickBot="1">
      <c r="A14" s="116" t="s">
        <v>29</v>
      </c>
      <c r="B14" s="41" t="s">
        <v>117</v>
      </c>
      <c r="C14" s="127">
        <f aca="true" t="shared" si="1" ref="C14:N14">SUM(C5:C13)</f>
        <v>19097</v>
      </c>
      <c r="D14" s="127">
        <f t="shared" si="1"/>
        <v>19097</v>
      </c>
      <c r="E14" s="127">
        <f t="shared" si="1"/>
        <v>29862</v>
      </c>
      <c r="F14" s="127">
        <f t="shared" si="1"/>
        <v>21997</v>
      </c>
      <c r="G14" s="127">
        <f t="shared" si="1"/>
        <v>22097</v>
      </c>
      <c r="H14" s="127">
        <f t="shared" si="1"/>
        <v>24097</v>
      </c>
      <c r="I14" s="127">
        <f t="shared" si="1"/>
        <v>22097</v>
      </c>
      <c r="J14" s="127">
        <f t="shared" si="1"/>
        <v>19097</v>
      </c>
      <c r="K14" s="127">
        <f t="shared" si="1"/>
        <v>67862</v>
      </c>
      <c r="L14" s="127">
        <f t="shared" si="1"/>
        <v>39897</v>
      </c>
      <c r="M14" s="127">
        <f t="shared" si="1"/>
        <v>51111</v>
      </c>
      <c r="N14" s="127">
        <f t="shared" si="1"/>
        <v>39844</v>
      </c>
      <c r="O14" s="128">
        <f>SUM(C14:N14)</f>
        <v>376155</v>
      </c>
    </row>
    <row r="15" spans="1:15" s="117" customFormat="1" ht="15" customHeight="1" thickBot="1">
      <c r="A15" s="116" t="s">
        <v>30</v>
      </c>
      <c r="B15" s="558" t="s">
        <v>60</v>
      </c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60"/>
    </row>
    <row r="16" spans="1:15" s="124" customFormat="1" ht="13.5" customHeight="1">
      <c r="A16" s="129" t="s">
        <v>31</v>
      </c>
      <c r="B16" s="308" t="s">
        <v>68</v>
      </c>
      <c r="C16" s="125">
        <v>9386</v>
      </c>
      <c r="D16" s="125">
        <v>9386</v>
      </c>
      <c r="E16" s="125">
        <v>9386</v>
      </c>
      <c r="F16" s="125">
        <v>9386</v>
      </c>
      <c r="G16" s="125">
        <v>9386</v>
      </c>
      <c r="H16" s="125">
        <v>9386</v>
      </c>
      <c r="I16" s="125">
        <v>9386</v>
      </c>
      <c r="J16" s="125">
        <v>9386</v>
      </c>
      <c r="K16" s="125">
        <v>9386</v>
      </c>
      <c r="L16" s="125">
        <v>9386</v>
      </c>
      <c r="M16" s="125">
        <v>9386</v>
      </c>
      <c r="N16" s="125">
        <v>9385</v>
      </c>
      <c r="O16" s="126">
        <f t="shared" si="0"/>
        <v>112631</v>
      </c>
    </row>
    <row r="17" spans="1:15" s="124" customFormat="1" ht="27" customHeight="1">
      <c r="A17" s="121" t="s">
        <v>32</v>
      </c>
      <c r="B17" s="307" t="s">
        <v>191</v>
      </c>
      <c r="C17" s="122">
        <v>2280</v>
      </c>
      <c r="D17" s="122">
        <v>2280</v>
      </c>
      <c r="E17" s="122">
        <v>2280</v>
      </c>
      <c r="F17" s="122">
        <v>2280</v>
      </c>
      <c r="G17" s="122">
        <v>2280</v>
      </c>
      <c r="H17" s="122">
        <v>2280</v>
      </c>
      <c r="I17" s="122">
        <v>2280</v>
      </c>
      <c r="J17" s="122">
        <v>2280</v>
      </c>
      <c r="K17" s="122">
        <v>2280</v>
      </c>
      <c r="L17" s="122">
        <v>2280</v>
      </c>
      <c r="M17" s="122">
        <v>2280</v>
      </c>
      <c r="N17" s="122">
        <v>2279</v>
      </c>
      <c r="O17" s="123">
        <f t="shared" si="0"/>
        <v>27359</v>
      </c>
    </row>
    <row r="18" spans="1:15" s="124" customFormat="1" ht="13.5" customHeight="1">
      <c r="A18" s="121" t="s">
        <v>33</v>
      </c>
      <c r="B18" s="305" t="s">
        <v>149</v>
      </c>
      <c r="C18" s="122">
        <v>5060</v>
      </c>
      <c r="D18" s="122">
        <v>5060</v>
      </c>
      <c r="E18" s="122">
        <v>5060</v>
      </c>
      <c r="F18" s="122">
        <v>5060</v>
      </c>
      <c r="G18" s="122">
        <v>5060</v>
      </c>
      <c r="H18" s="122">
        <v>5060</v>
      </c>
      <c r="I18" s="122">
        <v>5060</v>
      </c>
      <c r="J18" s="122">
        <v>5060</v>
      </c>
      <c r="K18" s="122">
        <v>5060</v>
      </c>
      <c r="L18" s="122">
        <v>5060</v>
      </c>
      <c r="M18" s="122">
        <v>5060</v>
      </c>
      <c r="N18" s="122">
        <v>5049</v>
      </c>
      <c r="O18" s="123">
        <f t="shared" si="0"/>
        <v>60709</v>
      </c>
    </row>
    <row r="19" spans="1:15" s="124" customFormat="1" ht="13.5" customHeight="1">
      <c r="A19" s="121" t="s">
        <v>34</v>
      </c>
      <c r="B19" s="305" t="s">
        <v>192</v>
      </c>
      <c r="C19" s="122">
        <v>2671</v>
      </c>
      <c r="D19" s="122">
        <v>2671</v>
      </c>
      <c r="E19" s="122">
        <v>2671</v>
      </c>
      <c r="F19" s="122">
        <v>2671</v>
      </c>
      <c r="G19" s="122">
        <v>2671</v>
      </c>
      <c r="H19" s="122">
        <v>2671</v>
      </c>
      <c r="I19" s="122">
        <v>2671</v>
      </c>
      <c r="J19" s="122">
        <v>2671</v>
      </c>
      <c r="K19" s="122">
        <v>2671</v>
      </c>
      <c r="L19" s="122">
        <v>2671</v>
      </c>
      <c r="M19" s="122">
        <v>2671</v>
      </c>
      <c r="N19" s="122">
        <v>2669</v>
      </c>
      <c r="O19" s="123">
        <f t="shared" si="0"/>
        <v>32050</v>
      </c>
    </row>
    <row r="20" spans="1:15" s="124" customFormat="1" ht="13.5" customHeight="1">
      <c r="A20" s="121" t="s">
        <v>35</v>
      </c>
      <c r="B20" s="305" t="s">
        <v>13</v>
      </c>
      <c r="C20" s="122">
        <v>2600</v>
      </c>
      <c r="D20" s="122">
        <v>2600</v>
      </c>
      <c r="E20" s="122">
        <v>2600</v>
      </c>
      <c r="F20" s="122">
        <v>2600</v>
      </c>
      <c r="G20" s="122">
        <v>2600</v>
      </c>
      <c r="H20" s="122">
        <v>2600</v>
      </c>
      <c r="I20" s="122">
        <v>2600</v>
      </c>
      <c r="J20" s="122">
        <v>2600</v>
      </c>
      <c r="K20" s="122">
        <v>2600</v>
      </c>
      <c r="L20" s="122">
        <v>2600</v>
      </c>
      <c r="M20" s="122">
        <v>2600</v>
      </c>
      <c r="N20" s="122">
        <v>2602</v>
      </c>
      <c r="O20" s="123">
        <f t="shared" si="0"/>
        <v>31202</v>
      </c>
    </row>
    <row r="21" spans="1:15" s="124" customFormat="1" ht="13.5" customHeight="1">
      <c r="A21" s="121" t="s">
        <v>36</v>
      </c>
      <c r="B21" s="305" t="s">
        <v>242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>
        <f t="shared" si="0"/>
        <v>0</v>
      </c>
    </row>
    <row r="22" spans="1:15" s="124" customFormat="1" ht="15.75">
      <c r="A22" s="121" t="s">
        <v>37</v>
      </c>
      <c r="B22" s="307" t="s">
        <v>195</v>
      </c>
      <c r="C22" s="122"/>
      <c r="D22" s="122"/>
      <c r="E22" s="122"/>
      <c r="F22" s="122"/>
      <c r="G22" s="122"/>
      <c r="H22" s="122"/>
      <c r="I22" s="122"/>
      <c r="J22" s="122">
        <v>40000</v>
      </c>
      <c r="K22" s="122"/>
      <c r="L22" s="122">
        <v>20000</v>
      </c>
      <c r="M22" s="122">
        <v>30000</v>
      </c>
      <c r="N22" s="122">
        <v>20904</v>
      </c>
      <c r="O22" s="123">
        <f t="shared" si="0"/>
        <v>110904</v>
      </c>
    </row>
    <row r="23" spans="1:15" s="124" customFormat="1" ht="13.5" customHeight="1">
      <c r="A23" s="121" t="s">
        <v>38</v>
      </c>
      <c r="B23" s="305" t="s">
        <v>245</v>
      </c>
      <c r="C23" s="122"/>
      <c r="D23" s="122"/>
      <c r="E23" s="122"/>
      <c r="F23" s="122"/>
      <c r="G23" s="122"/>
      <c r="H23" s="122">
        <v>150</v>
      </c>
      <c r="I23" s="122"/>
      <c r="J23" s="122"/>
      <c r="K23" s="122">
        <v>150</v>
      </c>
      <c r="L23" s="122"/>
      <c r="M23" s="122"/>
      <c r="N23" s="122"/>
      <c r="O23" s="123">
        <f t="shared" si="0"/>
        <v>300</v>
      </c>
    </row>
    <row r="24" spans="1:15" s="124" customFormat="1" ht="13.5" customHeight="1" thickBot="1">
      <c r="A24" s="121" t="s">
        <v>39</v>
      </c>
      <c r="B24" s="305" t="s">
        <v>14</v>
      </c>
      <c r="C24" s="122"/>
      <c r="D24" s="122"/>
      <c r="E24" s="122"/>
      <c r="F24" s="122"/>
      <c r="G24" s="122"/>
      <c r="H24" s="122"/>
      <c r="I24" s="122">
        <v>1000</v>
      </c>
      <c r="J24" s="122"/>
      <c r="K24" s="122"/>
      <c r="L24" s="122"/>
      <c r="M24" s="122"/>
      <c r="N24" s="122"/>
      <c r="O24" s="123">
        <f t="shared" si="0"/>
        <v>1000</v>
      </c>
    </row>
    <row r="25" spans="1:15" s="117" customFormat="1" ht="15.75" customHeight="1" thickBot="1">
      <c r="A25" s="130" t="s">
        <v>40</v>
      </c>
      <c r="B25" s="41" t="s">
        <v>118</v>
      </c>
      <c r="C25" s="127">
        <f aca="true" t="shared" si="2" ref="C25:N25">SUM(C16:C24)</f>
        <v>21997</v>
      </c>
      <c r="D25" s="127">
        <f t="shared" si="2"/>
        <v>21997</v>
      </c>
      <c r="E25" s="127">
        <f t="shared" si="2"/>
        <v>21997</v>
      </c>
      <c r="F25" s="127">
        <f t="shared" si="2"/>
        <v>21997</v>
      </c>
      <c r="G25" s="127">
        <f t="shared" si="2"/>
        <v>21997</v>
      </c>
      <c r="H25" s="127">
        <f t="shared" si="2"/>
        <v>22147</v>
      </c>
      <c r="I25" s="127">
        <f t="shared" si="2"/>
        <v>22997</v>
      </c>
      <c r="J25" s="127">
        <f t="shared" si="2"/>
        <v>61997</v>
      </c>
      <c r="K25" s="127">
        <f t="shared" si="2"/>
        <v>22147</v>
      </c>
      <c r="L25" s="127">
        <f t="shared" si="2"/>
        <v>41997</v>
      </c>
      <c r="M25" s="127">
        <f t="shared" si="2"/>
        <v>51997</v>
      </c>
      <c r="N25" s="127">
        <f t="shared" si="2"/>
        <v>42888</v>
      </c>
      <c r="O25" s="128">
        <f t="shared" si="0"/>
        <v>376155</v>
      </c>
    </row>
    <row r="26" spans="1:15" ht="16.5" thickBot="1">
      <c r="A26" s="130" t="s">
        <v>41</v>
      </c>
      <c r="B26" s="309" t="s">
        <v>119</v>
      </c>
      <c r="C26" s="131">
        <f aca="true" t="shared" si="3" ref="C26:O26">C14-C25</f>
        <v>-2900</v>
      </c>
      <c r="D26" s="131">
        <f t="shared" si="3"/>
        <v>-2900</v>
      </c>
      <c r="E26" s="131">
        <f t="shared" si="3"/>
        <v>7865</v>
      </c>
      <c r="F26" s="131">
        <f t="shared" si="3"/>
        <v>0</v>
      </c>
      <c r="G26" s="131">
        <f t="shared" si="3"/>
        <v>100</v>
      </c>
      <c r="H26" s="131">
        <f t="shared" si="3"/>
        <v>1950</v>
      </c>
      <c r="I26" s="131">
        <f t="shared" si="3"/>
        <v>-900</v>
      </c>
      <c r="J26" s="131">
        <f t="shared" si="3"/>
        <v>-42900</v>
      </c>
      <c r="K26" s="131">
        <f t="shared" si="3"/>
        <v>45715</v>
      </c>
      <c r="L26" s="131">
        <f t="shared" si="3"/>
        <v>-2100</v>
      </c>
      <c r="M26" s="131">
        <f t="shared" si="3"/>
        <v>-886</v>
      </c>
      <c r="N26" s="131">
        <f t="shared" si="3"/>
        <v>-3044</v>
      </c>
      <c r="O26" s="132">
        <f t="shared" si="3"/>
        <v>0</v>
      </c>
    </row>
    <row r="27" ht="15.75">
      <c r="A27" s="134"/>
    </row>
    <row r="28" spans="2:15" ht="15.75">
      <c r="B28" s="135"/>
      <c r="C28" s="136"/>
      <c r="D28" s="136"/>
      <c r="O28" s="133"/>
    </row>
    <row r="29" ht="15.75">
      <c r="O29" s="133"/>
    </row>
    <row r="30" ht="15.75">
      <c r="O30" s="133"/>
    </row>
    <row r="31" ht="15.75">
      <c r="O31" s="133"/>
    </row>
    <row r="32" ht="15.75">
      <c r="O32" s="133"/>
    </row>
    <row r="33" ht="15.75">
      <c r="O33" s="133"/>
    </row>
    <row r="34" ht="15.75">
      <c r="O34" s="133"/>
    </row>
    <row r="35" ht="15.75">
      <c r="O35" s="133"/>
    </row>
    <row r="36" ht="15.75">
      <c r="O36" s="133"/>
    </row>
    <row r="37" ht="15.75">
      <c r="O37" s="133"/>
    </row>
    <row r="38" ht="15.75">
      <c r="O38" s="133"/>
    </row>
    <row r="39" ht="15.75">
      <c r="O39" s="133"/>
    </row>
    <row r="40" ht="15.75">
      <c r="O40" s="133"/>
    </row>
    <row r="41" ht="15.75">
      <c r="O41" s="133"/>
    </row>
    <row r="42" ht="15.75">
      <c r="O42" s="133"/>
    </row>
    <row r="43" ht="15.75">
      <c r="O43" s="133"/>
    </row>
    <row r="44" ht="15.75">
      <c r="O44" s="133"/>
    </row>
    <row r="45" ht="15.75">
      <c r="O45" s="133"/>
    </row>
    <row r="46" ht="15.75">
      <c r="O46" s="133"/>
    </row>
    <row r="47" ht="15.75">
      <c r="O47" s="133"/>
    </row>
    <row r="48" ht="15.75">
      <c r="O48" s="133"/>
    </row>
    <row r="49" ht="15.75">
      <c r="O49" s="133"/>
    </row>
    <row r="50" ht="15.75">
      <c r="O50" s="133"/>
    </row>
    <row r="51" ht="15.75">
      <c r="O51" s="133"/>
    </row>
    <row r="52" ht="15.75">
      <c r="O52" s="133"/>
    </row>
    <row r="53" ht="15.75">
      <c r="O53" s="133"/>
    </row>
    <row r="54" ht="15.75">
      <c r="O54" s="133"/>
    </row>
    <row r="55" ht="15.75">
      <c r="O55" s="133"/>
    </row>
    <row r="56" ht="15.75">
      <c r="O56" s="133"/>
    </row>
    <row r="57" ht="15.75">
      <c r="O57" s="133"/>
    </row>
    <row r="58" ht="15.75">
      <c r="O58" s="133"/>
    </row>
    <row r="59" ht="15.75">
      <c r="O59" s="133"/>
    </row>
    <row r="60" ht="15.75">
      <c r="O60" s="133"/>
    </row>
    <row r="61" ht="15.75">
      <c r="O61" s="133"/>
    </row>
    <row r="62" ht="15.75">
      <c r="O62" s="133"/>
    </row>
    <row r="63" ht="15.75">
      <c r="O63" s="133"/>
    </row>
    <row r="64" ht="15.75">
      <c r="O64" s="133"/>
    </row>
    <row r="65" ht="15.75">
      <c r="O65" s="133"/>
    </row>
    <row r="66" ht="15.75">
      <c r="O66" s="133"/>
    </row>
    <row r="67" ht="15.75">
      <c r="O67" s="133"/>
    </row>
    <row r="68" ht="15.75">
      <c r="O68" s="133"/>
    </row>
    <row r="69" ht="15.75">
      <c r="O69" s="133"/>
    </row>
    <row r="70" ht="15.75">
      <c r="O70" s="133"/>
    </row>
    <row r="71" ht="15.75">
      <c r="O71" s="133"/>
    </row>
    <row r="72" ht="15.75">
      <c r="O72" s="133"/>
    </row>
    <row r="73" ht="15.75">
      <c r="O73" s="133"/>
    </row>
    <row r="74" ht="15.75">
      <c r="O74" s="133"/>
    </row>
    <row r="75" ht="15.75">
      <c r="O75" s="133"/>
    </row>
    <row r="76" ht="15.75">
      <c r="O76" s="133"/>
    </row>
    <row r="77" ht="15.75">
      <c r="O77" s="133"/>
    </row>
    <row r="78" ht="15.75">
      <c r="O78" s="133"/>
    </row>
    <row r="79" ht="15.75">
      <c r="O79" s="133"/>
    </row>
    <row r="80" ht="15.75">
      <c r="O80" s="133"/>
    </row>
    <row r="81" ht="15.75">
      <c r="O81" s="133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Layout" workbookViewId="0" topLeftCell="A1">
      <selection activeCell="C28" sqref="C2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66" t="s">
        <v>475</v>
      </c>
      <c r="B1" s="566"/>
      <c r="C1" s="566"/>
      <c r="D1" s="566"/>
    </row>
    <row r="2" spans="1:4" ht="17.25" customHeight="1">
      <c r="A2" s="395"/>
      <c r="B2" s="395"/>
      <c r="C2" s="395"/>
      <c r="D2" s="395"/>
    </row>
    <row r="3" spans="1:4" ht="13.5" thickBot="1">
      <c r="A3" s="223"/>
      <c r="B3" s="223"/>
      <c r="C3" s="563" t="s">
        <v>55</v>
      </c>
      <c r="D3" s="563"/>
    </row>
    <row r="4" spans="1:4" ht="42.75" customHeight="1" thickBot="1">
      <c r="A4" s="396" t="s">
        <v>75</v>
      </c>
      <c r="B4" s="397" t="s">
        <v>133</v>
      </c>
      <c r="C4" s="397" t="s">
        <v>134</v>
      </c>
      <c r="D4" s="398" t="s">
        <v>15</v>
      </c>
    </row>
    <row r="5" spans="1:4" ht="15.75" customHeight="1">
      <c r="A5" s="224" t="s">
        <v>19</v>
      </c>
      <c r="B5" s="31" t="s">
        <v>531</v>
      </c>
      <c r="C5" s="31" t="s">
        <v>532</v>
      </c>
      <c r="D5" s="32">
        <v>1500</v>
      </c>
    </row>
    <row r="6" spans="1:4" ht="15.75" customHeight="1">
      <c r="A6" s="225" t="s">
        <v>20</v>
      </c>
      <c r="B6" s="33" t="s">
        <v>533</v>
      </c>
      <c r="C6" s="33" t="s">
        <v>532</v>
      </c>
      <c r="D6" s="34">
        <v>2500</v>
      </c>
    </row>
    <row r="7" spans="1:4" ht="15.75" customHeight="1">
      <c r="A7" s="225" t="s">
        <v>21</v>
      </c>
      <c r="B7" s="33" t="s">
        <v>534</v>
      </c>
      <c r="C7" s="33" t="s">
        <v>532</v>
      </c>
      <c r="D7" s="34">
        <v>150</v>
      </c>
    </row>
    <row r="8" spans="1:4" ht="15.75" customHeight="1">
      <c r="A8" s="225" t="s">
        <v>22</v>
      </c>
      <c r="B8" s="33" t="s">
        <v>535</v>
      </c>
      <c r="C8" s="33" t="s">
        <v>532</v>
      </c>
      <c r="D8" s="34">
        <v>100</v>
      </c>
    </row>
    <row r="9" spans="1:4" ht="15.75" customHeight="1">
      <c r="A9" s="225" t="s">
        <v>23</v>
      </c>
      <c r="B9" s="33" t="s">
        <v>536</v>
      </c>
      <c r="C9" s="33" t="s">
        <v>532</v>
      </c>
      <c r="D9" s="34">
        <v>200</v>
      </c>
    </row>
    <row r="10" spans="1:4" ht="15.75" customHeight="1">
      <c r="A10" s="225" t="s">
        <v>24</v>
      </c>
      <c r="B10" s="33" t="s">
        <v>537</v>
      </c>
      <c r="C10" s="33" t="s">
        <v>532</v>
      </c>
      <c r="D10" s="34">
        <v>26702</v>
      </c>
    </row>
    <row r="11" spans="1:4" ht="15.75" customHeight="1">
      <c r="A11" s="225" t="s">
        <v>25</v>
      </c>
      <c r="B11" s="33" t="s">
        <v>538</v>
      </c>
      <c r="C11" s="33" t="s">
        <v>532</v>
      </c>
      <c r="D11" s="34">
        <v>50</v>
      </c>
    </row>
    <row r="12" spans="1:4" ht="15.75" customHeight="1">
      <c r="A12" s="225" t="s">
        <v>26</v>
      </c>
      <c r="B12" s="33" t="s">
        <v>539</v>
      </c>
      <c r="C12" s="33" t="s">
        <v>540</v>
      </c>
      <c r="D12" s="34">
        <v>300</v>
      </c>
    </row>
    <row r="13" spans="1:4" ht="15.75" customHeight="1">
      <c r="A13" s="225" t="s">
        <v>27</v>
      </c>
      <c r="B13" s="33"/>
      <c r="C13" s="33"/>
      <c r="D13" s="34"/>
    </row>
    <row r="14" spans="1:4" ht="15.75" customHeight="1">
      <c r="A14" s="225" t="s">
        <v>28</v>
      </c>
      <c r="B14" s="33"/>
      <c r="C14" s="33"/>
      <c r="D14" s="34"/>
    </row>
    <row r="15" spans="1:4" ht="15.75" customHeight="1">
      <c r="A15" s="225" t="s">
        <v>29</v>
      </c>
      <c r="B15" s="33"/>
      <c r="C15" s="33"/>
      <c r="D15" s="34"/>
    </row>
    <row r="16" spans="1:4" ht="15.75" customHeight="1">
      <c r="A16" s="225" t="s">
        <v>30</v>
      </c>
      <c r="B16" s="33"/>
      <c r="C16" s="33"/>
      <c r="D16" s="34"/>
    </row>
    <row r="17" spans="1:4" ht="15.75" customHeight="1">
      <c r="A17" s="225" t="s">
        <v>31</v>
      </c>
      <c r="B17" s="33"/>
      <c r="C17" s="33"/>
      <c r="D17" s="34"/>
    </row>
    <row r="18" spans="1:4" ht="15.75" customHeight="1">
      <c r="A18" s="225" t="s">
        <v>32</v>
      </c>
      <c r="B18" s="33"/>
      <c r="C18" s="33"/>
      <c r="D18" s="34"/>
    </row>
    <row r="19" spans="1:4" ht="15.75" customHeight="1">
      <c r="A19" s="225" t="s">
        <v>33</v>
      </c>
      <c r="B19" s="33"/>
      <c r="C19" s="33"/>
      <c r="D19" s="34"/>
    </row>
    <row r="20" spans="1:4" ht="15.75" customHeight="1">
      <c r="A20" s="225" t="s">
        <v>34</v>
      </c>
      <c r="B20" s="33"/>
      <c r="C20" s="33"/>
      <c r="D20" s="34"/>
    </row>
    <row r="21" spans="1:4" ht="15.75" customHeight="1">
      <c r="A21" s="225" t="s">
        <v>35</v>
      </c>
      <c r="B21" s="33"/>
      <c r="C21" s="33"/>
      <c r="D21" s="34"/>
    </row>
    <row r="22" spans="1:4" ht="15.75" customHeight="1">
      <c r="A22" s="225" t="s">
        <v>36</v>
      </c>
      <c r="B22" s="33"/>
      <c r="C22" s="33"/>
      <c r="D22" s="34"/>
    </row>
    <row r="23" spans="1:4" ht="15.75" customHeight="1">
      <c r="A23" s="225" t="s">
        <v>37</v>
      </c>
      <c r="B23" s="33"/>
      <c r="C23" s="33"/>
      <c r="D23" s="34"/>
    </row>
    <row r="24" spans="1:4" ht="15.75" customHeight="1">
      <c r="A24" s="225" t="s">
        <v>38</v>
      </c>
      <c r="B24" s="33"/>
      <c r="C24" s="33"/>
      <c r="D24" s="34"/>
    </row>
    <row r="25" spans="1:4" ht="15.75" customHeight="1">
      <c r="A25" s="225" t="s">
        <v>39</v>
      </c>
      <c r="B25" s="33"/>
      <c r="C25" s="33"/>
      <c r="D25" s="34"/>
    </row>
    <row r="26" spans="1:4" ht="15.75" customHeight="1">
      <c r="A26" s="225" t="s">
        <v>40</v>
      </c>
      <c r="B26" s="33"/>
      <c r="C26" s="33"/>
      <c r="D26" s="34"/>
    </row>
    <row r="27" spans="1:4" ht="15.75" customHeight="1">
      <c r="A27" s="225" t="s">
        <v>41</v>
      </c>
      <c r="B27" s="33"/>
      <c r="C27" s="33"/>
      <c r="D27" s="34"/>
    </row>
    <row r="28" spans="1:4" ht="15.75" customHeight="1">
      <c r="A28" s="225" t="s">
        <v>42</v>
      </c>
      <c r="B28" s="33"/>
      <c r="C28" s="33"/>
      <c r="D28" s="34"/>
    </row>
    <row r="29" spans="1:4" ht="15.75" customHeight="1">
      <c r="A29" s="225" t="s">
        <v>43</v>
      </c>
      <c r="B29" s="33"/>
      <c r="C29" s="33"/>
      <c r="D29" s="34"/>
    </row>
    <row r="30" spans="1:4" ht="15.75" customHeight="1">
      <c r="A30" s="225" t="s">
        <v>44</v>
      </c>
      <c r="B30" s="33"/>
      <c r="C30" s="33"/>
      <c r="D30" s="34"/>
    </row>
    <row r="31" spans="1:4" ht="15.75" customHeight="1">
      <c r="A31" s="225" t="s">
        <v>45</v>
      </c>
      <c r="B31" s="33"/>
      <c r="C31" s="33"/>
      <c r="D31" s="34"/>
    </row>
    <row r="32" spans="1:4" ht="15.75" customHeight="1">
      <c r="A32" s="225" t="s">
        <v>46</v>
      </c>
      <c r="B32" s="33"/>
      <c r="C32" s="33"/>
      <c r="D32" s="34"/>
    </row>
    <row r="33" spans="1:4" ht="15.75" customHeight="1">
      <c r="A33" s="225" t="s">
        <v>47</v>
      </c>
      <c r="B33" s="33"/>
      <c r="C33" s="33"/>
      <c r="D33" s="34"/>
    </row>
    <row r="34" spans="1:4" ht="15.75" customHeight="1">
      <c r="A34" s="225" t="s">
        <v>135</v>
      </c>
      <c r="B34" s="33"/>
      <c r="C34" s="33"/>
      <c r="D34" s="99"/>
    </row>
    <row r="35" spans="1:4" ht="15.75" customHeight="1">
      <c r="A35" s="225" t="s">
        <v>136</v>
      </c>
      <c r="B35" s="33"/>
      <c r="C35" s="33"/>
      <c r="D35" s="99"/>
    </row>
    <row r="36" spans="1:4" ht="15.75" customHeight="1">
      <c r="A36" s="225" t="s">
        <v>137</v>
      </c>
      <c r="B36" s="33"/>
      <c r="C36" s="33"/>
      <c r="D36" s="99"/>
    </row>
    <row r="37" spans="1:4" ht="15.75" customHeight="1" thickBot="1">
      <c r="A37" s="226" t="s">
        <v>138</v>
      </c>
      <c r="B37" s="35"/>
      <c r="C37" s="35"/>
      <c r="D37" s="100"/>
    </row>
    <row r="38" spans="1:4" ht="15.75" customHeight="1" thickBot="1">
      <c r="A38" s="564" t="s">
        <v>53</v>
      </c>
      <c r="B38" s="565"/>
      <c r="C38" s="227"/>
      <c r="D38" s="228">
        <f>SUM(D5:D37)</f>
        <v>31502</v>
      </c>
    </row>
    <row r="39" ht="12.75">
      <c r="A39" t="s">
        <v>212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számú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E28" sqref="E28"/>
    </sheetView>
  </sheetViews>
  <sheetFormatPr defaultColWidth="9.00390625" defaultRowHeight="12.75"/>
  <cols>
    <col min="1" max="1" width="9.50390625" style="400" customWidth="1"/>
    <col min="2" max="2" width="91.625" style="400" customWidth="1"/>
    <col min="3" max="3" width="21.625" style="401" customWidth="1"/>
    <col min="4" max="4" width="9.00390625" style="422" customWidth="1"/>
    <col min="5" max="16384" width="9.375" style="422" customWidth="1"/>
  </cols>
  <sheetData>
    <row r="1" spans="1:3" ht="15.75" customHeight="1">
      <c r="A1" s="497" t="s">
        <v>16</v>
      </c>
      <c r="B1" s="497"/>
      <c r="C1" s="497"/>
    </row>
    <row r="2" spans="1:3" ht="15.75" customHeight="1" thickBot="1">
      <c r="A2" s="498" t="s">
        <v>161</v>
      </c>
      <c r="B2" s="498"/>
      <c r="C2" s="325" t="s">
        <v>243</v>
      </c>
    </row>
    <row r="3" spans="1:3" ht="37.5" customHeight="1" thickBot="1">
      <c r="A3" s="22" t="s">
        <v>75</v>
      </c>
      <c r="B3" s="23" t="s">
        <v>18</v>
      </c>
      <c r="C3" s="42" t="s">
        <v>271</v>
      </c>
    </row>
    <row r="4" spans="1:3" s="423" customFormat="1" ht="12" customHeight="1" thickBot="1">
      <c r="A4" s="417">
        <v>1</v>
      </c>
      <c r="B4" s="418">
        <v>2</v>
      </c>
      <c r="C4" s="419">
        <v>3</v>
      </c>
    </row>
    <row r="5" spans="1:3" s="424" customFormat="1" ht="12" customHeight="1" thickBot="1">
      <c r="A5" s="19" t="s">
        <v>19</v>
      </c>
      <c r="B5" s="20" t="s">
        <v>272</v>
      </c>
      <c r="C5" s="315">
        <f>+C6+C7+C8+C9+C10+C11</f>
        <v>0</v>
      </c>
    </row>
    <row r="6" spans="1:3" s="424" customFormat="1" ht="12" customHeight="1">
      <c r="A6" s="14" t="s">
        <v>106</v>
      </c>
      <c r="B6" s="425" t="s">
        <v>273</v>
      </c>
      <c r="C6" s="318"/>
    </row>
    <row r="7" spans="1:3" s="424" customFormat="1" ht="12" customHeight="1">
      <c r="A7" s="13" t="s">
        <v>107</v>
      </c>
      <c r="B7" s="426" t="s">
        <v>274</v>
      </c>
      <c r="C7" s="317"/>
    </row>
    <row r="8" spans="1:3" s="424" customFormat="1" ht="12" customHeight="1">
      <c r="A8" s="13" t="s">
        <v>108</v>
      </c>
      <c r="B8" s="426" t="s">
        <v>275</v>
      </c>
      <c r="C8" s="317"/>
    </row>
    <row r="9" spans="1:3" s="424" customFormat="1" ht="12" customHeight="1">
      <c r="A9" s="13" t="s">
        <v>109</v>
      </c>
      <c r="B9" s="426" t="s">
        <v>276</v>
      </c>
      <c r="C9" s="317"/>
    </row>
    <row r="10" spans="1:3" s="424" customFormat="1" ht="12" customHeight="1">
      <c r="A10" s="13" t="s">
        <v>158</v>
      </c>
      <c r="B10" s="426" t="s">
        <v>277</v>
      </c>
      <c r="C10" s="317"/>
    </row>
    <row r="11" spans="1:3" s="424" customFormat="1" ht="12" customHeight="1" thickBot="1">
      <c r="A11" s="15" t="s">
        <v>110</v>
      </c>
      <c r="B11" s="427" t="s">
        <v>278</v>
      </c>
      <c r="C11" s="317"/>
    </row>
    <row r="12" spans="1:3" s="424" customFormat="1" ht="12" customHeight="1" thickBot="1">
      <c r="A12" s="19" t="s">
        <v>20</v>
      </c>
      <c r="B12" s="310" t="s">
        <v>279</v>
      </c>
      <c r="C12" s="315">
        <f>+C13+C14+C15+C16+C17</f>
        <v>0</v>
      </c>
    </row>
    <row r="13" spans="1:3" s="424" customFormat="1" ht="12" customHeight="1">
      <c r="A13" s="14" t="s">
        <v>112</v>
      </c>
      <c r="B13" s="425" t="s">
        <v>280</v>
      </c>
      <c r="C13" s="318"/>
    </row>
    <row r="14" spans="1:3" s="424" customFormat="1" ht="12" customHeight="1">
      <c r="A14" s="13" t="s">
        <v>113</v>
      </c>
      <c r="B14" s="426" t="s">
        <v>281</v>
      </c>
      <c r="C14" s="317"/>
    </row>
    <row r="15" spans="1:3" s="424" customFormat="1" ht="12" customHeight="1">
      <c r="A15" s="13" t="s">
        <v>114</v>
      </c>
      <c r="B15" s="426" t="s">
        <v>502</v>
      </c>
      <c r="C15" s="317"/>
    </row>
    <row r="16" spans="1:3" s="424" customFormat="1" ht="12" customHeight="1">
      <c r="A16" s="13" t="s">
        <v>115</v>
      </c>
      <c r="B16" s="426" t="s">
        <v>503</v>
      </c>
      <c r="C16" s="317"/>
    </row>
    <row r="17" spans="1:3" s="424" customFormat="1" ht="12" customHeight="1">
      <c r="A17" s="13" t="s">
        <v>116</v>
      </c>
      <c r="B17" s="426" t="s">
        <v>282</v>
      </c>
      <c r="C17" s="317"/>
    </row>
    <row r="18" spans="1:3" s="424" customFormat="1" ht="12" customHeight="1" thickBot="1">
      <c r="A18" s="15" t="s">
        <v>125</v>
      </c>
      <c r="B18" s="427" t="s">
        <v>283</v>
      </c>
      <c r="C18" s="319"/>
    </row>
    <row r="19" spans="1:3" s="424" customFormat="1" ht="12" customHeight="1" thickBot="1">
      <c r="A19" s="19" t="s">
        <v>21</v>
      </c>
      <c r="B19" s="20" t="s">
        <v>284</v>
      </c>
      <c r="C19" s="315">
        <f>+C20+C21+C22+C23+C24</f>
        <v>0</v>
      </c>
    </row>
    <row r="20" spans="1:3" s="424" customFormat="1" ht="12" customHeight="1">
      <c r="A20" s="14" t="s">
        <v>95</v>
      </c>
      <c r="B20" s="425" t="s">
        <v>285</v>
      </c>
      <c r="C20" s="318"/>
    </row>
    <row r="21" spans="1:3" s="424" customFormat="1" ht="12" customHeight="1">
      <c r="A21" s="13" t="s">
        <v>96</v>
      </c>
      <c r="B21" s="426" t="s">
        <v>286</v>
      </c>
      <c r="C21" s="317"/>
    </row>
    <row r="22" spans="1:3" s="424" customFormat="1" ht="12" customHeight="1">
      <c r="A22" s="13" t="s">
        <v>97</v>
      </c>
      <c r="B22" s="426" t="s">
        <v>504</v>
      </c>
      <c r="C22" s="317"/>
    </row>
    <row r="23" spans="1:3" s="424" customFormat="1" ht="12" customHeight="1">
      <c r="A23" s="13" t="s">
        <v>98</v>
      </c>
      <c r="B23" s="426" t="s">
        <v>505</v>
      </c>
      <c r="C23" s="317"/>
    </row>
    <row r="24" spans="1:3" s="424" customFormat="1" ht="12" customHeight="1">
      <c r="A24" s="13" t="s">
        <v>179</v>
      </c>
      <c r="B24" s="426" t="s">
        <v>287</v>
      </c>
      <c r="C24" s="317"/>
    </row>
    <row r="25" spans="1:3" s="424" customFormat="1" ht="12" customHeight="1" thickBot="1">
      <c r="A25" s="15" t="s">
        <v>180</v>
      </c>
      <c r="B25" s="427" t="s">
        <v>288</v>
      </c>
      <c r="C25" s="319"/>
    </row>
    <row r="26" spans="1:3" s="424" customFormat="1" ht="12" customHeight="1" thickBot="1">
      <c r="A26" s="19" t="s">
        <v>181</v>
      </c>
      <c r="B26" s="20" t="s">
        <v>289</v>
      </c>
      <c r="C26" s="321">
        <f>+C27+C30+C31+C32</f>
        <v>0</v>
      </c>
    </row>
    <row r="27" spans="1:3" s="424" customFormat="1" ht="12" customHeight="1">
      <c r="A27" s="14" t="s">
        <v>290</v>
      </c>
      <c r="B27" s="425" t="s">
        <v>296</v>
      </c>
      <c r="C27" s="420">
        <f>+C28+C29</f>
        <v>0</v>
      </c>
    </row>
    <row r="28" spans="1:3" s="424" customFormat="1" ht="12" customHeight="1">
      <c r="A28" s="13" t="s">
        <v>291</v>
      </c>
      <c r="B28" s="426" t="s">
        <v>297</v>
      </c>
      <c r="C28" s="317"/>
    </row>
    <row r="29" spans="1:3" s="424" customFormat="1" ht="12" customHeight="1">
      <c r="A29" s="13" t="s">
        <v>292</v>
      </c>
      <c r="B29" s="426" t="s">
        <v>298</v>
      </c>
      <c r="C29" s="317"/>
    </row>
    <row r="30" spans="1:3" s="424" customFormat="1" ht="12" customHeight="1">
      <c r="A30" s="13" t="s">
        <v>293</v>
      </c>
      <c r="B30" s="426" t="s">
        <v>299</v>
      </c>
      <c r="C30" s="317"/>
    </row>
    <row r="31" spans="1:3" s="424" customFormat="1" ht="12" customHeight="1">
      <c r="A31" s="13" t="s">
        <v>294</v>
      </c>
      <c r="B31" s="426" t="s">
        <v>300</v>
      </c>
      <c r="C31" s="317"/>
    </row>
    <row r="32" spans="1:3" s="424" customFormat="1" ht="12" customHeight="1" thickBot="1">
      <c r="A32" s="15" t="s">
        <v>295</v>
      </c>
      <c r="B32" s="427" t="s">
        <v>301</v>
      </c>
      <c r="C32" s="319"/>
    </row>
    <row r="33" spans="1:3" s="424" customFormat="1" ht="12" customHeight="1" thickBot="1">
      <c r="A33" s="19" t="s">
        <v>23</v>
      </c>
      <c r="B33" s="20" t="s">
        <v>302</v>
      </c>
      <c r="C33" s="315">
        <f>SUM(C34:C43)</f>
        <v>0</v>
      </c>
    </row>
    <row r="34" spans="1:3" s="424" customFormat="1" ht="12" customHeight="1">
      <c r="A34" s="14" t="s">
        <v>99</v>
      </c>
      <c r="B34" s="425" t="s">
        <v>305</v>
      </c>
      <c r="C34" s="318"/>
    </row>
    <row r="35" spans="1:3" s="424" customFormat="1" ht="12" customHeight="1">
      <c r="A35" s="13" t="s">
        <v>100</v>
      </c>
      <c r="B35" s="426" t="s">
        <v>306</v>
      </c>
      <c r="C35" s="317"/>
    </row>
    <row r="36" spans="1:3" s="424" customFormat="1" ht="12" customHeight="1">
      <c r="A36" s="13" t="s">
        <v>101</v>
      </c>
      <c r="B36" s="426" t="s">
        <v>307</v>
      </c>
      <c r="C36" s="317"/>
    </row>
    <row r="37" spans="1:3" s="424" customFormat="1" ht="12" customHeight="1">
      <c r="A37" s="13" t="s">
        <v>183</v>
      </c>
      <c r="B37" s="426" t="s">
        <v>308</v>
      </c>
      <c r="C37" s="317"/>
    </row>
    <row r="38" spans="1:3" s="424" customFormat="1" ht="12" customHeight="1">
      <c r="A38" s="13" t="s">
        <v>184</v>
      </c>
      <c r="B38" s="426" t="s">
        <v>309</v>
      </c>
      <c r="C38" s="317"/>
    </row>
    <row r="39" spans="1:3" s="424" customFormat="1" ht="12" customHeight="1">
      <c r="A39" s="13" t="s">
        <v>185</v>
      </c>
      <c r="B39" s="426" t="s">
        <v>310</v>
      </c>
      <c r="C39" s="317"/>
    </row>
    <row r="40" spans="1:3" s="424" customFormat="1" ht="12" customHeight="1">
      <c r="A40" s="13" t="s">
        <v>186</v>
      </c>
      <c r="B40" s="426" t="s">
        <v>311</v>
      </c>
      <c r="C40" s="317"/>
    </row>
    <row r="41" spans="1:3" s="424" customFormat="1" ht="12" customHeight="1">
      <c r="A41" s="13" t="s">
        <v>187</v>
      </c>
      <c r="B41" s="426" t="s">
        <v>312</v>
      </c>
      <c r="C41" s="317"/>
    </row>
    <row r="42" spans="1:3" s="424" customFormat="1" ht="12" customHeight="1">
      <c r="A42" s="13" t="s">
        <v>303</v>
      </c>
      <c r="B42" s="426" t="s">
        <v>313</v>
      </c>
      <c r="C42" s="320"/>
    </row>
    <row r="43" spans="1:3" s="424" customFormat="1" ht="12" customHeight="1" thickBot="1">
      <c r="A43" s="15" t="s">
        <v>304</v>
      </c>
      <c r="B43" s="427" t="s">
        <v>314</v>
      </c>
      <c r="C43" s="414"/>
    </row>
    <row r="44" spans="1:3" s="424" customFormat="1" ht="12" customHeight="1" thickBot="1">
      <c r="A44" s="19" t="s">
        <v>24</v>
      </c>
      <c r="B44" s="20" t="s">
        <v>315</v>
      </c>
      <c r="C44" s="315">
        <f>SUM(C45:C49)</f>
        <v>0</v>
      </c>
    </row>
    <row r="45" spans="1:3" s="424" customFormat="1" ht="12" customHeight="1">
      <c r="A45" s="14" t="s">
        <v>102</v>
      </c>
      <c r="B45" s="425" t="s">
        <v>319</v>
      </c>
      <c r="C45" s="471"/>
    </row>
    <row r="46" spans="1:3" s="424" customFormat="1" ht="12" customHeight="1">
      <c r="A46" s="13" t="s">
        <v>103</v>
      </c>
      <c r="B46" s="426" t="s">
        <v>320</v>
      </c>
      <c r="C46" s="320"/>
    </row>
    <row r="47" spans="1:3" s="424" customFormat="1" ht="12" customHeight="1">
      <c r="A47" s="13" t="s">
        <v>316</v>
      </c>
      <c r="B47" s="426" t="s">
        <v>321</v>
      </c>
      <c r="C47" s="320"/>
    </row>
    <row r="48" spans="1:3" s="424" customFormat="1" ht="12" customHeight="1">
      <c r="A48" s="13" t="s">
        <v>317</v>
      </c>
      <c r="B48" s="426" t="s">
        <v>322</v>
      </c>
      <c r="C48" s="320"/>
    </row>
    <row r="49" spans="1:3" s="424" customFormat="1" ht="12" customHeight="1" thickBot="1">
      <c r="A49" s="15" t="s">
        <v>318</v>
      </c>
      <c r="B49" s="427" t="s">
        <v>323</v>
      </c>
      <c r="C49" s="414"/>
    </row>
    <row r="50" spans="1:3" s="424" customFormat="1" ht="12" customHeight="1" thickBot="1">
      <c r="A50" s="19" t="s">
        <v>188</v>
      </c>
      <c r="B50" s="20" t="s">
        <v>324</v>
      </c>
      <c r="C50" s="315">
        <f>SUM(C51:C53)</f>
        <v>0</v>
      </c>
    </row>
    <row r="51" spans="1:3" s="424" customFormat="1" ht="12" customHeight="1">
      <c r="A51" s="14" t="s">
        <v>104</v>
      </c>
      <c r="B51" s="425" t="s">
        <v>325</v>
      </c>
      <c r="C51" s="318"/>
    </row>
    <row r="52" spans="1:3" s="424" customFormat="1" ht="12" customHeight="1">
      <c r="A52" s="13" t="s">
        <v>105</v>
      </c>
      <c r="B52" s="426" t="s">
        <v>506</v>
      </c>
      <c r="C52" s="317"/>
    </row>
    <row r="53" spans="1:3" s="424" customFormat="1" ht="12" customHeight="1">
      <c r="A53" s="13" t="s">
        <v>329</v>
      </c>
      <c r="B53" s="426" t="s">
        <v>327</v>
      </c>
      <c r="C53" s="317"/>
    </row>
    <row r="54" spans="1:3" s="424" customFormat="1" ht="12" customHeight="1" thickBot="1">
      <c r="A54" s="15" t="s">
        <v>330</v>
      </c>
      <c r="B54" s="427" t="s">
        <v>328</v>
      </c>
      <c r="C54" s="319"/>
    </row>
    <row r="55" spans="1:3" s="424" customFormat="1" ht="12" customHeight="1" thickBot="1">
      <c r="A55" s="19" t="s">
        <v>26</v>
      </c>
      <c r="B55" s="310" t="s">
        <v>331</v>
      </c>
      <c r="C55" s="315">
        <f>SUM(C56:C58)</f>
        <v>0</v>
      </c>
    </row>
    <row r="56" spans="1:3" s="424" customFormat="1" ht="12" customHeight="1">
      <c r="A56" s="14" t="s">
        <v>189</v>
      </c>
      <c r="B56" s="425" t="s">
        <v>333</v>
      </c>
      <c r="C56" s="320"/>
    </row>
    <row r="57" spans="1:3" s="424" customFormat="1" ht="12" customHeight="1">
      <c r="A57" s="13" t="s">
        <v>190</v>
      </c>
      <c r="B57" s="426" t="s">
        <v>507</v>
      </c>
      <c r="C57" s="320"/>
    </row>
    <row r="58" spans="1:3" s="424" customFormat="1" ht="12" customHeight="1">
      <c r="A58" s="13" t="s">
        <v>244</v>
      </c>
      <c r="B58" s="426" t="s">
        <v>334</v>
      </c>
      <c r="C58" s="320"/>
    </row>
    <row r="59" spans="1:3" s="424" customFormat="1" ht="12" customHeight="1" thickBot="1">
      <c r="A59" s="15" t="s">
        <v>332</v>
      </c>
      <c r="B59" s="427" t="s">
        <v>335</v>
      </c>
      <c r="C59" s="320"/>
    </row>
    <row r="60" spans="1:3" s="424" customFormat="1" ht="12" customHeight="1" thickBot="1">
      <c r="A60" s="19" t="s">
        <v>27</v>
      </c>
      <c r="B60" s="20" t="s">
        <v>336</v>
      </c>
      <c r="C60" s="321">
        <f>+C5+C12+C19+C26+C33+C44+C50+C55</f>
        <v>0</v>
      </c>
    </row>
    <row r="61" spans="1:3" s="424" customFormat="1" ht="12" customHeight="1" thickBot="1">
      <c r="A61" s="428" t="s">
        <v>337</v>
      </c>
      <c r="B61" s="310" t="s">
        <v>338</v>
      </c>
      <c r="C61" s="315">
        <f>SUM(C62:C64)</f>
        <v>0</v>
      </c>
    </row>
    <row r="62" spans="1:3" s="424" customFormat="1" ht="12" customHeight="1">
      <c r="A62" s="14" t="s">
        <v>371</v>
      </c>
      <c r="B62" s="425" t="s">
        <v>339</v>
      </c>
      <c r="C62" s="320"/>
    </row>
    <row r="63" spans="1:3" s="424" customFormat="1" ht="12" customHeight="1">
      <c r="A63" s="13" t="s">
        <v>380</v>
      </c>
      <c r="B63" s="426" t="s">
        <v>340</v>
      </c>
      <c r="C63" s="320"/>
    </row>
    <row r="64" spans="1:3" s="424" customFormat="1" ht="12" customHeight="1" thickBot="1">
      <c r="A64" s="15" t="s">
        <v>381</v>
      </c>
      <c r="B64" s="429" t="s">
        <v>341</v>
      </c>
      <c r="C64" s="320"/>
    </row>
    <row r="65" spans="1:3" s="424" customFormat="1" ht="12" customHeight="1" thickBot="1">
      <c r="A65" s="428" t="s">
        <v>342</v>
      </c>
      <c r="B65" s="310" t="s">
        <v>343</v>
      </c>
      <c r="C65" s="315">
        <f>SUM(C66:C69)</f>
        <v>0</v>
      </c>
    </row>
    <row r="66" spans="1:3" s="424" customFormat="1" ht="12" customHeight="1">
      <c r="A66" s="14" t="s">
        <v>159</v>
      </c>
      <c r="B66" s="425" t="s">
        <v>344</v>
      </c>
      <c r="C66" s="320"/>
    </row>
    <row r="67" spans="1:3" s="424" customFormat="1" ht="12" customHeight="1">
      <c r="A67" s="13" t="s">
        <v>160</v>
      </c>
      <c r="B67" s="426" t="s">
        <v>345</v>
      </c>
      <c r="C67" s="320"/>
    </row>
    <row r="68" spans="1:3" s="424" customFormat="1" ht="12" customHeight="1">
      <c r="A68" s="13" t="s">
        <v>372</v>
      </c>
      <c r="B68" s="426" t="s">
        <v>346</v>
      </c>
      <c r="C68" s="320"/>
    </row>
    <row r="69" spans="1:3" s="424" customFormat="1" ht="12" customHeight="1" thickBot="1">
      <c r="A69" s="15" t="s">
        <v>373</v>
      </c>
      <c r="B69" s="427" t="s">
        <v>347</v>
      </c>
      <c r="C69" s="320"/>
    </row>
    <row r="70" spans="1:3" s="424" customFormat="1" ht="12" customHeight="1" thickBot="1">
      <c r="A70" s="428" t="s">
        <v>348</v>
      </c>
      <c r="B70" s="310" t="s">
        <v>349</v>
      </c>
      <c r="C70" s="315">
        <f>SUM(C71:C72)</f>
        <v>0</v>
      </c>
    </row>
    <row r="71" spans="1:3" s="424" customFormat="1" ht="12" customHeight="1">
      <c r="A71" s="14" t="s">
        <v>374</v>
      </c>
      <c r="B71" s="425" t="s">
        <v>350</v>
      </c>
      <c r="C71" s="320"/>
    </row>
    <row r="72" spans="1:3" s="424" customFormat="1" ht="12" customHeight="1" thickBot="1">
      <c r="A72" s="15" t="s">
        <v>375</v>
      </c>
      <c r="B72" s="427" t="s">
        <v>351</v>
      </c>
      <c r="C72" s="320"/>
    </row>
    <row r="73" spans="1:3" s="424" customFormat="1" ht="12" customHeight="1" thickBot="1">
      <c r="A73" s="428" t="s">
        <v>352</v>
      </c>
      <c r="B73" s="310" t="s">
        <v>353</v>
      </c>
      <c r="C73" s="315">
        <f>SUM(C74:C76)</f>
        <v>0</v>
      </c>
    </row>
    <row r="74" spans="1:3" s="424" customFormat="1" ht="12" customHeight="1">
      <c r="A74" s="14" t="s">
        <v>376</v>
      </c>
      <c r="B74" s="425" t="s">
        <v>354</v>
      </c>
      <c r="C74" s="320"/>
    </row>
    <row r="75" spans="1:3" s="424" customFormat="1" ht="12" customHeight="1">
      <c r="A75" s="13" t="s">
        <v>377</v>
      </c>
      <c r="B75" s="426" t="s">
        <v>355</v>
      </c>
      <c r="C75" s="320"/>
    </row>
    <row r="76" spans="1:3" s="424" customFormat="1" ht="12" customHeight="1" thickBot="1">
      <c r="A76" s="15" t="s">
        <v>378</v>
      </c>
      <c r="B76" s="427" t="s">
        <v>356</v>
      </c>
      <c r="C76" s="320"/>
    </row>
    <row r="77" spans="1:3" s="424" customFormat="1" ht="12" customHeight="1" thickBot="1">
      <c r="A77" s="428" t="s">
        <v>357</v>
      </c>
      <c r="B77" s="310" t="s">
        <v>379</v>
      </c>
      <c r="C77" s="315">
        <f>SUM(C78:C81)</f>
        <v>0</v>
      </c>
    </row>
    <row r="78" spans="1:3" s="424" customFormat="1" ht="12" customHeight="1">
      <c r="A78" s="430" t="s">
        <v>358</v>
      </c>
      <c r="B78" s="425" t="s">
        <v>359</v>
      </c>
      <c r="C78" s="320"/>
    </row>
    <row r="79" spans="1:3" s="424" customFormat="1" ht="12" customHeight="1">
      <c r="A79" s="431" t="s">
        <v>360</v>
      </c>
      <c r="B79" s="426" t="s">
        <v>361</v>
      </c>
      <c r="C79" s="320"/>
    </row>
    <row r="80" spans="1:3" s="424" customFormat="1" ht="12" customHeight="1">
      <c r="A80" s="431" t="s">
        <v>362</v>
      </c>
      <c r="B80" s="426" t="s">
        <v>363</v>
      </c>
      <c r="C80" s="320"/>
    </row>
    <row r="81" spans="1:3" s="424" customFormat="1" ht="12" customHeight="1" thickBot="1">
      <c r="A81" s="432" t="s">
        <v>364</v>
      </c>
      <c r="B81" s="427" t="s">
        <v>365</v>
      </c>
      <c r="C81" s="320"/>
    </row>
    <row r="82" spans="1:3" s="424" customFormat="1" ht="13.5" customHeight="1" thickBot="1">
      <c r="A82" s="428" t="s">
        <v>366</v>
      </c>
      <c r="B82" s="310" t="s">
        <v>367</v>
      </c>
      <c r="C82" s="472"/>
    </row>
    <row r="83" spans="1:3" s="424" customFormat="1" ht="15.75" customHeight="1" thickBot="1">
      <c r="A83" s="428" t="s">
        <v>368</v>
      </c>
      <c r="B83" s="433" t="s">
        <v>369</v>
      </c>
      <c r="C83" s="321">
        <f>+C61+C65+C70+C73+C77+C82</f>
        <v>0</v>
      </c>
    </row>
    <row r="84" spans="1:3" s="424" customFormat="1" ht="16.5" customHeight="1" thickBot="1">
      <c r="A84" s="434" t="s">
        <v>382</v>
      </c>
      <c r="B84" s="435" t="s">
        <v>370</v>
      </c>
      <c r="C84" s="321">
        <f>+C60+C83</f>
        <v>0</v>
      </c>
    </row>
    <row r="85" spans="1:3" s="424" customFormat="1" ht="83.25" customHeight="1">
      <c r="A85" s="4"/>
      <c r="B85" s="5"/>
      <c r="C85" s="322"/>
    </row>
    <row r="86" spans="1:3" ht="16.5" customHeight="1">
      <c r="A86" s="497" t="s">
        <v>48</v>
      </c>
      <c r="B86" s="497"/>
      <c r="C86" s="497"/>
    </row>
    <row r="87" spans="1:3" s="436" customFormat="1" ht="16.5" customHeight="1" thickBot="1">
      <c r="A87" s="499" t="s">
        <v>162</v>
      </c>
      <c r="B87" s="499"/>
      <c r="C87" s="150" t="s">
        <v>243</v>
      </c>
    </row>
    <row r="88" spans="1:3" ht="37.5" customHeight="1" thickBot="1">
      <c r="A88" s="22" t="s">
        <v>75</v>
      </c>
      <c r="B88" s="23" t="s">
        <v>49</v>
      </c>
      <c r="C88" s="42" t="s">
        <v>271</v>
      </c>
    </row>
    <row r="89" spans="1:3" s="423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19</v>
      </c>
      <c r="B90" s="30" t="s">
        <v>385</v>
      </c>
      <c r="C90" s="314">
        <f>SUM(C91:C95)</f>
        <v>0</v>
      </c>
    </row>
    <row r="91" spans="1:3" ht="12" customHeight="1">
      <c r="A91" s="16" t="s">
        <v>106</v>
      </c>
      <c r="B91" s="9" t="s">
        <v>50</v>
      </c>
      <c r="C91" s="316"/>
    </row>
    <row r="92" spans="1:3" ht="12" customHeight="1">
      <c r="A92" s="13" t="s">
        <v>107</v>
      </c>
      <c r="B92" s="7" t="s">
        <v>191</v>
      </c>
      <c r="C92" s="317"/>
    </row>
    <row r="93" spans="1:3" ht="12" customHeight="1">
      <c r="A93" s="13" t="s">
        <v>108</v>
      </c>
      <c r="B93" s="7" t="s">
        <v>149</v>
      </c>
      <c r="C93" s="319"/>
    </row>
    <row r="94" spans="1:3" ht="12" customHeight="1">
      <c r="A94" s="13" t="s">
        <v>109</v>
      </c>
      <c r="B94" s="10" t="s">
        <v>192</v>
      </c>
      <c r="C94" s="319"/>
    </row>
    <row r="95" spans="1:3" ht="12" customHeight="1">
      <c r="A95" s="13" t="s">
        <v>120</v>
      </c>
      <c r="B95" s="18" t="s">
        <v>193</v>
      </c>
      <c r="C95" s="319"/>
    </row>
    <row r="96" spans="1:3" ht="12" customHeight="1">
      <c r="A96" s="13" t="s">
        <v>110</v>
      </c>
      <c r="B96" s="7" t="s">
        <v>386</v>
      </c>
      <c r="C96" s="319"/>
    </row>
    <row r="97" spans="1:3" ht="12" customHeight="1">
      <c r="A97" s="13" t="s">
        <v>111</v>
      </c>
      <c r="B97" s="152" t="s">
        <v>387</v>
      </c>
      <c r="C97" s="319"/>
    </row>
    <row r="98" spans="1:3" ht="12" customHeight="1">
      <c r="A98" s="13" t="s">
        <v>121</v>
      </c>
      <c r="B98" s="153" t="s">
        <v>388</v>
      </c>
      <c r="C98" s="319"/>
    </row>
    <row r="99" spans="1:3" ht="12" customHeight="1">
      <c r="A99" s="13" t="s">
        <v>122</v>
      </c>
      <c r="B99" s="153" t="s">
        <v>389</v>
      </c>
      <c r="C99" s="319"/>
    </row>
    <row r="100" spans="1:3" ht="12" customHeight="1">
      <c r="A100" s="13" t="s">
        <v>123</v>
      </c>
      <c r="B100" s="152" t="s">
        <v>390</v>
      </c>
      <c r="C100" s="319"/>
    </row>
    <row r="101" spans="1:3" ht="12" customHeight="1">
      <c r="A101" s="13" t="s">
        <v>124</v>
      </c>
      <c r="B101" s="152" t="s">
        <v>391</v>
      </c>
      <c r="C101" s="319"/>
    </row>
    <row r="102" spans="1:3" ht="12" customHeight="1">
      <c r="A102" s="13" t="s">
        <v>126</v>
      </c>
      <c r="B102" s="153" t="s">
        <v>392</v>
      </c>
      <c r="C102" s="319"/>
    </row>
    <row r="103" spans="1:3" ht="12" customHeight="1">
      <c r="A103" s="12" t="s">
        <v>194</v>
      </c>
      <c r="B103" s="154" t="s">
        <v>393</v>
      </c>
      <c r="C103" s="319"/>
    </row>
    <row r="104" spans="1:3" ht="12" customHeight="1">
      <c r="A104" s="13" t="s">
        <v>383</v>
      </c>
      <c r="B104" s="154" t="s">
        <v>394</v>
      </c>
      <c r="C104" s="319"/>
    </row>
    <row r="105" spans="1:3" ht="12" customHeight="1" thickBot="1">
      <c r="A105" s="17" t="s">
        <v>384</v>
      </c>
      <c r="B105" s="155" t="s">
        <v>395</v>
      </c>
      <c r="C105" s="323"/>
    </row>
    <row r="106" spans="1:3" ht="12" customHeight="1" thickBot="1">
      <c r="A106" s="19" t="s">
        <v>20</v>
      </c>
      <c r="B106" s="29" t="s">
        <v>396</v>
      </c>
      <c r="C106" s="315">
        <f>+C107+C109+C111</f>
        <v>0</v>
      </c>
    </row>
    <row r="107" spans="1:3" ht="12" customHeight="1">
      <c r="A107" s="14" t="s">
        <v>112</v>
      </c>
      <c r="B107" s="7" t="s">
        <v>242</v>
      </c>
      <c r="C107" s="318"/>
    </row>
    <row r="108" spans="1:3" ht="12" customHeight="1">
      <c r="A108" s="14" t="s">
        <v>113</v>
      </c>
      <c r="B108" s="11" t="s">
        <v>400</v>
      </c>
      <c r="C108" s="318"/>
    </row>
    <row r="109" spans="1:3" ht="12" customHeight="1">
      <c r="A109" s="14" t="s">
        <v>114</v>
      </c>
      <c r="B109" s="11" t="s">
        <v>195</v>
      </c>
      <c r="C109" s="317"/>
    </row>
    <row r="110" spans="1:3" ht="12" customHeight="1">
      <c r="A110" s="14" t="s">
        <v>115</v>
      </c>
      <c r="B110" s="11" t="s">
        <v>401</v>
      </c>
      <c r="C110" s="287"/>
    </row>
    <row r="111" spans="1:3" ht="12" customHeight="1">
      <c r="A111" s="14" t="s">
        <v>116</v>
      </c>
      <c r="B111" s="312" t="s">
        <v>245</v>
      </c>
      <c r="C111" s="287"/>
    </row>
    <row r="112" spans="1:3" ht="12" customHeight="1">
      <c r="A112" s="14" t="s">
        <v>125</v>
      </c>
      <c r="B112" s="311" t="s">
        <v>508</v>
      </c>
      <c r="C112" s="287"/>
    </row>
    <row r="113" spans="1:3" ht="12" customHeight="1">
      <c r="A113" s="14" t="s">
        <v>127</v>
      </c>
      <c r="B113" s="421" t="s">
        <v>406</v>
      </c>
      <c r="C113" s="287"/>
    </row>
    <row r="114" spans="1:3" ht="15.75">
      <c r="A114" s="14" t="s">
        <v>196</v>
      </c>
      <c r="B114" s="153" t="s">
        <v>389</v>
      </c>
      <c r="C114" s="287"/>
    </row>
    <row r="115" spans="1:3" ht="12" customHeight="1">
      <c r="A115" s="14" t="s">
        <v>197</v>
      </c>
      <c r="B115" s="153" t="s">
        <v>405</v>
      </c>
      <c r="C115" s="287"/>
    </row>
    <row r="116" spans="1:3" ht="12" customHeight="1">
      <c r="A116" s="14" t="s">
        <v>198</v>
      </c>
      <c r="B116" s="153" t="s">
        <v>404</v>
      </c>
      <c r="C116" s="287"/>
    </row>
    <row r="117" spans="1:3" ht="12" customHeight="1">
      <c r="A117" s="14" t="s">
        <v>397</v>
      </c>
      <c r="B117" s="153" t="s">
        <v>392</v>
      </c>
      <c r="C117" s="287"/>
    </row>
    <row r="118" spans="1:3" ht="12" customHeight="1">
      <c r="A118" s="14" t="s">
        <v>398</v>
      </c>
      <c r="B118" s="153" t="s">
        <v>403</v>
      </c>
      <c r="C118" s="287"/>
    </row>
    <row r="119" spans="1:3" ht="16.5" thickBot="1">
      <c r="A119" s="12" t="s">
        <v>399</v>
      </c>
      <c r="B119" s="153" t="s">
        <v>402</v>
      </c>
      <c r="C119" s="288"/>
    </row>
    <row r="120" spans="1:3" ht="12" customHeight="1" thickBot="1">
      <c r="A120" s="19" t="s">
        <v>21</v>
      </c>
      <c r="B120" s="143" t="s">
        <v>407</v>
      </c>
      <c r="C120" s="315">
        <f>+C121+C122</f>
        <v>0</v>
      </c>
    </row>
    <row r="121" spans="1:3" ht="12" customHeight="1">
      <c r="A121" s="14" t="s">
        <v>95</v>
      </c>
      <c r="B121" s="8" t="s">
        <v>62</v>
      </c>
      <c r="C121" s="318"/>
    </row>
    <row r="122" spans="1:3" ht="12" customHeight="1" thickBot="1">
      <c r="A122" s="15" t="s">
        <v>96</v>
      </c>
      <c r="B122" s="11" t="s">
        <v>63</v>
      </c>
      <c r="C122" s="319"/>
    </row>
    <row r="123" spans="1:3" ht="12" customHeight="1" thickBot="1">
      <c r="A123" s="19" t="s">
        <v>22</v>
      </c>
      <c r="B123" s="143" t="s">
        <v>408</v>
      </c>
      <c r="C123" s="315">
        <f>+C90+C106+C120</f>
        <v>0</v>
      </c>
    </row>
    <row r="124" spans="1:3" ht="12" customHeight="1" thickBot="1">
      <c r="A124" s="19" t="s">
        <v>23</v>
      </c>
      <c r="B124" s="143" t="s">
        <v>409</v>
      </c>
      <c r="C124" s="315">
        <f>+C125+C126+C127</f>
        <v>0</v>
      </c>
    </row>
    <row r="125" spans="1:3" ht="12" customHeight="1">
      <c r="A125" s="14" t="s">
        <v>99</v>
      </c>
      <c r="B125" s="8" t="s">
        <v>410</v>
      </c>
      <c r="C125" s="287"/>
    </row>
    <row r="126" spans="1:3" ht="12" customHeight="1">
      <c r="A126" s="14" t="s">
        <v>100</v>
      </c>
      <c r="B126" s="8" t="s">
        <v>411</v>
      </c>
      <c r="C126" s="287"/>
    </row>
    <row r="127" spans="1:3" ht="12" customHeight="1" thickBot="1">
      <c r="A127" s="12" t="s">
        <v>101</v>
      </c>
      <c r="B127" s="6" t="s">
        <v>412</v>
      </c>
      <c r="C127" s="287"/>
    </row>
    <row r="128" spans="1:3" ht="12" customHeight="1" thickBot="1">
      <c r="A128" s="19" t="s">
        <v>24</v>
      </c>
      <c r="B128" s="143" t="s">
        <v>466</v>
      </c>
      <c r="C128" s="315">
        <f>+C129+C130+C131+C132</f>
        <v>0</v>
      </c>
    </row>
    <row r="129" spans="1:3" ht="12" customHeight="1">
      <c r="A129" s="14" t="s">
        <v>102</v>
      </c>
      <c r="B129" s="8" t="s">
        <v>413</v>
      </c>
      <c r="C129" s="287"/>
    </row>
    <row r="130" spans="1:3" ht="12" customHeight="1">
      <c r="A130" s="14" t="s">
        <v>103</v>
      </c>
      <c r="B130" s="8" t="s">
        <v>414</v>
      </c>
      <c r="C130" s="287"/>
    </row>
    <row r="131" spans="1:3" ht="12" customHeight="1">
      <c r="A131" s="14" t="s">
        <v>316</v>
      </c>
      <c r="B131" s="8" t="s">
        <v>415</v>
      </c>
      <c r="C131" s="287"/>
    </row>
    <row r="132" spans="1:3" ht="12" customHeight="1" thickBot="1">
      <c r="A132" s="12" t="s">
        <v>317</v>
      </c>
      <c r="B132" s="6" t="s">
        <v>416</v>
      </c>
      <c r="C132" s="287"/>
    </row>
    <row r="133" spans="1:3" ht="12" customHeight="1" thickBot="1">
      <c r="A133" s="19" t="s">
        <v>25</v>
      </c>
      <c r="B133" s="143" t="s">
        <v>417</v>
      </c>
      <c r="C133" s="321">
        <f>+C134+C135+C136+C137</f>
        <v>0</v>
      </c>
    </row>
    <row r="134" spans="1:3" ht="12" customHeight="1">
      <c r="A134" s="14" t="s">
        <v>104</v>
      </c>
      <c r="B134" s="8" t="s">
        <v>418</v>
      </c>
      <c r="C134" s="287"/>
    </row>
    <row r="135" spans="1:3" ht="12" customHeight="1">
      <c r="A135" s="14" t="s">
        <v>105</v>
      </c>
      <c r="B135" s="8" t="s">
        <v>428</v>
      </c>
      <c r="C135" s="287"/>
    </row>
    <row r="136" spans="1:3" ht="12" customHeight="1">
      <c r="A136" s="14" t="s">
        <v>329</v>
      </c>
      <c r="B136" s="8" t="s">
        <v>419</v>
      </c>
      <c r="C136" s="287"/>
    </row>
    <row r="137" spans="1:3" ht="12" customHeight="1" thickBot="1">
      <c r="A137" s="12" t="s">
        <v>330</v>
      </c>
      <c r="B137" s="6" t="s">
        <v>420</v>
      </c>
      <c r="C137" s="287"/>
    </row>
    <row r="138" spans="1:3" ht="12" customHeight="1" thickBot="1">
      <c r="A138" s="19" t="s">
        <v>26</v>
      </c>
      <c r="B138" s="143" t="s">
        <v>421</v>
      </c>
      <c r="C138" s="324">
        <f>+C139+C140+C141+C142</f>
        <v>0</v>
      </c>
    </row>
    <row r="139" spans="1:3" ht="12" customHeight="1">
      <c r="A139" s="14" t="s">
        <v>189</v>
      </c>
      <c r="B139" s="8" t="s">
        <v>422</v>
      </c>
      <c r="C139" s="287"/>
    </row>
    <row r="140" spans="1:3" ht="12" customHeight="1">
      <c r="A140" s="14" t="s">
        <v>190</v>
      </c>
      <c r="B140" s="8" t="s">
        <v>423</v>
      </c>
      <c r="C140" s="287"/>
    </row>
    <row r="141" spans="1:3" ht="12" customHeight="1">
      <c r="A141" s="14" t="s">
        <v>244</v>
      </c>
      <c r="B141" s="8" t="s">
        <v>424</v>
      </c>
      <c r="C141" s="287"/>
    </row>
    <row r="142" spans="1:3" ht="12" customHeight="1" thickBot="1">
      <c r="A142" s="14" t="s">
        <v>332</v>
      </c>
      <c r="B142" s="8" t="s">
        <v>425</v>
      </c>
      <c r="C142" s="287"/>
    </row>
    <row r="143" spans="1:9" ht="15" customHeight="1" thickBot="1">
      <c r="A143" s="19" t="s">
        <v>27</v>
      </c>
      <c r="B143" s="143" t="s">
        <v>426</v>
      </c>
      <c r="C143" s="437">
        <f>+C124+C128+C133+C138</f>
        <v>0</v>
      </c>
      <c r="F143" s="438"/>
      <c r="G143" s="439"/>
      <c r="H143" s="439"/>
      <c r="I143" s="439"/>
    </row>
    <row r="144" spans="1:3" s="424" customFormat="1" ht="12.75" customHeight="1" thickBot="1">
      <c r="A144" s="313" t="s">
        <v>28</v>
      </c>
      <c r="B144" s="399" t="s">
        <v>427</v>
      </c>
      <c r="C144" s="437">
        <f>+C123+C143</f>
        <v>0</v>
      </c>
    </row>
    <row r="145" ht="7.5" customHeight="1"/>
    <row r="146" spans="1:3" ht="15.75">
      <c r="A146" s="500" t="s">
        <v>429</v>
      </c>
      <c r="B146" s="500"/>
      <c r="C146" s="500"/>
    </row>
    <row r="147" spans="1:3" ht="15" customHeight="1" thickBot="1">
      <c r="A147" s="498" t="s">
        <v>163</v>
      </c>
      <c r="B147" s="498"/>
      <c r="C147" s="325" t="s">
        <v>243</v>
      </c>
    </row>
    <row r="148" spans="1:4" ht="13.5" customHeight="1" thickBot="1">
      <c r="A148" s="19">
        <v>1</v>
      </c>
      <c r="B148" s="29" t="s">
        <v>430</v>
      </c>
      <c r="C148" s="315">
        <f>+C60-C123</f>
        <v>0</v>
      </c>
      <c r="D148" s="440"/>
    </row>
    <row r="149" spans="1:3" ht="27.75" customHeight="1" thickBot="1">
      <c r="A149" s="19" t="s">
        <v>20</v>
      </c>
      <c r="B149" s="29" t="s">
        <v>431</v>
      </c>
      <c r="C149" s="315">
        <f>+C83-C143</f>
        <v>0</v>
      </c>
    </row>
  </sheetData>
  <sheetProtection sheet="1" objects="1" scenario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25" right="0.25" top="0.75" bottom="0.75" header="0.3" footer="0.3"/>
  <pageSetup fitToHeight="2" horizontalDpi="600" verticalDpi="600" orientation="portrait" paperSize="9" scale="71" r:id="rId1"/>
  <headerFooter>
    <oddHeader>&amp;C&amp;"Times New Roman CE,Félkövér"&amp;12
Nyírpazony Önkormányzat
2014. ÉVI ÖNKÉNT VÁLLALT FELADATAINAK MÉRLEGE (nincs önként vállalt feladat)
&amp;R&amp;"Times New Roman CE,Félkövér dőlt"&amp;11 1.3. melléklet a 1./2014. (III.18.)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C18" sqref="C18"/>
    </sheetView>
  </sheetViews>
  <sheetFormatPr defaultColWidth="9.00390625" defaultRowHeight="12.75"/>
  <cols>
    <col min="1" max="1" width="9.50390625" style="400" customWidth="1"/>
    <col min="2" max="2" width="91.625" style="400" customWidth="1"/>
    <col min="3" max="3" width="21.625" style="401" customWidth="1"/>
    <col min="4" max="4" width="9.00390625" style="422" customWidth="1"/>
    <col min="5" max="16384" width="9.375" style="422" customWidth="1"/>
  </cols>
  <sheetData>
    <row r="1" spans="1:3" ht="15.75" customHeight="1">
      <c r="A1" s="497" t="s">
        <v>16</v>
      </c>
      <c r="B1" s="497"/>
      <c r="C1" s="497"/>
    </row>
    <row r="2" spans="1:3" ht="15.75" customHeight="1" thickBot="1">
      <c r="A2" s="498" t="s">
        <v>161</v>
      </c>
      <c r="B2" s="498"/>
      <c r="C2" s="325" t="s">
        <v>243</v>
      </c>
    </row>
    <row r="3" spans="1:3" ht="37.5" customHeight="1" thickBot="1">
      <c r="A3" s="22" t="s">
        <v>75</v>
      </c>
      <c r="B3" s="23" t="s">
        <v>18</v>
      </c>
      <c r="C3" s="42" t="s">
        <v>271</v>
      </c>
    </row>
    <row r="4" spans="1:3" s="423" customFormat="1" ht="12" customHeight="1" thickBot="1">
      <c r="A4" s="417">
        <v>1</v>
      </c>
      <c r="B4" s="418">
        <v>2</v>
      </c>
      <c r="C4" s="419">
        <v>3</v>
      </c>
    </row>
    <row r="5" spans="1:3" s="424" customFormat="1" ht="12" customHeight="1" thickBot="1">
      <c r="A5" s="19" t="s">
        <v>19</v>
      </c>
      <c r="B5" s="20" t="s">
        <v>272</v>
      </c>
      <c r="C5" s="315">
        <f>+C6+C7+C8+C9+C10+C11</f>
        <v>0</v>
      </c>
    </row>
    <row r="6" spans="1:3" s="424" customFormat="1" ht="12" customHeight="1">
      <c r="A6" s="14" t="s">
        <v>106</v>
      </c>
      <c r="B6" s="425" t="s">
        <v>273</v>
      </c>
      <c r="C6" s="318"/>
    </row>
    <row r="7" spans="1:3" s="424" customFormat="1" ht="12" customHeight="1">
      <c r="A7" s="13" t="s">
        <v>107</v>
      </c>
      <c r="B7" s="426" t="s">
        <v>274</v>
      </c>
      <c r="C7" s="317"/>
    </row>
    <row r="8" spans="1:3" s="424" customFormat="1" ht="12" customHeight="1">
      <c r="A8" s="13" t="s">
        <v>108</v>
      </c>
      <c r="B8" s="426" t="s">
        <v>275</v>
      </c>
      <c r="C8" s="317"/>
    </row>
    <row r="9" spans="1:3" s="424" customFormat="1" ht="12" customHeight="1">
      <c r="A9" s="13" t="s">
        <v>109</v>
      </c>
      <c r="B9" s="426" t="s">
        <v>276</v>
      </c>
      <c r="C9" s="317"/>
    </row>
    <row r="10" spans="1:3" s="424" customFormat="1" ht="12" customHeight="1">
      <c r="A10" s="13" t="s">
        <v>158</v>
      </c>
      <c r="B10" s="426" t="s">
        <v>277</v>
      </c>
      <c r="C10" s="317"/>
    </row>
    <row r="11" spans="1:3" s="424" customFormat="1" ht="12" customHeight="1" thickBot="1">
      <c r="A11" s="15" t="s">
        <v>110</v>
      </c>
      <c r="B11" s="427" t="s">
        <v>278</v>
      </c>
      <c r="C11" s="317"/>
    </row>
    <row r="12" spans="1:3" s="424" customFormat="1" ht="12" customHeight="1" thickBot="1">
      <c r="A12" s="19" t="s">
        <v>20</v>
      </c>
      <c r="B12" s="310" t="s">
        <v>279</v>
      </c>
      <c r="C12" s="315">
        <f>+C13+C14+C15+C16+C17</f>
        <v>76605</v>
      </c>
    </row>
    <row r="13" spans="1:3" s="424" customFormat="1" ht="12" customHeight="1">
      <c r="A13" s="14" t="s">
        <v>112</v>
      </c>
      <c r="B13" s="425" t="s">
        <v>280</v>
      </c>
      <c r="C13" s="318"/>
    </row>
    <row r="14" spans="1:3" s="424" customFormat="1" ht="12" customHeight="1">
      <c r="A14" s="13" t="s">
        <v>113</v>
      </c>
      <c r="B14" s="426" t="s">
        <v>281</v>
      </c>
      <c r="C14" s="317"/>
    </row>
    <row r="15" spans="1:3" s="424" customFormat="1" ht="12" customHeight="1">
      <c r="A15" s="13" t="s">
        <v>114</v>
      </c>
      <c r="B15" s="426" t="s">
        <v>502</v>
      </c>
      <c r="C15" s="317"/>
    </row>
    <row r="16" spans="1:3" s="424" customFormat="1" ht="12" customHeight="1">
      <c r="A16" s="13" t="s">
        <v>115</v>
      </c>
      <c r="B16" s="426" t="s">
        <v>503</v>
      </c>
      <c r="C16" s="317"/>
    </row>
    <row r="17" spans="1:3" s="424" customFormat="1" ht="12" customHeight="1">
      <c r="A17" s="13" t="s">
        <v>116</v>
      </c>
      <c r="B17" s="426" t="s">
        <v>282</v>
      </c>
      <c r="C17" s="317">
        <v>76605</v>
      </c>
    </row>
    <row r="18" spans="1:3" s="424" customFormat="1" ht="12" customHeight="1" thickBot="1">
      <c r="A18" s="15" t="s">
        <v>125</v>
      </c>
      <c r="B18" s="427" t="s">
        <v>283</v>
      </c>
      <c r="C18" s="319"/>
    </row>
    <row r="19" spans="1:3" s="424" customFormat="1" ht="12" customHeight="1" thickBot="1">
      <c r="A19" s="19" t="s">
        <v>21</v>
      </c>
      <c r="B19" s="20" t="s">
        <v>284</v>
      </c>
      <c r="C19" s="315">
        <f>+C20+C21+C22+C23+C24</f>
        <v>0</v>
      </c>
    </row>
    <row r="20" spans="1:3" s="424" customFormat="1" ht="12" customHeight="1">
      <c r="A20" s="14" t="s">
        <v>95</v>
      </c>
      <c r="B20" s="425" t="s">
        <v>285</v>
      </c>
      <c r="C20" s="318"/>
    </row>
    <row r="21" spans="1:3" s="424" customFormat="1" ht="12" customHeight="1">
      <c r="A21" s="13" t="s">
        <v>96</v>
      </c>
      <c r="B21" s="426" t="s">
        <v>286</v>
      </c>
      <c r="C21" s="317"/>
    </row>
    <row r="22" spans="1:3" s="424" customFormat="1" ht="12" customHeight="1">
      <c r="A22" s="13" t="s">
        <v>97</v>
      </c>
      <c r="B22" s="426" t="s">
        <v>504</v>
      </c>
      <c r="C22" s="317"/>
    </row>
    <row r="23" spans="1:3" s="424" customFormat="1" ht="12" customHeight="1">
      <c r="A23" s="13" t="s">
        <v>98</v>
      </c>
      <c r="B23" s="426" t="s">
        <v>505</v>
      </c>
      <c r="C23" s="317"/>
    </row>
    <row r="24" spans="1:3" s="424" customFormat="1" ht="12" customHeight="1">
      <c r="A24" s="13" t="s">
        <v>179</v>
      </c>
      <c r="B24" s="426" t="s">
        <v>287</v>
      </c>
      <c r="C24" s="317"/>
    </row>
    <row r="25" spans="1:3" s="424" customFormat="1" ht="12" customHeight="1" thickBot="1">
      <c r="A25" s="15" t="s">
        <v>180</v>
      </c>
      <c r="B25" s="427" t="s">
        <v>288</v>
      </c>
      <c r="C25" s="319"/>
    </row>
    <row r="26" spans="1:3" s="424" customFormat="1" ht="12" customHeight="1" thickBot="1">
      <c r="A26" s="19" t="s">
        <v>181</v>
      </c>
      <c r="B26" s="20" t="s">
        <v>289</v>
      </c>
      <c r="C26" s="321">
        <f>+C27+C30+C31+C32</f>
        <v>170</v>
      </c>
    </row>
    <row r="27" spans="1:3" s="424" customFormat="1" ht="12" customHeight="1">
      <c r="A27" s="14" t="s">
        <v>290</v>
      </c>
      <c r="B27" s="425" t="s">
        <v>296</v>
      </c>
      <c r="C27" s="420">
        <f>+C28+C29</f>
        <v>0</v>
      </c>
    </row>
    <row r="28" spans="1:3" s="424" customFormat="1" ht="12" customHeight="1">
      <c r="A28" s="13" t="s">
        <v>291</v>
      </c>
      <c r="B28" s="426" t="s">
        <v>297</v>
      </c>
      <c r="C28" s="317"/>
    </row>
    <row r="29" spans="1:3" s="424" customFormat="1" ht="12" customHeight="1">
      <c r="A29" s="13" t="s">
        <v>292</v>
      </c>
      <c r="B29" s="426" t="s">
        <v>298</v>
      </c>
      <c r="C29" s="317"/>
    </row>
    <row r="30" spans="1:3" s="424" customFormat="1" ht="12" customHeight="1">
      <c r="A30" s="13" t="s">
        <v>293</v>
      </c>
      <c r="B30" s="426" t="s">
        <v>299</v>
      </c>
      <c r="C30" s="317"/>
    </row>
    <row r="31" spans="1:3" s="424" customFormat="1" ht="12" customHeight="1">
      <c r="A31" s="13" t="s">
        <v>294</v>
      </c>
      <c r="B31" s="426" t="s">
        <v>300</v>
      </c>
      <c r="C31" s="317"/>
    </row>
    <row r="32" spans="1:3" s="424" customFormat="1" ht="12" customHeight="1" thickBot="1">
      <c r="A32" s="15" t="s">
        <v>295</v>
      </c>
      <c r="B32" s="427" t="s">
        <v>301</v>
      </c>
      <c r="C32" s="319">
        <v>170</v>
      </c>
    </row>
    <row r="33" spans="1:3" s="424" customFormat="1" ht="12" customHeight="1" thickBot="1">
      <c r="A33" s="19" t="s">
        <v>23</v>
      </c>
      <c r="B33" s="20" t="s">
        <v>302</v>
      </c>
      <c r="C33" s="315">
        <f>SUM(C34:C43)</f>
        <v>70</v>
      </c>
    </row>
    <row r="34" spans="1:3" s="424" customFormat="1" ht="12" customHeight="1">
      <c r="A34" s="14" t="s">
        <v>99</v>
      </c>
      <c r="B34" s="425" t="s">
        <v>305</v>
      </c>
      <c r="C34" s="318"/>
    </row>
    <row r="35" spans="1:3" s="424" customFormat="1" ht="12" customHeight="1">
      <c r="A35" s="13" t="s">
        <v>100</v>
      </c>
      <c r="B35" s="426" t="s">
        <v>306</v>
      </c>
      <c r="C35" s="317"/>
    </row>
    <row r="36" spans="1:3" s="424" customFormat="1" ht="12" customHeight="1">
      <c r="A36" s="13" t="s">
        <v>101</v>
      </c>
      <c r="B36" s="426" t="s">
        <v>307</v>
      </c>
      <c r="C36" s="317"/>
    </row>
    <row r="37" spans="1:3" s="424" customFormat="1" ht="12" customHeight="1">
      <c r="A37" s="13" t="s">
        <v>183</v>
      </c>
      <c r="B37" s="426" t="s">
        <v>308</v>
      </c>
      <c r="C37" s="317"/>
    </row>
    <row r="38" spans="1:3" s="424" customFormat="1" ht="12" customHeight="1">
      <c r="A38" s="13" t="s">
        <v>184</v>
      </c>
      <c r="B38" s="426" t="s">
        <v>309</v>
      </c>
      <c r="C38" s="317"/>
    </row>
    <row r="39" spans="1:3" s="424" customFormat="1" ht="12" customHeight="1">
      <c r="A39" s="13" t="s">
        <v>185</v>
      </c>
      <c r="B39" s="426" t="s">
        <v>310</v>
      </c>
      <c r="C39" s="317"/>
    </row>
    <row r="40" spans="1:3" s="424" customFormat="1" ht="12" customHeight="1">
      <c r="A40" s="13" t="s">
        <v>186</v>
      </c>
      <c r="B40" s="426" t="s">
        <v>311</v>
      </c>
      <c r="C40" s="317"/>
    </row>
    <row r="41" spans="1:3" s="424" customFormat="1" ht="12" customHeight="1">
      <c r="A41" s="13" t="s">
        <v>187</v>
      </c>
      <c r="B41" s="426" t="s">
        <v>312</v>
      </c>
      <c r="C41" s="317"/>
    </row>
    <row r="42" spans="1:3" s="424" customFormat="1" ht="12" customHeight="1">
      <c r="A42" s="13" t="s">
        <v>303</v>
      </c>
      <c r="B42" s="426" t="s">
        <v>313</v>
      </c>
      <c r="C42" s="320"/>
    </row>
    <row r="43" spans="1:3" s="424" customFormat="1" ht="12" customHeight="1" thickBot="1">
      <c r="A43" s="15" t="s">
        <v>304</v>
      </c>
      <c r="B43" s="427" t="s">
        <v>314</v>
      </c>
      <c r="C43" s="414">
        <v>70</v>
      </c>
    </row>
    <row r="44" spans="1:3" s="424" customFormat="1" ht="12" customHeight="1" thickBot="1">
      <c r="A44" s="19" t="s">
        <v>24</v>
      </c>
      <c r="B44" s="20" t="s">
        <v>315</v>
      </c>
      <c r="C44" s="315">
        <f>SUM(C45:C49)</f>
        <v>0</v>
      </c>
    </row>
    <row r="45" spans="1:3" s="424" customFormat="1" ht="12" customHeight="1">
      <c r="A45" s="14" t="s">
        <v>102</v>
      </c>
      <c r="B45" s="425" t="s">
        <v>319</v>
      </c>
      <c r="C45" s="471"/>
    </row>
    <row r="46" spans="1:3" s="424" customFormat="1" ht="12" customHeight="1">
      <c r="A46" s="13" t="s">
        <v>103</v>
      </c>
      <c r="B46" s="426" t="s">
        <v>320</v>
      </c>
      <c r="C46" s="320"/>
    </row>
    <row r="47" spans="1:3" s="424" customFormat="1" ht="12" customHeight="1">
      <c r="A47" s="13" t="s">
        <v>316</v>
      </c>
      <c r="B47" s="426" t="s">
        <v>321</v>
      </c>
      <c r="C47" s="320"/>
    </row>
    <row r="48" spans="1:3" s="424" customFormat="1" ht="12" customHeight="1">
      <c r="A48" s="13" t="s">
        <v>317</v>
      </c>
      <c r="B48" s="426" t="s">
        <v>322</v>
      </c>
      <c r="C48" s="320"/>
    </row>
    <row r="49" spans="1:3" s="424" customFormat="1" ht="12" customHeight="1" thickBot="1">
      <c r="A49" s="15" t="s">
        <v>318</v>
      </c>
      <c r="B49" s="427" t="s">
        <v>323</v>
      </c>
      <c r="C49" s="414"/>
    </row>
    <row r="50" spans="1:3" s="424" customFormat="1" ht="12" customHeight="1" thickBot="1">
      <c r="A50" s="19" t="s">
        <v>188</v>
      </c>
      <c r="B50" s="20" t="s">
        <v>324</v>
      </c>
      <c r="C50" s="315">
        <f>SUM(C51:C53)</f>
        <v>0</v>
      </c>
    </row>
    <row r="51" spans="1:3" s="424" customFormat="1" ht="12" customHeight="1">
      <c r="A51" s="14" t="s">
        <v>104</v>
      </c>
      <c r="B51" s="425" t="s">
        <v>325</v>
      </c>
      <c r="C51" s="318"/>
    </row>
    <row r="52" spans="1:3" s="424" customFormat="1" ht="12" customHeight="1">
      <c r="A52" s="13" t="s">
        <v>105</v>
      </c>
      <c r="B52" s="426" t="s">
        <v>506</v>
      </c>
      <c r="C52" s="317"/>
    </row>
    <row r="53" spans="1:3" s="424" customFormat="1" ht="12" customHeight="1">
      <c r="A53" s="13" t="s">
        <v>329</v>
      </c>
      <c r="B53" s="426" t="s">
        <v>327</v>
      </c>
      <c r="C53" s="317"/>
    </row>
    <row r="54" spans="1:3" s="424" customFormat="1" ht="12" customHeight="1" thickBot="1">
      <c r="A54" s="15" t="s">
        <v>330</v>
      </c>
      <c r="B54" s="427" t="s">
        <v>328</v>
      </c>
      <c r="C54" s="319"/>
    </row>
    <row r="55" spans="1:3" s="424" customFormat="1" ht="12" customHeight="1" thickBot="1">
      <c r="A55" s="19" t="s">
        <v>26</v>
      </c>
      <c r="B55" s="310" t="s">
        <v>331</v>
      </c>
      <c r="C55" s="315">
        <f>SUM(C56:C58)</f>
        <v>0</v>
      </c>
    </row>
    <row r="56" spans="1:3" s="424" customFormat="1" ht="12" customHeight="1">
      <c r="A56" s="14" t="s">
        <v>189</v>
      </c>
      <c r="B56" s="425" t="s">
        <v>333</v>
      </c>
      <c r="C56" s="320"/>
    </row>
    <row r="57" spans="1:3" s="424" customFormat="1" ht="12" customHeight="1">
      <c r="A57" s="13" t="s">
        <v>190</v>
      </c>
      <c r="B57" s="426" t="s">
        <v>507</v>
      </c>
      <c r="C57" s="320"/>
    </row>
    <row r="58" spans="1:3" s="424" customFormat="1" ht="12" customHeight="1">
      <c r="A58" s="13" t="s">
        <v>244</v>
      </c>
      <c r="B58" s="426" t="s">
        <v>334</v>
      </c>
      <c r="C58" s="320"/>
    </row>
    <row r="59" spans="1:3" s="424" customFormat="1" ht="12" customHeight="1" thickBot="1">
      <c r="A59" s="15" t="s">
        <v>332</v>
      </c>
      <c r="B59" s="427" t="s">
        <v>335</v>
      </c>
      <c r="C59" s="320"/>
    </row>
    <row r="60" spans="1:3" s="424" customFormat="1" ht="12" customHeight="1" thickBot="1">
      <c r="A60" s="19" t="s">
        <v>27</v>
      </c>
      <c r="B60" s="20" t="s">
        <v>336</v>
      </c>
      <c r="C60" s="321">
        <f>+C5+C12+C19+C26+C33+C44+C50+C55</f>
        <v>76845</v>
      </c>
    </row>
    <row r="61" spans="1:3" s="424" customFormat="1" ht="12" customHeight="1" thickBot="1">
      <c r="A61" s="428" t="s">
        <v>337</v>
      </c>
      <c r="B61" s="310" t="s">
        <v>338</v>
      </c>
      <c r="C61" s="315">
        <f>SUM(C62:C64)</f>
        <v>0</v>
      </c>
    </row>
    <row r="62" spans="1:3" s="424" customFormat="1" ht="12" customHeight="1">
      <c r="A62" s="14" t="s">
        <v>371</v>
      </c>
      <c r="B62" s="425" t="s">
        <v>339</v>
      </c>
      <c r="C62" s="320"/>
    </row>
    <row r="63" spans="1:3" s="424" customFormat="1" ht="12" customHeight="1">
      <c r="A63" s="13" t="s">
        <v>380</v>
      </c>
      <c r="B63" s="426" t="s">
        <v>340</v>
      </c>
      <c r="C63" s="320"/>
    </row>
    <row r="64" spans="1:3" s="424" customFormat="1" ht="12" customHeight="1" thickBot="1">
      <c r="A64" s="15" t="s">
        <v>381</v>
      </c>
      <c r="B64" s="429" t="s">
        <v>341</v>
      </c>
      <c r="C64" s="320"/>
    </row>
    <row r="65" spans="1:3" s="424" customFormat="1" ht="12" customHeight="1" thickBot="1">
      <c r="A65" s="428" t="s">
        <v>342</v>
      </c>
      <c r="B65" s="310" t="s">
        <v>343</v>
      </c>
      <c r="C65" s="315">
        <f>SUM(C66:C69)</f>
        <v>0</v>
      </c>
    </row>
    <row r="66" spans="1:3" s="424" customFormat="1" ht="12" customHeight="1">
      <c r="A66" s="14" t="s">
        <v>159</v>
      </c>
      <c r="B66" s="425" t="s">
        <v>344</v>
      </c>
      <c r="C66" s="320"/>
    </row>
    <row r="67" spans="1:3" s="424" customFormat="1" ht="12" customHeight="1">
      <c r="A67" s="13" t="s">
        <v>160</v>
      </c>
      <c r="B67" s="426" t="s">
        <v>345</v>
      </c>
      <c r="C67" s="320"/>
    </row>
    <row r="68" spans="1:3" s="424" customFormat="1" ht="12" customHeight="1">
      <c r="A68" s="13" t="s">
        <v>372</v>
      </c>
      <c r="B68" s="426" t="s">
        <v>346</v>
      </c>
      <c r="C68" s="320"/>
    </row>
    <row r="69" spans="1:3" s="424" customFormat="1" ht="12" customHeight="1" thickBot="1">
      <c r="A69" s="15" t="s">
        <v>373</v>
      </c>
      <c r="B69" s="427" t="s">
        <v>347</v>
      </c>
      <c r="C69" s="320"/>
    </row>
    <row r="70" spans="1:3" s="424" customFormat="1" ht="12" customHeight="1" thickBot="1">
      <c r="A70" s="428" t="s">
        <v>348</v>
      </c>
      <c r="B70" s="310" t="s">
        <v>349</v>
      </c>
      <c r="C70" s="315">
        <f>SUM(C71:C72)</f>
        <v>0</v>
      </c>
    </row>
    <row r="71" spans="1:3" s="424" customFormat="1" ht="12" customHeight="1">
      <c r="A71" s="14" t="s">
        <v>374</v>
      </c>
      <c r="B71" s="425" t="s">
        <v>350</v>
      </c>
      <c r="C71" s="320"/>
    </row>
    <row r="72" spans="1:3" s="424" customFormat="1" ht="12" customHeight="1" thickBot="1">
      <c r="A72" s="15" t="s">
        <v>375</v>
      </c>
      <c r="B72" s="427" t="s">
        <v>351</v>
      </c>
      <c r="C72" s="320"/>
    </row>
    <row r="73" spans="1:3" s="424" customFormat="1" ht="12" customHeight="1" thickBot="1">
      <c r="A73" s="428" t="s">
        <v>352</v>
      </c>
      <c r="B73" s="310" t="s">
        <v>353</v>
      </c>
      <c r="C73" s="315">
        <f>SUM(C74:C76)</f>
        <v>0</v>
      </c>
    </row>
    <row r="74" spans="1:3" s="424" customFormat="1" ht="12" customHeight="1">
      <c r="A74" s="14" t="s">
        <v>376</v>
      </c>
      <c r="B74" s="425" t="s">
        <v>354</v>
      </c>
      <c r="C74" s="320"/>
    </row>
    <row r="75" spans="1:3" s="424" customFormat="1" ht="12" customHeight="1">
      <c r="A75" s="13" t="s">
        <v>377</v>
      </c>
      <c r="B75" s="426" t="s">
        <v>355</v>
      </c>
      <c r="C75" s="320"/>
    </row>
    <row r="76" spans="1:3" s="424" customFormat="1" ht="12" customHeight="1" thickBot="1">
      <c r="A76" s="15" t="s">
        <v>378</v>
      </c>
      <c r="B76" s="427" t="s">
        <v>356</v>
      </c>
      <c r="C76" s="320"/>
    </row>
    <row r="77" spans="1:3" s="424" customFormat="1" ht="12" customHeight="1" thickBot="1">
      <c r="A77" s="428" t="s">
        <v>357</v>
      </c>
      <c r="B77" s="310" t="s">
        <v>379</v>
      </c>
      <c r="C77" s="315">
        <f>SUM(C78:C81)</f>
        <v>0</v>
      </c>
    </row>
    <row r="78" spans="1:3" s="424" customFormat="1" ht="12" customHeight="1">
      <c r="A78" s="430" t="s">
        <v>358</v>
      </c>
      <c r="B78" s="425" t="s">
        <v>359</v>
      </c>
      <c r="C78" s="320"/>
    </row>
    <row r="79" spans="1:3" s="424" customFormat="1" ht="12" customHeight="1">
      <c r="A79" s="431" t="s">
        <v>360</v>
      </c>
      <c r="B79" s="426" t="s">
        <v>361</v>
      </c>
      <c r="C79" s="320"/>
    </row>
    <row r="80" spans="1:3" s="424" customFormat="1" ht="12" customHeight="1">
      <c r="A80" s="431" t="s">
        <v>362</v>
      </c>
      <c r="B80" s="426" t="s">
        <v>363</v>
      </c>
      <c r="C80" s="320"/>
    </row>
    <row r="81" spans="1:3" s="424" customFormat="1" ht="12" customHeight="1" thickBot="1">
      <c r="A81" s="432" t="s">
        <v>364</v>
      </c>
      <c r="B81" s="427" t="s">
        <v>365</v>
      </c>
      <c r="C81" s="320"/>
    </row>
    <row r="82" spans="1:3" s="424" customFormat="1" ht="13.5" customHeight="1" thickBot="1">
      <c r="A82" s="428" t="s">
        <v>366</v>
      </c>
      <c r="B82" s="310" t="s">
        <v>367</v>
      </c>
      <c r="C82" s="472"/>
    </row>
    <row r="83" spans="1:3" s="424" customFormat="1" ht="15.75" customHeight="1" thickBot="1">
      <c r="A83" s="428" t="s">
        <v>368</v>
      </c>
      <c r="B83" s="433" t="s">
        <v>369</v>
      </c>
      <c r="C83" s="321">
        <f>+C61+C65+C70+C73+C77+C82</f>
        <v>0</v>
      </c>
    </row>
    <row r="84" spans="1:3" s="424" customFormat="1" ht="16.5" customHeight="1" thickBot="1">
      <c r="A84" s="434" t="s">
        <v>382</v>
      </c>
      <c r="B84" s="435" t="s">
        <v>370</v>
      </c>
      <c r="C84" s="321">
        <f>+C60+C83</f>
        <v>76845</v>
      </c>
    </row>
    <row r="85" spans="1:3" s="424" customFormat="1" ht="83.25" customHeight="1">
      <c r="A85" s="4"/>
      <c r="B85" s="5"/>
      <c r="C85" s="322"/>
    </row>
    <row r="86" spans="1:3" ht="16.5" customHeight="1">
      <c r="A86" s="497" t="s">
        <v>48</v>
      </c>
      <c r="B86" s="497"/>
      <c r="C86" s="497"/>
    </row>
    <row r="87" spans="1:3" s="436" customFormat="1" ht="16.5" customHeight="1" thickBot="1">
      <c r="A87" s="499" t="s">
        <v>162</v>
      </c>
      <c r="B87" s="499"/>
      <c r="C87" s="150" t="s">
        <v>243</v>
      </c>
    </row>
    <row r="88" spans="1:3" ht="37.5" customHeight="1" thickBot="1">
      <c r="A88" s="22" t="s">
        <v>75</v>
      </c>
      <c r="B88" s="23" t="s">
        <v>49</v>
      </c>
      <c r="C88" s="42" t="s">
        <v>271</v>
      </c>
    </row>
    <row r="89" spans="1:3" s="423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19</v>
      </c>
      <c r="B90" s="30" t="s">
        <v>385</v>
      </c>
      <c r="C90" s="314">
        <f>SUM(C91:C95)</f>
        <v>76845</v>
      </c>
    </row>
    <row r="91" spans="1:3" ht="12" customHeight="1">
      <c r="A91" s="16" t="s">
        <v>106</v>
      </c>
      <c r="B91" s="9" t="s">
        <v>50</v>
      </c>
      <c r="C91" s="316">
        <v>29852</v>
      </c>
    </row>
    <row r="92" spans="1:3" ht="12" customHeight="1">
      <c r="A92" s="13" t="s">
        <v>107</v>
      </c>
      <c r="B92" s="7" t="s">
        <v>191</v>
      </c>
      <c r="C92" s="317">
        <v>8060</v>
      </c>
    </row>
    <row r="93" spans="1:3" ht="12" customHeight="1">
      <c r="A93" s="13" t="s">
        <v>108</v>
      </c>
      <c r="B93" s="7" t="s">
        <v>149</v>
      </c>
      <c r="C93" s="319">
        <v>12433</v>
      </c>
    </row>
    <row r="94" spans="1:3" ht="12" customHeight="1">
      <c r="A94" s="13" t="s">
        <v>109</v>
      </c>
      <c r="B94" s="10" t="s">
        <v>192</v>
      </c>
      <c r="C94" s="319">
        <v>26500</v>
      </c>
    </row>
    <row r="95" spans="1:3" ht="12" customHeight="1">
      <c r="A95" s="13" t="s">
        <v>120</v>
      </c>
      <c r="B95" s="18" t="s">
        <v>193</v>
      </c>
      <c r="C95" s="319"/>
    </row>
    <row r="96" spans="1:3" ht="12" customHeight="1">
      <c r="A96" s="13" t="s">
        <v>110</v>
      </c>
      <c r="B96" s="7" t="s">
        <v>386</v>
      </c>
      <c r="C96" s="319"/>
    </row>
    <row r="97" spans="1:3" ht="12" customHeight="1">
      <c r="A97" s="13" t="s">
        <v>111</v>
      </c>
      <c r="B97" s="152" t="s">
        <v>387</v>
      </c>
      <c r="C97" s="319"/>
    </row>
    <row r="98" spans="1:3" ht="12" customHeight="1">
      <c r="A98" s="13" t="s">
        <v>121</v>
      </c>
      <c r="B98" s="153" t="s">
        <v>388</v>
      </c>
      <c r="C98" s="319"/>
    </row>
    <row r="99" spans="1:3" ht="12" customHeight="1">
      <c r="A99" s="13" t="s">
        <v>122</v>
      </c>
      <c r="B99" s="153" t="s">
        <v>389</v>
      </c>
      <c r="C99" s="319"/>
    </row>
    <row r="100" spans="1:3" ht="12" customHeight="1">
      <c r="A100" s="13" t="s">
        <v>123</v>
      </c>
      <c r="B100" s="152" t="s">
        <v>390</v>
      </c>
      <c r="C100" s="319"/>
    </row>
    <row r="101" spans="1:3" ht="12" customHeight="1">
      <c r="A101" s="13" t="s">
        <v>124</v>
      </c>
      <c r="B101" s="152" t="s">
        <v>391</v>
      </c>
      <c r="C101" s="319"/>
    </row>
    <row r="102" spans="1:3" ht="12" customHeight="1">
      <c r="A102" s="13" t="s">
        <v>126</v>
      </c>
      <c r="B102" s="153" t="s">
        <v>392</v>
      </c>
      <c r="C102" s="319"/>
    </row>
    <row r="103" spans="1:3" ht="12" customHeight="1">
      <c r="A103" s="12" t="s">
        <v>194</v>
      </c>
      <c r="B103" s="154" t="s">
        <v>393</v>
      </c>
      <c r="C103" s="319"/>
    </row>
    <row r="104" spans="1:3" ht="12" customHeight="1">
      <c r="A104" s="13" t="s">
        <v>383</v>
      </c>
      <c r="B104" s="154" t="s">
        <v>394</v>
      </c>
      <c r="C104" s="319"/>
    </row>
    <row r="105" spans="1:3" ht="12" customHeight="1" thickBot="1">
      <c r="A105" s="17" t="s">
        <v>384</v>
      </c>
      <c r="B105" s="155" t="s">
        <v>395</v>
      </c>
      <c r="C105" s="323"/>
    </row>
    <row r="106" spans="1:3" ht="12" customHeight="1" thickBot="1">
      <c r="A106" s="19" t="s">
        <v>20</v>
      </c>
      <c r="B106" s="29" t="s">
        <v>396</v>
      </c>
      <c r="C106" s="315">
        <f>+C107+C109+C111</f>
        <v>0</v>
      </c>
    </row>
    <row r="107" spans="1:3" ht="12" customHeight="1">
      <c r="A107" s="14" t="s">
        <v>112</v>
      </c>
      <c r="B107" s="7" t="s">
        <v>242</v>
      </c>
      <c r="C107" s="318"/>
    </row>
    <row r="108" spans="1:3" ht="12" customHeight="1">
      <c r="A108" s="14" t="s">
        <v>113</v>
      </c>
      <c r="B108" s="11" t="s">
        <v>400</v>
      </c>
      <c r="C108" s="318"/>
    </row>
    <row r="109" spans="1:3" ht="12" customHeight="1">
      <c r="A109" s="14" t="s">
        <v>114</v>
      </c>
      <c r="B109" s="11" t="s">
        <v>195</v>
      </c>
      <c r="C109" s="317"/>
    </row>
    <row r="110" spans="1:3" ht="12" customHeight="1">
      <c r="A110" s="14" t="s">
        <v>115</v>
      </c>
      <c r="B110" s="11" t="s">
        <v>401</v>
      </c>
      <c r="C110" s="287"/>
    </row>
    <row r="111" spans="1:3" ht="12" customHeight="1">
      <c r="A111" s="14" t="s">
        <v>116</v>
      </c>
      <c r="B111" s="312" t="s">
        <v>245</v>
      </c>
      <c r="C111" s="287"/>
    </row>
    <row r="112" spans="1:3" ht="12" customHeight="1">
      <c r="A112" s="14" t="s">
        <v>125</v>
      </c>
      <c r="B112" s="311" t="s">
        <v>508</v>
      </c>
      <c r="C112" s="287"/>
    </row>
    <row r="113" spans="1:3" ht="12" customHeight="1">
      <c r="A113" s="14" t="s">
        <v>127</v>
      </c>
      <c r="B113" s="421" t="s">
        <v>406</v>
      </c>
      <c r="C113" s="287"/>
    </row>
    <row r="114" spans="1:3" ht="15.75">
      <c r="A114" s="14" t="s">
        <v>196</v>
      </c>
      <c r="B114" s="153" t="s">
        <v>389</v>
      </c>
      <c r="C114" s="287"/>
    </row>
    <row r="115" spans="1:3" ht="12" customHeight="1">
      <c r="A115" s="14" t="s">
        <v>197</v>
      </c>
      <c r="B115" s="153" t="s">
        <v>405</v>
      </c>
      <c r="C115" s="287"/>
    </row>
    <row r="116" spans="1:3" ht="12" customHeight="1">
      <c r="A116" s="14" t="s">
        <v>198</v>
      </c>
      <c r="B116" s="153" t="s">
        <v>404</v>
      </c>
      <c r="C116" s="287"/>
    </row>
    <row r="117" spans="1:3" ht="12" customHeight="1">
      <c r="A117" s="14" t="s">
        <v>397</v>
      </c>
      <c r="B117" s="153" t="s">
        <v>392</v>
      </c>
      <c r="C117" s="287"/>
    </row>
    <row r="118" spans="1:3" ht="12" customHeight="1">
      <c r="A118" s="14" t="s">
        <v>398</v>
      </c>
      <c r="B118" s="153" t="s">
        <v>403</v>
      </c>
      <c r="C118" s="287"/>
    </row>
    <row r="119" spans="1:3" ht="16.5" thickBot="1">
      <c r="A119" s="12" t="s">
        <v>399</v>
      </c>
      <c r="B119" s="153" t="s">
        <v>402</v>
      </c>
      <c r="C119" s="288"/>
    </row>
    <row r="120" spans="1:3" ht="12" customHeight="1" thickBot="1">
      <c r="A120" s="19" t="s">
        <v>21</v>
      </c>
      <c r="B120" s="143" t="s">
        <v>407</v>
      </c>
      <c r="C120" s="315">
        <f>+C121+C122</f>
        <v>0</v>
      </c>
    </row>
    <row r="121" spans="1:3" ht="12" customHeight="1">
      <c r="A121" s="14" t="s">
        <v>95</v>
      </c>
      <c r="B121" s="8" t="s">
        <v>62</v>
      </c>
      <c r="C121" s="318"/>
    </row>
    <row r="122" spans="1:3" ht="12" customHeight="1" thickBot="1">
      <c r="A122" s="15" t="s">
        <v>96</v>
      </c>
      <c r="B122" s="11" t="s">
        <v>63</v>
      </c>
      <c r="C122" s="319"/>
    </row>
    <row r="123" spans="1:3" ht="12" customHeight="1" thickBot="1">
      <c r="A123" s="19" t="s">
        <v>22</v>
      </c>
      <c r="B123" s="143" t="s">
        <v>408</v>
      </c>
      <c r="C123" s="315">
        <f>+C90+C106+C120</f>
        <v>76845</v>
      </c>
    </row>
    <row r="124" spans="1:3" ht="12" customHeight="1" thickBot="1">
      <c r="A124" s="19" t="s">
        <v>23</v>
      </c>
      <c r="B124" s="143" t="s">
        <v>409</v>
      </c>
      <c r="C124" s="315">
        <f>+C125+C126+C127</f>
        <v>0</v>
      </c>
    </row>
    <row r="125" spans="1:3" ht="12" customHeight="1">
      <c r="A125" s="14" t="s">
        <v>99</v>
      </c>
      <c r="B125" s="8" t="s">
        <v>410</v>
      </c>
      <c r="C125" s="287"/>
    </row>
    <row r="126" spans="1:3" ht="12" customHeight="1">
      <c r="A126" s="14" t="s">
        <v>100</v>
      </c>
      <c r="B126" s="8" t="s">
        <v>411</v>
      </c>
      <c r="C126" s="287"/>
    </row>
    <row r="127" spans="1:3" ht="12" customHeight="1" thickBot="1">
      <c r="A127" s="12" t="s">
        <v>101</v>
      </c>
      <c r="B127" s="6" t="s">
        <v>412</v>
      </c>
      <c r="C127" s="287"/>
    </row>
    <row r="128" spans="1:3" ht="12" customHeight="1" thickBot="1">
      <c r="A128" s="19" t="s">
        <v>24</v>
      </c>
      <c r="B128" s="143" t="s">
        <v>466</v>
      </c>
      <c r="C128" s="315">
        <f>+C129+C130+C131+C132</f>
        <v>0</v>
      </c>
    </row>
    <row r="129" spans="1:3" ht="12" customHeight="1">
      <c r="A129" s="14" t="s">
        <v>102</v>
      </c>
      <c r="B129" s="8" t="s">
        <v>413</v>
      </c>
      <c r="C129" s="287"/>
    </row>
    <row r="130" spans="1:3" ht="12" customHeight="1">
      <c r="A130" s="14" t="s">
        <v>103</v>
      </c>
      <c r="B130" s="8" t="s">
        <v>414</v>
      </c>
      <c r="C130" s="287"/>
    </row>
    <row r="131" spans="1:3" ht="12" customHeight="1">
      <c r="A131" s="14" t="s">
        <v>316</v>
      </c>
      <c r="B131" s="8" t="s">
        <v>415</v>
      </c>
      <c r="C131" s="287"/>
    </row>
    <row r="132" spans="1:3" ht="12" customHeight="1" thickBot="1">
      <c r="A132" s="12" t="s">
        <v>317</v>
      </c>
      <c r="B132" s="6" t="s">
        <v>416</v>
      </c>
      <c r="C132" s="287"/>
    </row>
    <row r="133" spans="1:3" ht="12" customHeight="1" thickBot="1">
      <c r="A133" s="19" t="s">
        <v>25</v>
      </c>
      <c r="B133" s="143" t="s">
        <v>417</v>
      </c>
      <c r="C133" s="321">
        <f>+C134+C135+C136+C137</f>
        <v>0</v>
      </c>
    </row>
    <row r="134" spans="1:3" ht="12" customHeight="1">
      <c r="A134" s="14" t="s">
        <v>104</v>
      </c>
      <c r="B134" s="8" t="s">
        <v>418</v>
      </c>
      <c r="C134" s="287"/>
    </row>
    <row r="135" spans="1:3" ht="12" customHeight="1">
      <c r="A135" s="14" t="s">
        <v>105</v>
      </c>
      <c r="B135" s="8" t="s">
        <v>428</v>
      </c>
      <c r="C135" s="287"/>
    </row>
    <row r="136" spans="1:3" ht="12" customHeight="1">
      <c r="A136" s="14" t="s">
        <v>329</v>
      </c>
      <c r="B136" s="8" t="s">
        <v>419</v>
      </c>
      <c r="C136" s="287"/>
    </row>
    <row r="137" spans="1:3" ht="12" customHeight="1" thickBot="1">
      <c r="A137" s="12" t="s">
        <v>330</v>
      </c>
      <c r="B137" s="6" t="s">
        <v>420</v>
      </c>
      <c r="C137" s="287"/>
    </row>
    <row r="138" spans="1:3" ht="12" customHeight="1" thickBot="1">
      <c r="A138" s="19" t="s">
        <v>26</v>
      </c>
      <c r="B138" s="143" t="s">
        <v>421</v>
      </c>
      <c r="C138" s="324">
        <f>+C139+C140+C141+C142</f>
        <v>0</v>
      </c>
    </row>
    <row r="139" spans="1:3" ht="12" customHeight="1">
      <c r="A139" s="14" t="s">
        <v>189</v>
      </c>
      <c r="B139" s="8" t="s">
        <v>422</v>
      </c>
      <c r="C139" s="287"/>
    </row>
    <row r="140" spans="1:3" ht="12" customHeight="1">
      <c r="A140" s="14" t="s">
        <v>190</v>
      </c>
      <c r="B140" s="8" t="s">
        <v>423</v>
      </c>
      <c r="C140" s="287"/>
    </row>
    <row r="141" spans="1:3" ht="12" customHeight="1">
      <c r="A141" s="14" t="s">
        <v>244</v>
      </c>
      <c r="B141" s="8" t="s">
        <v>424</v>
      </c>
      <c r="C141" s="287"/>
    </row>
    <row r="142" spans="1:3" ht="12" customHeight="1" thickBot="1">
      <c r="A142" s="14" t="s">
        <v>332</v>
      </c>
      <c r="B142" s="8" t="s">
        <v>425</v>
      </c>
      <c r="C142" s="287"/>
    </row>
    <row r="143" spans="1:9" ht="15" customHeight="1" thickBot="1">
      <c r="A143" s="19" t="s">
        <v>27</v>
      </c>
      <c r="B143" s="143" t="s">
        <v>426</v>
      </c>
      <c r="C143" s="437">
        <f>+C124+C128+C133+C138</f>
        <v>0</v>
      </c>
      <c r="F143" s="438"/>
      <c r="G143" s="439"/>
      <c r="H143" s="439"/>
      <c r="I143" s="439"/>
    </row>
    <row r="144" spans="1:3" s="424" customFormat="1" ht="12.75" customHeight="1" thickBot="1">
      <c r="A144" s="313" t="s">
        <v>28</v>
      </c>
      <c r="B144" s="399" t="s">
        <v>427</v>
      </c>
      <c r="C144" s="437">
        <f>+C123+C143</f>
        <v>76845</v>
      </c>
    </row>
    <row r="145" ht="7.5" customHeight="1"/>
    <row r="146" spans="1:3" ht="15.75">
      <c r="A146" s="500" t="s">
        <v>429</v>
      </c>
      <c r="B146" s="500"/>
      <c r="C146" s="500"/>
    </row>
    <row r="147" spans="1:3" ht="15" customHeight="1" thickBot="1">
      <c r="A147" s="498" t="s">
        <v>163</v>
      </c>
      <c r="B147" s="498"/>
      <c r="C147" s="325" t="s">
        <v>243</v>
      </c>
    </row>
    <row r="148" spans="1:4" ht="13.5" customHeight="1" thickBot="1">
      <c r="A148" s="19">
        <v>1</v>
      </c>
      <c r="B148" s="29" t="s">
        <v>430</v>
      </c>
      <c r="C148" s="315">
        <f>+C60-C123</f>
        <v>0</v>
      </c>
      <c r="D148" s="440"/>
    </row>
    <row r="149" spans="1:3" ht="27.75" customHeight="1" thickBot="1">
      <c r="A149" s="19" t="s">
        <v>20</v>
      </c>
      <c r="B149" s="29" t="s">
        <v>431</v>
      </c>
      <c r="C149" s="315">
        <f>+C83-C143</f>
        <v>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Nyírpazony Önkormányzat
2014. ÉVI KÖLTSÉGVETÉS
ÁLLAMI (ÁLLAMIGAZGATÁSI) FELADATOK MÉRLEGE
&amp;R&amp;"Times New Roman CE,Félkövér dőlt"&amp;11 1.4. melléklet a 1./2014. (III.18.)önkormányzati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F1" sqref="F1:F30"/>
    </sheetView>
  </sheetViews>
  <sheetFormatPr defaultColWidth="9.00390625" defaultRowHeight="12.75"/>
  <cols>
    <col min="1" max="1" width="6.875" style="56" customWidth="1"/>
    <col min="2" max="2" width="55.125" style="203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9.75" customHeight="1">
      <c r="B1" s="337" t="s">
        <v>166</v>
      </c>
      <c r="C1" s="338"/>
      <c r="D1" s="338"/>
      <c r="E1" s="338"/>
      <c r="F1" s="503" t="s">
        <v>432</v>
      </c>
    </row>
    <row r="2" spans="5:6" ht="14.25" thickBot="1">
      <c r="E2" s="339" t="s">
        <v>66</v>
      </c>
      <c r="F2" s="503"/>
    </row>
    <row r="3" spans="1:6" ht="18" customHeight="1" thickBot="1">
      <c r="A3" s="501" t="s">
        <v>75</v>
      </c>
      <c r="B3" s="340" t="s">
        <v>58</v>
      </c>
      <c r="C3" s="341"/>
      <c r="D3" s="340" t="s">
        <v>60</v>
      </c>
      <c r="E3" s="342"/>
      <c r="F3" s="503"/>
    </row>
    <row r="4" spans="1:6" s="343" customFormat="1" ht="35.25" customHeight="1" thickBot="1">
      <c r="A4" s="502"/>
      <c r="B4" s="204" t="s">
        <v>67</v>
      </c>
      <c r="C4" s="205" t="s">
        <v>271</v>
      </c>
      <c r="D4" s="204" t="s">
        <v>67</v>
      </c>
      <c r="E4" s="52" t="s">
        <v>271</v>
      </c>
      <c r="F4" s="503"/>
    </row>
    <row r="5" spans="1:6" s="348" customFormat="1" ht="12" customHeight="1" thickBot="1">
      <c r="A5" s="344">
        <v>1</v>
      </c>
      <c r="B5" s="345">
        <v>2</v>
      </c>
      <c r="C5" s="346" t="s">
        <v>21</v>
      </c>
      <c r="D5" s="345" t="s">
        <v>22</v>
      </c>
      <c r="E5" s="347" t="s">
        <v>23</v>
      </c>
      <c r="F5" s="503"/>
    </row>
    <row r="6" spans="1:6" ht="12.75" customHeight="1">
      <c r="A6" s="349" t="s">
        <v>19</v>
      </c>
      <c r="B6" s="350" t="s">
        <v>433</v>
      </c>
      <c r="C6" s="326">
        <v>160648</v>
      </c>
      <c r="D6" s="350" t="s">
        <v>68</v>
      </c>
      <c r="E6" s="332">
        <v>112631</v>
      </c>
      <c r="F6" s="503"/>
    </row>
    <row r="7" spans="1:6" ht="12.75" customHeight="1">
      <c r="A7" s="351" t="s">
        <v>20</v>
      </c>
      <c r="B7" s="352" t="s">
        <v>434</v>
      </c>
      <c r="C7" s="327">
        <v>51450</v>
      </c>
      <c r="D7" s="352" t="s">
        <v>191</v>
      </c>
      <c r="E7" s="333">
        <v>27359</v>
      </c>
      <c r="F7" s="503"/>
    </row>
    <row r="8" spans="1:6" ht="12.75" customHeight="1">
      <c r="A8" s="351" t="s">
        <v>21</v>
      </c>
      <c r="B8" s="352" t="s">
        <v>469</v>
      </c>
      <c r="C8" s="327"/>
      <c r="D8" s="352" t="s">
        <v>248</v>
      </c>
      <c r="E8" s="333">
        <v>60709</v>
      </c>
      <c r="F8" s="503"/>
    </row>
    <row r="9" spans="1:6" ht="12.75" customHeight="1">
      <c r="A9" s="351" t="s">
        <v>22</v>
      </c>
      <c r="B9" s="352" t="s">
        <v>182</v>
      </c>
      <c r="C9" s="327">
        <v>38120</v>
      </c>
      <c r="D9" s="352" t="s">
        <v>192</v>
      </c>
      <c r="E9" s="333">
        <v>32050</v>
      </c>
      <c r="F9" s="503"/>
    </row>
    <row r="10" spans="1:6" ht="12.75" customHeight="1">
      <c r="A10" s="351" t="s">
        <v>23</v>
      </c>
      <c r="B10" s="353" t="s">
        <v>435</v>
      </c>
      <c r="C10" s="327"/>
      <c r="D10" s="352" t="s">
        <v>193</v>
      </c>
      <c r="E10" s="333">
        <v>31202</v>
      </c>
      <c r="F10" s="503"/>
    </row>
    <row r="11" spans="1:6" ht="12.75" customHeight="1">
      <c r="A11" s="351" t="s">
        <v>24</v>
      </c>
      <c r="B11" s="352" t="s">
        <v>436</v>
      </c>
      <c r="C11" s="328"/>
      <c r="D11" s="352" t="s">
        <v>51</v>
      </c>
      <c r="E11" s="333">
        <v>1000</v>
      </c>
      <c r="F11" s="503"/>
    </row>
    <row r="12" spans="1:6" ht="12.75" customHeight="1">
      <c r="A12" s="351" t="s">
        <v>25</v>
      </c>
      <c r="B12" s="352" t="s">
        <v>314</v>
      </c>
      <c r="C12" s="327">
        <v>1500</v>
      </c>
      <c r="D12" s="47"/>
      <c r="E12" s="333"/>
      <c r="F12" s="503"/>
    </row>
    <row r="13" spans="1:6" ht="12.75" customHeight="1">
      <c r="A13" s="351" t="s">
        <v>26</v>
      </c>
      <c r="B13" s="47"/>
      <c r="C13" s="327"/>
      <c r="D13" s="47"/>
      <c r="E13" s="333"/>
      <c r="F13" s="503"/>
    </row>
    <row r="14" spans="1:6" ht="12.75" customHeight="1">
      <c r="A14" s="351" t="s">
        <v>27</v>
      </c>
      <c r="B14" s="441"/>
      <c r="C14" s="328"/>
      <c r="D14" s="47"/>
      <c r="E14" s="333"/>
      <c r="F14" s="503"/>
    </row>
    <row r="15" spans="1:6" ht="12.75" customHeight="1">
      <c r="A15" s="351" t="s">
        <v>28</v>
      </c>
      <c r="B15" s="47"/>
      <c r="C15" s="327"/>
      <c r="D15" s="47"/>
      <c r="E15" s="333"/>
      <c r="F15" s="503"/>
    </row>
    <row r="16" spans="1:6" ht="12.75" customHeight="1">
      <c r="A16" s="351" t="s">
        <v>29</v>
      </c>
      <c r="B16" s="47"/>
      <c r="C16" s="327"/>
      <c r="D16" s="47"/>
      <c r="E16" s="333"/>
      <c r="F16" s="503"/>
    </row>
    <row r="17" spans="1:6" ht="12.75" customHeight="1" thickBot="1">
      <c r="A17" s="351" t="s">
        <v>30</v>
      </c>
      <c r="B17" s="58"/>
      <c r="C17" s="329"/>
      <c r="D17" s="47"/>
      <c r="E17" s="334"/>
      <c r="F17" s="503"/>
    </row>
    <row r="18" spans="1:6" ht="15.75" customHeight="1" thickBot="1">
      <c r="A18" s="354" t="s">
        <v>31</v>
      </c>
      <c r="B18" s="144" t="s">
        <v>470</v>
      </c>
      <c r="C18" s="330">
        <f>+C6+C7+C9+C10+C12+C13+C14+C15+C16+C17</f>
        <v>251718</v>
      </c>
      <c r="D18" s="144" t="s">
        <v>444</v>
      </c>
      <c r="E18" s="335">
        <f>SUM(E6:E17)</f>
        <v>264951</v>
      </c>
      <c r="F18" s="503"/>
    </row>
    <row r="19" spans="1:6" ht="12.75" customHeight="1">
      <c r="A19" s="355" t="s">
        <v>32</v>
      </c>
      <c r="B19" s="356" t="s">
        <v>439</v>
      </c>
      <c r="C19" s="494">
        <f>+C20+C21+C22+C23</f>
        <v>0</v>
      </c>
      <c r="D19" s="357" t="s">
        <v>199</v>
      </c>
      <c r="E19" s="336"/>
      <c r="F19" s="503"/>
    </row>
    <row r="20" spans="1:6" ht="12.75" customHeight="1">
      <c r="A20" s="358" t="s">
        <v>33</v>
      </c>
      <c r="B20" s="357" t="s">
        <v>240</v>
      </c>
      <c r="C20" s="91"/>
      <c r="D20" s="357" t="s">
        <v>443</v>
      </c>
      <c r="E20" s="92"/>
      <c r="F20" s="503"/>
    </row>
    <row r="21" spans="1:6" ht="12.75" customHeight="1">
      <c r="A21" s="358" t="s">
        <v>34</v>
      </c>
      <c r="B21" s="357" t="s">
        <v>241</v>
      </c>
      <c r="C21" s="91"/>
      <c r="D21" s="357" t="s">
        <v>164</v>
      </c>
      <c r="E21" s="92"/>
      <c r="F21" s="503"/>
    </row>
    <row r="22" spans="1:6" ht="12.75" customHeight="1">
      <c r="A22" s="358" t="s">
        <v>35</v>
      </c>
      <c r="B22" s="357" t="s">
        <v>246</v>
      </c>
      <c r="C22" s="91"/>
      <c r="D22" s="357" t="s">
        <v>165</v>
      </c>
      <c r="E22" s="92"/>
      <c r="F22" s="503"/>
    </row>
    <row r="23" spans="1:6" ht="12.75" customHeight="1">
      <c r="A23" s="358" t="s">
        <v>36</v>
      </c>
      <c r="B23" s="357" t="s">
        <v>247</v>
      </c>
      <c r="C23" s="91"/>
      <c r="D23" s="356" t="s">
        <v>249</v>
      </c>
      <c r="E23" s="92"/>
      <c r="F23" s="503"/>
    </row>
    <row r="24" spans="1:6" ht="12.75" customHeight="1">
      <c r="A24" s="358" t="s">
        <v>37</v>
      </c>
      <c r="B24" s="357" t="s">
        <v>440</v>
      </c>
      <c r="C24" s="359">
        <f>+C25+C26</f>
        <v>13233</v>
      </c>
      <c r="D24" s="357" t="s">
        <v>200</v>
      </c>
      <c r="E24" s="92"/>
      <c r="F24" s="503"/>
    </row>
    <row r="25" spans="1:6" ht="12.75" customHeight="1">
      <c r="A25" s="355" t="s">
        <v>38</v>
      </c>
      <c r="B25" s="356" t="s">
        <v>437</v>
      </c>
      <c r="C25" s="331">
        <v>13233</v>
      </c>
      <c r="D25" s="350" t="s">
        <v>201</v>
      </c>
      <c r="E25" s="336"/>
      <c r="F25" s="503"/>
    </row>
    <row r="26" spans="1:6" ht="12.75" customHeight="1" thickBot="1">
      <c r="A26" s="358" t="s">
        <v>39</v>
      </c>
      <c r="B26" s="357" t="s">
        <v>438</v>
      </c>
      <c r="C26" s="91"/>
      <c r="D26" s="47"/>
      <c r="E26" s="92"/>
      <c r="F26" s="503"/>
    </row>
    <row r="27" spans="1:6" ht="15.75" customHeight="1" thickBot="1">
      <c r="A27" s="354" t="s">
        <v>40</v>
      </c>
      <c r="B27" s="144" t="s">
        <v>441</v>
      </c>
      <c r="C27" s="330">
        <f>+C19+C24</f>
        <v>13233</v>
      </c>
      <c r="D27" s="144" t="s">
        <v>445</v>
      </c>
      <c r="E27" s="335">
        <f>SUM(E19:E26)</f>
        <v>0</v>
      </c>
      <c r="F27" s="503"/>
    </row>
    <row r="28" spans="1:6" ht="13.5" thickBot="1">
      <c r="A28" s="354" t="s">
        <v>41</v>
      </c>
      <c r="B28" s="360" t="s">
        <v>442</v>
      </c>
      <c r="C28" s="361">
        <f>+C18+C27</f>
        <v>264951</v>
      </c>
      <c r="D28" s="360" t="s">
        <v>446</v>
      </c>
      <c r="E28" s="361">
        <f>+E18+E27</f>
        <v>264951</v>
      </c>
      <c r="F28" s="503"/>
    </row>
    <row r="29" spans="1:6" ht="13.5" thickBot="1">
      <c r="A29" s="354" t="s">
        <v>42</v>
      </c>
      <c r="B29" s="360" t="s">
        <v>177</v>
      </c>
      <c r="C29" s="361">
        <f>IF(C18-E18&lt;0,E18-C18,"-")</f>
        <v>13233</v>
      </c>
      <c r="D29" s="360" t="s">
        <v>178</v>
      </c>
      <c r="E29" s="361" t="str">
        <f>IF(C18-E18&gt;0,C18-E18,"-")</f>
        <v>-</v>
      </c>
      <c r="F29" s="503"/>
    </row>
    <row r="30" spans="1:6" ht="13.5" thickBot="1">
      <c r="A30" s="354" t="s">
        <v>43</v>
      </c>
      <c r="B30" s="360" t="s">
        <v>250</v>
      </c>
      <c r="C30" s="361">
        <f>IF(C18+C19-E28&lt;0,E28-(C18+C19),"-")</f>
        <v>13233</v>
      </c>
      <c r="D30" s="360" t="s">
        <v>251</v>
      </c>
      <c r="E30" s="361" t="str">
        <f>IF(C18+C19-E28&gt;0,C18+C19-E28,"-")</f>
        <v>-</v>
      </c>
      <c r="F30" s="503"/>
    </row>
    <row r="31" spans="2:4" ht="18.75">
      <c r="B31" s="504"/>
      <c r="C31" s="504"/>
      <c r="D31" s="504"/>
    </row>
  </sheetData>
  <sheetProtection sheet="1" objects="1" scenarios="1"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56" customWidth="1"/>
    <col min="2" max="2" width="55.125" style="203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1.5">
      <c r="B1" s="337" t="s">
        <v>167</v>
      </c>
      <c r="C1" s="338"/>
      <c r="D1" s="338"/>
      <c r="E1" s="338"/>
      <c r="F1" s="503" t="s">
        <v>447</v>
      </c>
    </row>
    <row r="2" spans="5:6" ht="14.25" thickBot="1">
      <c r="E2" s="339" t="s">
        <v>66</v>
      </c>
      <c r="F2" s="503"/>
    </row>
    <row r="3" spans="1:6" ht="13.5" thickBot="1">
      <c r="A3" s="505" t="s">
        <v>75</v>
      </c>
      <c r="B3" s="340" t="s">
        <v>58</v>
      </c>
      <c r="C3" s="341"/>
      <c r="D3" s="340" t="s">
        <v>60</v>
      </c>
      <c r="E3" s="342"/>
      <c r="F3" s="503"/>
    </row>
    <row r="4" spans="1:6" s="343" customFormat="1" ht="24.75" thickBot="1">
      <c r="A4" s="506"/>
      <c r="B4" s="204" t="s">
        <v>67</v>
      </c>
      <c r="C4" s="205" t="s">
        <v>271</v>
      </c>
      <c r="D4" s="204" t="s">
        <v>67</v>
      </c>
      <c r="E4" s="205" t="s">
        <v>271</v>
      </c>
      <c r="F4" s="503"/>
    </row>
    <row r="5" spans="1:6" s="343" customFormat="1" ht="13.5" thickBot="1">
      <c r="A5" s="344">
        <v>1</v>
      </c>
      <c r="B5" s="345">
        <v>2</v>
      </c>
      <c r="C5" s="346">
        <v>3</v>
      </c>
      <c r="D5" s="345">
        <v>4</v>
      </c>
      <c r="E5" s="347">
        <v>5</v>
      </c>
      <c r="F5" s="503"/>
    </row>
    <row r="6" spans="1:6" ht="12.75" customHeight="1">
      <c r="A6" s="349" t="s">
        <v>19</v>
      </c>
      <c r="B6" s="350" t="s">
        <v>448</v>
      </c>
      <c r="C6" s="326">
        <v>103607</v>
      </c>
      <c r="D6" s="350" t="s">
        <v>242</v>
      </c>
      <c r="E6" s="332"/>
      <c r="F6" s="503"/>
    </row>
    <row r="7" spans="1:6" ht="12.75">
      <c r="A7" s="351" t="s">
        <v>20</v>
      </c>
      <c r="B7" s="352" t="s">
        <v>449</v>
      </c>
      <c r="C7" s="327">
        <v>75607</v>
      </c>
      <c r="D7" s="352" t="s">
        <v>454</v>
      </c>
      <c r="E7" s="333"/>
      <c r="F7" s="503"/>
    </row>
    <row r="8" spans="1:6" ht="12.75" customHeight="1">
      <c r="A8" s="351" t="s">
        <v>21</v>
      </c>
      <c r="B8" s="352" t="s">
        <v>11</v>
      </c>
      <c r="C8" s="327">
        <v>1630</v>
      </c>
      <c r="D8" s="352" t="s">
        <v>195</v>
      </c>
      <c r="E8" s="333">
        <v>110904</v>
      </c>
      <c r="F8" s="503"/>
    </row>
    <row r="9" spans="1:6" ht="12.75" customHeight="1">
      <c r="A9" s="351" t="s">
        <v>22</v>
      </c>
      <c r="B9" s="352" t="s">
        <v>450</v>
      </c>
      <c r="C9" s="327"/>
      <c r="D9" s="352" t="s">
        <v>455</v>
      </c>
      <c r="E9" s="333">
        <v>82904</v>
      </c>
      <c r="F9" s="503"/>
    </row>
    <row r="10" spans="1:6" ht="12.75" customHeight="1">
      <c r="A10" s="351" t="s">
        <v>23</v>
      </c>
      <c r="B10" s="352" t="s">
        <v>451</v>
      </c>
      <c r="C10" s="327"/>
      <c r="D10" s="352" t="s">
        <v>245</v>
      </c>
      <c r="E10" s="333">
        <v>300</v>
      </c>
      <c r="F10" s="503"/>
    </row>
    <row r="11" spans="1:6" ht="12.75" customHeight="1">
      <c r="A11" s="351" t="s">
        <v>24</v>
      </c>
      <c r="B11" s="352" t="s">
        <v>452</v>
      </c>
      <c r="C11" s="328"/>
      <c r="D11" s="47"/>
      <c r="E11" s="333"/>
      <c r="F11" s="503"/>
    </row>
    <row r="12" spans="1:6" ht="12.75" customHeight="1">
      <c r="A12" s="351" t="s">
        <v>25</v>
      </c>
      <c r="B12" s="47"/>
      <c r="C12" s="327"/>
      <c r="D12" s="47"/>
      <c r="E12" s="333"/>
      <c r="F12" s="503"/>
    </row>
    <row r="13" spans="1:6" ht="12.75" customHeight="1">
      <c r="A13" s="351" t="s">
        <v>26</v>
      </c>
      <c r="B13" s="47"/>
      <c r="C13" s="327"/>
      <c r="D13" s="47"/>
      <c r="E13" s="333"/>
      <c r="F13" s="503"/>
    </row>
    <row r="14" spans="1:6" ht="12.75" customHeight="1">
      <c r="A14" s="351" t="s">
        <v>27</v>
      </c>
      <c r="B14" s="47"/>
      <c r="C14" s="328"/>
      <c r="D14" s="47"/>
      <c r="E14" s="333"/>
      <c r="F14" s="503"/>
    </row>
    <row r="15" spans="1:6" ht="12.75">
      <c r="A15" s="351" t="s">
        <v>28</v>
      </c>
      <c r="B15" s="47"/>
      <c r="C15" s="328"/>
      <c r="D15" s="47"/>
      <c r="E15" s="333"/>
      <c r="F15" s="503"/>
    </row>
    <row r="16" spans="1:6" ht="12.75" customHeight="1" thickBot="1">
      <c r="A16" s="411" t="s">
        <v>29</v>
      </c>
      <c r="B16" s="442"/>
      <c r="C16" s="413"/>
      <c r="D16" s="412" t="s">
        <v>51</v>
      </c>
      <c r="E16" s="383"/>
      <c r="F16" s="503"/>
    </row>
    <row r="17" spans="1:6" ht="15.75" customHeight="1" thickBot="1">
      <c r="A17" s="354" t="s">
        <v>30</v>
      </c>
      <c r="B17" s="144" t="s">
        <v>471</v>
      </c>
      <c r="C17" s="330">
        <f>+C6+C8+C9+C11+C12+C13+C14+C15+C16</f>
        <v>105237</v>
      </c>
      <c r="D17" s="144" t="s">
        <v>472</v>
      </c>
      <c r="E17" s="335">
        <f>+E6+E8+E10+E11+E12+E13+E14+E15+E16</f>
        <v>111204</v>
      </c>
      <c r="F17" s="503"/>
    </row>
    <row r="18" spans="1:6" ht="12.75" customHeight="1">
      <c r="A18" s="349" t="s">
        <v>31</v>
      </c>
      <c r="B18" s="364" t="s">
        <v>263</v>
      </c>
      <c r="C18" s="371">
        <f>+C19+C20+C21+C22+C23</f>
        <v>0</v>
      </c>
      <c r="D18" s="357" t="s">
        <v>199</v>
      </c>
      <c r="E18" s="89"/>
      <c r="F18" s="503"/>
    </row>
    <row r="19" spans="1:6" ht="12.75" customHeight="1">
      <c r="A19" s="351" t="s">
        <v>32</v>
      </c>
      <c r="B19" s="365" t="s">
        <v>252</v>
      </c>
      <c r="C19" s="91"/>
      <c r="D19" s="357" t="s">
        <v>202</v>
      </c>
      <c r="E19" s="92"/>
      <c r="F19" s="503"/>
    </row>
    <row r="20" spans="1:6" ht="12.75" customHeight="1">
      <c r="A20" s="349" t="s">
        <v>33</v>
      </c>
      <c r="B20" s="365" t="s">
        <v>253</v>
      </c>
      <c r="C20" s="91"/>
      <c r="D20" s="357" t="s">
        <v>164</v>
      </c>
      <c r="E20" s="92"/>
      <c r="F20" s="503"/>
    </row>
    <row r="21" spans="1:6" ht="12.75" customHeight="1">
      <c r="A21" s="351" t="s">
        <v>34</v>
      </c>
      <c r="B21" s="365" t="s">
        <v>254</v>
      </c>
      <c r="C21" s="91"/>
      <c r="D21" s="357" t="s">
        <v>165</v>
      </c>
      <c r="E21" s="92"/>
      <c r="F21" s="503"/>
    </row>
    <row r="22" spans="1:6" ht="12.75" customHeight="1">
      <c r="A22" s="349" t="s">
        <v>35</v>
      </c>
      <c r="B22" s="365" t="s">
        <v>255</v>
      </c>
      <c r="C22" s="91"/>
      <c r="D22" s="356" t="s">
        <v>249</v>
      </c>
      <c r="E22" s="92"/>
      <c r="F22" s="503"/>
    </row>
    <row r="23" spans="1:6" ht="12.75" customHeight="1">
      <c r="A23" s="351" t="s">
        <v>36</v>
      </c>
      <c r="B23" s="366" t="s">
        <v>256</v>
      </c>
      <c r="C23" s="91"/>
      <c r="D23" s="357" t="s">
        <v>203</v>
      </c>
      <c r="E23" s="92"/>
      <c r="F23" s="503"/>
    </row>
    <row r="24" spans="1:6" ht="12.75" customHeight="1">
      <c r="A24" s="349" t="s">
        <v>37</v>
      </c>
      <c r="B24" s="367" t="s">
        <v>257</v>
      </c>
      <c r="C24" s="359">
        <f>+C25+C26+C27+C28+C29</f>
        <v>5967</v>
      </c>
      <c r="D24" s="368" t="s">
        <v>201</v>
      </c>
      <c r="E24" s="92"/>
      <c r="F24" s="503"/>
    </row>
    <row r="25" spans="1:6" ht="12.75" customHeight="1">
      <c r="A25" s="351" t="s">
        <v>38</v>
      </c>
      <c r="B25" s="366" t="s">
        <v>258</v>
      </c>
      <c r="C25" s="91"/>
      <c r="D25" s="368" t="s">
        <v>456</v>
      </c>
      <c r="E25" s="92"/>
      <c r="F25" s="503"/>
    </row>
    <row r="26" spans="1:6" ht="12.75" customHeight="1">
      <c r="A26" s="349" t="s">
        <v>39</v>
      </c>
      <c r="B26" s="366" t="s">
        <v>259</v>
      </c>
      <c r="C26" s="91"/>
      <c r="D26" s="363"/>
      <c r="E26" s="92"/>
      <c r="F26" s="503"/>
    </row>
    <row r="27" spans="1:6" ht="12.75" customHeight="1">
      <c r="A27" s="351" t="s">
        <v>40</v>
      </c>
      <c r="B27" s="365" t="s">
        <v>260</v>
      </c>
      <c r="C27" s="91">
        <v>5967</v>
      </c>
      <c r="D27" s="141"/>
      <c r="E27" s="92"/>
      <c r="F27" s="503"/>
    </row>
    <row r="28" spans="1:6" ht="12.75" customHeight="1">
      <c r="A28" s="349" t="s">
        <v>41</v>
      </c>
      <c r="B28" s="369" t="s">
        <v>261</v>
      </c>
      <c r="C28" s="91"/>
      <c r="D28" s="47"/>
      <c r="E28" s="92"/>
      <c r="F28" s="503"/>
    </row>
    <row r="29" spans="1:6" ht="12.75" customHeight="1" thickBot="1">
      <c r="A29" s="351" t="s">
        <v>42</v>
      </c>
      <c r="B29" s="370" t="s">
        <v>262</v>
      </c>
      <c r="C29" s="91"/>
      <c r="D29" s="141"/>
      <c r="E29" s="92"/>
      <c r="F29" s="503"/>
    </row>
    <row r="30" spans="1:6" ht="21.75" customHeight="1" thickBot="1">
      <c r="A30" s="354" t="s">
        <v>43</v>
      </c>
      <c r="B30" s="144" t="s">
        <v>453</v>
      </c>
      <c r="C30" s="330">
        <f>+C18+C24</f>
        <v>5967</v>
      </c>
      <c r="D30" s="144" t="s">
        <v>457</v>
      </c>
      <c r="E30" s="335">
        <f>SUM(E18:E29)</f>
        <v>0</v>
      </c>
      <c r="F30" s="503"/>
    </row>
    <row r="31" spans="1:6" ht="13.5" thickBot="1">
      <c r="A31" s="354" t="s">
        <v>44</v>
      </c>
      <c r="B31" s="360" t="s">
        <v>458</v>
      </c>
      <c r="C31" s="361">
        <f>+C17+C30</f>
        <v>111204</v>
      </c>
      <c r="D31" s="360" t="s">
        <v>459</v>
      </c>
      <c r="E31" s="361">
        <f>+E17+E30</f>
        <v>111204</v>
      </c>
      <c r="F31" s="503"/>
    </row>
    <row r="32" spans="1:6" ht="13.5" thickBot="1">
      <c r="A32" s="354" t="s">
        <v>45</v>
      </c>
      <c r="B32" s="360" t="s">
        <v>177</v>
      </c>
      <c r="C32" s="361">
        <f>IF(C17-E17&lt;0,E17-C17,"-")</f>
        <v>5967</v>
      </c>
      <c r="D32" s="360" t="s">
        <v>178</v>
      </c>
      <c r="E32" s="361" t="str">
        <f>IF(C17-E17&gt;0,C17-E17,"-")</f>
        <v>-</v>
      </c>
      <c r="F32" s="503"/>
    </row>
    <row r="33" spans="1:6" ht="13.5" thickBot="1">
      <c r="A33" s="354" t="s">
        <v>46</v>
      </c>
      <c r="B33" s="360" t="s">
        <v>250</v>
      </c>
      <c r="C33" s="361">
        <f>IF(C17+C18-E31&lt;0,E31-(C17+C18),"-")</f>
        <v>5967</v>
      </c>
      <c r="D33" s="360" t="s">
        <v>251</v>
      </c>
      <c r="E33" s="361" t="str">
        <f>IF(C17+C18-E31&gt;0,C17+C18-E31,"-")</f>
        <v>-</v>
      </c>
      <c r="F33" s="503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A1" sqref="A1:F1"/>
    </sheetView>
  </sheetViews>
  <sheetFormatPr defaultColWidth="9.00390625" defaultRowHeight="12.75"/>
  <cols>
    <col min="1" max="1" width="5.625" style="156" customWidth="1"/>
    <col min="2" max="2" width="35.625" style="156" customWidth="1"/>
    <col min="3" max="6" width="14.00390625" style="156" customWidth="1"/>
    <col min="7" max="16384" width="9.375" style="156" customWidth="1"/>
  </cols>
  <sheetData>
    <row r="1" spans="1:6" ht="33" customHeight="1">
      <c r="A1" s="507" t="s">
        <v>511</v>
      </c>
      <c r="B1" s="507"/>
      <c r="C1" s="507"/>
      <c r="D1" s="507"/>
      <c r="E1" s="507"/>
      <c r="F1" s="507"/>
    </row>
    <row r="2" spans="1:7" ht="15.75" customHeight="1" thickBot="1">
      <c r="A2" s="157"/>
      <c r="B2" s="157"/>
      <c r="C2" s="508"/>
      <c r="D2" s="508"/>
      <c r="E2" s="515" t="s">
        <v>55</v>
      </c>
      <c r="F2" s="515"/>
      <c r="G2" s="164"/>
    </row>
    <row r="3" spans="1:6" ht="63" customHeight="1">
      <c r="A3" s="511" t="s">
        <v>17</v>
      </c>
      <c r="B3" s="513" t="s">
        <v>206</v>
      </c>
      <c r="C3" s="513" t="s">
        <v>270</v>
      </c>
      <c r="D3" s="513"/>
      <c r="E3" s="513"/>
      <c r="F3" s="509" t="s">
        <v>266</v>
      </c>
    </row>
    <row r="4" spans="1:6" ht="15.75" thickBot="1">
      <c r="A4" s="512"/>
      <c r="B4" s="514"/>
      <c r="C4" s="159" t="s">
        <v>264</v>
      </c>
      <c r="D4" s="159" t="s">
        <v>265</v>
      </c>
      <c r="E4" s="159" t="s">
        <v>460</v>
      </c>
      <c r="F4" s="510"/>
    </row>
    <row r="5" spans="1:6" ht="15.75" thickBot="1">
      <c r="A5" s="161">
        <v>1</v>
      </c>
      <c r="B5" s="162">
        <v>2</v>
      </c>
      <c r="C5" s="162">
        <v>3</v>
      </c>
      <c r="D5" s="162">
        <v>4</v>
      </c>
      <c r="E5" s="162">
        <v>5</v>
      </c>
      <c r="F5" s="163">
        <v>6</v>
      </c>
    </row>
    <row r="6" spans="1:6" ht="15">
      <c r="A6" s="160" t="s">
        <v>19</v>
      </c>
      <c r="B6" s="181"/>
      <c r="C6" s="182"/>
      <c r="D6" s="182"/>
      <c r="E6" s="182"/>
      <c r="F6" s="167">
        <f>SUM(C6:E6)</f>
        <v>0</v>
      </c>
    </row>
    <row r="7" spans="1:6" ht="15">
      <c r="A7" s="158" t="s">
        <v>20</v>
      </c>
      <c r="B7" s="183"/>
      <c r="C7" s="184"/>
      <c r="D7" s="184"/>
      <c r="E7" s="184"/>
      <c r="F7" s="168">
        <f>SUM(C7:E7)</f>
        <v>0</v>
      </c>
    </row>
    <row r="8" spans="1:6" ht="15">
      <c r="A8" s="158" t="s">
        <v>21</v>
      </c>
      <c r="B8" s="183"/>
      <c r="C8" s="184"/>
      <c r="D8" s="184"/>
      <c r="E8" s="184"/>
      <c r="F8" s="168">
        <f>SUM(C8:E8)</f>
        <v>0</v>
      </c>
    </row>
    <row r="9" spans="1:6" ht="15">
      <c r="A9" s="158" t="s">
        <v>22</v>
      </c>
      <c r="B9" s="183"/>
      <c r="C9" s="184"/>
      <c r="D9" s="184"/>
      <c r="E9" s="184"/>
      <c r="F9" s="168">
        <f>SUM(C9:E9)</f>
        <v>0</v>
      </c>
    </row>
    <row r="10" spans="1:6" ht="15.75" thickBot="1">
      <c r="A10" s="165" t="s">
        <v>23</v>
      </c>
      <c r="B10" s="185"/>
      <c r="C10" s="186"/>
      <c r="D10" s="186"/>
      <c r="E10" s="186"/>
      <c r="F10" s="168">
        <f>SUM(C10:E10)</f>
        <v>0</v>
      </c>
    </row>
    <row r="11" spans="1:6" s="476" customFormat="1" ht="15" thickBot="1">
      <c r="A11" s="473" t="s">
        <v>24</v>
      </c>
      <c r="B11" s="166" t="s">
        <v>208</v>
      </c>
      <c r="C11" s="474">
        <f>SUM(C6:C10)</f>
        <v>0</v>
      </c>
      <c r="D11" s="474">
        <f>SUM(D6:D10)</f>
        <v>0</v>
      </c>
      <c r="E11" s="474">
        <f>SUM(E6:E10)</f>
        <v>0</v>
      </c>
      <c r="F11" s="475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..1./2014. (III.18.)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D13" sqref="D13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507" t="s">
        <v>512</v>
      </c>
      <c r="B1" s="507"/>
      <c r="C1" s="507"/>
    </row>
    <row r="2" spans="1:4" ht="15.75" customHeight="1" thickBot="1">
      <c r="A2" s="157"/>
      <c r="B2" s="157"/>
      <c r="C2" s="169" t="s">
        <v>55</v>
      </c>
      <c r="D2" s="164"/>
    </row>
    <row r="3" spans="1:3" ht="26.25" customHeight="1" thickBot="1">
      <c r="A3" s="187" t="s">
        <v>17</v>
      </c>
      <c r="B3" s="188" t="s">
        <v>204</v>
      </c>
      <c r="C3" s="189" t="s">
        <v>271</v>
      </c>
    </row>
    <row r="4" spans="1:3" ht="15.75" thickBot="1">
      <c r="A4" s="190">
        <v>1</v>
      </c>
      <c r="B4" s="191">
        <v>2</v>
      </c>
      <c r="C4" s="192">
        <v>3</v>
      </c>
    </row>
    <row r="5" spans="1:3" ht="15">
      <c r="A5" s="193" t="s">
        <v>19</v>
      </c>
      <c r="B5" s="375" t="s">
        <v>59</v>
      </c>
      <c r="C5" s="372">
        <v>26000</v>
      </c>
    </row>
    <row r="6" spans="1:3" ht="24.75">
      <c r="A6" s="194" t="s">
        <v>20</v>
      </c>
      <c r="B6" s="402" t="s">
        <v>267</v>
      </c>
      <c r="C6" s="373">
        <v>1630</v>
      </c>
    </row>
    <row r="7" spans="1:3" ht="15">
      <c r="A7" s="194" t="s">
        <v>21</v>
      </c>
      <c r="B7" s="403" t="s">
        <v>510</v>
      </c>
      <c r="C7" s="373"/>
    </row>
    <row r="8" spans="1:3" ht="24.75">
      <c r="A8" s="194" t="s">
        <v>22</v>
      </c>
      <c r="B8" s="403" t="s">
        <v>269</v>
      </c>
      <c r="C8" s="373"/>
    </row>
    <row r="9" spans="1:3" ht="15">
      <c r="A9" s="195" t="s">
        <v>23</v>
      </c>
      <c r="B9" s="403" t="s">
        <v>268</v>
      </c>
      <c r="C9" s="374">
        <v>1120</v>
      </c>
    </row>
    <row r="10" spans="1:3" ht="15.75" thickBot="1">
      <c r="A10" s="194" t="s">
        <v>24</v>
      </c>
      <c r="B10" s="404" t="s">
        <v>205</v>
      </c>
      <c r="C10" s="373"/>
    </row>
    <row r="11" spans="1:3" ht="15.75" thickBot="1">
      <c r="A11" s="516" t="s">
        <v>209</v>
      </c>
      <c r="B11" s="517"/>
      <c r="C11" s="196">
        <f>SUM(C5:C10)</f>
        <v>28750</v>
      </c>
    </row>
    <row r="12" spans="1:3" ht="23.25" customHeight="1">
      <c r="A12" s="518" t="s">
        <v>239</v>
      </c>
      <c r="B12" s="518"/>
      <c r="C12" s="51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.1./2014. (III.18.)önkormányzati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7" sqref="C7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33" customHeight="1">
      <c r="A1" s="507" t="s">
        <v>513</v>
      </c>
      <c r="B1" s="507"/>
      <c r="C1" s="507"/>
    </row>
    <row r="2" spans="1:4" ht="15.75" customHeight="1" thickBot="1">
      <c r="A2" s="157"/>
      <c r="B2" s="157"/>
      <c r="C2" s="169" t="s">
        <v>55</v>
      </c>
      <c r="D2" s="164"/>
    </row>
    <row r="3" spans="1:3" ht="26.25" customHeight="1" thickBot="1">
      <c r="A3" s="187" t="s">
        <v>17</v>
      </c>
      <c r="B3" s="188" t="s">
        <v>210</v>
      </c>
      <c r="C3" s="189" t="s">
        <v>525</v>
      </c>
    </row>
    <row r="4" spans="1:3" ht="15.75" thickBot="1">
      <c r="A4" s="190">
        <v>1</v>
      </c>
      <c r="B4" s="191">
        <v>2</v>
      </c>
      <c r="C4" s="192">
        <v>3</v>
      </c>
    </row>
    <row r="5" spans="1:3" ht="15">
      <c r="A5" s="193" t="s">
        <v>19</v>
      </c>
      <c r="B5" s="200" t="s">
        <v>521</v>
      </c>
      <c r="C5" s="197">
        <v>3200</v>
      </c>
    </row>
    <row r="6" spans="1:3" ht="15">
      <c r="A6" s="194" t="s">
        <v>20</v>
      </c>
      <c r="B6" s="201" t="s">
        <v>523</v>
      </c>
      <c r="C6" s="198">
        <v>1893</v>
      </c>
    </row>
    <row r="7" spans="1:3" ht="15.75" thickBot="1">
      <c r="A7" s="195" t="s">
        <v>21</v>
      </c>
      <c r="B7" s="202" t="s">
        <v>524</v>
      </c>
      <c r="C7" s="199">
        <v>874</v>
      </c>
    </row>
    <row r="8" spans="1:3" s="476" customFormat="1" ht="17.25" customHeight="1" thickBot="1">
      <c r="A8" s="477" t="s">
        <v>22</v>
      </c>
      <c r="B8" s="145" t="s">
        <v>211</v>
      </c>
      <c r="C8" s="196">
        <f>SUM(C5:C7)</f>
        <v>5967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.1./2014. (III.18.)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tiop07</cp:lastModifiedBy>
  <cp:lastPrinted>2014-03-12T09:08:09Z</cp:lastPrinted>
  <dcterms:created xsi:type="dcterms:W3CDTF">1999-10-30T10:30:45Z</dcterms:created>
  <dcterms:modified xsi:type="dcterms:W3CDTF">2014-04-03T13:25:03Z</dcterms:modified>
  <cp:category/>
  <cp:version/>
  <cp:contentType/>
  <cp:contentStatus/>
</cp:coreProperties>
</file>