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<sst xmlns="http://schemas.openxmlformats.org/spreadsheetml/2006/main" count="426" uniqueCount="414">
  <si>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2016.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</si>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</sst>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01">
      <selection activeCell="C72" sqref="C72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  <col min="5" max="5" width="18.8515625" style="0" customWidth="1"/>
    <col min="6" max="6" width="20.00390625" style="0" customWidth="1"/>
  </cols>
  <sheetData>
    <row r="1" spans="1:6" ht="21" customHeight="1">
      <c r="A1" s="61" t="s">
        <v>0</v>
      </c>
      <c r="B1" s="62"/>
      <c r="C1" s="62"/>
      <c r="D1" s="62"/>
      <c r="E1" s="62"/>
      <c r="F1" s="63"/>
    </row>
    <row r="2" spans="1:6" ht="18.75" customHeight="1">
      <c r="A2" s="64" t="s">
        <v>184</v>
      </c>
      <c r="B2" s="65"/>
      <c r="C2" s="65"/>
      <c r="D2" s="65"/>
      <c r="E2" s="65"/>
      <c r="F2" s="63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204305000</v>
      </c>
      <c r="D19" s="39"/>
      <c r="E19" s="39"/>
      <c r="F19" s="40">
        <f>SUM(C19:E19)</f>
        <v>204305000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14673000</v>
      </c>
      <c r="D23" s="39">
        <v>15438000</v>
      </c>
      <c r="E23" s="39"/>
      <c r="F23" s="40">
        <f>SUM(C23:E23)</f>
        <v>30111000</v>
      </c>
    </row>
    <row r="24" spans="1:6" ht="15">
      <c r="A24" s="41" t="s">
        <v>222</v>
      </c>
      <c r="B24" s="42" t="s">
        <v>223</v>
      </c>
      <c r="C24" s="43">
        <f>SUM(C19:C23)</f>
        <v>218978000</v>
      </c>
      <c r="D24" s="43">
        <f>SUM(D23)</f>
        <v>15438000</v>
      </c>
      <c r="E24" s="39"/>
      <c r="F24" s="43">
        <f>SUM(C24:E24)</f>
        <v>234416000</v>
      </c>
    </row>
    <row r="25" spans="1:6" ht="15">
      <c r="A25" s="14" t="s">
        <v>224</v>
      </c>
      <c r="B25" s="42" t="s">
        <v>225</v>
      </c>
      <c r="C25" s="43">
        <v>34833290</v>
      </c>
      <c r="D25" s="43">
        <v>4168000</v>
      </c>
      <c r="E25" s="39"/>
      <c r="F25" s="43">
        <f>SUM(C25:E25)</f>
        <v>39001290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30152000</v>
      </c>
      <c r="D29" s="39">
        <v>800000</v>
      </c>
      <c r="E29" s="39">
        <v>322000</v>
      </c>
      <c r="F29" s="40">
        <f>SUM(C29:E29)</f>
        <v>31274000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3207000</v>
      </c>
      <c r="D32" s="39"/>
      <c r="E32" s="39">
        <v>65000</v>
      </c>
      <c r="F32" s="40">
        <f>SUM(C32:E32)</f>
        <v>3272000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223472000</v>
      </c>
      <c r="D40" s="39"/>
      <c r="E40" s="39">
        <v>4624000</v>
      </c>
      <c r="F40" s="40">
        <f>SUM(C40:E40)</f>
        <v>228096000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850000</v>
      </c>
      <c r="D43" s="39"/>
      <c r="E43" s="39"/>
      <c r="F43" s="40">
        <f>SUM(C43:E43)</f>
        <v>850000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79027795</v>
      </c>
      <c r="D49" s="39"/>
      <c r="E49" s="39">
        <v>1485000</v>
      </c>
      <c r="F49" s="40">
        <f>SUM(C49:E49)</f>
        <v>80512795</v>
      </c>
    </row>
    <row r="50" spans="1:6" ht="15">
      <c r="A50" s="14" t="s">
        <v>274</v>
      </c>
      <c r="B50" s="42" t="s">
        <v>275</v>
      </c>
      <c r="C50" s="43">
        <f>SUM(C29:C49)</f>
        <v>336708795</v>
      </c>
      <c r="D50" s="43">
        <f>SUM(D29:D49)</f>
        <v>800000</v>
      </c>
      <c r="E50" s="43">
        <f>SUM(E29:E49)</f>
        <v>6496000</v>
      </c>
      <c r="F50" s="43">
        <f>SUM(F29:F49)</f>
        <v>344004795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49033060</v>
      </c>
      <c r="D59" s="43"/>
      <c r="E59" s="43"/>
      <c r="F59" s="43">
        <f>SUM(C59:E59)</f>
        <v>49033060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110330287</v>
      </c>
      <c r="D61" s="39"/>
      <c r="E61" s="39"/>
      <c r="F61" s="40">
        <f>SUM(C61:E61)</f>
        <v>110330287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202099984</v>
      </c>
      <c r="D65" s="39"/>
      <c r="E65" s="39"/>
      <c r="F65" s="40">
        <f>SUM(C65:E65)</f>
        <v>202099984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40652000</v>
      </c>
      <c r="D70" s="39">
        <v>8090000</v>
      </c>
      <c r="E70" s="39"/>
      <c r="F70" s="40">
        <f>SUM(C70:E70)</f>
        <v>48742000</v>
      </c>
    </row>
    <row r="71" spans="1:6" ht="15">
      <c r="A71" s="47" t="s">
        <v>316</v>
      </c>
      <c r="B71" s="36" t="s">
        <v>317</v>
      </c>
      <c r="C71" s="39">
        <v>1209245</v>
      </c>
      <c r="D71" s="39"/>
      <c r="E71" s="39"/>
      <c r="F71" s="40">
        <f>SUM(C71:E71)</f>
        <v>1209245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/>
    </row>
    <row r="73" spans="1:6" ht="15">
      <c r="A73" s="18" t="s">
        <v>319</v>
      </c>
      <c r="B73" s="42" t="s">
        <v>320</v>
      </c>
      <c r="C73" s="43">
        <f>SUM(C60:C72)</f>
        <v>354291516</v>
      </c>
      <c r="D73" s="43">
        <f>SUM(D60:D72)</f>
        <v>8090000</v>
      </c>
      <c r="E73" s="43"/>
      <c r="F73" s="43">
        <f>SUM(F61:F72)</f>
        <v>362381516</v>
      </c>
    </row>
    <row r="74" spans="1:6" ht="15.75">
      <c r="A74" s="19" t="s">
        <v>93</v>
      </c>
      <c r="B74" s="42"/>
      <c r="C74" s="43">
        <f>C73+C59+C50+C25+C24</f>
        <v>993844661</v>
      </c>
      <c r="D74" s="43">
        <f>D73+D59+D50+D25+D24</f>
        <v>28496000</v>
      </c>
      <c r="E74" s="43">
        <f>E73+E59+E50+E25+E24</f>
        <v>6496000</v>
      </c>
      <c r="F74" s="43">
        <f>F73+F59+F50+F25+F24</f>
        <v>1028836661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42627000</v>
      </c>
      <c r="D76" s="39"/>
      <c r="E76" s="39"/>
      <c r="F76" s="40">
        <f>SUM(C76:E76)</f>
        <v>42627000</v>
      </c>
    </row>
    <row r="77" spans="1:6" ht="15">
      <c r="A77" s="48" t="s">
        <v>325</v>
      </c>
      <c r="B77" s="36" t="s">
        <v>326</v>
      </c>
      <c r="C77" s="39"/>
      <c r="D77" s="39"/>
      <c r="E77" s="39"/>
      <c r="F77" s="40">
        <f>SUM(C77:E77)</f>
        <v>0</v>
      </c>
    </row>
    <row r="78" spans="1:6" ht="15">
      <c r="A78" s="48" t="s">
        <v>327</v>
      </c>
      <c r="B78" s="36" t="s">
        <v>328</v>
      </c>
      <c r="C78" s="39">
        <v>4724913</v>
      </c>
      <c r="D78" s="39"/>
      <c r="E78" s="39"/>
      <c r="F78" s="40">
        <f>SUM(C78:E78)</f>
        <v>4724913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12784587</v>
      </c>
      <c r="D81" s="39"/>
      <c r="E81" s="39"/>
      <c r="F81" s="40">
        <f>SUM(C81:E81)</f>
        <v>12784587</v>
      </c>
    </row>
    <row r="82" spans="1:6" ht="15">
      <c r="A82" s="15" t="s">
        <v>335</v>
      </c>
      <c r="B82" s="42" t="s">
        <v>336</v>
      </c>
      <c r="C82" s="43">
        <f>SUM(C75:C81)</f>
        <v>60136500</v>
      </c>
      <c r="D82" s="43"/>
      <c r="E82" s="43"/>
      <c r="F82" s="43">
        <f>SUM(F75:F81)</f>
        <v>60136500</v>
      </c>
    </row>
    <row r="83" spans="1:6" ht="15">
      <c r="A83" s="17" t="s">
        <v>337</v>
      </c>
      <c r="B83" s="36" t="s">
        <v>338</v>
      </c>
      <c r="C83" s="39">
        <v>2839000</v>
      </c>
      <c r="D83" s="39"/>
      <c r="E83" s="39"/>
      <c r="F83" s="40">
        <f>SUM(C83:E83)</f>
        <v>2839000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766255</v>
      </c>
      <c r="D86" s="39"/>
      <c r="E86" s="39"/>
      <c r="F86" s="40">
        <f>SUM(C86:E86)</f>
        <v>766255</v>
      </c>
    </row>
    <row r="87" spans="1:6" ht="15">
      <c r="A87" s="18" t="s">
        <v>345</v>
      </c>
      <c r="B87" s="42" t="s">
        <v>346</v>
      </c>
      <c r="C87" s="43">
        <f>SUM(C83:C86)</f>
        <v>3605255</v>
      </c>
      <c r="D87" s="43"/>
      <c r="E87" s="43"/>
      <c r="F87" s="43">
        <f>SUM(F83:F86)</f>
        <v>3605255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63741755</v>
      </c>
      <c r="D97" s="39">
        <f>D96+D87+D82</f>
        <v>0</v>
      </c>
      <c r="E97" s="39">
        <f>E96+E87+E82</f>
        <v>0</v>
      </c>
      <c r="F97" s="40">
        <f>F96+F87+F82</f>
        <v>63741755</v>
      </c>
    </row>
    <row r="98" spans="1:6" ht="15.75">
      <c r="A98" s="23" t="s">
        <v>365</v>
      </c>
      <c r="B98" s="49" t="s">
        <v>366</v>
      </c>
      <c r="C98" s="43">
        <f>C96+C87+C82+C73+C59+C50+C25+C24</f>
        <v>1057586416</v>
      </c>
      <c r="D98" s="43">
        <f>D73+D50+D25+D24</f>
        <v>28496000</v>
      </c>
      <c r="E98" s="43">
        <f>E50</f>
        <v>6496000</v>
      </c>
      <c r="F98" s="43">
        <f>F96+F87+F82+F73+F59+F50+F25+F24</f>
        <v>1092578416</v>
      </c>
    </row>
    <row r="99" spans="1:25" ht="15">
      <c r="A99" s="17" t="s">
        <v>367</v>
      </c>
      <c r="B99" s="9" t="s">
        <v>368</v>
      </c>
      <c r="C99" s="50">
        <v>6704000</v>
      </c>
      <c r="D99" s="50"/>
      <c r="E99" s="50"/>
      <c r="F99" s="50">
        <f>SUM(C99:E99)</f>
        <v>6704000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6704000</v>
      </c>
      <c r="D102" s="53"/>
      <c r="E102" s="53"/>
      <c r="F102" s="53">
        <f>SUM(F99:F101)</f>
        <v>6704000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2"/>
      <c r="Y102" s="52"/>
    </row>
    <row r="103" spans="1:25" ht="15">
      <c r="A103" s="26" t="s">
        <v>375</v>
      </c>
      <c r="B103" s="9" t="s">
        <v>376</v>
      </c>
      <c r="C103" s="55"/>
      <c r="D103" s="55"/>
      <c r="E103" s="55"/>
      <c r="F103" s="55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2"/>
      <c r="Y103" s="52"/>
    </row>
    <row r="104" spans="1:25" ht="15">
      <c r="A104" s="26" t="s">
        <v>377</v>
      </c>
      <c r="B104" s="9" t="s">
        <v>378</v>
      </c>
      <c r="C104" s="55"/>
      <c r="D104" s="55"/>
      <c r="E104" s="55"/>
      <c r="F104" s="55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2"/>
      <c r="Y107" s="52"/>
    </row>
    <row r="108" spans="1:25" ht="15">
      <c r="A108" s="26" t="s">
        <v>385</v>
      </c>
      <c r="B108" s="9" t="s">
        <v>386</v>
      </c>
      <c r="C108" s="55"/>
      <c r="D108" s="55"/>
      <c r="E108" s="55"/>
      <c r="F108" s="55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2"/>
      <c r="Y108" s="52"/>
    </row>
    <row r="109" spans="1:25" ht="15">
      <c r="A109" s="26" t="s">
        <v>387</v>
      </c>
      <c r="B109" s="9" t="s">
        <v>388</v>
      </c>
      <c r="C109" s="55">
        <v>29595723</v>
      </c>
      <c r="D109" s="55"/>
      <c r="E109" s="55"/>
      <c r="F109" s="55">
        <f>SUM(C109:E109)</f>
        <v>29595723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2"/>
      <c r="Y109" s="52"/>
    </row>
    <row r="110" spans="1:25" ht="15">
      <c r="A110" s="28" t="s">
        <v>389</v>
      </c>
      <c r="B110" s="10" t="s">
        <v>390</v>
      </c>
      <c r="C110" s="57">
        <v>557740922</v>
      </c>
      <c r="D110" s="57"/>
      <c r="E110" s="57"/>
      <c r="F110" s="57">
        <f>SUM(C110:E110)</f>
        <v>557740922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2"/>
      <c r="Y110" s="52"/>
    </row>
    <row r="111" spans="1:25" ht="15">
      <c r="A111" s="26" t="s">
        <v>391</v>
      </c>
      <c r="B111" s="9" t="s">
        <v>392</v>
      </c>
      <c r="C111" s="55"/>
      <c r="D111" s="55"/>
      <c r="E111" s="55"/>
      <c r="F111" s="55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2"/>
      <c r="Y111" s="52"/>
    </row>
    <row r="112" spans="1:25" ht="15">
      <c r="A112" s="26" t="s">
        <v>393</v>
      </c>
      <c r="B112" s="9" t="s">
        <v>394</v>
      </c>
      <c r="C112" s="55"/>
      <c r="D112" s="55"/>
      <c r="E112" s="55"/>
      <c r="F112" s="55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2"/>
      <c r="Y112" s="52"/>
    </row>
    <row r="113" spans="1:25" ht="15">
      <c r="A113" s="26" t="s">
        <v>395</v>
      </c>
      <c r="B113" s="9" t="s">
        <v>396</v>
      </c>
      <c r="C113" s="55"/>
      <c r="D113" s="55"/>
      <c r="E113" s="55"/>
      <c r="F113" s="55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2"/>
      <c r="Y113" s="52"/>
    </row>
    <row r="114" spans="1:25" ht="15">
      <c r="A114" s="59" t="s">
        <v>397</v>
      </c>
      <c r="B114" s="14" t="s">
        <v>398</v>
      </c>
      <c r="C114" s="57">
        <f>SUM(C102+C109+C110)</f>
        <v>594040645</v>
      </c>
      <c r="D114" s="57">
        <f>SUM(D102+D109+D110)</f>
        <v>0</v>
      </c>
      <c r="E114" s="57">
        <f>SUM(E102+E109+E110)</f>
        <v>0</v>
      </c>
      <c r="F114" s="57">
        <f>SUM(F102+F109+F110)</f>
        <v>594040645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2"/>
      <c r="Y114" s="52"/>
    </row>
    <row r="115" spans="1:25" ht="15">
      <c r="A115" s="26" t="s">
        <v>399</v>
      </c>
      <c r="B115" s="9" t="s">
        <v>400</v>
      </c>
      <c r="C115" s="55"/>
      <c r="D115" s="55"/>
      <c r="E115" s="55"/>
      <c r="F115" s="55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5"/>
      <c r="D117" s="55"/>
      <c r="E117" s="55"/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2"/>
      <c r="Y117" s="52"/>
    </row>
    <row r="118" spans="1:25" ht="15">
      <c r="A118" s="26" t="s">
        <v>405</v>
      </c>
      <c r="B118" s="9" t="s">
        <v>406</v>
      </c>
      <c r="C118" s="55"/>
      <c r="D118" s="55"/>
      <c r="E118" s="55"/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2"/>
      <c r="Y118" s="52"/>
    </row>
    <row r="119" spans="1:25" ht="15">
      <c r="A119" s="59" t="s">
        <v>407</v>
      </c>
      <c r="B119" s="14" t="s">
        <v>408</v>
      </c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7">
        <f>C114+C119</f>
        <v>594040645</v>
      </c>
      <c r="D121" s="57">
        <f>D114+D119</f>
        <v>0</v>
      </c>
      <c r="E121" s="57">
        <f>E114+E119</f>
        <v>0</v>
      </c>
      <c r="F121" s="57">
        <f>F114+F119</f>
        <v>594040645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2"/>
      <c r="Y121" s="52"/>
    </row>
    <row r="122" spans="1:25" ht="15.75">
      <c r="A122" s="31" t="s">
        <v>413</v>
      </c>
      <c r="B122" s="32"/>
      <c r="C122" s="60">
        <f>C98+C121</f>
        <v>1651627061</v>
      </c>
      <c r="D122" s="60">
        <f>D98</f>
        <v>28496000</v>
      </c>
      <c r="E122" s="60">
        <f>E98</f>
        <v>6496000</v>
      </c>
      <c r="F122" s="60">
        <f>F121+F98</f>
        <v>1686619061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  <headerFooter alignWithMargins="0">
    <oddHeader>&amp;R1/5. melléklet a 3/2016(II. 24.)önkormányzati rendelethez*</oddHeader>
    <oddFooter>&amp;L*Módosította: 18/2016. (VIII. 25.)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4">
      <selection activeCell="C68" sqref="C68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6.00390625" style="0" customWidth="1"/>
    <col min="5" max="5" width="16.7109375" style="0" customWidth="1"/>
    <col min="6" max="6" width="18.00390625" style="0" customWidth="1"/>
  </cols>
  <sheetData>
    <row r="1" spans="1:6" ht="27" customHeight="1">
      <c r="A1" s="61" t="s">
        <v>0</v>
      </c>
      <c r="B1" s="62"/>
      <c r="C1" s="62"/>
      <c r="D1" s="62"/>
      <c r="E1" s="62"/>
      <c r="F1" s="63"/>
    </row>
    <row r="2" spans="1:6" ht="23.25" customHeight="1">
      <c r="A2" s="64" t="s">
        <v>1</v>
      </c>
      <c r="B2" s="65"/>
      <c r="C2" s="65"/>
      <c r="D2" s="65"/>
      <c r="E2" s="65"/>
      <c r="F2" s="63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850403201</v>
      </c>
      <c r="D12" s="12"/>
      <c r="E12" s="12"/>
      <c r="F12" s="12">
        <f>SUM(C12:E12)</f>
        <v>850403201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256183000</v>
      </c>
      <c r="D17" s="13"/>
      <c r="E17" s="13"/>
      <c r="F17" s="13">
        <f>SUM(C17:E17)</f>
        <v>256183000</v>
      </c>
    </row>
    <row r="18" spans="1:6" ht="15" customHeight="1">
      <c r="A18" s="14" t="s">
        <v>33</v>
      </c>
      <c r="B18" s="15" t="s">
        <v>34</v>
      </c>
      <c r="C18" s="12">
        <f>SUM(C12:C17)</f>
        <v>1106586201</v>
      </c>
      <c r="D18" s="12"/>
      <c r="E18" s="12"/>
      <c r="F18" s="12">
        <f>SUM(F12:F17)</f>
        <v>1106586201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205008000</v>
      </c>
      <c r="D25" s="13">
        <v>28496000</v>
      </c>
      <c r="E25" s="13">
        <v>6496000</v>
      </c>
      <c r="F25" s="13">
        <f>SUM(C25:E25)</f>
        <v>240000000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>
        <v>2000000</v>
      </c>
      <c r="D29" s="13"/>
      <c r="E29" s="13"/>
      <c r="F29" s="13">
        <f>SUM(C29:E29)</f>
        <v>2000000</v>
      </c>
    </row>
    <row r="30" spans="1:6" ht="15" customHeight="1">
      <c r="A30" s="10" t="s">
        <v>57</v>
      </c>
      <c r="B30" s="11" t="s">
        <v>58</v>
      </c>
      <c r="C30" s="16">
        <f>SUM(C25:C29)</f>
        <v>243008000</v>
      </c>
      <c r="D30" s="16">
        <f>SUM(D25:D29)</f>
        <v>28496000</v>
      </c>
      <c r="E30" s="16">
        <f>SUM(E25:E29)</f>
        <v>6496000</v>
      </c>
      <c r="F30" s="16">
        <f>SUM(F25:F29)</f>
        <v>278000000</v>
      </c>
    </row>
    <row r="31" spans="1:6" ht="15" customHeight="1">
      <c r="A31" s="9" t="s">
        <v>59</v>
      </c>
      <c r="B31" s="7" t="s">
        <v>60</v>
      </c>
      <c r="C31" s="13">
        <v>5500000</v>
      </c>
      <c r="D31" s="13"/>
      <c r="E31" s="13"/>
      <c r="F31" s="13">
        <f>SUM(C31:E31)</f>
        <v>5500000</v>
      </c>
    </row>
    <row r="32" spans="1:6" ht="15" customHeight="1">
      <c r="A32" s="14" t="s">
        <v>61</v>
      </c>
      <c r="B32" s="15" t="s">
        <v>62</v>
      </c>
      <c r="C32" s="12">
        <f>SUM(C30:C31)</f>
        <v>248508000</v>
      </c>
      <c r="D32" s="12">
        <f>SUM(D30:D31)</f>
        <v>28496000</v>
      </c>
      <c r="E32" s="12">
        <f>SUM(E30:E31)</f>
        <v>6496000</v>
      </c>
      <c r="F32" s="12">
        <f>SUM(F30:F31)</f>
        <v>283500000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85687800</v>
      </c>
      <c r="D43" s="12"/>
      <c r="E43" s="12"/>
      <c r="F43" s="12">
        <f>SUM(C43:E43)</f>
        <v>85687800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1440782001</v>
      </c>
      <c r="D48" s="12">
        <f>D43+D32+D18</f>
        <v>28496000</v>
      </c>
      <c r="E48" s="12">
        <f>E43+E32+E18</f>
        <v>6496000</v>
      </c>
      <c r="F48" s="12">
        <f>F47+F43+F32+F18</f>
        <v>1475774001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10799000</v>
      </c>
      <c r="D56" s="13"/>
      <c r="E56" s="13"/>
      <c r="F56" s="13">
        <f>SUM(C56:E56)</f>
        <v>10799000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10799000</v>
      </c>
      <c r="D60" s="12"/>
      <c r="E60" s="12"/>
      <c r="F60" s="12">
        <f>SUM(F55:F59)</f>
        <v>10799000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10799000</v>
      </c>
      <c r="D65" s="12">
        <f>D64+D60+D54</f>
        <v>0</v>
      </c>
      <c r="E65" s="12">
        <f>E64+E60+E54</f>
        <v>0</v>
      </c>
      <c r="F65" s="12">
        <f>F64+F60+F54</f>
        <v>10799000</v>
      </c>
    </row>
    <row r="66" spans="1:6" ht="15.75">
      <c r="A66" s="22" t="s">
        <v>127</v>
      </c>
      <c r="B66" s="23" t="s">
        <v>128</v>
      </c>
      <c r="C66" s="12">
        <f>C64+C47+C60+C43+C32+C18+C54</f>
        <v>1451581001</v>
      </c>
      <c r="D66" s="12">
        <f>D64+D47+D60+D43+D32</f>
        <v>28496000</v>
      </c>
      <c r="E66" s="12">
        <f>E64+E47+E60+E43+E32</f>
        <v>6496000</v>
      </c>
      <c r="F66" s="12">
        <f>F64+F47+F60+F43+F32+F18+F54</f>
        <v>1486573001</v>
      </c>
    </row>
    <row r="67" spans="1:6" ht="15.75">
      <c r="A67" s="24" t="s">
        <v>129</v>
      </c>
      <c r="B67" s="25"/>
      <c r="C67" s="13">
        <f>C48-'kiadások működés önkormányzat'!C74</f>
        <v>446937340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446937340</v>
      </c>
    </row>
    <row r="68" spans="1:6" ht="15.75">
      <c r="A68" s="24" t="s">
        <v>130</v>
      </c>
      <c r="B68" s="25"/>
      <c r="C68" s="13">
        <f>C65-'kiadások működés önkormányzat'!C97</f>
        <v>-52942755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-52942755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>
        <v>50000000</v>
      </c>
      <c r="D72" s="13"/>
      <c r="E72" s="13"/>
      <c r="F72" s="13">
        <f>SUM(C72:E72)</f>
        <v>50000000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150046060</v>
      </c>
      <c r="D82" s="13"/>
      <c r="E82" s="13"/>
      <c r="F82" s="13">
        <f>SUM(C82:E82)</f>
        <v>150046060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200046060</v>
      </c>
      <c r="D88" s="12"/>
      <c r="E88" s="12"/>
      <c r="F88" s="12">
        <f>SUM(C88:E88)</f>
        <v>200046060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200046060</v>
      </c>
      <c r="D95" s="12"/>
      <c r="E95" s="12"/>
      <c r="F95" s="12">
        <f>SUM(C95:E95)</f>
        <v>200046060</v>
      </c>
    </row>
    <row r="96" spans="1:6" ht="15.75">
      <c r="A96" s="31" t="s">
        <v>183</v>
      </c>
      <c r="B96" s="32"/>
      <c r="C96" s="12">
        <f>C66+C95</f>
        <v>1651627061</v>
      </c>
      <c r="D96" s="12">
        <f>D95+D66</f>
        <v>28496000</v>
      </c>
      <c r="E96" s="12">
        <f>E95+E66</f>
        <v>6496000</v>
      </c>
      <c r="F96" s="12">
        <f>F95+F66</f>
        <v>1686619061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&amp;R1/5.melléklet a 18/2016.(VIII. 25.)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2016-08-30T11:57:45Z</dcterms:created>
  <dcterms:modified xsi:type="dcterms:W3CDTF">2016-08-30T12:16:32Z</dcterms:modified>
  <cp:category/>
  <cp:version/>
  <cp:contentType/>
  <cp:contentStatus/>
</cp:coreProperties>
</file>