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Önkormányzati rész" sheetId="1" r:id="rId1"/>
    <sheet name="MŰV.H. 2." sheetId="2" r:id="rId2"/>
    <sheet name="ÓVODA 1." sheetId="3" r:id="rId3"/>
    <sheet name="összesítő" sheetId="4" r:id="rId4"/>
  </sheets>
  <definedNames/>
  <calcPr fullCalcOnLoad="1"/>
</workbook>
</file>

<file path=xl/sharedStrings.xml><?xml version="1.0" encoding="utf-8"?>
<sst xmlns="http://schemas.openxmlformats.org/spreadsheetml/2006/main" count="203" uniqueCount="90">
  <si>
    <t>SZIHALOM KÖZSÉGI ÖNKORMÁNYZAT KÖLTSÉGVETÉSI SZERVEI CÍMENKÉNTI 2016. ÉVI BEVÉTELEI</t>
  </si>
  <si>
    <t>adatok 1000 Ft-ban</t>
  </si>
  <si>
    <t>CÍM</t>
  </si>
  <si>
    <t>MEGNEVEZÉS</t>
  </si>
  <si>
    <t>ELŐIRÁNYZAT</t>
  </si>
  <si>
    <t>MÓDOSÍTÁS</t>
  </si>
  <si>
    <t>MÓDOSÍTOTT</t>
  </si>
  <si>
    <t>TELJESÍTÉS</t>
  </si>
  <si>
    <t>%</t>
  </si>
  <si>
    <t>ÖNKORMÁNYZATI RÉSZ</t>
  </si>
  <si>
    <t>1. Működési bevételek</t>
  </si>
  <si>
    <t>intézményhez nem köthető</t>
  </si>
  <si>
    <t>2. Önkormányzatok működési támogatásai</t>
  </si>
  <si>
    <t>3. Működési célú támogatások áh.kívülről</t>
  </si>
  <si>
    <t>4. Működési célú támogatások áh. Belülről</t>
  </si>
  <si>
    <t>5. Felhalmozási bevételek</t>
  </si>
  <si>
    <t>6.Felhalmozási célú önkormányzati támogatások</t>
  </si>
  <si>
    <t>7. Felhalmozási célú támogatások áh.kívülről</t>
  </si>
  <si>
    <t>8. Felhalmozási célú támogatások áh.belülről</t>
  </si>
  <si>
    <t>9. Közhatalmi bevételek</t>
  </si>
  <si>
    <t>10. Számlamaradvány</t>
  </si>
  <si>
    <t>11. Államháztartáson belüli megelőlegezés</t>
  </si>
  <si>
    <t>12. Kölcsön visszatérítés</t>
  </si>
  <si>
    <t>ÖSSZES BEVÉTEL</t>
  </si>
  <si>
    <t>ÓVODAI ÉTKEZTETÉS</t>
  </si>
  <si>
    <t>Működési bevételek</t>
  </si>
  <si>
    <t>(kötelező feladat)</t>
  </si>
  <si>
    <t>Összesen</t>
  </si>
  <si>
    <t>ISKOLAI ÉTKEZTETÉS</t>
  </si>
  <si>
    <t>ÖNKORMÁNYZATI VAGYONNAL GAZDÁLKODÁS</t>
  </si>
  <si>
    <t>(önként vállalt feladat)</t>
  </si>
  <si>
    <t>Felhalmozási célú támogatások áh.belülről</t>
  </si>
  <si>
    <t>LAKÁSHOZ JUTÁS</t>
  </si>
  <si>
    <t>Működési célú támogatások áh. Belülről</t>
  </si>
  <si>
    <t>Kölcsön visszatérülése</t>
  </si>
  <si>
    <t>ÖNKORMÁNYZATOK ELSZÁMOLÁSAI KP-I KTGV</t>
  </si>
  <si>
    <t>Önkormányzatok működési támogatásai</t>
  </si>
  <si>
    <t>Felhalmozási célú önkormányzati támogatások</t>
  </si>
  <si>
    <t>ÖNKORMÁNYZATI FUNKCIÓHOZ NEM KÖTHETŐ ÁH KIVÜLI</t>
  </si>
  <si>
    <t>Közhatalmi bevételek</t>
  </si>
  <si>
    <t>FOGÁSZATI ELLÁTÁS</t>
  </si>
  <si>
    <t>IFJÚSÁG-EGÉSZSÉGÜGYI GONDOZÁS</t>
  </si>
  <si>
    <t>BÖLCSÖDE</t>
  </si>
  <si>
    <t>KÖZTEMETŐ FENNTARTÁS</t>
  </si>
  <si>
    <t>Működési célú támogatások áh. Kívülről</t>
  </si>
  <si>
    <t xml:space="preserve"> ÉTKEZTETÉS</t>
  </si>
  <si>
    <t>IDŐSEK NAPPALI ELLÁTÁSA</t>
  </si>
  <si>
    <t>SZENNYVÍZ</t>
  </si>
  <si>
    <t>TÉLI KÖZFOGALKOZTATÁS</t>
  </si>
  <si>
    <t>HOSSZÚ TÁVÚ KÖZFOGLALKOZTATÁS</t>
  </si>
  <si>
    <t>TÁMOGATÁSI CÉLÚ FINANSZÍROZÁSI MŰVELETEK</t>
  </si>
  <si>
    <t>Számlamaradvány</t>
  </si>
  <si>
    <t>ÖNKORMÁNYZATI IGAZGATÁS</t>
  </si>
  <si>
    <t>Kölcsön törlesztés</t>
  </si>
  <si>
    <t>Működési célra átvett ÁHB</t>
  </si>
  <si>
    <t>SZENNYVÍZBERUHÁZÁS</t>
  </si>
  <si>
    <t>VÁROS ÉS KÖZSÉGGAZDÁLKODÁS</t>
  </si>
  <si>
    <t>Felhalmozási bevétel</t>
  </si>
  <si>
    <t>Működési célra átvett ÁHK</t>
  </si>
  <si>
    <t>Működési bevétel</t>
  </si>
  <si>
    <t>RENDEZVÉNYEK</t>
  </si>
  <si>
    <t>Működési célú támogatások ÁH. Kívülről</t>
  </si>
  <si>
    <t>KÖZPONTI KÖLTSÉGVETÉSI BEFIZETÉSEK</t>
  </si>
  <si>
    <t>Államháztartáson belüli megelőlegezés</t>
  </si>
  <si>
    <t>GYERMEKVÉDELMI ELLÁTÁSOK</t>
  </si>
  <si>
    <t>Működési célú támogatások ÁHB-ről</t>
  </si>
  <si>
    <t>ÖSSZESÍTÉS</t>
  </si>
  <si>
    <t>SZIHALOM KÖZSÉGI ÖNKORMÁNYZAT KÖLTSÉGVETÉSI SZERVEI CÍMENKÉNTI 2016. ÉVI  BEVÉTELEI</t>
  </si>
  <si>
    <t>JELLEG</t>
  </si>
  <si>
    <t>2. MŰVELŐDÉSI HÁZ</t>
  </si>
  <si>
    <t>önállóan működő</t>
  </si>
  <si>
    <t>3. Működési célú támogatások áh.belülről</t>
  </si>
  <si>
    <t>4. Működési célú támogatások áh. Kívülről</t>
  </si>
  <si>
    <t>6. Felhalmozási célú támogatások áh.kívülről</t>
  </si>
  <si>
    <t>7. Felhalmozási célú támogatások áh.belülről</t>
  </si>
  <si>
    <t>8. Közhatalmi bevételek</t>
  </si>
  <si>
    <t>9. Számlamaradvány</t>
  </si>
  <si>
    <t>ALCÍM</t>
  </si>
  <si>
    <t>2.1 MŰVELŐDÉSI HÁZ</t>
  </si>
  <si>
    <t>Irányító szervi támogatás</t>
  </si>
  <si>
    <t>3.2. Mozi</t>
  </si>
  <si>
    <t>Intézményi működési bevételei</t>
  </si>
  <si>
    <t>ALCÍM ÖSSZESÍTÉS</t>
  </si>
  <si>
    <t>1. ÓVODA</t>
  </si>
  <si>
    <t>1. Sz. melléklet</t>
  </si>
  <si>
    <t>ÖSSZESÍTETT SZIHALOM KÖZSÉGI ÖNKORMÁNYZAT 2016. ÉVI BEVÉTELEI</t>
  </si>
  <si>
    <t>ADATOK 1000 FT-BAN</t>
  </si>
  <si>
    <t>ÖNKORMÁNYZAT</t>
  </si>
  <si>
    <t>1. Óvoda</t>
  </si>
  <si>
    <t>MINDÖSSZESEN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</si>
</sst>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shrinkToFit="1"/>
    </xf>
    <xf numFmtId="0" fontId="1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3" max="3" width="36.57421875" style="0" customWidth="1"/>
    <col min="4" max="4" width="34.421875" style="0" customWidth="1"/>
    <col min="5" max="5" width="13.28125" style="0" customWidth="1"/>
    <col min="6" max="6" width="13.00390625" style="0" customWidth="1"/>
    <col min="7" max="7" width="14.140625" style="0" customWidth="1"/>
    <col min="8" max="8" width="11.7109375" style="0" customWidth="1"/>
    <col min="11" max="13" width="0" style="0" hidden="1" customWidth="1"/>
  </cols>
  <sheetData>
    <row r="1" spans="1:9" ht="12.7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ht="12.75">
      <c r="D2" t="s">
        <v>1</v>
      </c>
    </row>
    <row r="3" spans="1:9" ht="12.75">
      <c r="A3" s="17" t="s">
        <v>2</v>
      </c>
      <c r="B3" s="17"/>
      <c r="C3" s="17"/>
      <c r="D3" s="2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13" ht="12.75">
      <c r="A4" s="17" t="s">
        <v>9</v>
      </c>
      <c r="B4" s="17"/>
      <c r="C4" s="17"/>
      <c r="D4" s="3" t="s">
        <v>10</v>
      </c>
      <c r="E4" s="4">
        <v>36315</v>
      </c>
      <c r="F4" s="4">
        <v>4158</v>
      </c>
      <c r="G4" s="4">
        <f aca="true" t="shared" si="0" ref="G4:G15">SUM(E4:F4)</f>
        <v>40473</v>
      </c>
      <c r="H4" s="4">
        <v>21621</v>
      </c>
      <c r="I4" s="4">
        <f>(H4/G4)*100</f>
        <v>53.42079905121933</v>
      </c>
      <c r="K4">
        <f>SUM(F18,F22,F26,F41,F44,F52,F55,F59,F81,F90,F93,F97)</f>
        <v>4158</v>
      </c>
      <c r="L4">
        <f>SUM(G18,G22,G26,G41,G44,G52,G55,G59,G81,G90,G93,G97)</f>
        <v>40473</v>
      </c>
      <c r="M4">
        <f>SUM(H18,H22,H26,H41,H44,H52,H55,H59,H81,H90,H93,H97)</f>
        <v>21621</v>
      </c>
    </row>
    <row r="5" spans="1:9" ht="12.75">
      <c r="A5" s="18" t="s">
        <v>11</v>
      </c>
      <c r="B5" s="18"/>
      <c r="C5" s="18"/>
      <c r="D5" s="3" t="s">
        <v>12</v>
      </c>
      <c r="E5" s="4">
        <f>SUM(E35)</f>
        <v>107825</v>
      </c>
      <c r="F5" s="4">
        <v>2652</v>
      </c>
      <c r="G5" s="4">
        <f t="shared" si="0"/>
        <v>110477</v>
      </c>
      <c r="H5" s="4">
        <v>110477</v>
      </c>
      <c r="I5" s="4">
        <f>(H5/G5)*100</f>
        <v>100</v>
      </c>
    </row>
    <row r="6" spans="1:13" ht="12.75">
      <c r="A6" s="4"/>
      <c r="B6" s="4"/>
      <c r="C6" s="4"/>
      <c r="D6" s="3" t="s">
        <v>13</v>
      </c>
      <c r="E6" s="4">
        <f>SUM(E56)</f>
        <v>150</v>
      </c>
      <c r="F6" s="4">
        <v>4455</v>
      </c>
      <c r="G6" s="4">
        <f t="shared" si="0"/>
        <v>4605</v>
      </c>
      <c r="H6" s="4">
        <v>4603</v>
      </c>
      <c r="I6" s="4">
        <f>(H6/G6)*100</f>
        <v>99.95656894679696</v>
      </c>
      <c r="K6">
        <f>SUM(F56,F89,F94)</f>
        <v>4455</v>
      </c>
      <c r="L6">
        <f>SUM(G56,G89,G94)</f>
        <v>4605</v>
      </c>
      <c r="M6">
        <f>SUM(H56,H89,H94)</f>
        <v>4603</v>
      </c>
    </row>
    <row r="7" spans="1:13" ht="12.75">
      <c r="A7" s="4"/>
      <c r="B7" s="4"/>
      <c r="C7" s="4"/>
      <c r="D7" s="3" t="s">
        <v>14</v>
      </c>
      <c r="E7" s="4">
        <f>SUM(E45,E49,E69,E72,,E31)</f>
        <v>19397</v>
      </c>
      <c r="F7" s="4">
        <v>21742</v>
      </c>
      <c r="G7" s="4">
        <f t="shared" si="0"/>
        <v>41139</v>
      </c>
      <c r="H7" s="4">
        <v>38514</v>
      </c>
      <c r="I7" s="4">
        <f>(H7/G7)*100</f>
        <v>93.61919346605411</v>
      </c>
      <c r="K7">
        <f>SUM(F31,F45,F49,F69,F72,F80,F87,F103)</f>
        <v>21742</v>
      </c>
      <c r="L7">
        <f>SUM(G31,G45,G49,G69,G72,G80,G87,G103)</f>
        <v>41139</v>
      </c>
      <c r="M7">
        <f>SUM(H31,H45,H49,H69,H72,H80,H87,H103)</f>
        <v>38514</v>
      </c>
    </row>
    <row r="8" spans="1:9" ht="12.75">
      <c r="A8" s="4"/>
      <c r="B8" s="4"/>
      <c r="C8" s="4"/>
      <c r="D8" s="3" t="s">
        <v>15</v>
      </c>
      <c r="E8" s="4"/>
      <c r="F8" s="4"/>
      <c r="G8" s="4">
        <f t="shared" si="0"/>
        <v>0</v>
      </c>
      <c r="H8" s="4">
        <v>8</v>
      </c>
      <c r="I8" s="4"/>
    </row>
    <row r="9" spans="1:9" ht="12.75">
      <c r="A9" s="4"/>
      <c r="B9" s="4"/>
      <c r="C9" s="4"/>
      <c r="D9" s="3" t="s">
        <v>16</v>
      </c>
      <c r="E9" s="4"/>
      <c r="F9" s="4">
        <v>153</v>
      </c>
      <c r="G9" s="4">
        <f t="shared" si="0"/>
        <v>153</v>
      </c>
      <c r="H9" s="4">
        <v>153</v>
      </c>
      <c r="I9" s="4">
        <f>(H9/G9)*100</f>
        <v>100</v>
      </c>
    </row>
    <row r="10" spans="1:9" ht="12.75">
      <c r="A10" s="4"/>
      <c r="B10" s="4"/>
      <c r="C10" s="4"/>
      <c r="D10" s="3" t="s">
        <v>17</v>
      </c>
      <c r="E10" s="4"/>
      <c r="F10" s="4"/>
      <c r="G10" s="4">
        <f t="shared" si="0"/>
        <v>0</v>
      </c>
      <c r="H10" s="4"/>
      <c r="I10" s="4"/>
    </row>
    <row r="11" spans="1:9" ht="12.75">
      <c r="A11" s="4"/>
      <c r="B11" s="4"/>
      <c r="C11" s="4"/>
      <c r="D11" s="3" t="s">
        <v>18</v>
      </c>
      <c r="E11" s="4">
        <f>SUM(E27,E65,E68)</f>
        <v>0</v>
      </c>
      <c r="F11" s="4">
        <v>4734</v>
      </c>
      <c r="G11" s="4">
        <f t="shared" si="0"/>
        <v>4734</v>
      </c>
      <c r="H11" s="4">
        <v>4739</v>
      </c>
      <c r="I11" s="4">
        <f aca="true" t="shared" si="1" ref="I11:I16">(H11/G11)*100</f>
        <v>100.1056189269117</v>
      </c>
    </row>
    <row r="12" spans="1:9" ht="12.75">
      <c r="A12" s="4"/>
      <c r="B12" s="4"/>
      <c r="C12" s="4"/>
      <c r="D12" s="3" t="s">
        <v>19</v>
      </c>
      <c r="E12" s="4">
        <v>33200</v>
      </c>
      <c r="F12" s="4">
        <v>9456</v>
      </c>
      <c r="G12" s="4">
        <f t="shared" si="0"/>
        <v>42656</v>
      </c>
      <c r="H12" s="4">
        <v>51217</v>
      </c>
      <c r="I12" s="4">
        <f t="shared" si="1"/>
        <v>120.06986121530383</v>
      </c>
    </row>
    <row r="13" spans="1:9" ht="12.75">
      <c r="A13" s="4"/>
      <c r="B13" s="4"/>
      <c r="C13" s="4"/>
      <c r="D13" s="3" t="s">
        <v>20</v>
      </c>
      <c r="E13" s="4">
        <v>37946</v>
      </c>
      <c r="F13" s="4">
        <v>-596</v>
      </c>
      <c r="G13" s="4">
        <f t="shared" si="0"/>
        <v>37350</v>
      </c>
      <c r="H13" s="4">
        <v>37350</v>
      </c>
      <c r="I13" s="4">
        <f t="shared" si="1"/>
        <v>100</v>
      </c>
    </row>
    <row r="14" spans="1:9" ht="12.75">
      <c r="A14" s="4"/>
      <c r="B14" s="4"/>
      <c r="C14" s="4"/>
      <c r="D14" s="3" t="s">
        <v>21</v>
      </c>
      <c r="E14" s="4"/>
      <c r="F14" s="4">
        <v>3672</v>
      </c>
      <c r="G14" s="4">
        <f t="shared" si="0"/>
        <v>3672</v>
      </c>
      <c r="H14" s="4">
        <v>3672</v>
      </c>
      <c r="I14" s="4">
        <f t="shared" si="1"/>
        <v>100</v>
      </c>
    </row>
    <row r="15" spans="1:13" ht="12.75">
      <c r="A15" s="4"/>
      <c r="B15" s="4"/>
      <c r="C15" s="4"/>
      <c r="D15" s="3" t="s">
        <v>22</v>
      </c>
      <c r="E15" s="4">
        <f>SUM(E32)</f>
        <v>177</v>
      </c>
      <c r="F15" s="4">
        <v>479</v>
      </c>
      <c r="G15" s="4">
        <f t="shared" si="0"/>
        <v>656</v>
      </c>
      <c r="H15" s="4">
        <v>451</v>
      </c>
      <c r="I15" s="4">
        <f t="shared" si="1"/>
        <v>68.75</v>
      </c>
      <c r="K15">
        <f>SUM(F32,F79)</f>
        <v>479</v>
      </c>
      <c r="L15">
        <f>SUM(G32,G79)</f>
        <v>656</v>
      </c>
      <c r="M15">
        <f>SUM(H32,H79)</f>
        <v>451</v>
      </c>
    </row>
    <row r="16" spans="1:9" ht="12.75">
      <c r="A16" s="4"/>
      <c r="B16" s="4"/>
      <c r="C16" s="4"/>
      <c r="D16" s="5" t="s">
        <v>23</v>
      </c>
      <c r="E16" s="2">
        <f>SUM(E4:E15)</f>
        <v>235010</v>
      </c>
      <c r="F16" s="2">
        <f>SUM(F4:F15)</f>
        <v>50905</v>
      </c>
      <c r="G16" s="2">
        <f>SUM(G4:G15)</f>
        <v>285915</v>
      </c>
      <c r="H16" s="2">
        <f>SUM(H4:H15)</f>
        <v>272805</v>
      </c>
      <c r="I16" s="4">
        <f t="shared" si="1"/>
        <v>95.41472115838623</v>
      </c>
    </row>
    <row r="17" spans="1:9" ht="12.75">
      <c r="A17" s="17"/>
      <c r="B17" s="17"/>
      <c r="C17" s="17"/>
      <c r="D17" s="4"/>
      <c r="E17" s="4"/>
      <c r="F17" s="4"/>
      <c r="G17" s="4">
        <f>SUM(E17:F17)</f>
        <v>0</v>
      </c>
      <c r="H17" s="4"/>
      <c r="I17" s="4"/>
    </row>
    <row r="18" spans="1:9" ht="12.75">
      <c r="A18" s="2" t="s">
        <v>24</v>
      </c>
      <c r="B18" s="2"/>
      <c r="C18" s="2"/>
      <c r="D18" s="3" t="s">
        <v>25</v>
      </c>
      <c r="E18" s="4">
        <v>4072</v>
      </c>
      <c r="F18" s="4"/>
      <c r="G18" s="4">
        <f>SUM(E18:F18)</f>
        <v>4072</v>
      </c>
      <c r="H18" s="4"/>
      <c r="I18" s="4">
        <f>(H18/G18)*100</f>
        <v>0</v>
      </c>
    </row>
    <row r="19" spans="1:9" ht="12.75">
      <c r="A19" s="4" t="s">
        <v>26</v>
      </c>
      <c r="B19" s="4"/>
      <c r="C19" s="4"/>
      <c r="D19" s="3" t="s">
        <v>27</v>
      </c>
      <c r="E19" s="2">
        <f>SUM(E18)</f>
        <v>4072</v>
      </c>
      <c r="F19" s="2">
        <f>SUM(F18)</f>
        <v>0</v>
      </c>
      <c r="G19" s="2">
        <f>SUM(G18)</f>
        <v>4072</v>
      </c>
      <c r="H19" s="2">
        <f>SUM(H18)</f>
        <v>0</v>
      </c>
      <c r="I19" s="4">
        <f>(H19/G19)*100</f>
        <v>0</v>
      </c>
    </row>
    <row r="20" spans="1:9" ht="12" customHeight="1">
      <c r="A20" s="4"/>
      <c r="B20" s="4"/>
      <c r="C20" s="4"/>
      <c r="D20" s="3"/>
      <c r="E20" s="4"/>
      <c r="F20" s="4"/>
      <c r="G20" s="4">
        <f>SUM(E20:F20)</f>
        <v>0</v>
      </c>
      <c r="H20" s="4"/>
      <c r="I20" s="4"/>
    </row>
    <row r="21" spans="1:9" ht="12.75">
      <c r="A21" s="4"/>
      <c r="B21" s="4"/>
      <c r="C21" s="4"/>
      <c r="D21" s="4"/>
      <c r="E21" s="4"/>
      <c r="F21" s="4"/>
      <c r="G21" s="4">
        <f>SUM(E21:F21)</f>
        <v>0</v>
      </c>
      <c r="H21" s="4"/>
      <c r="I21" s="4"/>
    </row>
    <row r="22" spans="1:9" ht="13.5" customHeight="1">
      <c r="A22" s="2" t="s">
        <v>28</v>
      </c>
      <c r="B22" s="4"/>
      <c r="C22" s="4"/>
      <c r="D22" s="3" t="s">
        <v>25</v>
      </c>
      <c r="E22" s="4">
        <v>5503</v>
      </c>
      <c r="F22" s="4">
        <v>611</v>
      </c>
      <c r="G22" s="4">
        <f>SUM(E22:F22)</f>
        <v>6114</v>
      </c>
      <c r="H22" s="4">
        <v>3763</v>
      </c>
      <c r="I22" s="4">
        <f>(H22/G22)*100</f>
        <v>61.54726856395158</v>
      </c>
    </row>
    <row r="23" spans="1:9" ht="12.75">
      <c r="A23" s="4" t="s">
        <v>26</v>
      </c>
      <c r="B23" s="4"/>
      <c r="C23" s="4"/>
      <c r="D23" s="3" t="s">
        <v>27</v>
      </c>
      <c r="E23" s="2">
        <f>SUM(E22)</f>
        <v>5503</v>
      </c>
      <c r="F23" s="2">
        <f>SUM(F22)</f>
        <v>611</v>
      </c>
      <c r="G23" s="2">
        <f>SUM(G22)</f>
        <v>6114</v>
      </c>
      <c r="H23" s="2">
        <f>SUM(H22)</f>
        <v>3763</v>
      </c>
      <c r="I23" s="4">
        <f>(H23/G23)*100</f>
        <v>61.54726856395158</v>
      </c>
    </row>
    <row r="24" spans="1:9" ht="12.75">
      <c r="A24" s="4"/>
      <c r="B24" s="4"/>
      <c r="C24" s="4"/>
      <c r="D24" s="4"/>
      <c r="E24" s="4"/>
      <c r="F24" s="4"/>
      <c r="G24" s="4">
        <f>SUM(E24:F24)</f>
        <v>0</v>
      </c>
      <c r="H24" s="4"/>
      <c r="I24" s="4"/>
    </row>
    <row r="25" spans="1:9" ht="12.75">
      <c r="A25" s="4"/>
      <c r="B25" s="4"/>
      <c r="C25" s="4"/>
      <c r="D25" s="4"/>
      <c r="E25" s="4"/>
      <c r="F25" s="4"/>
      <c r="G25" s="4">
        <f>SUM(E25:F25)</f>
        <v>0</v>
      </c>
      <c r="H25" s="4"/>
      <c r="I25" s="4"/>
    </row>
    <row r="26" spans="1:9" ht="12.75">
      <c r="A26" s="2" t="s">
        <v>29</v>
      </c>
      <c r="B26" s="4"/>
      <c r="C26" s="4"/>
      <c r="D26" s="3" t="s">
        <v>25</v>
      </c>
      <c r="E26" s="4">
        <v>21831</v>
      </c>
      <c r="F26" s="4">
        <v>73</v>
      </c>
      <c r="G26" s="4">
        <f>SUM(E26:F26)</f>
        <v>21904</v>
      </c>
      <c r="H26" s="4">
        <v>14217</v>
      </c>
      <c r="I26" s="4">
        <f>(H26/G26)*100</f>
        <v>64.90595325054784</v>
      </c>
    </row>
    <row r="27" spans="1:9" ht="12.75">
      <c r="A27" s="4" t="s">
        <v>30</v>
      </c>
      <c r="B27" s="4"/>
      <c r="C27" s="4"/>
      <c r="D27" s="3" t="s">
        <v>31</v>
      </c>
      <c r="E27" s="4"/>
      <c r="F27" s="4"/>
      <c r="G27" s="4">
        <f>SUM(E27:F27)</f>
        <v>0</v>
      </c>
      <c r="H27" s="4"/>
      <c r="I27" s="4"/>
    </row>
    <row r="28" spans="2:9" ht="12.75">
      <c r="B28" s="4"/>
      <c r="C28" s="4"/>
      <c r="D28" s="3" t="s">
        <v>27</v>
      </c>
      <c r="E28" s="2">
        <f>SUM(E26:E27)</f>
        <v>21831</v>
      </c>
      <c r="F28" s="2">
        <f>SUM(F26:F27)</f>
        <v>73</v>
      </c>
      <c r="G28" s="2">
        <f>SUM(G26:G27)</f>
        <v>21904</v>
      </c>
      <c r="H28" s="2">
        <f>SUM(H26:H27)</f>
        <v>14217</v>
      </c>
      <c r="I28" s="4">
        <f>(H28/G28)*100</f>
        <v>64.90595325054784</v>
      </c>
    </row>
    <row r="29" spans="1:9" ht="12.75">
      <c r="A29" s="4"/>
      <c r="B29" s="4"/>
      <c r="C29" s="4"/>
      <c r="D29" s="4"/>
      <c r="E29" s="4"/>
      <c r="F29" s="4"/>
      <c r="G29" s="4">
        <f>SUM(E29:F29)</f>
        <v>0</v>
      </c>
      <c r="H29" s="4"/>
      <c r="I29" s="4"/>
    </row>
    <row r="30" spans="1:9" ht="12.75">
      <c r="A30" s="4"/>
      <c r="B30" s="4"/>
      <c r="C30" s="4"/>
      <c r="D30" s="4"/>
      <c r="E30" s="4"/>
      <c r="F30" s="4"/>
      <c r="G30" s="4">
        <f>SUM(E30:F30)</f>
        <v>0</v>
      </c>
      <c r="H30" s="4"/>
      <c r="I30" s="4"/>
    </row>
    <row r="31" spans="1:9" ht="12.75">
      <c r="A31" s="2" t="s">
        <v>32</v>
      </c>
      <c r="B31" s="4"/>
      <c r="C31" s="4"/>
      <c r="D31" s="3" t="s">
        <v>33</v>
      </c>
      <c r="E31" s="4"/>
      <c r="F31" s="4"/>
      <c r="G31" s="4">
        <f>SUM(E31:F31)</f>
        <v>0</v>
      </c>
      <c r="H31" s="4"/>
      <c r="I31" s="4"/>
    </row>
    <row r="32" spans="1:9" ht="12.75">
      <c r="A32" s="6" t="s">
        <v>26</v>
      </c>
      <c r="B32" s="4"/>
      <c r="C32" s="4"/>
      <c r="D32" s="3" t="s">
        <v>34</v>
      </c>
      <c r="E32" s="4">
        <v>177</v>
      </c>
      <c r="F32" s="4">
        <v>150</v>
      </c>
      <c r="G32" s="4">
        <f>SUM(E32:F32)</f>
        <v>327</v>
      </c>
      <c r="H32" s="4">
        <v>129</v>
      </c>
      <c r="I32" s="4">
        <f>(H32/G32)*100</f>
        <v>39.44954128440367</v>
      </c>
    </row>
    <row r="33" spans="1:9" ht="12.75">
      <c r="A33" s="4"/>
      <c r="B33" s="4"/>
      <c r="C33" s="4"/>
      <c r="D33" s="3" t="s">
        <v>27</v>
      </c>
      <c r="E33" s="2">
        <f>SUM(E31:E32)</f>
        <v>177</v>
      </c>
      <c r="F33" s="2">
        <f>SUM(F31:F32)</f>
        <v>150</v>
      </c>
      <c r="G33" s="2">
        <f>SUM(G31:G32)</f>
        <v>327</v>
      </c>
      <c r="H33" s="2">
        <f>SUM(H31:H32)</f>
        <v>129</v>
      </c>
      <c r="I33" s="4">
        <f>(H33/G33)*100</f>
        <v>39.44954128440367</v>
      </c>
    </row>
    <row r="34" spans="1:9" ht="12.75">
      <c r="A34" s="4"/>
      <c r="B34" s="4"/>
      <c r="C34" s="4"/>
      <c r="D34" s="3"/>
      <c r="E34" s="2"/>
      <c r="F34" s="4"/>
      <c r="G34" s="4">
        <f>SUM(E34:F34)</f>
        <v>0</v>
      </c>
      <c r="H34" s="4"/>
      <c r="I34" s="4"/>
    </row>
    <row r="35" spans="1:9" ht="12.75">
      <c r="A35" s="2" t="s">
        <v>35</v>
      </c>
      <c r="B35" s="4"/>
      <c r="C35" s="4"/>
      <c r="D35" s="3" t="s">
        <v>36</v>
      </c>
      <c r="E35" s="4">
        <v>107825</v>
      </c>
      <c r="F35" s="4">
        <v>2652</v>
      </c>
      <c r="G35" s="4">
        <f>SUM(E35:F35)</f>
        <v>110477</v>
      </c>
      <c r="H35" s="4">
        <v>110477</v>
      </c>
      <c r="I35" s="4">
        <f>(H35/G35)*100</f>
        <v>100</v>
      </c>
    </row>
    <row r="36" spans="1:9" ht="12.75">
      <c r="A36" s="2"/>
      <c r="B36" s="4"/>
      <c r="C36" s="4"/>
      <c r="D36" s="3" t="s">
        <v>37</v>
      </c>
      <c r="E36" s="4"/>
      <c r="F36" s="4">
        <v>153</v>
      </c>
      <c r="G36" s="4">
        <f>SUM(E36:F36)</f>
        <v>153</v>
      </c>
      <c r="H36" s="4">
        <v>153</v>
      </c>
      <c r="I36" s="4">
        <f>(H36/G36)*100</f>
        <v>100</v>
      </c>
    </row>
    <row r="37" spans="1:9" ht="12.75">
      <c r="A37" s="4"/>
      <c r="B37" s="4"/>
      <c r="C37" s="4"/>
      <c r="D37" s="3" t="s">
        <v>27</v>
      </c>
      <c r="E37" s="2">
        <f>SUM(E35:E36)</f>
        <v>107825</v>
      </c>
      <c r="F37" s="2">
        <f>SUM(F35:F36)</f>
        <v>2805</v>
      </c>
      <c r="G37" s="2">
        <f>SUM(G35:G36)</f>
        <v>110630</v>
      </c>
      <c r="H37" s="2">
        <f>SUM(H35:H36)</f>
        <v>110630</v>
      </c>
      <c r="I37" s="4">
        <f>(H37/G37)*100</f>
        <v>100</v>
      </c>
    </row>
    <row r="38" spans="1:9" ht="12.75">
      <c r="A38" s="4"/>
      <c r="B38" s="4"/>
      <c r="C38" s="4"/>
      <c r="D38" s="3"/>
      <c r="E38" s="2"/>
      <c r="F38" s="4"/>
      <c r="G38" s="4">
        <f>SUM(E38:F38)</f>
        <v>0</v>
      </c>
      <c r="H38" s="4"/>
      <c r="I38" s="4"/>
    </row>
    <row r="39" spans="1:9" ht="12.75">
      <c r="A39" s="4"/>
      <c r="B39" s="4"/>
      <c r="C39" s="4"/>
      <c r="D39" s="3"/>
      <c r="E39" s="2"/>
      <c r="F39" s="4"/>
      <c r="G39" s="4">
        <f>SUM(E39:F39)</f>
        <v>0</v>
      </c>
      <c r="H39" s="4"/>
      <c r="I39" s="4"/>
    </row>
    <row r="40" spans="1:9" ht="12.75">
      <c r="A40" s="2" t="s">
        <v>38</v>
      </c>
      <c r="B40" s="4"/>
      <c r="C40" s="4"/>
      <c r="D40" s="3" t="s">
        <v>39</v>
      </c>
      <c r="E40" s="6">
        <v>33200</v>
      </c>
      <c r="F40" s="4">
        <v>9456</v>
      </c>
      <c r="G40" s="4">
        <f>SUM(E40:F40)</f>
        <v>42656</v>
      </c>
      <c r="H40" s="4">
        <v>51217</v>
      </c>
      <c r="I40" s="4">
        <f>(H40/G40)*100</f>
        <v>120.06986121530383</v>
      </c>
    </row>
    <row r="41" spans="1:9" ht="12.75">
      <c r="A41" s="2"/>
      <c r="B41" s="4"/>
      <c r="C41" s="4"/>
      <c r="D41" s="3" t="s">
        <v>25</v>
      </c>
      <c r="E41" s="6">
        <v>400</v>
      </c>
      <c r="F41" s="4"/>
      <c r="G41" s="4">
        <f>SUM(E41:F41)</f>
        <v>400</v>
      </c>
      <c r="H41" s="4">
        <v>193</v>
      </c>
      <c r="I41" s="4">
        <f>(H41/G41)*100</f>
        <v>48.25</v>
      </c>
    </row>
    <row r="42" spans="1:9" ht="12.75">
      <c r="A42" s="4"/>
      <c r="B42" s="4"/>
      <c r="C42" s="4"/>
      <c r="D42" s="3" t="s">
        <v>27</v>
      </c>
      <c r="E42" s="2">
        <f>SUM(E40:E41)</f>
        <v>33600</v>
      </c>
      <c r="F42" s="2">
        <f>SUM(F40:F41)</f>
        <v>9456</v>
      </c>
      <c r="G42" s="2">
        <f>SUM(G40:G41)</f>
        <v>43056</v>
      </c>
      <c r="H42" s="2">
        <f>SUM(H40:H41)</f>
        <v>51410</v>
      </c>
      <c r="I42" s="4">
        <f>(H42/G42)*100</f>
        <v>119.40263842437756</v>
      </c>
    </row>
    <row r="43" spans="1:9" ht="12.75">
      <c r="A43" s="4"/>
      <c r="B43" s="4"/>
      <c r="C43" s="4"/>
      <c r="D43" s="3"/>
      <c r="E43" s="4"/>
      <c r="F43" s="4"/>
      <c r="G43" s="4">
        <f>SUM(E43:F43)</f>
        <v>0</v>
      </c>
      <c r="H43" s="4"/>
      <c r="I43" s="4"/>
    </row>
    <row r="44" spans="1:9" ht="12.75">
      <c r="A44" s="2" t="s">
        <v>40</v>
      </c>
      <c r="B44" s="4"/>
      <c r="C44" s="4"/>
      <c r="D44" s="3" t="s">
        <v>25</v>
      </c>
      <c r="E44" s="4">
        <v>700</v>
      </c>
      <c r="F44" s="4"/>
      <c r="G44" s="4">
        <f>SUM(E44:F44)</f>
        <v>700</v>
      </c>
      <c r="H44" s="4">
        <v>892</v>
      </c>
      <c r="I44" s="4">
        <f>(H44/G44)*100</f>
        <v>127.42857142857143</v>
      </c>
    </row>
    <row r="45" spans="1:9" ht="12.75">
      <c r="A45" s="4" t="s">
        <v>26</v>
      </c>
      <c r="B45" s="4"/>
      <c r="C45" s="4"/>
      <c r="D45" s="3" t="s">
        <v>33</v>
      </c>
      <c r="E45" s="4">
        <v>7366</v>
      </c>
      <c r="F45" s="4">
        <v>565</v>
      </c>
      <c r="G45" s="4">
        <f>SUM(E45:F45)</f>
        <v>7931</v>
      </c>
      <c r="H45" s="4">
        <v>8268</v>
      </c>
      <c r="I45" s="4">
        <f>(H45/G45)*100</f>
        <v>104.24914890934309</v>
      </c>
    </row>
    <row r="46" spans="1:9" ht="12.75">
      <c r="A46" s="4"/>
      <c r="B46" s="4"/>
      <c r="C46" s="4"/>
      <c r="D46" s="3" t="s">
        <v>27</v>
      </c>
      <c r="E46" s="2">
        <f>SUM(E44:E45)</f>
        <v>8066</v>
      </c>
      <c r="F46" s="2">
        <f>SUM(F44:F45)</f>
        <v>565</v>
      </c>
      <c r="G46" s="2">
        <f>SUM(G44:G45)</f>
        <v>8631</v>
      </c>
      <c r="H46" s="2">
        <f>SUM(H44:H45)</f>
        <v>9160</v>
      </c>
      <c r="I46" s="4">
        <f>(H46/G46)*100</f>
        <v>106.12906963271926</v>
      </c>
    </row>
    <row r="47" spans="1:9" ht="12.75">
      <c r="A47" s="4"/>
      <c r="B47" s="4"/>
      <c r="C47" s="4"/>
      <c r="D47" s="3"/>
      <c r="E47" s="4"/>
      <c r="F47" s="4"/>
      <c r="G47" s="4">
        <f>SUM(E47:F47)</f>
        <v>0</v>
      </c>
      <c r="H47" s="4"/>
      <c r="I47" s="4"/>
    </row>
    <row r="48" spans="1:9" ht="12.75">
      <c r="A48" s="4"/>
      <c r="B48" s="4"/>
      <c r="C48" s="4"/>
      <c r="D48" s="3"/>
      <c r="E48" s="4"/>
      <c r="F48" s="4"/>
      <c r="G48" s="4">
        <f>SUM(E48:F48)</f>
        <v>0</v>
      </c>
      <c r="H48" s="4"/>
      <c r="I48" s="4"/>
    </row>
    <row r="49" spans="1:9" ht="12.75">
      <c r="A49" s="2" t="s">
        <v>41</v>
      </c>
      <c r="B49" s="2"/>
      <c r="C49" s="2"/>
      <c r="D49" s="3" t="s">
        <v>33</v>
      </c>
      <c r="E49" s="4">
        <v>3420</v>
      </c>
      <c r="F49" s="4">
        <v>349</v>
      </c>
      <c r="G49" s="4">
        <f>SUM(E49:F49)</f>
        <v>3769</v>
      </c>
      <c r="H49" s="4">
        <v>4110</v>
      </c>
      <c r="I49" s="4">
        <f>(H49/G49)*100</f>
        <v>109.04749270363492</v>
      </c>
    </row>
    <row r="50" spans="1:9" ht="12.75">
      <c r="A50" s="4" t="s">
        <v>26</v>
      </c>
      <c r="B50" s="4"/>
      <c r="C50" s="4"/>
      <c r="D50" s="3" t="s">
        <v>27</v>
      </c>
      <c r="E50" s="2">
        <f>SUM(E49)</f>
        <v>3420</v>
      </c>
      <c r="F50" s="2">
        <f>SUM(F49)</f>
        <v>349</v>
      </c>
      <c r="G50" s="2">
        <f>SUM(G49)</f>
        <v>3769</v>
      </c>
      <c r="H50" s="2">
        <f>SUM(H49)</f>
        <v>4110</v>
      </c>
      <c r="I50" s="4">
        <f>(H50/G50)*100</f>
        <v>109.04749270363492</v>
      </c>
    </row>
    <row r="51" spans="1:9" ht="12.75">
      <c r="A51" s="4"/>
      <c r="B51" s="4"/>
      <c r="C51" s="4"/>
      <c r="D51" s="3"/>
      <c r="E51" s="4"/>
      <c r="F51" s="4"/>
      <c r="G51" s="4">
        <f>SUM(E51:F51)</f>
        <v>0</v>
      </c>
      <c r="H51" s="4"/>
      <c r="I51" s="4"/>
    </row>
    <row r="52" spans="1:9" ht="12.75">
      <c r="A52" s="2" t="s">
        <v>42</v>
      </c>
      <c r="B52" s="4"/>
      <c r="C52" s="4"/>
      <c r="D52" s="3" t="s">
        <v>25</v>
      </c>
      <c r="E52" s="4">
        <v>213</v>
      </c>
      <c r="F52" s="4"/>
      <c r="G52" s="4">
        <f>SUM(E52:F52)</f>
        <v>213</v>
      </c>
      <c r="H52" s="4"/>
      <c r="I52" s="4">
        <f>(H52/G52)*100</f>
        <v>0</v>
      </c>
    </row>
    <row r="53" spans="1:9" ht="12.75">
      <c r="A53" s="4" t="s">
        <v>30</v>
      </c>
      <c r="B53" s="4"/>
      <c r="C53" s="4"/>
      <c r="D53" s="3" t="s">
        <v>27</v>
      </c>
      <c r="E53" s="2">
        <f>SUM(E52)</f>
        <v>213</v>
      </c>
      <c r="F53" s="2">
        <f>SUM(F52)</f>
        <v>0</v>
      </c>
      <c r="G53" s="2">
        <f>SUM(G52)</f>
        <v>213</v>
      </c>
      <c r="H53" s="2">
        <f>SUM(H52)</f>
        <v>0</v>
      </c>
      <c r="I53" s="4">
        <f>(H53/G53)*100</f>
        <v>0</v>
      </c>
    </row>
    <row r="54" spans="1:9" ht="12.75">
      <c r="A54" s="4"/>
      <c r="B54" s="4"/>
      <c r="C54" s="4"/>
      <c r="D54" s="3"/>
      <c r="E54" s="4"/>
      <c r="F54" s="4"/>
      <c r="G54" s="4">
        <f>SUM(E54:F54)</f>
        <v>0</v>
      </c>
      <c r="H54" s="4"/>
      <c r="I54" s="4"/>
    </row>
    <row r="55" spans="1:9" ht="12.75">
      <c r="A55" s="2" t="s">
        <v>43</v>
      </c>
      <c r="B55" s="4"/>
      <c r="C55" s="4"/>
      <c r="D55" s="3" t="s">
        <v>25</v>
      </c>
      <c r="E55" s="4">
        <v>1000</v>
      </c>
      <c r="F55" s="4"/>
      <c r="G55" s="4">
        <f>SUM(E55:F55)</f>
        <v>1000</v>
      </c>
      <c r="H55" s="4">
        <v>596</v>
      </c>
      <c r="I55" s="4">
        <f>(H55/G55)*100</f>
        <v>59.599999999999994</v>
      </c>
    </row>
    <row r="56" spans="1:9" ht="12.75">
      <c r="A56" s="6" t="s">
        <v>26</v>
      </c>
      <c r="B56" s="4"/>
      <c r="C56" s="4"/>
      <c r="D56" s="3" t="s">
        <v>44</v>
      </c>
      <c r="E56" s="4">
        <v>150</v>
      </c>
      <c r="F56" s="4"/>
      <c r="G56" s="4">
        <f>SUM(E56:F56)</f>
        <v>150</v>
      </c>
      <c r="H56" s="4">
        <v>148</v>
      </c>
      <c r="I56" s="4">
        <f>(H56/G56)*100</f>
        <v>98.66666666666667</v>
      </c>
    </row>
    <row r="57" spans="1:9" ht="12.75">
      <c r="A57" s="4"/>
      <c r="B57" s="4"/>
      <c r="C57" s="4"/>
      <c r="D57" s="3" t="s">
        <v>27</v>
      </c>
      <c r="E57" s="2">
        <f>SUM(E55:E56)</f>
        <v>1150</v>
      </c>
      <c r="F57" s="2">
        <f>SUM(F55:F56)</f>
        <v>0</v>
      </c>
      <c r="G57" s="2">
        <f>SUM(G55:G56)</f>
        <v>1150</v>
      </c>
      <c r="H57" s="2">
        <f>SUM(H55:H56)</f>
        <v>744</v>
      </c>
      <c r="I57" s="4">
        <f>(H57/G57)*100</f>
        <v>64.69565217391305</v>
      </c>
    </row>
    <row r="58" spans="1:9" ht="12.75">
      <c r="A58" s="4"/>
      <c r="B58" s="4"/>
      <c r="C58" s="4"/>
      <c r="D58" s="3"/>
      <c r="E58" s="4"/>
      <c r="F58" s="4"/>
      <c r="G58" s="4">
        <f>SUM(E58:F58)</f>
        <v>0</v>
      </c>
      <c r="H58" s="4"/>
      <c r="I58" s="4"/>
    </row>
    <row r="59" spans="1:9" ht="12.75">
      <c r="A59" s="2" t="s">
        <v>45</v>
      </c>
      <c r="B59" s="2"/>
      <c r="C59" s="2"/>
      <c r="D59" s="4" t="s">
        <v>25</v>
      </c>
      <c r="E59" s="4">
        <v>2596</v>
      </c>
      <c r="F59" s="4"/>
      <c r="G59" s="4">
        <f>SUM(E59:F59)</f>
        <v>2596</v>
      </c>
      <c r="H59" s="4"/>
      <c r="I59" s="4">
        <f>(H59/G59)*100</f>
        <v>0</v>
      </c>
    </row>
    <row r="60" spans="1:9" ht="12.75">
      <c r="A60" s="6" t="s">
        <v>26</v>
      </c>
      <c r="B60" s="2"/>
      <c r="C60" s="2"/>
      <c r="D60" s="4" t="s">
        <v>27</v>
      </c>
      <c r="E60" s="2">
        <f>SUM(E59)</f>
        <v>2596</v>
      </c>
      <c r="F60" s="2">
        <f>SUM(F59)</f>
        <v>0</v>
      </c>
      <c r="G60" s="2">
        <f>SUM(G59)</f>
        <v>2596</v>
      </c>
      <c r="H60" s="2">
        <f>SUM(H59)</f>
        <v>0</v>
      </c>
      <c r="I60" s="4">
        <f>(H60/G60)*100</f>
        <v>0</v>
      </c>
    </row>
    <row r="61" spans="1:9" ht="12.75">
      <c r="A61" s="4"/>
      <c r="B61" s="4"/>
      <c r="C61" s="4"/>
      <c r="D61" s="3"/>
      <c r="E61" s="4"/>
      <c r="F61" s="4"/>
      <c r="G61" s="4">
        <f aca="true" t="shared" si="2" ref="G61:G69">SUM(E61:F61)</f>
        <v>0</v>
      </c>
      <c r="H61" s="4"/>
      <c r="I61" s="4"/>
    </row>
    <row r="62" spans="1:9" ht="12.75" hidden="1">
      <c r="A62" s="2" t="s">
        <v>46</v>
      </c>
      <c r="B62" s="2"/>
      <c r="C62" s="2"/>
      <c r="D62" s="4" t="s">
        <v>25</v>
      </c>
      <c r="E62" s="4"/>
      <c r="F62" s="4"/>
      <c r="G62" s="4">
        <f t="shared" si="2"/>
        <v>0</v>
      </c>
      <c r="H62" s="4"/>
      <c r="I62" s="4" t="e">
        <f aca="true" t="shared" si="3" ref="I62:I67">(H62/G62)*100</f>
        <v>#DIV/0!</v>
      </c>
    </row>
    <row r="63" spans="1:9" ht="12.75" hidden="1">
      <c r="A63" s="6" t="s">
        <v>26</v>
      </c>
      <c r="B63" s="2"/>
      <c r="C63" s="2"/>
      <c r="D63" s="4" t="s">
        <v>27</v>
      </c>
      <c r="E63" s="2">
        <f>SUM(E62)</f>
        <v>0</v>
      </c>
      <c r="F63" s="4"/>
      <c r="G63" s="4">
        <f t="shared" si="2"/>
        <v>0</v>
      </c>
      <c r="H63" s="4"/>
      <c r="I63" s="4" t="e">
        <f t="shared" si="3"/>
        <v>#DIV/0!</v>
      </c>
    </row>
    <row r="64" spans="1:9" ht="12.75" hidden="1">
      <c r="A64" s="6"/>
      <c r="B64" s="2"/>
      <c r="C64" s="2"/>
      <c r="D64" s="4"/>
      <c r="E64" s="2"/>
      <c r="F64" s="4"/>
      <c r="G64" s="4">
        <f t="shared" si="2"/>
        <v>0</v>
      </c>
      <c r="H64" s="4"/>
      <c r="I64" s="4" t="e">
        <f t="shared" si="3"/>
        <v>#DIV/0!</v>
      </c>
    </row>
    <row r="65" spans="1:9" ht="12.75" hidden="1">
      <c r="A65" s="2" t="s">
        <v>47</v>
      </c>
      <c r="B65" s="2"/>
      <c r="C65" s="2"/>
      <c r="D65" s="3" t="s">
        <v>31</v>
      </c>
      <c r="E65" s="4"/>
      <c r="F65" s="4"/>
      <c r="G65" s="4">
        <f t="shared" si="2"/>
        <v>0</v>
      </c>
      <c r="H65" s="4"/>
      <c r="I65" s="4" t="e">
        <f t="shared" si="3"/>
        <v>#DIV/0!</v>
      </c>
    </row>
    <row r="66" spans="1:9" ht="12.75" hidden="1">
      <c r="A66" s="6" t="s">
        <v>26</v>
      </c>
      <c r="B66" s="2"/>
      <c r="C66" s="2"/>
      <c r="D66" s="4" t="s">
        <v>27</v>
      </c>
      <c r="E66" s="2">
        <f>SUM(E65)</f>
        <v>0</v>
      </c>
      <c r="F66" s="4"/>
      <c r="G66" s="4">
        <f t="shared" si="2"/>
        <v>0</v>
      </c>
      <c r="H66" s="4"/>
      <c r="I66" s="4" t="e">
        <f t="shared" si="3"/>
        <v>#DIV/0!</v>
      </c>
    </row>
    <row r="67" spans="1:9" ht="12.75" hidden="1">
      <c r="A67" s="6"/>
      <c r="B67" s="2"/>
      <c r="C67" s="2"/>
      <c r="D67" s="4"/>
      <c r="E67" s="2"/>
      <c r="F67" s="4"/>
      <c r="G67" s="4">
        <f t="shared" si="2"/>
        <v>0</v>
      </c>
      <c r="H67" s="4"/>
      <c r="I67" s="4" t="e">
        <f t="shared" si="3"/>
        <v>#DIV/0!</v>
      </c>
    </row>
    <row r="68" spans="1:9" ht="18.75" customHeight="1">
      <c r="A68" s="2" t="s">
        <v>48</v>
      </c>
      <c r="B68" s="2"/>
      <c r="C68" s="2"/>
      <c r="D68" s="3" t="s">
        <v>31</v>
      </c>
      <c r="E68" s="4"/>
      <c r="F68" s="4"/>
      <c r="G68" s="4">
        <f t="shared" si="2"/>
        <v>0</v>
      </c>
      <c r="H68" s="4"/>
      <c r="I68" s="4"/>
    </row>
    <row r="69" spans="1:9" ht="12.75">
      <c r="A69" s="6" t="s">
        <v>26</v>
      </c>
      <c r="B69" s="2"/>
      <c r="C69" s="2"/>
      <c r="D69" s="3" t="s">
        <v>33</v>
      </c>
      <c r="E69" s="6">
        <v>2156</v>
      </c>
      <c r="F69" s="4">
        <v>10452</v>
      </c>
      <c r="G69" s="4">
        <f t="shared" si="2"/>
        <v>12608</v>
      </c>
      <c r="H69" s="4">
        <v>12158</v>
      </c>
      <c r="I69" s="4">
        <f>(H69/G69)*100</f>
        <v>96.43083756345177</v>
      </c>
    </row>
    <row r="70" spans="1:9" ht="12.75">
      <c r="A70" s="6"/>
      <c r="B70" s="2"/>
      <c r="C70" s="2"/>
      <c r="D70" s="3" t="s">
        <v>27</v>
      </c>
      <c r="E70" s="2">
        <f>SUM(E68:E69)</f>
        <v>2156</v>
      </c>
      <c r="F70" s="2">
        <f>SUM(F68:F69)</f>
        <v>10452</v>
      </c>
      <c r="G70" s="2">
        <f>SUM(G68:G69)</f>
        <v>12608</v>
      </c>
      <c r="H70" s="2">
        <f>SUM(H68:H69)</f>
        <v>12158</v>
      </c>
      <c r="I70" s="4">
        <f>(H70/G70)*100</f>
        <v>96.43083756345177</v>
      </c>
    </row>
    <row r="71" spans="1:9" ht="12.75">
      <c r="A71" s="6"/>
      <c r="B71" s="2"/>
      <c r="C71" s="2"/>
      <c r="D71" s="3"/>
      <c r="E71" s="2"/>
      <c r="F71" s="4"/>
      <c r="G71" s="4">
        <f>SUM(E71:F71)</f>
        <v>0</v>
      </c>
      <c r="H71" s="4"/>
      <c r="I71" s="4"/>
    </row>
    <row r="72" spans="1:9" ht="12.75">
      <c r="A72" s="2" t="s">
        <v>49</v>
      </c>
      <c r="B72" s="2"/>
      <c r="C72" s="2"/>
      <c r="D72" s="3" t="s">
        <v>33</v>
      </c>
      <c r="E72" s="4">
        <v>6455</v>
      </c>
      <c r="F72" s="4">
        <v>8014</v>
      </c>
      <c r="G72" s="4">
        <f>SUM(E72:F72)</f>
        <v>14469</v>
      </c>
      <c r="H72" s="4">
        <v>11846</v>
      </c>
      <c r="I72" s="4">
        <f>(H72/G72)*100</f>
        <v>81.87158753196489</v>
      </c>
    </row>
    <row r="73" spans="1:9" ht="12.75">
      <c r="A73" s="2"/>
      <c r="B73" s="2"/>
      <c r="C73" s="2"/>
      <c r="D73" s="3" t="s">
        <v>31</v>
      </c>
      <c r="E73" s="4"/>
      <c r="F73" s="4"/>
      <c r="G73" s="4">
        <f>SUM(E73:F73)</f>
        <v>0</v>
      </c>
      <c r="H73" s="4"/>
      <c r="I73" s="4"/>
    </row>
    <row r="74" spans="1:9" ht="12.75">
      <c r="A74" s="6" t="s">
        <v>26</v>
      </c>
      <c r="B74" s="2"/>
      <c r="C74" s="2"/>
      <c r="D74" s="4" t="s">
        <v>27</v>
      </c>
      <c r="E74" s="2">
        <f>SUM(E72:E73)</f>
        <v>6455</v>
      </c>
      <c r="F74" s="2">
        <f>SUM(F72:F73)</f>
        <v>8014</v>
      </c>
      <c r="G74" s="2">
        <f>SUM(G72:G73)</f>
        <v>14469</v>
      </c>
      <c r="H74" s="2">
        <f>SUM(H72:H73)</f>
        <v>11846</v>
      </c>
      <c r="I74" s="4">
        <f>(H74/G74)*100</f>
        <v>81.87158753196489</v>
      </c>
    </row>
    <row r="75" spans="1:9" ht="12.75">
      <c r="A75" s="6"/>
      <c r="B75" s="2"/>
      <c r="C75" s="2"/>
      <c r="D75" s="4"/>
      <c r="E75" s="2"/>
      <c r="F75" s="4"/>
      <c r="G75" s="4">
        <f>SUM(E75:F75)</f>
        <v>0</v>
      </c>
      <c r="H75" s="4"/>
      <c r="I75" s="4"/>
    </row>
    <row r="76" spans="1:9" ht="12.75">
      <c r="A76" s="2" t="s">
        <v>50</v>
      </c>
      <c r="B76" s="2"/>
      <c r="C76" s="2"/>
      <c r="D76" s="4" t="s">
        <v>51</v>
      </c>
      <c r="E76" s="6">
        <v>37946</v>
      </c>
      <c r="F76" s="4">
        <v>-596</v>
      </c>
      <c r="G76" s="4">
        <f>SUM(E76:F76)</f>
        <v>37350</v>
      </c>
      <c r="H76" s="4">
        <v>37350</v>
      </c>
      <c r="I76" s="4">
        <f>(H76/G76)*100</f>
        <v>100</v>
      </c>
    </row>
    <row r="77" spans="1:9" ht="12.75">
      <c r="A77" s="6"/>
      <c r="B77" s="2"/>
      <c r="C77" s="2"/>
      <c r="D77" s="4" t="s">
        <v>27</v>
      </c>
      <c r="E77" s="2">
        <f>SUM(E76:E76)</f>
        <v>37946</v>
      </c>
      <c r="F77" s="2">
        <f>SUM(F76:F76)</f>
        <v>-596</v>
      </c>
      <c r="G77" s="2">
        <f>SUM(G76:G76)</f>
        <v>37350</v>
      </c>
      <c r="H77" s="2">
        <f>SUM(H76:H76)</f>
        <v>37350</v>
      </c>
      <c r="I77" s="4">
        <f>(H77/G77)*100</f>
        <v>100</v>
      </c>
    </row>
    <row r="78" spans="1:9" ht="12.75">
      <c r="A78" s="6"/>
      <c r="B78" s="2"/>
      <c r="C78" s="2"/>
      <c r="D78" s="4"/>
      <c r="E78" s="2"/>
      <c r="F78" s="2"/>
      <c r="G78" s="2"/>
      <c r="H78" s="2"/>
      <c r="I78" s="4"/>
    </row>
    <row r="79" spans="1:9" ht="12.75">
      <c r="A79" s="2" t="s">
        <v>52</v>
      </c>
      <c r="B79" s="2"/>
      <c r="C79" s="2"/>
      <c r="D79" s="3" t="s">
        <v>53</v>
      </c>
      <c r="E79" s="4">
        <v>0</v>
      </c>
      <c r="F79" s="4">
        <v>329</v>
      </c>
      <c r="G79" s="4">
        <f>SUM(E79:F79)</f>
        <v>329</v>
      </c>
      <c r="H79" s="4">
        <v>322</v>
      </c>
      <c r="I79" s="4">
        <f>(H79/G79)*100</f>
        <v>97.87234042553192</v>
      </c>
    </row>
    <row r="80" spans="1:9" ht="12.75">
      <c r="A80" s="2"/>
      <c r="B80" s="2"/>
      <c r="C80" s="2"/>
      <c r="D80" s="3" t="s">
        <v>54</v>
      </c>
      <c r="E80" s="4"/>
      <c r="F80" s="4">
        <v>230</v>
      </c>
      <c r="G80" s="4">
        <f>SUM(E80:F80)</f>
        <v>230</v>
      </c>
      <c r="H80" s="4"/>
      <c r="I80" s="4"/>
    </row>
    <row r="81" spans="1:9" ht="12.75">
      <c r="A81" s="2"/>
      <c r="B81" s="2"/>
      <c r="C81" s="2"/>
      <c r="D81" s="3" t="s">
        <v>25</v>
      </c>
      <c r="E81" s="4"/>
      <c r="F81" s="4">
        <v>938</v>
      </c>
      <c r="G81" s="4">
        <f>SUM(E81:F81)</f>
        <v>938</v>
      </c>
      <c r="H81" s="4">
        <v>146</v>
      </c>
      <c r="I81" s="4">
        <f>(H81/G81)*100</f>
        <v>15.56503198294243</v>
      </c>
    </row>
    <row r="82" spans="1:9" ht="12.75">
      <c r="A82" s="6" t="s">
        <v>26</v>
      </c>
      <c r="B82" s="2"/>
      <c r="C82" s="2"/>
      <c r="D82" s="4" t="s">
        <v>27</v>
      </c>
      <c r="E82" s="2">
        <f>SUM(E79:E81)</f>
        <v>0</v>
      </c>
      <c r="F82" s="2">
        <f>SUM(F79:F81)</f>
        <v>1497</v>
      </c>
      <c r="G82" s="2">
        <f>SUM(G79:G81)</f>
        <v>1497</v>
      </c>
      <c r="H82" s="2">
        <f>SUM(H79:H81)</f>
        <v>468</v>
      </c>
      <c r="I82" s="4">
        <f>(H82/G82)*100</f>
        <v>31.262525050100198</v>
      </c>
    </row>
    <row r="83" spans="1:9" ht="12.75">
      <c r="A83" s="6"/>
      <c r="B83" s="2"/>
      <c r="C83" s="2"/>
      <c r="D83" s="4"/>
      <c r="E83" s="2"/>
      <c r="F83" s="2"/>
      <c r="G83" s="2"/>
      <c r="H83" s="2"/>
      <c r="I83" s="4"/>
    </row>
    <row r="84" spans="1:9" ht="12.75">
      <c r="A84" s="2" t="s">
        <v>55</v>
      </c>
      <c r="B84" s="2"/>
      <c r="C84" s="2"/>
      <c r="D84" s="3" t="s">
        <v>31</v>
      </c>
      <c r="E84" s="4">
        <v>0</v>
      </c>
      <c r="F84" s="4">
        <v>4734</v>
      </c>
      <c r="G84" s="4">
        <f>SUM(E84:F84)</f>
        <v>4734</v>
      </c>
      <c r="H84" s="4">
        <v>4739</v>
      </c>
      <c r="I84" s="4">
        <f>(H84/G84)*100</f>
        <v>100.1056189269117</v>
      </c>
    </row>
    <row r="85" spans="1:9" ht="12.75">
      <c r="A85" s="6" t="s">
        <v>26</v>
      </c>
      <c r="B85" s="2"/>
      <c r="C85" s="2"/>
      <c r="D85" s="4" t="s">
        <v>27</v>
      </c>
      <c r="E85" s="2">
        <f>SUM(E84)</f>
        <v>0</v>
      </c>
      <c r="F85" s="2">
        <f>SUM(F84)</f>
        <v>4734</v>
      </c>
      <c r="G85" s="2">
        <f>SUM(G84)</f>
        <v>4734</v>
      </c>
      <c r="H85" s="2">
        <f>SUM(H84)</f>
        <v>4739</v>
      </c>
      <c r="I85" s="4">
        <f>(H85/G85)*100</f>
        <v>100.1056189269117</v>
      </c>
    </row>
    <row r="86" spans="1:9" ht="12.75">
      <c r="A86" s="6"/>
      <c r="B86" s="2"/>
      <c r="C86" s="2"/>
      <c r="D86" s="4"/>
      <c r="E86" s="2"/>
      <c r="F86" s="2"/>
      <c r="G86" s="2"/>
      <c r="H86" s="2"/>
      <c r="I86" s="4"/>
    </row>
    <row r="87" spans="1:9" ht="12.75">
      <c r="A87" s="2" t="s">
        <v>56</v>
      </c>
      <c r="B87" s="2"/>
      <c r="C87" s="2"/>
      <c r="D87" s="3" t="s">
        <v>33</v>
      </c>
      <c r="E87" s="4">
        <v>0</v>
      </c>
      <c r="F87" s="4">
        <v>1564</v>
      </c>
      <c r="G87" s="4">
        <f>SUM(E87:F87)</f>
        <v>1564</v>
      </c>
      <c r="H87" s="4">
        <v>1564</v>
      </c>
      <c r="I87" s="4">
        <f>(H87/G87)*100</f>
        <v>100</v>
      </c>
    </row>
    <row r="88" spans="1:9" ht="12.75">
      <c r="A88" s="2"/>
      <c r="B88" s="2"/>
      <c r="C88" s="2"/>
      <c r="D88" s="3" t="s">
        <v>57</v>
      </c>
      <c r="E88" s="4"/>
      <c r="F88" s="4"/>
      <c r="G88" s="4">
        <f>SUM(E88:F88)</f>
        <v>0</v>
      </c>
      <c r="H88" s="4">
        <v>8</v>
      </c>
      <c r="I88" s="4"/>
    </row>
    <row r="89" spans="1:9" ht="12.75">
      <c r="A89" s="2"/>
      <c r="B89" s="2"/>
      <c r="C89" s="2"/>
      <c r="D89" s="3" t="s">
        <v>58</v>
      </c>
      <c r="E89" s="4"/>
      <c r="F89" s="4">
        <v>4000</v>
      </c>
      <c r="G89" s="4">
        <f>SUM(E89:F89)</f>
        <v>4000</v>
      </c>
      <c r="H89" s="4">
        <v>4000</v>
      </c>
      <c r="I89" s="4">
        <f>(H89/G89)*100</f>
        <v>100</v>
      </c>
    </row>
    <row r="90" spans="1:9" ht="12.75">
      <c r="A90" s="2"/>
      <c r="B90" s="2"/>
      <c r="C90" s="2"/>
      <c r="D90" s="3" t="s">
        <v>59</v>
      </c>
      <c r="E90" s="4"/>
      <c r="F90" s="4"/>
      <c r="G90" s="4">
        <f>SUM(E90:F90)</f>
        <v>0</v>
      </c>
      <c r="H90" s="4">
        <v>2</v>
      </c>
      <c r="I90" s="4"/>
    </row>
    <row r="91" spans="1:9" ht="12.75">
      <c r="A91" s="6" t="s">
        <v>26</v>
      </c>
      <c r="B91" s="2"/>
      <c r="C91" s="2"/>
      <c r="D91" s="4" t="s">
        <v>27</v>
      </c>
      <c r="E91" s="2">
        <f>SUM(E87:E90)</f>
        <v>0</v>
      </c>
      <c r="F91" s="2">
        <f>SUM(F87:F90)</f>
        <v>5564</v>
      </c>
      <c r="G91" s="2">
        <f>SUM(G87:G90)</f>
        <v>5564</v>
      </c>
      <c r="H91" s="2">
        <f>SUM(H87:H90)</f>
        <v>5574</v>
      </c>
      <c r="I91" s="4">
        <f>(H91/G91)*100</f>
        <v>100.17972681524083</v>
      </c>
    </row>
    <row r="92" spans="1:9" ht="12.75">
      <c r="A92" s="6"/>
      <c r="B92" s="2"/>
      <c r="C92" s="2"/>
      <c r="D92" s="4"/>
      <c r="E92" s="2"/>
      <c r="F92" s="2"/>
      <c r="G92" s="2"/>
      <c r="H92" s="2"/>
      <c r="I92" s="4"/>
    </row>
    <row r="93" spans="1:9" ht="12.75">
      <c r="A93" s="2" t="s">
        <v>60</v>
      </c>
      <c r="B93" s="2"/>
      <c r="C93" s="2"/>
      <c r="D93" s="3" t="s">
        <v>25</v>
      </c>
      <c r="E93" s="4">
        <v>0</v>
      </c>
      <c r="F93" s="4">
        <v>330</v>
      </c>
      <c r="G93" s="4">
        <f>SUM(E93:F93)</f>
        <v>330</v>
      </c>
      <c r="H93" s="4">
        <v>331</v>
      </c>
      <c r="I93" s="4">
        <f>(H93/G93)*100</f>
        <v>100.3030303030303</v>
      </c>
    </row>
    <row r="94" spans="1:9" ht="12.75">
      <c r="A94" s="2"/>
      <c r="B94" s="2"/>
      <c r="C94" s="2"/>
      <c r="D94" s="3" t="s">
        <v>61</v>
      </c>
      <c r="E94" s="4"/>
      <c r="F94" s="4">
        <v>455</v>
      </c>
      <c r="G94" s="4">
        <f>SUM(E94:F94)</f>
        <v>455</v>
      </c>
      <c r="H94" s="4">
        <v>455</v>
      </c>
      <c r="I94" s="4">
        <f>(H94/G94)*100</f>
        <v>100</v>
      </c>
    </row>
    <row r="95" spans="1:9" ht="12.75">
      <c r="A95" s="6" t="s">
        <v>30</v>
      </c>
      <c r="B95" s="2"/>
      <c r="C95" s="2"/>
      <c r="D95" s="4" t="s">
        <v>27</v>
      </c>
      <c r="E95" s="2">
        <f>SUM(E93:E94)</f>
        <v>0</v>
      </c>
      <c r="F95" s="2">
        <f>SUM(F93:F94)</f>
        <v>785</v>
      </c>
      <c r="G95" s="2">
        <f>SUM(G93:G94)</f>
        <v>785</v>
      </c>
      <c r="H95" s="2">
        <f>SUM(H93:H94)</f>
        <v>786</v>
      </c>
      <c r="I95" s="4">
        <f>(H95/G95)*100</f>
        <v>100.12738853503184</v>
      </c>
    </row>
    <row r="96" spans="1:9" ht="12.75">
      <c r="A96" s="6"/>
      <c r="B96" s="2"/>
      <c r="C96" s="2"/>
      <c r="D96" s="4"/>
      <c r="E96" s="2"/>
      <c r="F96" s="2"/>
      <c r="G96" s="2"/>
      <c r="H96" s="2"/>
      <c r="I96" s="4"/>
    </row>
    <row r="97" spans="1:9" ht="12.75">
      <c r="A97" s="2" t="s">
        <v>46</v>
      </c>
      <c r="B97" s="2"/>
      <c r="C97" s="2"/>
      <c r="D97" s="3" t="s">
        <v>25</v>
      </c>
      <c r="E97" s="4">
        <v>0</v>
      </c>
      <c r="F97" s="4">
        <v>2206</v>
      </c>
      <c r="G97" s="4">
        <f>SUM(E97:F97)</f>
        <v>2206</v>
      </c>
      <c r="H97" s="4">
        <v>1481</v>
      </c>
      <c r="I97" s="4">
        <f>(H97/G97)*100</f>
        <v>67.1350861287398</v>
      </c>
    </row>
    <row r="98" spans="1:9" ht="12.75">
      <c r="A98" s="6" t="s">
        <v>26</v>
      </c>
      <c r="B98" s="2"/>
      <c r="C98" s="2"/>
      <c r="D98" s="4" t="s">
        <v>27</v>
      </c>
      <c r="E98" s="2">
        <f>SUM(E97)</f>
        <v>0</v>
      </c>
      <c r="F98" s="2">
        <f>SUM(F97)</f>
        <v>2206</v>
      </c>
      <c r="G98" s="2">
        <f>SUM(G97)</f>
        <v>2206</v>
      </c>
      <c r="H98" s="2">
        <f>SUM(H97)</f>
        <v>1481</v>
      </c>
      <c r="I98" s="4">
        <f>(H98/G98)*100</f>
        <v>67.1350861287398</v>
      </c>
    </row>
    <row r="99" spans="1:9" ht="12.75">
      <c r="A99" s="6"/>
      <c r="B99" s="2"/>
      <c r="C99" s="2"/>
      <c r="D99" s="4"/>
      <c r="E99" s="2"/>
      <c r="F99" s="2"/>
      <c r="G99" s="2"/>
      <c r="H99" s="2"/>
      <c r="I99" s="4"/>
    </row>
    <row r="100" spans="1:9" ht="12.75">
      <c r="A100" s="2" t="s">
        <v>62</v>
      </c>
      <c r="B100" s="2"/>
      <c r="C100" s="2"/>
      <c r="D100" s="3" t="s">
        <v>63</v>
      </c>
      <c r="E100" s="4">
        <v>0</v>
      </c>
      <c r="F100" s="4">
        <v>3672</v>
      </c>
      <c r="G100" s="4">
        <f>SUM(E100:F100)</f>
        <v>3672</v>
      </c>
      <c r="H100" s="4">
        <v>3672</v>
      </c>
      <c r="I100" s="4">
        <f>(H100/G100)*100</f>
        <v>100</v>
      </c>
    </row>
    <row r="101" spans="1:9" ht="12.75">
      <c r="A101" s="6" t="s">
        <v>26</v>
      </c>
      <c r="B101" s="2"/>
      <c r="C101" s="2"/>
      <c r="D101" s="4" t="s">
        <v>27</v>
      </c>
      <c r="E101" s="2">
        <f>SUM(E100)</f>
        <v>0</v>
      </c>
      <c r="F101" s="2">
        <f>SUM(F100)</f>
        <v>3672</v>
      </c>
      <c r="G101" s="2">
        <f>SUM(G100)</f>
        <v>3672</v>
      </c>
      <c r="H101" s="2">
        <f>SUM(H100)</f>
        <v>3672</v>
      </c>
      <c r="I101" s="4">
        <f>(H101/G101)*100</f>
        <v>100</v>
      </c>
    </row>
    <row r="102" spans="1:9" ht="12.75">
      <c r="A102" s="6"/>
      <c r="B102" s="2"/>
      <c r="C102" s="2"/>
      <c r="D102" s="4"/>
      <c r="E102" s="2"/>
      <c r="F102" s="2"/>
      <c r="G102" s="2"/>
      <c r="H102" s="2"/>
      <c r="I102" s="4"/>
    </row>
    <row r="103" spans="1:9" ht="12.75">
      <c r="A103" s="2" t="s">
        <v>64</v>
      </c>
      <c r="B103" s="2"/>
      <c r="C103" s="2"/>
      <c r="D103" s="3" t="s">
        <v>65</v>
      </c>
      <c r="E103" s="4">
        <v>0</v>
      </c>
      <c r="F103" s="4">
        <v>568</v>
      </c>
      <c r="G103" s="4">
        <f>SUM(E103:F103)</f>
        <v>568</v>
      </c>
      <c r="H103" s="4">
        <v>568</v>
      </c>
      <c r="I103" s="4">
        <f>(H103/G103)*100</f>
        <v>100</v>
      </c>
    </row>
    <row r="104" spans="1:9" ht="12.75">
      <c r="A104" s="6" t="s">
        <v>26</v>
      </c>
      <c r="B104" s="2"/>
      <c r="C104" s="2"/>
      <c r="D104" s="4" t="s">
        <v>27</v>
      </c>
      <c r="E104" s="2">
        <f>SUM(E103)</f>
        <v>0</v>
      </c>
      <c r="F104" s="2">
        <f>SUM(F103)</f>
        <v>568</v>
      </c>
      <c r="G104" s="2">
        <f>SUM(G103)</f>
        <v>568</v>
      </c>
      <c r="H104" s="2">
        <f>SUM(H103)</f>
        <v>568</v>
      </c>
      <c r="I104" s="4">
        <f>(H104/G104)*100</f>
        <v>100</v>
      </c>
    </row>
    <row r="105" spans="1:9" ht="12.75">
      <c r="A105" s="6"/>
      <c r="B105" s="2"/>
      <c r="C105" s="2"/>
      <c r="D105" s="4"/>
      <c r="E105" s="2"/>
      <c r="F105" s="4"/>
      <c r="G105" s="4">
        <f>SUM(E105:F105)</f>
        <v>0</v>
      </c>
      <c r="H105" s="4"/>
      <c r="I105" s="4"/>
    </row>
    <row r="106" spans="1:9" ht="12.75">
      <c r="A106" s="17" t="s">
        <v>66</v>
      </c>
      <c r="B106" s="17"/>
      <c r="C106" s="17"/>
      <c r="D106" s="4"/>
      <c r="E106" s="2">
        <f>SUM(E19,E23,E28,E33,E37,E46,E50,E53,E57,E60,E63,E74,E70,E66,E42,E77,E82,E85,E91,E95,E98,E104,,E101)</f>
        <v>235010</v>
      </c>
      <c r="F106" s="2">
        <f>SUM(F19,F23,F28,F33,F37,F46,F50,F53,F57,F60,F63,F74,F70,F66,F42,F77,F82,F85,F91,F95,F98,F104,,F101)</f>
        <v>50905</v>
      </c>
      <c r="G106" s="2">
        <f>SUM(G19,G23,G28,G33,G37,G46,G50,G53,G57,G60,G63,G74,G70,G66,G42,G77,G82,G85,G91,G95,G98,G104,,G101)</f>
        <v>285915</v>
      </c>
      <c r="H106" s="2">
        <f>SUM(H19,H23,H28,H33,H37,H46,H50,H53,H57,H60,H63,H74,H70,H66,H42,H77,H82,H85,H91,H95,H98,H104,,H101)</f>
        <v>272805</v>
      </c>
      <c r="I106" s="2">
        <f>(H106/G106)*100</f>
        <v>95.41472115838623</v>
      </c>
    </row>
  </sheetData>
  <sheetProtection selectLockedCells="1" selectUnlockedCells="1"/>
  <mergeCells count="6">
    <mergeCell ref="A1:I1"/>
    <mergeCell ref="A3:C3"/>
    <mergeCell ref="A4:C4"/>
    <mergeCell ref="A5:C5"/>
    <mergeCell ref="A17:C17"/>
    <mergeCell ref="A106:C106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21" sqref="I21"/>
    </sheetView>
  </sheetViews>
  <sheetFormatPr defaultColWidth="9.140625" defaultRowHeight="12.75"/>
  <cols>
    <col min="4" max="4" width="19.00390625" style="0" customWidth="1"/>
    <col min="5" max="5" width="32.0039062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16" t="s">
        <v>67</v>
      </c>
      <c r="B1" s="16"/>
      <c r="C1" s="16"/>
      <c r="D1" s="16"/>
      <c r="E1" s="16"/>
      <c r="F1" s="16"/>
      <c r="G1" s="16"/>
      <c r="H1" s="16"/>
      <c r="I1" s="16"/>
      <c r="J1" s="16"/>
    </row>
    <row r="2" ht="12.75">
      <c r="E2" t="s">
        <v>1</v>
      </c>
    </row>
    <row r="3" spans="1:10" ht="12.75">
      <c r="A3" s="17" t="s">
        <v>2</v>
      </c>
      <c r="B3" s="17"/>
      <c r="C3" s="17"/>
      <c r="D3" s="2" t="s">
        <v>68</v>
      </c>
      <c r="E3" s="2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ht="12.75">
      <c r="A4" s="17" t="s">
        <v>69</v>
      </c>
      <c r="B4" s="17"/>
      <c r="C4" s="17"/>
      <c r="D4" s="7" t="s">
        <v>70</v>
      </c>
      <c r="E4" s="3" t="s">
        <v>10</v>
      </c>
      <c r="F4" s="6">
        <f>SUM(F17)</f>
        <v>700</v>
      </c>
      <c r="G4" s="4"/>
      <c r="H4" s="4">
        <f aca="true" t="shared" si="0" ref="H4:H12">SUM(F4:G4)</f>
        <v>700</v>
      </c>
      <c r="I4" s="4">
        <v>488</v>
      </c>
      <c r="J4" s="4">
        <f>(I4/H4)*100</f>
        <v>69.71428571428572</v>
      </c>
    </row>
    <row r="5" spans="1:10" ht="12.75">
      <c r="A5" s="4"/>
      <c r="B5" s="4"/>
      <c r="C5" s="4"/>
      <c r="D5" s="4"/>
      <c r="E5" s="3" t="s">
        <v>12</v>
      </c>
      <c r="F5" s="4"/>
      <c r="G5" s="4"/>
      <c r="H5" s="4">
        <f t="shared" si="0"/>
        <v>0</v>
      </c>
      <c r="I5" s="4"/>
      <c r="J5" s="4"/>
    </row>
    <row r="6" spans="1:10" ht="12.75">
      <c r="A6" s="4"/>
      <c r="B6" s="4"/>
      <c r="C6" s="4"/>
      <c r="D6" s="4"/>
      <c r="E6" s="3" t="s">
        <v>71</v>
      </c>
      <c r="F6" s="4"/>
      <c r="G6" s="4"/>
      <c r="H6" s="4">
        <f t="shared" si="0"/>
        <v>0</v>
      </c>
      <c r="I6" s="4"/>
      <c r="J6" s="4"/>
    </row>
    <row r="7" spans="1:10" ht="12.75">
      <c r="A7" s="4"/>
      <c r="B7" s="4"/>
      <c r="C7" s="4"/>
      <c r="D7" s="4"/>
      <c r="E7" s="3" t="s">
        <v>72</v>
      </c>
      <c r="F7" s="4"/>
      <c r="G7" s="4"/>
      <c r="H7" s="4">
        <f t="shared" si="0"/>
        <v>0</v>
      </c>
      <c r="I7" s="4"/>
      <c r="J7" s="4"/>
    </row>
    <row r="8" spans="1:10" ht="12.75">
      <c r="A8" s="4"/>
      <c r="B8" s="4"/>
      <c r="C8" s="4"/>
      <c r="D8" s="4"/>
      <c r="E8" s="3" t="s">
        <v>15</v>
      </c>
      <c r="F8" s="4"/>
      <c r="G8" s="4"/>
      <c r="H8" s="4">
        <f t="shared" si="0"/>
        <v>0</v>
      </c>
      <c r="I8" s="4"/>
      <c r="J8" s="4"/>
    </row>
    <row r="9" spans="1:10" ht="12.75">
      <c r="A9" s="4"/>
      <c r="B9" s="4"/>
      <c r="C9" s="4"/>
      <c r="D9" s="4"/>
      <c r="E9" s="3" t="s">
        <v>73</v>
      </c>
      <c r="F9" s="4"/>
      <c r="G9" s="4"/>
      <c r="H9" s="4">
        <f t="shared" si="0"/>
        <v>0</v>
      </c>
      <c r="I9" s="4"/>
      <c r="J9" s="4"/>
    </row>
    <row r="10" spans="1:10" ht="12.75">
      <c r="A10" s="4"/>
      <c r="B10" s="4"/>
      <c r="C10" s="4"/>
      <c r="D10" s="4"/>
      <c r="E10" s="3" t="s">
        <v>74</v>
      </c>
      <c r="F10" s="4"/>
      <c r="G10" s="4"/>
      <c r="H10" s="4">
        <f t="shared" si="0"/>
        <v>0</v>
      </c>
      <c r="I10" s="4"/>
      <c r="J10" s="4"/>
    </row>
    <row r="11" spans="1:10" ht="12.75">
      <c r="A11" s="4"/>
      <c r="B11" s="4"/>
      <c r="C11" s="4"/>
      <c r="D11" s="4"/>
      <c r="E11" s="3" t="s">
        <v>75</v>
      </c>
      <c r="F11" s="4"/>
      <c r="G11" s="4"/>
      <c r="H11" s="4">
        <f t="shared" si="0"/>
        <v>0</v>
      </c>
      <c r="I11" s="4"/>
      <c r="J11" s="4"/>
    </row>
    <row r="12" spans="1:10" ht="12.75">
      <c r="A12" s="4"/>
      <c r="B12" s="4"/>
      <c r="C12" s="4"/>
      <c r="D12" s="4"/>
      <c r="E12" s="3" t="s">
        <v>76</v>
      </c>
      <c r="F12" s="4">
        <f>SUM(F21)</f>
        <v>10</v>
      </c>
      <c r="G12" s="4">
        <v>1</v>
      </c>
      <c r="H12" s="4">
        <f t="shared" si="0"/>
        <v>11</v>
      </c>
      <c r="I12" s="4">
        <v>11</v>
      </c>
      <c r="J12" s="4">
        <f>(I12/H12)*100</f>
        <v>100</v>
      </c>
    </row>
    <row r="13" spans="1:10" ht="12.75">
      <c r="A13" s="4"/>
      <c r="B13" s="4"/>
      <c r="C13" s="4"/>
      <c r="D13" s="4"/>
      <c r="E13" s="5" t="s">
        <v>23</v>
      </c>
      <c r="F13" s="2">
        <f>SUM(F4:F12)</f>
        <v>710</v>
      </c>
      <c r="G13" s="2">
        <f>SUM(G4:G12)</f>
        <v>1</v>
      </c>
      <c r="H13" s="2">
        <f>SUM(H4:H12)</f>
        <v>711</v>
      </c>
      <c r="I13" s="2">
        <f>SUM(I4:I12)</f>
        <v>499</v>
      </c>
      <c r="J13" s="4">
        <f>(I13/H13)*100</f>
        <v>70.18284106891703</v>
      </c>
    </row>
    <row r="14" spans="1:10" ht="12.75">
      <c r="A14" s="17" t="s">
        <v>77</v>
      </c>
      <c r="B14" s="17"/>
      <c r="C14" s="17"/>
      <c r="D14" s="17"/>
      <c r="E14" s="4"/>
      <c r="F14" s="4"/>
      <c r="G14" s="4"/>
      <c r="H14" s="4">
        <f>SUM(F14:G14)</f>
        <v>0</v>
      </c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>
        <f>SUM(F15:G15)</f>
        <v>0</v>
      </c>
      <c r="I15" s="4"/>
      <c r="J15" s="4"/>
    </row>
    <row r="16" spans="1:10" ht="12.75">
      <c r="A16" s="2" t="s">
        <v>78</v>
      </c>
      <c r="B16" s="4"/>
      <c r="C16" s="4"/>
      <c r="D16" s="4"/>
      <c r="E16" s="4"/>
      <c r="F16" s="4"/>
      <c r="G16" s="4"/>
      <c r="H16" s="4">
        <f>SUM(F16:G16)</f>
        <v>0</v>
      </c>
      <c r="I16" s="4"/>
      <c r="J16" s="4"/>
    </row>
    <row r="17" spans="1:10" ht="12.75">
      <c r="A17" s="4" t="s">
        <v>26</v>
      </c>
      <c r="B17" s="4"/>
      <c r="C17" s="4"/>
      <c r="D17" s="4"/>
      <c r="E17" s="4" t="s">
        <v>25</v>
      </c>
      <c r="F17" s="4">
        <v>700</v>
      </c>
      <c r="G17" s="4"/>
      <c r="H17" s="4">
        <f>SUM(F17:G17)</f>
        <v>700</v>
      </c>
      <c r="I17" s="4">
        <v>488</v>
      </c>
      <c r="J17" s="4">
        <f>(I17/H17)*100</f>
        <v>69.71428571428572</v>
      </c>
    </row>
    <row r="18" spans="1:10" ht="12.75">
      <c r="A18" s="4"/>
      <c r="B18" s="4"/>
      <c r="C18" s="4"/>
      <c r="D18" s="4"/>
      <c r="E18" s="2" t="s">
        <v>27</v>
      </c>
      <c r="F18" s="2">
        <f>SUM(F17:F17)</f>
        <v>700</v>
      </c>
      <c r="G18" s="2">
        <f>SUM(G17:G17)</f>
        <v>0</v>
      </c>
      <c r="H18" s="2">
        <f>SUM(H17:H17)</f>
        <v>700</v>
      </c>
      <c r="I18" s="2">
        <f>SUM(I17:I17)</f>
        <v>488</v>
      </c>
      <c r="J18" s="4">
        <f>(I18/H18)*100</f>
        <v>69.71428571428572</v>
      </c>
    </row>
    <row r="19" spans="1:10" ht="12.75">
      <c r="A19" s="4"/>
      <c r="B19" s="4"/>
      <c r="C19" s="4"/>
      <c r="D19" s="4"/>
      <c r="E19" s="4"/>
      <c r="F19" s="2"/>
      <c r="G19" s="4"/>
      <c r="H19" s="4">
        <f>SUM(F19:G19)</f>
        <v>0</v>
      </c>
      <c r="I19" s="4"/>
      <c r="J19" s="4"/>
    </row>
    <row r="20" spans="1:10" ht="12.75">
      <c r="A20" s="2" t="s">
        <v>50</v>
      </c>
      <c r="B20" s="4"/>
      <c r="C20" s="4"/>
      <c r="D20" s="4"/>
      <c r="E20" s="8" t="s">
        <v>79</v>
      </c>
      <c r="F20" s="6">
        <v>8539</v>
      </c>
      <c r="G20" s="4">
        <v>971</v>
      </c>
      <c r="H20" s="4">
        <f>SUM(F20:G20)</f>
        <v>9510</v>
      </c>
      <c r="I20" s="4">
        <v>8527</v>
      </c>
      <c r="J20" s="4">
        <f aca="true" t="shared" si="1" ref="J20:J25">(I20/H20)*100</f>
        <v>89.66351209253418</v>
      </c>
    </row>
    <row r="21" spans="1:10" ht="12.75">
      <c r="A21" s="2"/>
      <c r="B21" s="4"/>
      <c r="C21" s="4"/>
      <c r="D21" s="4"/>
      <c r="E21" s="8" t="s">
        <v>51</v>
      </c>
      <c r="F21" s="6">
        <v>10</v>
      </c>
      <c r="G21" s="4">
        <v>1</v>
      </c>
      <c r="H21" s="4">
        <f>SUM(F21:G21)</f>
        <v>11</v>
      </c>
      <c r="I21" s="4">
        <v>11</v>
      </c>
      <c r="J21" s="4">
        <f t="shared" si="1"/>
        <v>100</v>
      </c>
    </row>
    <row r="22" spans="1:10" ht="12.75">
      <c r="A22" s="4"/>
      <c r="B22" s="4"/>
      <c r="C22" s="4"/>
      <c r="D22" s="4"/>
      <c r="E22" s="2" t="s">
        <v>27</v>
      </c>
      <c r="F22" s="2">
        <f>SUM(F20:F21)</f>
        <v>8549</v>
      </c>
      <c r="G22" s="2">
        <f>SUM(G20:G21)</f>
        <v>972</v>
      </c>
      <c r="H22" s="2">
        <f>SUM(H20:H21)</f>
        <v>9521</v>
      </c>
      <c r="I22" s="2">
        <v>5994</v>
      </c>
      <c r="J22" s="4">
        <f t="shared" si="1"/>
        <v>62.95557189370864</v>
      </c>
    </row>
    <row r="23" spans="1:10" ht="12.75" hidden="1">
      <c r="A23" s="4" t="s">
        <v>80</v>
      </c>
      <c r="B23" s="4"/>
      <c r="C23" s="4"/>
      <c r="D23" s="4"/>
      <c r="E23" s="4"/>
      <c r="F23" s="4"/>
      <c r="G23" s="4"/>
      <c r="H23" s="4">
        <f>SUM(F23:G23)</f>
        <v>0</v>
      </c>
      <c r="I23" s="4"/>
      <c r="J23" s="4" t="e">
        <f t="shared" si="1"/>
        <v>#DIV/0!</v>
      </c>
    </row>
    <row r="24" spans="1:10" ht="12.75" hidden="1">
      <c r="A24" s="4"/>
      <c r="B24" s="4"/>
      <c r="C24" s="4"/>
      <c r="D24" s="4"/>
      <c r="E24" s="4" t="s">
        <v>81</v>
      </c>
      <c r="F24" s="4"/>
      <c r="G24" s="4"/>
      <c r="H24" s="4">
        <f>SUM(F24:G24)</f>
        <v>0</v>
      </c>
      <c r="I24" s="4"/>
      <c r="J24" s="4" t="e">
        <f t="shared" si="1"/>
        <v>#DIV/0!</v>
      </c>
    </row>
    <row r="25" spans="1:10" ht="12.75" hidden="1">
      <c r="A25" s="4"/>
      <c r="B25" s="4"/>
      <c r="C25" s="4"/>
      <c r="D25" s="4"/>
      <c r="E25" s="4" t="s">
        <v>27</v>
      </c>
      <c r="F25" s="4"/>
      <c r="G25" s="4"/>
      <c r="H25" s="4">
        <f>SUM(F25:G25)</f>
        <v>0</v>
      </c>
      <c r="I25" s="4"/>
      <c r="J25" s="4" t="e">
        <f t="shared" si="1"/>
        <v>#DIV/0!</v>
      </c>
    </row>
    <row r="26" spans="1:10" ht="12.75">
      <c r="A26" s="4"/>
      <c r="B26" s="4"/>
      <c r="C26" s="4"/>
      <c r="D26" s="4"/>
      <c r="E26" s="4"/>
      <c r="F26" s="4"/>
      <c r="G26" s="4"/>
      <c r="H26" s="4">
        <f>SUM(F26:G26)</f>
        <v>0</v>
      </c>
      <c r="I26" s="4"/>
      <c r="J26" s="4"/>
    </row>
    <row r="27" spans="1:10" ht="12.75">
      <c r="A27" s="17" t="s">
        <v>82</v>
      </c>
      <c r="B27" s="17"/>
      <c r="C27" s="17"/>
      <c r="D27" s="17"/>
      <c r="E27" s="4"/>
      <c r="F27" s="2">
        <f>SUM(F18,,F21)</f>
        <v>710</v>
      </c>
      <c r="G27" s="2">
        <f>SUM(G18,,G21)</f>
        <v>1</v>
      </c>
      <c r="H27" s="2">
        <f>SUM(H18,,H21)</f>
        <v>711</v>
      </c>
      <c r="I27" s="2">
        <f>SUM(I18,,I21)</f>
        <v>499</v>
      </c>
      <c r="J27" s="4">
        <f>(I27/H27)*100</f>
        <v>70.18284106891703</v>
      </c>
    </row>
  </sheetData>
  <sheetProtection selectLockedCells="1" selectUnlockedCells="1"/>
  <mergeCells count="5">
    <mergeCell ref="A1:J1"/>
    <mergeCell ref="A3:C3"/>
    <mergeCell ref="A4:C4"/>
    <mergeCell ref="A14:D14"/>
    <mergeCell ref="A27:D27"/>
  </mergeCells>
  <printOptions/>
  <pageMargins left="0.5902777777777778" right="0.7875" top="0.9840277777777777" bottom="0.9840277777777777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I31" sqref="I31"/>
    </sheetView>
  </sheetViews>
  <sheetFormatPr defaultColWidth="9.140625" defaultRowHeight="12.75"/>
  <cols>
    <col min="4" max="4" width="18.8515625" style="0" customWidth="1"/>
    <col min="5" max="5" width="32.0039062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  <col min="10" max="10" width="8.140625" style="0" customWidth="1"/>
  </cols>
  <sheetData>
    <row r="1" spans="1:10" ht="12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ht="12.75">
      <c r="E2" t="s">
        <v>1</v>
      </c>
    </row>
    <row r="3" spans="1:10" ht="12.75">
      <c r="A3" s="17" t="s">
        <v>2</v>
      </c>
      <c r="B3" s="17"/>
      <c r="C3" s="17"/>
      <c r="D3" s="2" t="s">
        <v>68</v>
      </c>
      <c r="E3" s="2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ht="12.75">
      <c r="A4" s="17" t="s">
        <v>83</v>
      </c>
      <c r="B4" s="17"/>
      <c r="C4" s="17"/>
      <c r="D4" s="19" t="s">
        <v>70</v>
      </c>
      <c r="E4" s="3" t="s">
        <v>10</v>
      </c>
      <c r="F4" s="4"/>
      <c r="G4" s="4"/>
      <c r="H4" s="4">
        <f aca="true" t="shared" si="0" ref="H4:H12">SUM(F4:G4)</f>
        <v>0</v>
      </c>
      <c r="I4" s="4"/>
      <c r="J4" s="4"/>
    </row>
    <row r="5" spans="1:10" ht="12.75">
      <c r="A5" s="4"/>
      <c r="B5" s="4"/>
      <c r="C5" s="4"/>
      <c r="D5" s="19"/>
      <c r="E5" s="3" t="s">
        <v>12</v>
      </c>
      <c r="F5" s="4"/>
      <c r="G5" s="4"/>
      <c r="H5" s="4">
        <f t="shared" si="0"/>
        <v>0</v>
      </c>
      <c r="I5" s="4"/>
      <c r="J5" s="4"/>
    </row>
    <row r="6" spans="1:10" ht="12.75">
      <c r="A6" s="4"/>
      <c r="B6" s="4"/>
      <c r="C6" s="4"/>
      <c r="D6" s="4"/>
      <c r="E6" s="3" t="s">
        <v>71</v>
      </c>
      <c r="F6" s="4"/>
      <c r="G6" s="1"/>
      <c r="H6" s="4">
        <f t="shared" si="0"/>
        <v>0</v>
      </c>
      <c r="I6" s="4"/>
      <c r="J6" s="4"/>
    </row>
    <row r="7" spans="1:10" ht="12.75">
      <c r="A7" s="4"/>
      <c r="B7" s="4"/>
      <c r="C7" s="4"/>
      <c r="D7" s="4"/>
      <c r="E7" s="3" t="s">
        <v>72</v>
      </c>
      <c r="F7" s="4"/>
      <c r="G7" s="4"/>
      <c r="H7" s="4">
        <f t="shared" si="0"/>
        <v>0</v>
      </c>
      <c r="I7" s="4"/>
      <c r="J7" s="4"/>
    </row>
    <row r="8" spans="1:10" ht="12.75">
      <c r="A8" s="4"/>
      <c r="B8" s="4"/>
      <c r="C8" s="4"/>
      <c r="D8" s="4"/>
      <c r="E8" s="3" t="s">
        <v>15</v>
      </c>
      <c r="F8" s="4"/>
      <c r="G8" s="4"/>
      <c r="H8" s="4">
        <f t="shared" si="0"/>
        <v>0</v>
      </c>
      <c r="I8" s="4"/>
      <c r="J8" s="4"/>
    </row>
    <row r="9" spans="1:10" ht="12.75">
      <c r="A9" s="4"/>
      <c r="B9" s="4"/>
      <c r="C9" s="4"/>
      <c r="D9" s="4"/>
      <c r="E9" s="3" t="s">
        <v>73</v>
      </c>
      <c r="F9" s="4"/>
      <c r="G9" s="4"/>
      <c r="H9" s="4">
        <f t="shared" si="0"/>
        <v>0</v>
      </c>
      <c r="I9" s="4"/>
      <c r="J9" s="4"/>
    </row>
    <row r="10" spans="1:10" ht="12.75">
      <c r="A10" s="4"/>
      <c r="B10" s="4"/>
      <c r="C10" s="4"/>
      <c r="D10" s="4"/>
      <c r="E10" s="3" t="s">
        <v>74</v>
      </c>
      <c r="F10" s="4"/>
      <c r="G10" s="4"/>
      <c r="H10" s="4">
        <f t="shared" si="0"/>
        <v>0</v>
      </c>
      <c r="I10" s="4"/>
      <c r="J10" s="4"/>
    </row>
    <row r="11" spans="1:10" ht="12.75">
      <c r="A11" s="4"/>
      <c r="B11" s="4"/>
      <c r="C11" s="4"/>
      <c r="D11" s="4"/>
      <c r="E11" s="3" t="s">
        <v>75</v>
      </c>
      <c r="F11" s="4"/>
      <c r="G11" s="4"/>
      <c r="H11" s="4">
        <f t="shared" si="0"/>
        <v>0</v>
      </c>
      <c r="I11" s="4"/>
      <c r="J11" s="4"/>
    </row>
    <row r="12" spans="1:10" ht="12.75">
      <c r="A12" s="4"/>
      <c r="B12" s="4"/>
      <c r="C12" s="4"/>
      <c r="D12" s="4"/>
      <c r="E12" s="3" t="s">
        <v>76</v>
      </c>
      <c r="F12" s="4">
        <f>SUM(F31)</f>
        <v>9</v>
      </c>
      <c r="G12" s="4">
        <v>22</v>
      </c>
      <c r="H12" s="4">
        <f t="shared" si="0"/>
        <v>31</v>
      </c>
      <c r="I12" s="4">
        <v>31</v>
      </c>
      <c r="J12" s="4">
        <f>(I12/H12)*100</f>
        <v>100</v>
      </c>
    </row>
    <row r="13" spans="1:10" ht="12.75">
      <c r="A13" s="4"/>
      <c r="B13" s="4"/>
      <c r="C13" s="4"/>
      <c r="D13" s="4"/>
      <c r="E13" s="5" t="s">
        <v>23</v>
      </c>
      <c r="F13" s="2">
        <f>SUM(F4:F12)</f>
        <v>9</v>
      </c>
      <c r="G13" s="2">
        <f>SUM(G4:G12)</f>
        <v>22</v>
      </c>
      <c r="H13" s="2">
        <f>SUM(H4:H12)</f>
        <v>31</v>
      </c>
      <c r="I13" s="2">
        <f>SUM(I4:I12)</f>
        <v>31</v>
      </c>
      <c r="J13" s="4">
        <f>(I13/H13)*100</f>
        <v>100</v>
      </c>
    </row>
    <row r="14" spans="1:10" ht="12.75">
      <c r="A14" s="17" t="s">
        <v>77</v>
      </c>
      <c r="B14" s="17"/>
      <c r="C14" s="17"/>
      <c r="D14" s="17"/>
      <c r="E14" s="4"/>
      <c r="F14" s="4"/>
      <c r="G14" s="4"/>
      <c r="H14" s="4">
        <f aca="true" t="shared" si="1" ref="H14:H31">SUM(F14:G14)</f>
        <v>0</v>
      </c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>
        <f t="shared" si="1"/>
        <v>0</v>
      </c>
      <c r="I15" s="4"/>
      <c r="J15" s="4"/>
    </row>
    <row r="16" spans="1:10" ht="12.75" hidden="1">
      <c r="A16" s="4"/>
      <c r="B16" s="4"/>
      <c r="C16" s="4"/>
      <c r="D16" s="4"/>
      <c r="E16" s="4"/>
      <c r="F16" s="4"/>
      <c r="G16" s="4"/>
      <c r="H16" s="4">
        <f t="shared" si="1"/>
        <v>0</v>
      </c>
      <c r="I16" s="4"/>
      <c r="J16" s="4"/>
    </row>
    <row r="17" spans="1:10" ht="12.75" hidden="1">
      <c r="A17" s="4"/>
      <c r="B17" s="4"/>
      <c r="C17" s="4"/>
      <c r="D17" s="4"/>
      <c r="E17" s="4"/>
      <c r="F17" s="4"/>
      <c r="G17" s="4"/>
      <c r="H17" s="4">
        <f t="shared" si="1"/>
        <v>0</v>
      </c>
      <c r="I17" s="4"/>
      <c r="J17" s="4"/>
    </row>
    <row r="18" spans="1:10" ht="12.75" hidden="1">
      <c r="A18" s="4"/>
      <c r="B18" s="4"/>
      <c r="C18" s="4"/>
      <c r="D18" s="4"/>
      <c r="E18" s="4"/>
      <c r="F18" s="4"/>
      <c r="G18" s="4"/>
      <c r="H18" s="4">
        <f t="shared" si="1"/>
        <v>0</v>
      </c>
      <c r="I18" s="4"/>
      <c r="J18" s="4"/>
    </row>
    <row r="19" spans="1:10" ht="12.75" hidden="1">
      <c r="A19" s="4"/>
      <c r="B19" s="4"/>
      <c r="C19" s="4"/>
      <c r="D19" s="4"/>
      <c r="E19" s="4"/>
      <c r="F19" s="4"/>
      <c r="G19" s="4"/>
      <c r="H19" s="4">
        <f t="shared" si="1"/>
        <v>0</v>
      </c>
      <c r="I19" s="4"/>
      <c r="J19" s="4"/>
    </row>
    <row r="20" spans="1:10" ht="12.75" hidden="1">
      <c r="A20" s="4"/>
      <c r="B20" s="4"/>
      <c r="C20" s="4"/>
      <c r="D20" s="4"/>
      <c r="E20" s="4"/>
      <c r="F20" s="4"/>
      <c r="G20" s="4"/>
      <c r="H20" s="4">
        <f t="shared" si="1"/>
        <v>0</v>
      </c>
      <c r="I20" s="4"/>
      <c r="J20" s="4"/>
    </row>
    <row r="21" spans="1:10" ht="12.75" hidden="1">
      <c r="A21" s="4"/>
      <c r="B21" s="4"/>
      <c r="C21" s="4"/>
      <c r="D21" s="4"/>
      <c r="E21" s="4"/>
      <c r="F21" s="4"/>
      <c r="G21" s="4"/>
      <c r="H21" s="4">
        <f t="shared" si="1"/>
        <v>0</v>
      </c>
      <c r="I21" s="4"/>
      <c r="J21" s="4"/>
    </row>
    <row r="22" spans="1:10" ht="12.75" hidden="1">
      <c r="A22" s="4"/>
      <c r="B22" s="4"/>
      <c r="C22" s="4"/>
      <c r="D22" s="4"/>
      <c r="E22" s="4"/>
      <c r="F22" s="4"/>
      <c r="G22" s="4"/>
      <c r="H22" s="4">
        <f t="shared" si="1"/>
        <v>0</v>
      </c>
      <c r="I22" s="4"/>
      <c r="J22" s="4"/>
    </row>
    <row r="23" spans="1:10" ht="12.75" hidden="1">
      <c r="A23" s="4"/>
      <c r="B23" s="4"/>
      <c r="C23" s="4"/>
      <c r="D23" s="4"/>
      <c r="E23" s="4"/>
      <c r="F23" s="4"/>
      <c r="G23" s="4"/>
      <c r="H23" s="4">
        <f t="shared" si="1"/>
        <v>0</v>
      </c>
      <c r="I23" s="4"/>
      <c r="J23" s="4"/>
    </row>
    <row r="24" spans="1:10" ht="12.75" hidden="1">
      <c r="A24" s="4"/>
      <c r="B24" s="4"/>
      <c r="C24" s="4"/>
      <c r="D24" s="4"/>
      <c r="E24" s="4"/>
      <c r="F24" s="4"/>
      <c r="G24" s="4"/>
      <c r="H24" s="4">
        <f t="shared" si="1"/>
        <v>0</v>
      </c>
      <c r="I24" s="4"/>
      <c r="J24" s="4"/>
    </row>
    <row r="25" spans="1:10" ht="12.75" hidden="1">
      <c r="A25" s="4"/>
      <c r="B25" s="4"/>
      <c r="C25" s="4"/>
      <c r="D25" s="4"/>
      <c r="E25" s="4"/>
      <c r="F25" s="4"/>
      <c r="G25" s="4"/>
      <c r="H25" s="4">
        <f t="shared" si="1"/>
        <v>0</v>
      </c>
      <c r="I25" s="4"/>
      <c r="J25" s="4"/>
    </row>
    <row r="26" spans="1:10" ht="12.75" hidden="1">
      <c r="A26" s="4"/>
      <c r="B26" s="4"/>
      <c r="C26" s="4"/>
      <c r="D26" s="4"/>
      <c r="E26" s="4"/>
      <c r="F26" s="4"/>
      <c r="G26" s="4"/>
      <c r="H26" s="4">
        <f t="shared" si="1"/>
        <v>0</v>
      </c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>
        <f t="shared" si="1"/>
        <v>0</v>
      </c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>
        <f t="shared" si="1"/>
        <v>0</v>
      </c>
      <c r="I28" s="4"/>
      <c r="J28" s="4"/>
    </row>
    <row r="29" spans="1:10" ht="12.75">
      <c r="A29" s="9" t="s">
        <v>50</v>
      </c>
      <c r="B29" s="2"/>
      <c r="C29" s="2"/>
      <c r="D29" s="2"/>
      <c r="E29" s="4"/>
      <c r="F29" s="4"/>
      <c r="G29" s="4"/>
      <c r="H29" s="4">
        <f t="shared" si="1"/>
        <v>0</v>
      </c>
      <c r="I29" s="4"/>
      <c r="J29" s="4"/>
    </row>
    <row r="30" spans="1:10" ht="12.75">
      <c r="A30" s="4"/>
      <c r="B30" s="4"/>
      <c r="C30" s="4"/>
      <c r="D30" s="4"/>
      <c r="E30" s="8" t="s">
        <v>79</v>
      </c>
      <c r="F30" s="4">
        <v>52488</v>
      </c>
      <c r="G30" s="4">
        <v>309</v>
      </c>
      <c r="H30" s="4">
        <f t="shared" si="1"/>
        <v>52797</v>
      </c>
      <c r="I30" s="4">
        <v>52041</v>
      </c>
      <c r="J30" s="4">
        <f>(I30/H30)*100</f>
        <v>98.56810046025343</v>
      </c>
    </row>
    <row r="31" spans="1:10" ht="12.75">
      <c r="A31" s="4"/>
      <c r="B31" s="4"/>
      <c r="C31" s="4"/>
      <c r="D31" s="4"/>
      <c r="E31" s="8" t="s">
        <v>51</v>
      </c>
      <c r="F31" s="4">
        <v>9</v>
      </c>
      <c r="G31" s="4">
        <v>22</v>
      </c>
      <c r="H31" s="4">
        <f t="shared" si="1"/>
        <v>31</v>
      </c>
      <c r="I31" s="4">
        <v>31</v>
      </c>
      <c r="J31" s="4">
        <f>(I31/H31)*100</f>
        <v>100</v>
      </c>
    </row>
    <row r="32" spans="1:10" ht="12.75">
      <c r="A32" s="4"/>
      <c r="B32" s="4"/>
      <c r="C32" s="4"/>
      <c r="D32" s="4"/>
      <c r="E32" s="4" t="s">
        <v>27</v>
      </c>
      <c r="F32" s="2">
        <f>SUM(F30:F31)</f>
        <v>52497</v>
      </c>
      <c r="G32" s="2">
        <f>SUM(G30:G31)</f>
        <v>331</v>
      </c>
      <c r="H32" s="2">
        <f>SUM(H30:H31)</f>
        <v>52828</v>
      </c>
      <c r="I32" s="2">
        <f>SUM(I30:I31)</f>
        <v>52072</v>
      </c>
      <c r="J32" s="4">
        <f>(I32/H32)*100</f>
        <v>98.56894071325813</v>
      </c>
    </row>
    <row r="33" spans="1:10" ht="12.75">
      <c r="A33" s="4"/>
      <c r="B33" s="4"/>
      <c r="C33" s="4"/>
      <c r="D33" s="4"/>
      <c r="E33" s="4"/>
      <c r="F33" s="2"/>
      <c r="G33" s="4"/>
      <c r="H33" s="4">
        <f>SUM(F33:G33)</f>
        <v>0</v>
      </c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>
        <f>SUM(F34:G34)</f>
        <v>0</v>
      </c>
      <c r="I34" s="4"/>
      <c r="J34" s="4"/>
    </row>
    <row r="35" spans="1:10" ht="12.75">
      <c r="A35" s="17" t="s">
        <v>82</v>
      </c>
      <c r="B35" s="17"/>
      <c r="C35" s="17"/>
      <c r="D35" s="17"/>
      <c r="E35" s="4"/>
      <c r="F35" s="2">
        <f>SUM(F31)</f>
        <v>9</v>
      </c>
      <c r="G35" s="2">
        <f>SUM(G31)</f>
        <v>22</v>
      </c>
      <c r="H35" s="2">
        <f>SUM(H31)</f>
        <v>31</v>
      </c>
      <c r="I35" s="2">
        <f>SUM(I31)</f>
        <v>31</v>
      </c>
      <c r="J35" s="4">
        <f>(I35/H35)*100</f>
        <v>100</v>
      </c>
    </row>
  </sheetData>
  <sheetProtection selectLockedCells="1" selectUnlockedCells="1"/>
  <mergeCells count="6">
    <mergeCell ref="A1:J1"/>
    <mergeCell ref="A3:C3"/>
    <mergeCell ref="A4:C4"/>
    <mergeCell ref="D4:D5"/>
    <mergeCell ref="A14:D14"/>
    <mergeCell ref="A35:D35"/>
  </mergeCells>
  <printOptions/>
  <pageMargins left="0.75" right="0.75" top="1" bottom="1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N20" sqref="N20"/>
    </sheetView>
  </sheetViews>
  <sheetFormatPr defaultColWidth="9.140625" defaultRowHeight="12.75"/>
  <cols>
    <col min="5" max="5" width="20.140625" style="0" customWidth="1"/>
    <col min="6" max="6" width="15.140625" style="0" customWidth="1"/>
    <col min="7" max="7" width="15.28125" style="0" customWidth="1"/>
    <col min="8" max="8" width="14.140625" style="0" customWidth="1"/>
  </cols>
  <sheetData>
    <row r="1" ht="12.75">
      <c r="H1" t="s">
        <v>84</v>
      </c>
    </row>
    <row r="2" spans="1:10" ht="12.75">
      <c r="A2" s="16" t="s">
        <v>85</v>
      </c>
      <c r="B2" s="16"/>
      <c r="C2" s="16"/>
      <c r="D2" s="16"/>
      <c r="E2" s="16"/>
      <c r="F2" s="16"/>
      <c r="G2" s="16"/>
      <c r="H2" s="16"/>
      <c r="I2" s="16"/>
      <c r="J2" s="16"/>
    </row>
    <row r="3" ht="12.75">
      <c r="E3" t="s">
        <v>86</v>
      </c>
    </row>
    <row r="10" spans="5:9" ht="12.75">
      <c r="E10" s="10" t="s">
        <v>4</v>
      </c>
      <c r="F10" s="10" t="s">
        <v>5</v>
      </c>
      <c r="G10" s="10" t="s">
        <v>6</v>
      </c>
      <c r="H10" s="10" t="s">
        <v>7</v>
      </c>
      <c r="I10" s="10" t="s">
        <v>8</v>
      </c>
    </row>
    <row r="11" spans="5:9" ht="12.75">
      <c r="E11" s="10"/>
      <c r="F11" s="10"/>
      <c r="G11" s="10"/>
      <c r="H11" s="10"/>
      <c r="I11" s="10"/>
    </row>
    <row r="12" spans="1:9" ht="12.75">
      <c r="A12" s="11" t="s">
        <v>87</v>
      </c>
      <c r="B12" s="11"/>
      <c r="E12" s="12">
        <f>'Önkormányzati rész'!$E$106</f>
        <v>235010</v>
      </c>
      <c r="F12" s="12">
        <f>'Önkormányzati rész'!F106</f>
        <v>50905</v>
      </c>
      <c r="G12" s="12">
        <f>'Önkormányzati rész'!G106</f>
        <v>285915</v>
      </c>
      <c r="H12" s="12">
        <f>'Önkormányzati rész'!H106</f>
        <v>272805</v>
      </c>
      <c r="I12" s="10">
        <f>(H12/G12)*100</f>
        <v>95.41472115838623</v>
      </c>
    </row>
    <row r="13" spans="5:9" ht="12.75">
      <c r="E13" s="10"/>
      <c r="F13" s="10"/>
      <c r="G13" s="10"/>
      <c r="H13" s="10"/>
      <c r="I13" s="10"/>
    </row>
    <row r="14" spans="1:9" ht="12.75">
      <c r="A14" s="11" t="s">
        <v>88</v>
      </c>
      <c r="E14" s="11">
        <f>'ÓVODA 1.'!$F$35</f>
        <v>9</v>
      </c>
      <c r="F14" s="11">
        <f>'ÓVODA 1.'!G35</f>
        <v>22</v>
      </c>
      <c r="G14" s="12">
        <f>'ÓVODA 1.'!H35</f>
        <v>31</v>
      </c>
      <c r="H14" s="11">
        <f>'ÓVODA 1.'!I35</f>
        <v>31</v>
      </c>
      <c r="I14" s="10">
        <f>(H14/G14)*100</f>
        <v>100</v>
      </c>
    </row>
    <row r="15" spans="5:9" ht="12.75">
      <c r="E15" s="11"/>
      <c r="G15" s="10"/>
      <c r="I15" s="10"/>
    </row>
    <row r="16" spans="1:9" ht="12.75">
      <c r="A16" s="20" t="s">
        <v>69</v>
      </c>
      <c r="B16" s="20"/>
      <c r="C16" s="20"/>
      <c r="E16" s="11">
        <f>'MŰV.H. 2.'!$F$27</f>
        <v>710</v>
      </c>
      <c r="F16" s="13">
        <f>'MŰV.H. 2.'!G27</f>
        <v>1</v>
      </c>
      <c r="G16" s="12">
        <f>'MŰV.H. 2.'!H27</f>
        <v>711</v>
      </c>
      <c r="H16" s="11">
        <f>'MŰV.H. 2.'!I27</f>
        <v>499</v>
      </c>
      <c r="I16" s="10">
        <f>(H16/G16)*100</f>
        <v>70.18284106891703</v>
      </c>
    </row>
    <row r="17" spans="5:9" ht="12.75">
      <c r="E17" s="11"/>
      <c r="I17" s="10"/>
    </row>
    <row r="18" spans="1:9" ht="12.75">
      <c r="A18" s="14"/>
      <c r="B18" s="15"/>
      <c r="C18" s="15"/>
      <c r="E18" s="11"/>
      <c r="I18" s="10"/>
    </row>
    <row r="19" spans="1:9" ht="12.75">
      <c r="A19" s="14"/>
      <c r="B19" s="15"/>
      <c r="C19" s="15"/>
      <c r="E19" s="11"/>
      <c r="I19" s="10"/>
    </row>
    <row r="20" spans="1:9" ht="12.75">
      <c r="A20" s="14"/>
      <c r="B20" s="15"/>
      <c r="C20" s="15"/>
      <c r="E20" s="11"/>
      <c r="I20" s="10"/>
    </row>
    <row r="21" spans="5:9" ht="12.75">
      <c r="E21" s="11"/>
      <c r="I21" s="10"/>
    </row>
    <row r="22" spans="1:9" ht="12.75">
      <c r="A22" s="20" t="s">
        <v>89</v>
      </c>
      <c r="B22" s="20"/>
      <c r="E22" s="11">
        <f>SUM(E12:E17)</f>
        <v>235729</v>
      </c>
      <c r="F22" s="11">
        <f>SUM(F12:F16)</f>
        <v>50928</v>
      </c>
      <c r="G22" s="11">
        <f>SUM(E22:F22)</f>
        <v>286657</v>
      </c>
      <c r="H22" s="11">
        <f>SUM(H12:H16)</f>
        <v>273335</v>
      </c>
      <c r="I22" s="10">
        <f>(H22/G22)*100</f>
        <v>95.35263398416923</v>
      </c>
    </row>
  </sheetData>
  <sheetProtection selectLockedCells="1" selectUnlockedCells="1"/>
  <mergeCells count="3">
    <mergeCell ref="A2:J2"/>
    <mergeCell ref="A16:C16"/>
    <mergeCell ref="A22:B22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Userx</cp:lastModifiedBy>
  <dcterms:created xsi:type="dcterms:W3CDTF">2017-05-10T07:07:52Z</dcterms:created>
  <dcterms:modified xsi:type="dcterms:W3CDTF">2017-05-10T07:07:53Z</dcterms:modified>
  <cp:category/>
  <cp:version/>
  <cp:contentType/>
  <cp:contentStatus/>
</cp:coreProperties>
</file>