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4. sz. mell EKI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'9.4. sz. mell EKIK'!$1:$6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<sst xmlns="http://schemas.openxmlformats.org/spreadsheetml/2006/main" count="111" uniqueCount="97">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</sst>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0"/>
      <name val="Times New Roman CE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3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vertical="center" wrapText="1"/>
      <protection/>
    </xf>
    <xf numFmtId="164" fontId="3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3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3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3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3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3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C60"/>
  <sheetViews>
    <sheetView tabSelected="1" view="pageLayout" zoomScaleNormal="145" workbookViewId="0" topLeftCell="A1">
      <selection activeCell="B1" sqref="B1"/>
    </sheetView>
  </sheetViews>
  <sheetFormatPr defaultColWidth="9.00390625" defaultRowHeight="12.75"/>
  <cols>
    <col min="1" max="1" width="13.875" style="73" customWidth="1"/>
    <col min="2" max="2" width="79.125" style="18" customWidth="1"/>
    <col min="3" max="3" width="25.00390625" style="79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15000250</v>
      </c>
    </row>
    <row r="9" spans="1:3" s="28" customFormat="1" ht="12" customHeight="1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>
      <c r="A10" s="32" t="s">
        <v>18</v>
      </c>
      <c r="B10" s="33" t="s">
        <v>19</v>
      </c>
      <c r="C10" s="34">
        <f>10400000+862205-250000</f>
        <v>11012205</v>
      </c>
    </row>
    <row r="11" spans="1:3" s="28" customFormat="1" ht="12" customHeight="1">
      <c r="A11" s="32" t="s">
        <v>20</v>
      </c>
      <c r="B11" s="33" t="s">
        <v>21</v>
      </c>
      <c r="C11" s="35">
        <v>900000</v>
      </c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5"/>
    </row>
    <row r="14" spans="1:3" s="28" customFormat="1" ht="12" customHeight="1">
      <c r="A14" s="32" t="s">
        <v>26</v>
      </c>
      <c r="B14" s="33" t="s">
        <v>27</v>
      </c>
      <c r="C14" s="34">
        <f>1661250+232795-74000</f>
        <v>1820045</v>
      </c>
    </row>
    <row r="15" spans="1:3" s="28" customFormat="1" ht="12" customHeight="1">
      <c r="A15" s="32" t="s">
        <v>28</v>
      </c>
      <c r="B15" s="36" t="s">
        <v>29</v>
      </c>
      <c r="C15" s="34">
        <f>2534000-1286000</f>
        <v>1248000</v>
      </c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5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5"/>
    </row>
    <row r="22" spans="1:3" s="38" customFormat="1" ht="12" customHeight="1">
      <c r="A22" s="32" t="s">
        <v>42</v>
      </c>
      <c r="B22" s="33" t="s">
        <v>43</v>
      </c>
      <c r="C22" s="35"/>
    </row>
    <row r="23" spans="1:3" s="38" customFormat="1" ht="12" customHeight="1">
      <c r="A23" s="32" t="s">
        <v>44</v>
      </c>
      <c r="B23" s="33" t="s">
        <v>45</v>
      </c>
      <c r="C23" s="35"/>
    </row>
    <row r="24" spans="1:3" s="38" customFormat="1" ht="12" customHeight="1" thickBot="1">
      <c r="A24" s="32" t="s">
        <v>46</v>
      </c>
      <c r="B24" s="33" t="s">
        <v>47</v>
      </c>
      <c r="C24" s="35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123157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>
        <v>123157</v>
      </c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48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1"/>
    </row>
    <row r="36" spans="1:3" s="28" customFormat="1" ht="12" customHeight="1" thickBot="1">
      <c r="A36" s="19" t="s">
        <v>69</v>
      </c>
      <c r="B36" s="42" t="s">
        <v>70</v>
      </c>
      <c r="C36" s="52">
        <f>+C8+C20+C25+C26+C30+C34+C35</f>
        <v>15123407</v>
      </c>
    </row>
    <row r="37" spans="1:3" s="28" customFormat="1" ht="12" customHeight="1" thickBot="1">
      <c r="A37" s="53" t="s">
        <v>71</v>
      </c>
      <c r="B37" s="42" t="s">
        <v>72</v>
      </c>
      <c r="C37" s="52">
        <f>+C38+C39+C40</f>
        <v>85650820</v>
      </c>
    </row>
    <row r="38" spans="1:3" s="28" customFormat="1" ht="12" customHeight="1">
      <c r="A38" s="44" t="s">
        <v>73</v>
      </c>
      <c r="B38" s="45" t="s">
        <v>74</v>
      </c>
      <c r="C38" s="46">
        <v>178326</v>
      </c>
    </row>
    <row r="39" spans="1:3" s="28" customFormat="1" ht="12" customHeight="1">
      <c r="A39" s="44" t="s">
        <v>75</v>
      </c>
      <c r="B39" s="47" t="s">
        <v>76</v>
      </c>
      <c r="C39" s="48"/>
    </row>
    <row r="40" spans="1:3" s="38" customFormat="1" ht="12" customHeight="1" thickBot="1">
      <c r="A40" s="32" t="s">
        <v>77</v>
      </c>
      <c r="B40" s="49" t="s">
        <v>78</v>
      </c>
      <c r="C40" s="54">
        <f>78947681+800303-184544+80000-1588816+258878+101222+1095000+142726+158136+635000+1238248+1905000+143660+1740000</f>
        <v>85472494</v>
      </c>
    </row>
    <row r="41" spans="1:3" s="38" customFormat="1" ht="15" customHeight="1" thickBot="1">
      <c r="A41" s="53" t="s">
        <v>79</v>
      </c>
      <c r="B41" s="55" t="s">
        <v>80</v>
      </c>
      <c r="C41" s="56">
        <f>+C36+C37</f>
        <v>100774227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65"/>
    </row>
    <row r="45" spans="1:3" s="66" customFormat="1" ht="12" customHeight="1" thickBot="1">
      <c r="A45" s="41" t="s">
        <v>14</v>
      </c>
      <c r="B45" s="42" t="s">
        <v>82</v>
      </c>
      <c r="C45" s="27">
        <f>SUM(C46:C50)</f>
        <v>96668283</v>
      </c>
    </row>
    <row r="46" spans="1:3" ht="12" customHeight="1">
      <c r="A46" s="32" t="s">
        <v>16</v>
      </c>
      <c r="B46" s="40" t="s">
        <v>83</v>
      </c>
      <c r="C46" s="67">
        <f>41027225+658050-382364-1132008-170300+60000+80000+900040+101222+142726+42775+100000-18339</f>
        <v>41409027</v>
      </c>
    </row>
    <row r="47" spans="1:3" ht="12" customHeight="1">
      <c r="A47" s="32" t="s">
        <v>18</v>
      </c>
      <c r="B47" s="33" t="s">
        <v>84</v>
      </c>
      <c r="C47" s="68">
        <f>9482677+142253-84120-249042-37466+11880+39984+177100+24990+43660</f>
        <v>9551916</v>
      </c>
    </row>
    <row r="48" spans="1:3" ht="12" customHeight="1">
      <c r="A48" s="32" t="s">
        <v>20</v>
      </c>
      <c r="B48" s="33" t="s">
        <v>85</v>
      </c>
      <c r="C48" s="68">
        <f>41615701+281940+80000-71880-119984+276738+1035000+158136-95650+635000+1905000+7339</f>
        <v>45707340</v>
      </c>
    </row>
    <row r="49" spans="1:3" ht="12" customHeight="1">
      <c r="A49" s="32" t="s">
        <v>22</v>
      </c>
      <c r="B49" s="33" t="s">
        <v>86</v>
      </c>
      <c r="C49" s="69"/>
    </row>
    <row r="50" spans="1:3" ht="12" customHeight="1" thickBot="1">
      <c r="A50" s="32" t="s">
        <v>24</v>
      </c>
      <c r="B50" s="33" t="s">
        <v>87</v>
      </c>
      <c r="C50" s="69"/>
    </row>
    <row r="51" spans="1:3" ht="12" customHeight="1" thickBot="1">
      <c r="A51" s="41" t="s">
        <v>38</v>
      </c>
      <c r="B51" s="42" t="s">
        <v>88</v>
      </c>
      <c r="C51" s="27">
        <f>SUM(C52:C54)</f>
        <v>4105944</v>
      </c>
    </row>
    <row r="52" spans="1:3" s="66" customFormat="1" ht="12" customHeight="1">
      <c r="A52" s="32" t="s">
        <v>40</v>
      </c>
      <c r="B52" s="40" t="s">
        <v>89</v>
      </c>
      <c r="C52" s="70">
        <f>2645654+60000+151042+1238248+11000</f>
        <v>4105944</v>
      </c>
    </row>
    <row r="53" spans="1:3" ht="12" customHeight="1">
      <c r="A53" s="32" t="s">
        <v>42</v>
      </c>
      <c r="B53" s="33" t="s">
        <v>90</v>
      </c>
      <c r="C53" s="69"/>
    </row>
    <row r="54" spans="1:3" ht="12" customHeight="1">
      <c r="A54" s="32" t="s">
        <v>44</v>
      </c>
      <c r="B54" s="33" t="s">
        <v>91</v>
      </c>
      <c r="C54" s="69"/>
    </row>
    <row r="55" spans="1:3" ht="12" customHeight="1" thickBot="1">
      <c r="A55" s="32" t="s">
        <v>46</v>
      </c>
      <c r="B55" s="33" t="s">
        <v>92</v>
      </c>
      <c r="C55" s="69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71" t="s">
        <v>94</v>
      </c>
      <c r="C57" s="72">
        <f>+C45+C51+C56</f>
        <v>100774227</v>
      </c>
    </row>
    <row r="58" ht="15" customHeight="1" thickBot="1">
      <c r="C58" s="74"/>
    </row>
    <row r="59" spans="1:3" ht="14.25" customHeight="1" thickBot="1">
      <c r="A59" s="75" t="s">
        <v>95</v>
      </c>
      <c r="B59" s="76"/>
      <c r="C59" s="77">
        <v>16.75</v>
      </c>
    </row>
    <row r="60" spans="1:3" ht="13.5" thickBot="1">
      <c r="A60" s="75" t="s">
        <v>96</v>
      </c>
      <c r="B60" s="76"/>
      <c r="C60" s="7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19.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2017-09-28T09:12:56Z</dcterms:created>
  <dcterms:modified xsi:type="dcterms:W3CDTF">2017-09-28T09:12:58Z</dcterms:modified>
  <cp:category/>
  <cp:version/>
  <cp:contentType/>
  <cp:contentStatus/>
</cp:coreProperties>
</file>