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60" yWindow="0" windowWidth="16380" windowHeight="12915" tabRatio="727"/>
  </bookViews>
  <sheets>
    <sheet name="1.mell." sheetId="96" r:id="rId1"/>
    <sheet name="2. mell." sheetId="97" r:id="rId2"/>
    <sheet name="3. mell." sheetId="98" r:id="rId3"/>
    <sheet name="4. mell" sheetId="99" r:id="rId4"/>
    <sheet name="5.mell" sheetId="100" r:id="rId5"/>
  </sheets>
  <externalReferences>
    <externalReference r:id="rId6"/>
  </externalReferences>
  <definedNames>
    <definedName name="_xlnm.Print_Titles" localSheetId="1">'2. mell.'!$1:$6</definedName>
    <definedName name="_xlnm.Print_Titles" localSheetId="2">'3. mell.'!$1:$6</definedName>
    <definedName name="_xlnm.Print_Titles" localSheetId="3">'4. mell'!$1:$6</definedName>
    <definedName name="_xlnm.Print_Titles" localSheetId="4">'5.mell'!$1:$6</definedName>
    <definedName name="_xlnm.Print_Area" localSheetId="0">'1.mell.'!$A$2:$E$147</definedName>
  </definedNames>
  <calcPr calcId="125725"/>
</workbook>
</file>

<file path=xl/calcChain.xml><?xml version="1.0" encoding="utf-8"?>
<calcChain xmlns="http://schemas.openxmlformats.org/spreadsheetml/2006/main">
  <c r="C8" i="100"/>
  <c r="D8"/>
  <c r="E8"/>
  <c r="C19"/>
  <c r="D19"/>
  <c r="E19"/>
  <c r="C25"/>
  <c r="D25"/>
  <c r="E25"/>
  <c r="C29"/>
  <c r="D29"/>
  <c r="E29"/>
  <c r="C35"/>
  <c r="D35"/>
  <c r="E35"/>
  <c r="C36"/>
  <c r="D36"/>
  <c r="D40" s="1"/>
  <c r="E36"/>
  <c r="C40"/>
  <c r="E40"/>
  <c r="C44"/>
  <c r="D44"/>
  <c r="E44"/>
  <c r="C50"/>
  <c r="C55" s="1"/>
  <c r="D50"/>
  <c r="E50"/>
  <c r="E55" s="1"/>
  <c r="D55"/>
  <c r="C8" i="99"/>
  <c r="D8"/>
  <c r="E8"/>
  <c r="C19"/>
  <c r="D19"/>
  <c r="E19"/>
  <c r="C25"/>
  <c r="D25"/>
  <c r="E25"/>
  <c r="C29"/>
  <c r="D29"/>
  <c r="E29"/>
  <c r="C35"/>
  <c r="D35"/>
  <c r="E35"/>
  <c r="C36"/>
  <c r="D36"/>
  <c r="D40" s="1"/>
  <c r="E36"/>
  <c r="C40"/>
  <c r="E40"/>
  <c r="C44"/>
  <c r="D44"/>
  <c r="E44"/>
  <c r="M45"/>
  <c r="M46" s="1"/>
  <c r="C50"/>
  <c r="D50"/>
  <c r="E50"/>
  <c r="C55"/>
  <c r="D55"/>
  <c r="E55"/>
  <c r="C8" i="98"/>
  <c r="D8"/>
  <c r="E8"/>
  <c r="C19"/>
  <c r="C35" s="1"/>
  <c r="C40" s="1"/>
  <c r="D19"/>
  <c r="E19"/>
  <c r="C25"/>
  <c r="D25"/>
  <c r="E25"/>
  <c r="C29"/>
  <c r="D29"/>
  <c r="E29"/>
  <c r="D35"/>
  <c r="E35"/>
  <c r="E40" s="1"/>
  <c r="C36"/>
  <c r="D36"/>
  <c r="D40" s="1"/>
  <c r="E36"/>
  <c r="C44"/>
  <c r="D44"/>
  <c r="E44"/>
  <c r="C50"/>
  <c r="D50"/>
  <c r="E50"/>
  <c r="D55"/>
  <c r="C8" i="97"/>
  <c r="D8"/>
  <c r="E8"/>
  <c r="C15"/>
  <c r="D15"/>
  <c r="E15"/>
  <c r="C22"/>
  <c r="D22"/>
  <c r="E22"/>
  <c r="E29"/>
  <c r="C30"/>
  <c r="C29" s="1"/>
  <c r="D30"/>
  <c r="D29" s="1"/>
  <c r="C36"/>
  <c r="D36"/>
  <c r="E36"/>
  <c r="C47"/>
  <c r="D47"/>
  <c r="E47"/>
  <c r="E63" s="1"/>
  <c r="C53"/>
  <c r="D53"/>
  <c r="E53"/>
  <c r="C58"/>
  <c r="D58"/>
  <c r="E58"/>
  <c r="C64"/>
  <c r="D64"/>
  <c r="E64"/>
  <c r="C68"/>
  <c r="D68"/>
  <c r="E68"/>
  <c r="C73"/>
  <c r="C86" s="1"/>
  <c r="D73"/>
  <c r="E73"/>
  <c r="C76"/>
  <c r="D76"/>
  <c r="E76"/>
  <c r="C80"/>
  <c r="D80"/>
  <c r="E80"/>
  <c r="E86"/>
  <c r="C91"/>
  <c r="D91"/>
  <c r="E91"/>
  <c r="C107"/>
  <c r="D107"/>
  <c r="E107"/>
  <c r="C121"/>
  <c r="C124" s="1"/>
  <c r="D121"/>
  <c r="E121"/>
  <c r="E124" s="1"/>
  <c r="D124"/>
  <c r="C125"/>
  <c r="D125"/>
  <c r="E125"/>
  <c r="C129"/>
  <c r="D129"/>
  <c r="E129"/>
  <c r="C134"/>
  <c r="D134"/>
  <c r="E134"/>
  <c r="E145" s="1"/>
  <c r="C140"/>
  <c r="D140"/>
  <c r="E140"/>
  <c r="C145"/>
  <c r="C4" i="96"/>
  <c r="C90" s="1"/>
  <c r="C7"/>
  <c r="D7"/>
  <c r="E7"/>
  <c r="C14"/>
  <c r="D14"/>
  <c r="E14"/>
  <c r="C21"/>
  <c r="D21"/>
  <c r="E21"/>
  <c r="E28"/>
  <c r="C29"/>
  <c r="C28" s="1"/>
  <c r="D29"/>
  <c r="D28" s="1"/>
  <c r="C35"/>
  <c r="D35"/>
  <c r="E35"/>
  <c r="C46"/>
  <c r="D46"/>
  <c r="E46"/>
  <c r="C52"/>
  <c r="D52"/>
  <c r="E52"/>
  <c r="C57"/>
  <c r="D57"/>
  <c r="E57"/>
  <c r="C63"/>
  <c r="D63"/>
  <c r="E63"/>
  <c r="C67"/>
  <c r="D67"/>
  <c r="D85" s="1"/>
  <c r="E67"/>
  <c r="C72"/>
  <c r="D72"/>
  <c r="E72"/>
  <c r="C75"/>
  <c r="D75"/>
  <c r="E75"/>
  <c r="C79"/>
  <c r="D79"/>
  <c r="E79"/>
  <c r="C93"/>
  <c r="D93"/>
  <c r="E93"/>
  <c r="C109"/>
  <c r="D109"/>
  <c r="D126" s="1"/>
  <c r="E109"/>
  <c r="C123"/>
  <c r="D123"/>
  <c r="E123"/>
  <c r="C127"/>
  <c r="D127"/>
  <c r="E127"/>
  <c r="E146" s="1"/>
  <c r="C131"/>
  <c r="D131"/>
  <c r="E131"/>
  <c r="C136"/>
  <c r="D136"/>
  <c r="E136"/>
  <c r="C141"/>
  <c r="D141"/>
  <c r="E141"/>
  <c r="C146"/>
  <c r="D146" l="1"/>
  <c r="D147" s="1"/>
  <c r="E126"/>
  <c r="E147" s="1"/>
  <c r="C126"/>
  <c r="C147" s="1"/>
  <c r="E85"/>
  <c r="C85"/>
  <c r="E62"/>
  <c r="C62"/>
  <c r="D62"/>
  <c r="D86" s="1"/>
  <c r="E87" i="97"/>
  <c r="D63"/>
  <c r="D145"/>
  <c r="D146" s="1"/>
  <c r="E146"/>
  <c r="C146"/>
  <c r="D86"/>
  <c r="C63"/>
  <c r="C87" s="1"/>
  <c r="E55" i="98"/>
  <c r="C55"/>
  <c r="C86" i="96"/>
  <c r="D87" i="97"/>
  <c r="E86" i="96"/>
</calcChain>
</file>

<file path=xl/sharedStrings.xml><?xml version="1.0" encoding="utf-8"?>
<sst xmlns="http://schemas.openxmlformats.org/spreadsheetml/2006/main" count="922" uniqueCount="316">
  <si>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</si>
  <si>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</si>
  <si>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</si>
  <si>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</si>
  <si>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</si>
  <si>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</si>
  <si>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</si>
  <si>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</si>
  <si>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</si>
  <si>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</si>
  <si>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</si>
  <si>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</si>
  <si>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 I A D Á S O K</t>
  </si>
  <si>
    <t>Személyi  juttatások</t>
  </si>
  <si>
    <t>Általános tartalék</t>
  </si>
  <si>
    <t>Céltartalék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</si>
  <si>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</si>
  <si>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</si>
  <si>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</si>
  <si>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</si>
  <si>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</si>
  <si>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</si>
  <si>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</si>
  <si>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</si>
  <si>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</si>
  <si>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</si>
  <si>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</si>
  <si>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</si>
  <si>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</si>
  <si>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</si>
  <si>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</si>
  <si>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</si>
  <si>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</si>
  <si>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</si>
  <si>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</si>
  <si>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</si>
  <si>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</si>
  <si>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</si>
  <si>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</si>
  <si>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</si>
  <si>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</si>
  <si>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</si>
  <si>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</si>
  <si>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</si>
  <si>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</si>
  <si>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</si>
  <si>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</si>
  <si>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</si>
  <si>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</si>
  <si>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</si>
  <si>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</si>
  <si>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2. sz. táblázat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</si>
  <si>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</si>
  <si>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</si>
  <si>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</si>
  <si>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</si>
  <si>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</si>
  <si>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</si>
  <si>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</si>
  <si>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</si>
  <si>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</si>
  <si>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</si>
  <si>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</si>
  <si>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</si>
  <si>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</si>
  <si>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</si>
  <si>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</si>
  <si>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</si>
  <si>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</si>
  <si>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</si>
  <si>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</si>
  <si>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Beruházások</t>
  </si>
  <si>
    <t>Ezer forintban</t>
  </si>
  <si>
    <t>8.3.</t>
  </si>
  <si>
    <t>Egyéb felhalmozási kiadások</t>
  </si>
  <si>
    <t>Eredeti előirányzat</t>
  </si>
  <si>
    <t>Módosított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</si>
  <si>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</si>
  <si>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</si>
  <si>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</si>
  <si>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</si>
  <si>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</si>
  <si>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</si>
  <si>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</si>
  <si>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</si>
  <si>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</si>
  <si>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</si>
  <si>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</si>
  <si>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</si>
  <si>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</si>
  <si>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</si>
  <si>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</si>
  <si>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</si>
  <si>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</si>
  <si>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</si>
  <si>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</si>
  <si>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</si>
  <si>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</si>
  <si>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</si>
  <si>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</si>
  <si>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</si>
  <si>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</si>
  <si>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</si>
  <si>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</si>
  <si>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</si>
  <si>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</si>
  <si>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</si>
  <si>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</si>
  <si>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</si>
  <si>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</si>
  <si>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</si>
  <si>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</si>
  <si>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</si>
  <si>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</si>
  <si>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</si>
  <si>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</si>
  <si>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</si>
  <si>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</si>
  <si>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</si>
  <si>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</si>
  <si>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</si>
  <si>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</si>
  <si>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</si>
  <si>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</si>
  <si>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</si>
  <si>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</si>
  <si>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</si>
  <si>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</si>
  <si>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</si>
  <si>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</si>
  <si>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</si>
  <si>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</si>
  <si>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</si>
  <si>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</si>
  <si>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</si>
  <si>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</si>
  <si>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</si>
  <si>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</si>
  <si>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</si>
  <si>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</si>
  <si>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</si>
  <si>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</si>
  <si>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</si>
  <si>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</si>
  <si>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</si>
  <si>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</si>
  <si>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</si>
  <si>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</si>
  <si>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</si>
  <si>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</si>
  <si>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</si>
  <si>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</si>
  <si>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</si>
  <si>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</si>
  <si>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</si>
  <si>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</si>
  <si>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</si>
  <si>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</si>
  <si>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</si>
  <si>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</si>
  <si>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</si>
  <si>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</si>
  <si>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</si>
  <si>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</si>
  <si>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</si>
  <si>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</si>
  <si>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</si>
  <si>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</si>
  <si>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</si>
  <si>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</si>
  <si>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</si>
  <si>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</si>
  <si>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</si>
  <si>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</si>
  <si>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</si>
  <si>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</si>
  <si>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</si>
  <si>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</si>
  <si>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</si>
  <si>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</si>
  <si>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</si>
  <si>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</si>
  <si>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</si>
  <si>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</si>
  <si>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</si>
  <si>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</si>
  <si>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</si>
  <si>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</si>
  <si>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</si>
  <si>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</si>
  <si>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</si>
  <si>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</si>
  <si>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</si>
  <si>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</si>
  <si>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</si>
  <si>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</si>
  <si>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</si>
  <si>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</si>
  <si>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2.1.-ből EU-s forrásból megvalósuló beruházás</t>
  </si>
  <si>
    <t>2.3.-ból EU-s forrásból megvalósuló felújítás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</si>
  <si>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</si>
  <si>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</si>
  <si>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</si>
  <si>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</si>
  <si>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</si>
  <si>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</si>
  <si>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</si>
  <si>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</si>
  <si>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</si>
  <si>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</si>
  <si>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</si>
  <si>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</si>
  <si>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</si>
  <si>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</si>
  <si>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</si>
  <si>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</si>
  <si>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</si>
  <si>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</si>
  <si>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</si>
  <si>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</si>
  <si>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</si>
  <si>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</si>
  <si>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 xml:space="preserve">   Rövid lejáratú  hitelek, kölcsönök felvétele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</si>
  <si>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</si>
  <si>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</si>
  <si>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</si>
  <si>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</si>
  <si>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2.5.-ből        - Garancia- és kezességvállalásból kifizetés ÁH-n belülre</t>
  </si>
  <si>
    <t>Kiadási jogcím</t>
  </si>
  <si>
    <t>Megnevezés</t>
  </si>
  <si>
    <t>01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</si>
  <si>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</si>
  <si>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</si>
  <si>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</si>
  <si>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</si>
  <si>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</si>
  <si>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Bevételek</t>
  </si>
  <si>
    <t xml:space="preserve"> 10.</t>
  </si>
  <si>
    <t xml:space="preserve">    Rövid lejáratú  hitelek, kölcsönök felvétele</t>
  </si>
  <si>
    <t>BEVÉTELEK ÖSSZESEN: (9+16)</t>
  </si>
  <si>
    <t>Kiadások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</si>
  <si>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</si>
  <si>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</si>
  <si>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</si>
  <si>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Teljesítés</t>
  </si>
  <si>
    <t>A</t>
  </si>
  <si>
    <t>B</t>
  </si>
  <si>
    <t>C</t>
  </si>
  <si>
    <t>D</t>
  </si>
  <si>
    <t>E</t>
  </si>
  <si>
    <t>Működési célú visszatérítendő támogatások, kölcsönök visszatér. ÁH-n kívülről</t>
  </si>
  <si>
    <t>Felhalm. célú visszatérítendő támogatások, kölcsönök visszatér. ÁH-n kívülről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</si>
  <si>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</si>
  <si>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</si>
  <si>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</si>
  <si>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</si>
  <si>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</si>
  <si>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</si>
  <si>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 Pénzeszközök betétként elhelyezése </t>
  </si>
  <si>
    <t xml:space="preserve"> Pénzügyi lízing kiadásai</t>
  </si>
  <si>
    <t>Mád Község Önkormányzata</t>
  </si>
  <si>
    <t>Feladat
megnevezése</t>
  </si>
  <si>
    <t>Felhalm. célú visszatérítendő tám., kölcsönök visszatér. ÁH-n kívülről</t>
  </si>
  <si>
    <t>Hitel-, kölcsöntörlesztés államháztartáson kívülre (5.1.+…+5.3.)</t>
  </si>
  <si>
    <t>Belföldi finanszírozás kiadásai (7.1. + … + 7.5.)</t>
  </si>
  <si>
    <t>Irányító szervi támogatás folyósítása (intézményfinanszírozás)</t>
  </si>
  <si>
    <t>7.5.</t>
  </si>
  <si>
    <t>Külföldi finanszírozás kiadásai (8.1. + … + 8.4.)</t>
  </si>
  <si>
    <t>Éves engedélyezett létszám előirányzat (fő)</t>
  </si>
  <si>
    <t>Közfoglalkoztatottak létszáma (fő)</t>
  </si>
  <si>
    <t>Költségvetési szerv megnevezése</t>
  </si>
  <si>
    <t>Mádi Polgármesteri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</si>
  <si>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</si>
  <si>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</si>
  <si>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</si>
  <si>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</si>
  <si>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</si>
  <si>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</si>
  <si>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</si>
  <si>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- 2.3-ból EU-s támogatás</t>
  </si>
  <si>
    <t>Közhatalmi bevételek</t>
  </si>
  <si>
    <t>Felhalmozási célú támogatások államháztartáson belülről (4.1.+4.2.)</t>
  </si>
  <si>
    <t>Egyéb felhalmozási célú támogatások bevételei államháztartáson belülről</t>
  </si>
  <si>
    <t>- 4.2-ből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</si>
  <si>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</si>
  <si>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</si>
  <si>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</si>
  <si>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ÖSSZESEN: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</si>
  <si>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</si>
  <si>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</si>
  <si>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</si>
  <si>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</si>
  <si>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</si>
  <si>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</si>
  <si>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</si>
  <si>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</si>
  <si>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</si>
  <si>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</si>
  <si>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</si>
  <si>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- 2.3-ból EU-s forrásból tám. megvalósuló programok, projektek kiadásai</t>
  </si>
  <si>
    <t>KIADÁSOK ÖSSZESEN: (1.+2.)</t>
  </si>
  <si>
    <t>11.-10</t>
  </si>
  <si>
    <t>Mádi Napköziotthonos Óvoda és Bölcsöde</t>
  </si>
  <si>
    <t>03</t>
  </si>
  <si>
    <t xml:space="preserve"> - 2.3.-ból EU-s támogatás</t>
  </si>
  <si>
    <t>- 4.2.-ből EU-s támogatás</t>
  </si>
  <si>
    <t>Költségvetési bevételek összesen (1.+…+7.)</t>
  </si>
  <si>
    <t xml:space="preserve"> - 2.3.-ból EU-s forrásból tám. megvalósuló programok, projektek kiadásai</t>
  </si>
  <si>
    <t>14.-13</t>
  </si>
  <si>
    <t>Szállást Biztosító Idősek Klubja</t>
  </si>
  <si>
    <t>04</t>
  </si>
  <si>
    <t>2.melléklet</t>
  </si>
  <si>
    <t>3. melléklet</t>
  </si>
  <si>
    <t>4. melléklet</t>
  </si>
  <si>
    <t>5. melléklet</t>
  </si>
  <si>
    <t>05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</si>
</sst>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9">
    <font>
      <sz val="10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36">
    <xf numFmtId="0" fontId="0" fillId="0" borderId="0" xfId="0"/>
    <xf numFmtId="49" fontId="10" fillId="0" borderId="1" xfId="5" applyNumberFormat="1" applyFont="1" applyFill="1" applyBorder="1" applyAlignment="1" applyProtection="1">
      <alignment horizontal="left" vertical="center" wrapText="1" indent="1"/>
    </xf>
    <xf numFmtId="49" fontId="10" fillId="0" borderId="2" xfId="5" applyNumberFormat="1" applyFont="1" applyFill="1" applyBorder="1" applyAlignment="1" applyProtection="1">
      <alignment horizontal="left" vertical="center" wrapText="1" indent="1"/>
    </xf>
    <xf numFmtId="49" fontId="10" fillId="0" borderId="3" xfId="5" applyNumberFormat="1" applyFont="1" applyFill="1" applyBorder="1" applyAlignment="1" applyProtection="1">
      <alignment horizontal="left" vertical="center" wrapText="1" indent="1"/>
    </xf>
    <xf numFmtId="49" fontId="10" fillId="0" borderId="4" xfId="5" applyNumberFormat="1" applyFont="1" applyFill="1" applyBorder="1" applyAlignment="1" applyProtection="1">
      <alignment horizontal="left" vertical="center" wrapText="1" indent="1"/>
    </xf>
    <xf numFmtId="49" fontId="10" fillId="0" borderId="5" xfId="5" applyNumberFormat="1" applyFont="1" applyFill="1" applyBorder="1" applyAlignment="1" applyProtection="1">
      <alignment horizontal="left" vertical="center" wrapText="1" indent="1"/>
    </xf>
    <xf numFmtId="49" fontId="10" fillId="0" borderId="6" xfId="5" applyNumberFormat="1" applyFont="1" applyFill="1" applyBorder="1" applyAlignment="1" applyProtection="1">
      <alignment horizontal="left" vertical="center" wrapText="1" indent="1"/>
    </xf>
    <xf numFmtId="0" fontId="9" fillId="0" borderId="7" xfId="5" applyFont="1" applyFill="1" applyBorder="1" applyAlignment="1" applyProtection="1">
      <alignment horizontal="left" vertical="center" wrapText="1" indent="1"/>
    </xf>
    <xf numFmtId="0" fontId="9" fillId="0" borderId="8" xfId="5" applyFont="1" applyFill="1" applyBorder="1" applyAlignment="1" applyProtection="1">
      <alignment horizontal="left" vertical="center" wrapText="1" indent="1"/>
    </xf>
    <xf numFmtId="0" fontId="9" fillId="0" borderId="9" xfId="5" applyFont="1" applyFill="1" applyBorder="1" applyAlignment="1" applyProtection="1">
      <alignment vertical="center" wrapText="1"/>
    </xf>
    <xf numFmtId="0" fontId="9" fillId="0" borderId="10" xfId="5" applyFont="1" applyFill="1" applyBorder="1" applyAlignment="1" applyProtection="1">
      <alignment vertical="center" wrapText="1"/>
    </xf>
    <xf numFmtId="0" fontId="9" fillId="0" borderId="7" xfId="5" applyFont="1" applyFill="1" applyBorder="1" applyAlignment="1" applyProtection="1">
      <alignment horizontal="center" vertical="center" wrapText="1"/>
    </xf>
    <xf numFmtId="0" fontId="9" fillId="0" borderId="9" xfId="5" applyFont="1" applyFill="1" applyBorder="1" applyAlignment="1" applyProtection="1">
      <alignment horizontal="center" vertical="center" wrapText="1"/>
    </xf>
    <xf numFmtId="0" fontId="9" fillId="0" borderId="11" xfId="5" applyFont="1" applyFill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left" vertical="center" wrapText="1" indent="1"/>
    </xf>
    <xf numFmtId="164" fontId="9" fillId="0" borderId="13" xfId="5" applyNumberFormat="1" applyFont="1" applyFill="1" applyBorder="1" applyAlignment="1" applyProtection="1">
      <alignment horizontal="right" vertical="center" wrapText="1" indent="1"/>
    </xf>
    <xf numFmtId="164" fontId="9" fillId="0" borderId="11" xfId="5" applyNumberFormat="1" applyFont="1" applyFill="1" applyBorder="1" applyAlignment="1" applyProtection="1">
      <alignment horizontal="right" vertical="center" wrapText="1" indent="1"/>
    </xf>
    <xf numFmtId="164" fontId="10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5" applyNumberFormat="1" applyFont="1" applyFill="1" applyBorder="1" applyAlignment="1" applyProtection="1">
      <alignment horizontal="right" vertical="center" wrapText="1" indent="1"/>
    </xf>
    <xf numFmtId="164" fontId="10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0" applyNumberFormat="1" applyFont="1" applyBorder="1" applyAlignment="1" applyProtection="1">
      <alignment horizontal="right" vertical="center" wrapText="1" indent="1"/>
    </xf>
    <xf numFmtId="0" fontId="2" fillId="0" borderId="19" xfId="0" applyFont="1" applyFill="1" applyBorder="1" applyAlignment="1" applyProtection="1">
      <alignment horizontal="right" vertical="center"/>
    </xf>
    <xf numFmtId="0" fontId="4" fillId="0" borderId="20" xfId="5" applyFont="1" applyFill="1" applyBorder="1" applyAlignment="1" applyProtection="1">
      <alignment horizontal="center" vertical="center" wrapText="1"/>
    </xf>
    <xf numFmtId="0" fontId="4" fillId="0" borderId="18" xfId="5" applyFont="1" applyFill="1" applyBorder="1" applyAlignment="1" applyProtection="1">
      <alignment horizontal="center" vertical="center" wrapText="1"/>
    </xf>
    <xf numFmtId="0" fontId="9" fillId="0" borderId="21" xfId="5" applyFont="1" applyFill="1" applyBorder="1" applyAlignment="1" applyProtection="1">
      <alignment horizontal="center" vertical="center" wrapText="1"/>
    </xf>
    <xf numFmtId="164" fontId="9" fillId="0" borderId="21" xfId="5" applyNumberFormat="1" applyFont="1" applyFill="1" applyBorder="1" applyAlignment="1" applyProtection="1">
      <alignment horizontal="right" vertical="center" wrapText="1" indent="1"/>
    </xf>
    <xf numFmtId="164" fontId="10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5" applyNumberFormat="1" applyFont="1" applyFill="1" applyBorder="1" applyAlignment="1" applyProtection="1">
      <alignment horizontal="right" vertical="center" wrapText="1" indent="1"/>
    </xf>
    <xf numFmtId="164" fontId="10" fillId="0" borderId="22" xfId="5" applyNumberFormat="1" applyFont="1" applyFill="1" applyBorder="1" applyAlignment="1" applyProtection="1">
      <alignment horizontal="right" vertical="center" wrapText="1" indent="1"/>
    </xf>
    <xf numFmtId="164" fontId="17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0" applyFont="1" applyBorder="1" applyAlignment="1" applyProtection="1">
      <alignment vertical="center" wrapText="1"/>
    </xf>
    <xf numFmtId="0" fontId="14" fillId="0" borderId="4" xfId="0" applyFont="1" applyBorder="1" applyAlignment="1" applyProtection="1">
      <alignment vertical="center" wrapText="1"/>
    </xf>
    <xf numFmtId="164" fontId="9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2" xfId="0" applyFont="1" applyBorder="1" applyAlignment="1" applyProtection="1">
      <alignment vertical="center" wrapText="1"/>
    </xf>
    <xf numFmtId="164" fontId="13" fillId="0" borderId="11" xfId="0" quotePrefix="1" applyNumberFormat="1" applyFont="1" applyBorder="1" applyAlignment="1" applyProtection="1">
      <alignment horizontal="right" vertical="center" wrapText="1" indent="1"/>
    </xf>
    <xf numFmtId="0" fontId="15" fillId="0" borderId="9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164" fontId="9" fillId="0" borderId="26" xfId="5" applyNumberFormat="1" applyFont="1" applyFill="1" applyBorder="1" applyAlignment="1" applyProtection="1">
      <alignment horizontal="right" vertical="center" wrapText="1" indent="1"/>
    </xf>
    <xf numFmtId="164" fontId="10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Border="1" applyAlignment="1" applyProtection="1">
      <alignment horizontal="right" vertical="center" wrapText="1" indent="1"/>
    </xf>
    <xf numFmtId="164" fontId="13" fillId="0" borderId="21" xfId="0" quotePrefix="1" applyNumberFormat="1" applyFont="1" applyBorder="1" applyAlignment="1" applyProtection="1">
      <alignment horizontal="right" vertical="center" wrapText="1" indent="1"/>
    </xf>
    <xf numFmtId="0" fontId="14" fillId="0" borderId="29" xfId="0" applyFont="1" applyBorder="1" applyAlignment="1" applyProtection="1">
      <alignment vertical="center" wrapText="1"/>
    </xf>
    <xf numFmtId="164" fontId="20" fillId="0" borderId="0" xfId="0" applyNumberFormat="1" applyFont="1" applyFill="1" applyAlignment="1" applyProtection="1">
      <alignment horizontal="left" vertical="center" wrapText="1"/>
    </xf>
    <xf numFmtId="164" fontId="21" fillId="0" borderId="0" xfId="0" applyNumberFormat="1" applyFont="1" applyFill="1" applyAlignment="1" applyProtection="1">
      <alignment vertical="center" wrapText="1"/>
    </xf>
    <xf numFmtId="0" fontId="22" fillId="0" borderId="0" xfId="0" applyFont="1" applyAlignment="1" applyProtection="1">
      <alignment horizontal="right" vertical="top"/>
      <protection locked="0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4" xfId="0" quotePrefix="1" applyFont="1" applyFill="1" applyBorder="1" applyAlignment="1" applyProtection="1">
      <alignment horizontal="right" vertical="center" inden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/>
    </xf>
    <xf numFmtId="0" fontId="4" fillId="0" borderId="32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49" fontId="10" fillId="0" borderId="3" xfId="5" applyNumberFormat="1" applyFont="1" applyFill="1" applyBorder="1" applyAlignment="1" applyProtection="1">
      <alignment horizontal="center" vertical="center" wrapText="1"/>
    </xf>
    <xf numFmtId="49" fontId="10" fillId="0" borderId="2" xfId="5" applyNumberFormat="1" applyFont="1" applyFill="1" applyBorder="1" applyAlignment="1" applyProtection="1">
      <alignment horizontal="center" vertical="center" wrapText="1"/>
    </xf>
    <xf numFmtId="49" fontId="10" fillId="0" borderId="4" xfId="5" applyNumberFormat="1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wrapText="1"/>
    </xf>
    <xf numFmtId="0" fontId="14" fillId="0" borderId="3" xfId="0" applyFont="1" applyBorder="1" applyAlignment="1" applyProtection="1">
      <alignment horizont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4" xfId="0" applyFont="1" applyBorder="1" applyAlignment="1" applyProtection="1">
      <alignment horizontal="center" wrapText="1"/>
    </xf>
    <xf numFmtId="0" fontId="15" fillId="0" borderId="12" xfId="0" applyFont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9" fillId="0" borderId="8" xfId="5" applyFont="1" applyFill="1" applyBorder="1" applyAlignment="1" applyProtection="1">
      <alignment horizontal="center" vertical="center" wrapText="1"/>
    </xf>
    <xf numFmtId="49" fontId="10" fillId="0" borderId="5" xfId="5" applyNumberFormat="1" applyFont="1" applyFill="1" applyBorder="1" applyAlignment="1" applyProtection="1">
      <alignment horizontal="center" vertical="center" wrapText="1"/>
    </xf>
    <xf numFmtId="49" fontId="10" fillId="0" borderId="1" xfId="5" applyNumberFormat="1" applyFont="1" applyFill="1" applyBorder="1" applyAlignment="1" applyProtection="1">
      <alignment horizontal="center" vertical="center" wrapText="1"/>
    </xf>
    <xf numFmtId="49" fontId="10" fillId="0" borderId="6" xfId="5" applyNumberFormat="1" applyFont="1" applyFill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4" fillId="0" borderId="35" xfId="0" applyFont="1" applyBorder="1" applyAlignment="1" applyProtection="1">
      <alignment horizontal="left" wrapText="1" indent="1"/>
    </xf>
    <xf numFmtId="164" fontId="10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5" applyFill="1" applyProtection="1"/>
    <xf numFmtId="164" fontId="19" fillId="0" borderId="19" xfId="5" applyNumberFormat="1" applyFont="1" applyFill="1" applyBorder="1" applyAlignment="1" applyProtection="1">
      <alignment vertical="center"/>
    </xf>
    <xf numFmtId="0" fontId="10" fillId="0" borderId="0" xfId="5" applyFont="1" applyFill="1" applyProtection="1"/>
    <xf numFmtId="0" fontId="9" fillId="0" borderId="9" xfId="5" applyFont="1" applyFill="1" applyBorder="1" applyAlignment="1" applyProtection="1">
      <alignment horizontal="left" vertical="center" wrapText="1" indent="1"/>
    </xf>
    <xf numFmtId="164" fontId="9" fillId="0" borderId="9" xfId="5" applyNumberFormat="1" applyFont="1" applyFill="1" applyBorder="1" applyAlignment="1" applyProtection="1">
      <alignment horizontal="right" vertical="center" wrapText="1" indent="1"/>
    </xf>
    <xf numFmtId="0" fontId="8" fillId="0" borderId="0" xfId="5" applyFont="1" applyFill="1" applyProtection="1"/>
    <xf numFmtId="0" fontId="14" fillId="0" borderId="36" xfId="0" applyFont="1" applyBorder="1" applyAlignment="1" applyProtection="1">
      <alignment horizontal="left" wrapText="1" indent="1"/>
    </xf>
    <xf numFmtId="164" fontId="10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9" xfId="0" applyFont="1" applyBorder="1" applyAlignment="1" applyProtection="1">
      <alignment horizontal="left" wrapText="1" indent="1"/>
    </xf>
    <xf numFmtId="164" fontId="10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9" xfId="0" applyFont="1" applyBorder="1" applyAlignment="1" applyProtection="1">
      <alignment horizontal="left" vertical="center" wrapText="1" indent="1"/>
    </xf>
    <xf numFmtId="0" fontId="14" fillId="0" borderId="29" xfId="0" applyFont="1" applyBorder="1" applyAlignment="1" applyProtection="1">
      <alignment horizontal="left" vertical="center" wrapText="1" indent="1"/>
    </xf>
    <xf numFmtId="164" fontId="16" fillId="0" borderId="9" xfId="5" applyNumberFormat="1" applyFont="1" applyFill="1" applyBorder="1" applyAlignment="1" applyProtection="1">
      <alignment horizontal="right" vertical="center" wrapText="1" indent="1"/>
    </xf>
    <xf numFmtId="164" fontId="10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" xfId="0" applyFont="1" applyBorder="1" applyAlignment="1" applyProtection="1">
      <alignment wrapText="1"/>
    </xf>
    <xf numFmtId="164" fontId="9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Border="1" applyAlignment="1" applyProtection="1">
      <alignment horizontal="left" vertical="center" wrapText="1" indent="1"/>
    </xf>
    <xf numFmtId="164" fontId="18" fillId="0" borderId="0" xfId="5" applyNumberFormat="1" applyFont="1" applyFill="1" applyBorder="1" applyAlignment="1" applyProtection="1">
      <alignment horizontal="right" vertical="center" wrapText="1" indent="1"/>
    </xf>
    <xf numFmtId="164" fontId="19" fillId="0" borderId="19" xfId="5" applyNumberFormat="1" applyFont="1" applyFill="1" applyBorder="1" applyAlignment="1" applyProtection="1"/>
    <xf numFmtId="0" fontId="2" fillId="0" borderId="19" xfId="0" applyFont="1" applyFill="1" applyBorder="1" applyAlignment="1" applyProtection="1">
      <alignment horizontal="right"/>
    </xf>
    <xf numFmtId="0" fontId="5" fillId="0" borderId="0" xfId="5" applyFill="1" applyAlignment="1" applyProtection="1"/>
    <xf numFmtId="164" fontId="9" fillId="0" borderId="10" xfId="5" applyNumberFormat="1" applyFont="1" applyFill="1" applyBorder="1" applyAlignment="1" applyProtection="1">
      <alignment horizontal="right" vertical="center" wrapText="1" indent="1"/>
    </xf>
    <xf numFmtId="0" fontId="10" fillId="0" borderId="38" xfId="5" applyFont="1" applyFill="1" applyBorder="1" applyAlignment="1" applyProtection="1">
      <alignment horizontal="left" vertical="center" wrapText="1" indent="1"/>
    </xf>
    <xf numFmtId="164" fontId="10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6" xfId="5" applyFont="1" applyFill="1" applyBorder="1" applyAlignment="1" applyProtection="1">
      <alignment horizontal="left" vertical="center" wrapText="1" indent="1"/>
    </xf>
    <xf numFmtId="0" fontId="10" fillId="0" borderId="39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10" fillId="0" borderId="36" xfId="5" applyFont="1" applyFill="1" applyBorder="1" applyAlignment="1" applyProtection="1">
      <alignment horizontal="left" indent="6"/>
    </xf>
    <xf numFmtId="0" fontId="10" fillId="0" borderId="36" xfId="5" applyFont="1" applyFill="1" applyBorder="1" applyAlignment="1" applyProtection="1">
      <alignment horizontal="left" vertical="center" wrapText="1" indent="6"/>
    </xf>
    <xf numFmtId="0" fontId="10" fillId="0" borderId="29" xfId="5" applyFont="1" applyFill="1" applyBorder="1" applyAlignment="1" applyProtection="1">
      <alignment horizontal="left" vertical="center" wrapText="1" indent="6"/>
    </xf>
    <xf numFmtId="0" fontId="10" fillId="0" borderId="20" xfId="5" applyFont="1" applyFill="1" applyBorder="1" applyAlignment="1" applyProtection="1">
      <alignment horizontal="left" vertical="center" wrapText="1" indent="6"/>
    </xf>
    <xf numFmtId="164" fontId="10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9" xfId="5" applyFont="1" applyFill="1" applyBorder="1" applyAlignment="1" applyProtection="1">
      <alignment horizontal="left" vertical="center" wrapText="1" indent="1"/>
    </xf>
    <xf numFmtId="0" fontId="14" fillId="0" borderId="36" xfId="0" applyFont="1" applyBorder="1" applyAlignment="1" applyProtection="1">
      <alignment horizontal="left" vertical="center" wrapText="1" indent="1"/>
    </xf>
    <xf numFmtId="0" fontId="10" fillId="0" borderId="35" xfId="5" applyFont="1" applyFill="1" applyBorder="1" applyAlignment="1" applyProtection="1">
      <alignment horizontal="left" vertical="center" wrapText="1" indent="6"/>
    </xf>
    <xf numFmtId="0" fontId="5" fillId="0" borderId="0" xfId="5" applyFill="1" applyAlignment="1" applyProtection="1">
      <alignment horizontal="left" vertical="center" indent="1"/>
    </xf>
    <xf numFmtId="0" fontId="16" fillId="0" borderId="9" xfId="5" applyFont="1" applyFill="1" applyBorder="1" applyAlignment="1" applyProtection="1">
      <alignment horizontal="left" vertical="center" wrapText="1" indent="1"/>
    </xf>
    <xf numFmtId="0" fontId="10" fillId="0" borderId="35" xfId="5" applyFont="1" applyFill="1" applyBorder="1" applyAlignment="1" applyProtection="1">
      <alignment horizontal="left" vertical="center" wrapText="1" indent="1"/>
    </xf>
    <xf numFmtId="0" fontId="10" fillId="0" borderId="40" xfId="5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Border="1" applyAlignment="1" applyProtection="1">
      <alignment horizontal="right" vertical="center" wrapText="1" indent="1"/>
    </xf>
    <xf numFmtId="0" fontId="12" fillId="0" borderId="0" xfId="5" applyFont="1" applyFill="1" applyProtection="1"/>
    <xf numFmtId="0" fontId="11" fillId="0" borderId="0" xfId="5" applyFont="1" applyFill="1" applyProtection="1"/>
    <xf numFmtId="164" fontId="13" fillId="0" borderId="9" xfId="0" quotePrefix="1" applyNumberFormat="1" applyFont="1" applyBorder="1" applyAlignment="1" applyProtection="1">
      <alignment horizontal="righ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5" fillId="0" borderId="0" xfId="5" applyFont="1" applyFill="1" applyAlignment="1" applyProtection="1">
      <alignment horizontal="right" vertical="center" indent="1"/>
    </xf>
    <xf numFmtId="0" fontId="5" fillId="0" borderId="0" xfId="5" applyFont="1" applyFill="1" applyProtection="1"/>
    <xf numFmtId="164" fontId="19" fillId="0" borderId="0" xfId="5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9" fillId="0" borderId="0" xfId="5" applyFont="1" applyFill="1" applyBorder="1" applyAlignment="1" applyProtection="1">
      <alignment horizontal="left" vertical="center" wrapText="1" indent="1"/>
    </xf>
    <xf numFmtId="0" fontId="9" fillId="0" borderId="0" xfId="5" applyFont="1" applyFill="1" applyBorder="1" applyAlignment="1" applyProtection="1">
      <alignment vertical="center" wrapText="1"/>
    </xf>
    <xf numFmtId="164" fontId="9" fillId="0" borderId="0" xfId="5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Alignment="1" applyProtection="1">
      <alignment horizontal="right" vertical="top"/>
    </xf>
    <xf numFmtId="164" fontId="20" fillId="0" borderId="0" xfId="0" applyNumberFormat="1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49" fontId="4" fillId="0" borderId="41" xfId="0" applyNumberFormat="1" applyFont="1" applyFill="1" applyBorder="1" applyAlignment="1" applyProtection="1">
      <alignment horizontal="right" vertical="center" indent="1"/>
    </xf>
    <xf numFmtId="0" fontId="2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0" fontId="14" fillId="0" borderId="29" xfId="0" applyFont="1" applyBorder="1" applyAlignment="1" applyProtection="1">
      <alignment wrapText="1"/>
    </xf>
    <xf numFmtId="0" fontId="15" fillId="0" borderId="9" xfId="0" applyFont="1" applyBorder="1" applyAlignment="1" applyProtection="1">
      <alignment wrapText="1"/>
    </xf>
    <xf numFmtId="0" fontId="15" fillId="0" borderId="25" xfId="0" applyFont="1" applyBorder="1" applyAlignment="1" applyProtection="1">
      <alignment wrapText="1"/>
    </xf>
    <xf numFmtId="0" fontId="26" fillId="0" borderId="0" xfId="0" applyFont="1" applyFill="1" applyAlignment="1" applyProtection="1">
      <alignment vertical="center" wrapText="1"/>
    </xf>
    <xf numFmtId="16" fontId="0" fillId="0" borderId="0" xfId="0" applyNumberFormat="1" applyFill="1" applyAlignment="1" applyProtection="1">
      <alignment vertical="center" wrapText="1"/>
    </xf>
    <xf numFmtId="0" fontId="23" fillId="0" borderId="7" xfId="0" applyFont="1" applyFill="1" applyBorder="1" applyAlignment="1" applyProtection="1">
      <alignment horizontal="left" vertical="center"/>
    </xf>
    <xf numFmtId="0" fontId="23" fillId="0" borderId="34" xfId="0" applyFont="1" applyFill="1" applyBorder="1" applyAlignment="1" applyProtection="1">
      <alignment vertical="center" wrapText="1"/>
    </xf>
    <xf numFmtId="3" fontId="2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Alignment="1" applyProtection="1">
      <alignment horizontal="right" vertical="top"/>
      <protection locked="0"/>
    </xf>
    <xf numFmtId="49" fontId="4" fillId="0" borderId="14" xfId="0" applyNumberFormat="1" applyFont="1" applyFill="1" applyBorder="1" applyAlignment="1" applyProtection="1">
      <alignment horizontal="right" vertical="center"/>
    </xf>
    <xf numFmtId="49" fontId="4" fillId="0" borderId="41" xfId="0" applyNumberFormat="1" applyFont="1" applyFill="1" applyBorder="1" applyAlignment="1" applyProtection="1">
      <alignment horizontal="right" vertical="center"/>
    </xf>
    <xf numFmtId="0" fontId="16" fillId="0" borderId="9" xfId="0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164" fontId="16" fillId="0" borderId="21" xfId="0" applyNumberFormat="1" applyFont="1" applyFill="1" applyBorder="1" applyAlignment="1" applyProtection="1">
      <alignment horizontal="right" vertical="center" wrapText="1" indent="1"/>
    </xf>
    <xf numFmtId="49" fontId="17" fillId="0" borderId="5" xfId="0" applyNumberFormat="1" applyFont="1" applyFill="1" applyBorder="1" applyAlignment="1" applyProtection="1">
      <alignment horizontal="center" vertical="center" wrapText="1"/>
    </xf>
    <xf numFmtId="164" fontId="1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164" fontId="1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0" applyFont="1" applyFill="1" applyBorder="1" applyAlignment="1" applyProtection="1">
      <alignment horizontal="center" vertical="center" wrapText="1"/>
    </xf>
    <xf numFmtId="164" fontId="1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5" xfId="5" applyFont="1" applyFill="1" applyBorder="1" applyAlignment="1" applyProtection="1">
      <alignment horizontal="left" vertical="center" wrapText="1" indent="1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6" xfId="5" applyFont="1" applyFill="1" applyBorder="1" applyAlignment="1" applyProtection="1">
      <alignment horizontal="left" vertical="center" wrapText="1" indent="1"/>
    </xf>
    <xf numFmtId="164" fontId="1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5" xfId="5" quotePrefix="1" applyFont="1" applyFill="1" applyBorder="1" applyAlignment="1" applyProtection="1">
      <alignment horizontal="left" vertical="center" wrapText="1" indent="1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5" xfId="5" applyFont="1" applyFill="1" applyBorder="1" applyAlignment="1" applyProtection="1">
      <alignment horizontal="left" vertical="center" wrapText="1" indent="1"/>
    </xf>
    <xf numFmtId="0" fontId="15" fillId="0" borderId="7" xfId="0" applyFont="1" applyBorder="1" applyAlignment="1" applyProtection="1">
      <alignment horizontal="center" vertical="center" wrapText="1"/>
    </xf>
    <xf numFmtId="0" fontId="28" fillId="0" borderId="34" xfId="0" applyFont="1" applyBorder="1" applyAlignment="1" applyProtection="1">
      <alignment horizontal="left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</xf>
    <xf numFmtId="164" fontId="16" fillId="0" borderId="11" xfId="0" applyNumberFormat="1" applyFont="1" applyFill="1" applyBorder="1" applyAlignment="1" applyProtection="1">
      <alignment horizontal="right" vertical="center" wrapText="1" indent="1"/>
    </xf>
    <xf numFmtId="164" fontId="1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3" fontId="2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0" applyNumberFormat="1" applyFont="1" applyFill="1" applyBorder="1" applyAlignment="1" applyProtection="1">
      <alignment horizontal="right" vertical="center" wrapText="1" indent="1"/>
    </xf>
    <xf numFmtId="164" fontId="1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4" xfId="0" applyNumberFormat="1" applyFont="1" applyFill="1" applyBorder="1" applyAlignment="1" applyProtection="1">
      <alignment horizontal="right" vertical="center" wrapText="1" indent="1"/>
    </xf>
    <xf numFmtId="164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5" applyFont="1" applyFill="1" applyAlignment="1" applyProtection="1">
      <alignment horizontal="center"/>
    </xf>
    <xf numFmtId="164" fontId="3" fillId="0" borderId="0" xfId="5" applyNumberFormat="1" applyFont="1" applyFill="1" applyBorder="1" applyAlignment="1" applyProtection="1">
      <alignment horizontal="center" vertical="center"/>
    </xf>
    <xf numFmtId="0" fontId="4" fillId="0" borderId="5" xfId="5" applyFont="1" applyFill="1" applyBorder="1" applyAlignment="1" applyProtection="1">
      <alignment horizontal="center" vertical="center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0" borderId="38" xfId="5" applyFont="1" applyFill="1" applyBorder="1" applyAlignment="1" applyProtection="1">
      <alignment horizontal="center" vertical="center" wrapText="1"/>
    </xf>
    <xf numFmtId="0" fontId="4" fillId="0" borderId="20" xfId="5" applyFont="1" applyFill="1" applyBorder="1" applyAlignment="1" applyProtection="1">
      <alignment horizontal="center" vertical="center" wrapText="1"/>
    </xf>
    <xf numFmtId="164" fontId="18" fillId="0" borderId="38" xfId="5" applyNumberFormat="1" applyFont="1" applyFill="1" applyBorder="1" applyAlignment="1" applyProtection="1">
      <alignment horizontal="center" vertical="center"/>
    </xf>
    <xf numFmtId="164" fontId="18" fillId="0" borderId="14" xfId="5" applyNumberFormat="1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37" xfId="0" quotePrefix="1" applyFont="1" applyFill="1" applyBorder="1" applyAlignment="1" applyProtection="1">
      <alignment horizontal="center" vertical="center"/>
    </xf>
    <xf numFmtId="0" fontId="4" fillId="0" borderId="28" xfId="0" quotePrefix="1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okumentumok/Downloads/ZARSZREND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ÖNKl"/>
      <sheetName val="6.2. sz. mell"/>
      <sheetName val="6.3. sz. mell"/>
      <sheetName val="6.4. sz. mell"/>
      <sheetName val="7.1. PHl"/>
      <sheetName val="7.2. sz. mell"/>
      <sheetName val="7.3. sz. mell"/>
      <sheetName val="7.4. sz. mell"/>
      <sheetName val="8.1. ÓVODA"/>
      <sheetName val="8.1.1. sz. mell."/>
      <sheetName val="8.1.2. sz. mell."/>
      <sheetName val="8.1.3. sz. mell."/>
      <sheetName val="8.2. SZBIK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2014.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I162"/>
  <sheetViews>
    <sheetView tabSelected="1" view="pageLayout" zoomScaleNormal="130" zoomScaleSheetLayoutView="100" workbookViewId="0">
      <selection activeCell="E1" sqref="E1"/>
    </sheetView>
  </sheetViews>
  <sheetFormatPr defaultRowHeight="15.75"/>
  <cols>
    <col min="1" max="1" width="9.5" style="139" customWidth="1"/>
    <col min="2" max="2" width="60.83203125" style="139" customWidth="1"/>
    <col min="3" max="5" width="15.83203125" style="138" customWidth="1"/>
    <col min="6" max="16384" width="9.33203125" style="90"/>
  </cols>
  <sheetData>
    <row r="2" spans="1:5" ht="15.95" customHeight="1">
      <c r="A2" s="218" t="s">
        <v>0</v>
      </c>
      <c r="B2" s="218"/>
      <c r="C2" s="218"/>
      <c r="D2" s="218"/>
      <c r="E2" s="218"/>
    </row>
    <row r="3" spans="1:5" ht="15.95" customHeight="1" thickBot="1">
      <c r="A3" s="91"/>
      <c r="B3" s="91"/>
      <c r="C3" s="24"/>
      <c r="D3" s="24"/>
      <c r="E3" s="24" t="s">
        <v>72</v>
      </c>
    </row>
    <row r="4" spans="1:5" ht="15.95" customHeight="1">
      <c r="A4" s="219" t="s">
        <v>16</v>
      </c>
      <c r="B4" s="221" t="s">
        <v>1</v>
      </c>
      <c r="C4" s="223" t="str">
        <f>+CONCATENATE(LEFT([1]ÖSSZEFÜGGÉSEK!A4,4),". évi")</f>
        <v>2014. évi</v>
      </c>
      <c r="D4" s="223"/>
      <c r="E4" s="224"/>
    </row>
    <row r="5" spans="1:5" ht="38.1" customHeight="1" thickBot="1">
      <c r="A5" s="220"/>
      <c r="B5" s="222"/>
      <c r="C5" s="25" t="s">
        <v>75</v>
      </c>
      <c r="D5" s="25" t="s">
        <v>76</v>
      </c>
      <c r="E5" s="26"/>
    </row>
    <row r="6" spans="1:5" s="92" customFormat="1" ht="12" customHeight="1" thickBot="1">
      <c r="A6" s="11" t="s">
        <v>245</v>
      </c>
      <c r="B6" s="12" t="s">
        <v>246</v>
      </c>
      <c r="C6" s="12" t="s">
        <v>247</v>
      </c>
      <c r="D6" s="12" t="s">
        <v>248</v>
      </c>
      <c r="E6" s="27"/>
    </row>
    <row r="7" spans="1:5" s="95" customFormat="1" ht="12" customHeight="1" thickBot="1">
      <c r="A7" s="7" t="s">
        <v>2</v>
      </c>
      <c r="B7" s="93" t="s">
        <v>77</v>
      </c>
      <c r="C7" s="94">
        <f>SUM(C8:C13)</f>
        <v>135728</v>
      </c>
      <c r="D7" s="94">
        <f>SUM(D8:D13)</f>
        <v>187340</v>
      </c>
      <c r="E7" s="28">
        <f>SUM(E8:E13)</f>
        <v>0</v>
      </c>
    </row>
    <row r="8" spans="1:5" s="95" customFormat="1" ht="12" customHeight="1">
      <c r="A8" s="3" t="s">
        <v>28</v>
      </c>
      <c r="B8" s="88" t="s">
        <v>78</v>
      </c>
      <c r="C8" s="89">
        <v>54466</v>
      </c>
      <c r="D8" s="89">
        <v>54466</v>
      </c>
      <c r="E8" s="29"/>
    </row>
    <row r="9" spans="1:5" s="95" customFormat="1" ht="12" customHeight="1">
      <c r="A9" s="2" t="s">
        <v>29</v>
      </c>
      <c r="B9" s="96" t="s">
        <v>79</v>
      </c>
      <c r="C9" s="97">
        <v>34003</v>
      </c>
      <c r="D9" s="97">
        <v>34608</v>
      </c>
      <c r="E9" s="30"/>
    </row>
    <row r="10" spans="1:5" s="95" customFormat="1" ht="12" customHeight="1">
      <c r="A10" s="2" t="s">
        <v>30</v>
      </c>
      <c r="B10" s="96" t="s">
        <v>80</v>
      </c>
      <c r="C10" s="97">
        <v>43558</v>
      </c>
      <c r="D10" s="97">
        <v>74510</v>
      </c>
      <c r="E10" s="30"/>
    </row>
    <row r="11" spans="1:5" s="95" customFormat="1" ht="12" customHeight="1">
      <c r="A11" s="2" t="s">
        <v>31</v>
      </c>
      <c r="B11" s="96" t="s">
        <v>81</v>
      </c>
      <c r="C11" s="97">
        <v>2646</v>
      </c>
      <c r="D11" s="97">
        <v>2646</v>
      </c>
      <c r="E11" s="30"/>
    </row>
    <row r="12" spans="1:5" s="95" customFormat="1" ht="12" customHeight="1">
      <c r="A12" s="2" t="s">
        <v>48</v>
      </c>
      <c r="B12" s="96" t="s">
        <v>82</v>
      </c>
      <c r="C12" s="97">
        <v>1055</v>
      </c>
      <c r="D12" s="97">
        <v>10727</v>
      </c>
      <c r="E12" s="30"/>
    </row>
    <row r="13" spans="1:5" s="95" customFormat="1" ht="12" customHeight="1" thickBot="1">
      <c r="A13" s="4" t="s">
        <v>32</v>
      </c>
      <c r="B13" s="98" t="s">
        <v>83</v>
      </c>
      <c r="C13" s="99"/>
      <c r="D13" s="99">
        <v>10383</v>
      </c>
      <c r="E13" s="31"/>
    </row>
    <row r="14" spans="1:5" s="95" customFormat="1" ht="12" customHeight="1" thickBot="1">
      <c r="A14" s="7" t="s">
        <v>3</v>
      </c>
      <c r="B14" s="100" t="s">
        <v>84</v>
      </c>
      <c r="C14" s="94">
        <f>SUM(C15:C19)</f>
        <v>4700</v>
      </c>
      <c r="D14" s="94">
        <f>SUM(D15:D19)</f>
        <v>7887</v>
      </c>
      <c r="E14" s="28">
        <f>SUM(E15:E19)</f>
        <v>0</v>
      </c>
    </row>
    <row r="15" spans="1:5" s="95" customFormat="1" ht="12" customHeight="1">
      <c r="A15" s="3" t="s">
        <v>34</v>
      </c>
      <c r="B15" s="88" t="s">
        <v>85</v>
      </c>
      <c r="C15" s="89"/>
      <c r="D15" s="89"/>
      <c r="E15" s="29"/>
    </row>
    <row r="16" spans="1:5" s="95" customFormat="1" ht="12" customHeight="1">
      <c r="A16" s="2" t="s">
        <v>35</v>
      </c>
      <c r="B16" s="96" t="s">
        <v>86</v>
      </c>
      <c r="C16" s="97"/>
      <c r="D16" s="97"/>
      <c r="E16" s="30"/>
    </row>
    <row r="17" spans="1:5" s="95" customFormat="1" ht="12" customHeight="1">
      <c r="A17" s="2" t="s">
        <v>36</v>
      </c>
      <c r="B17" s="96" t="s">
        <v>223</v>
      </c>
      <c r="C17" s="97"/>
      <c r="D17" s="97"/>
      <c r="E17" s="30"/>
    </row>
    <row r="18" spans="1:5" s="95" customFormat="1" ht="12" customHeight="1">
      <c r="A18" s="2" t="s">
        <v>37</v>
      </c>
      <c r="B18" s="96" t="s">
        <v>224</v>
      </c>
      <c r="C18" s="97"/>
      <c r="D18" s="97"/>
      <c r="E18" s="30"/>
    </row>
    <row r="19" spans="1:5" s="95" customFormat="1" ht="12" customHeight="1">
      <c r="A19" s="2" t="s">
        <v>38</v>
      </c>
      <c r="B19" s="96" t="s">
        <v>87</v>
      </c>
      <c r="C19" s="97">
        <v>4700</v>
      </c>
      <c r="D19" s="97">
        <v>7887</v>
      </c>
      <c r="E19" s="30"/>
    </row>
    <row r="20" spans="1:5" s="95" customFormat="1" ht="12" customHeight="1" thickBot="1">
      <c r="A20" s="4" t="s">
        <v>44</v>
      </c>
      <c r="B20" s="98" t="s">
        <v>88</v>
      </c>
      <c r="C20" s="99"/>
      <c r="D20" s="99"/>
      <c r="E20" s="31"/>
    </row>
    <row r="21" spans="1:5" s="95" customFormat="1" ht="12" customHeight="1" thickBot="1">
      <c r="A21" s="7" t="s">
        <v>4</v>
      </c>
      <c r="B21" s="93" t="s">
        <v>89</v>
      </c>
      <c r="C21" s="94">
        <f>SUM(C22:C26)</f>
        <v>0</v>
      </c>
      <c r="D21" s="94">
        <f>SUM(D22:D26)</f>
        <v>396191</v>
      </c>
      <c r="E21" s="28">
        <f>SUM(E22:E26)</f>
        <v>0</v>
      </c>
    </row>
    <row r="22" spans="1:5" s="95" customFormat="1" ht="12" customHeight="1">
      <c r="A22" s="3" t="s">
        <v>17</v>
      </c>
      <c r="B22" s="88" t="s">
        <v>90</v>
      </c>
      <c r="C22" s="89"/>
      <c r="D22" s="89">
        <v>100000</v>
      </c>
      <c r="E22" s="29"/>
    </row>
    <row r="23" spans="1:5" s="95" customFormat="1" ht="12" customHeight="1">
      <c r="A23" s="2" t="s">
        <v>18</v>
      </c>
      <c r="B23" s="96" t="s">
        <v>91</v>
      </c>
      <c r="C23" s="97"/>
      <c r="D23" s="97"/>
      <c r="E23" s="30"/>
    </row>
    <row r="24" spans="1:5" s="95" customFormat="1" ht="12" customHeight="1">
      <c r="A24" s="2" t="s">
        <v>19</v>
      </c>
      <c r="B24" s="96" t="s">
        <v>225</v>
      </c>
      <c r="C24" s="97"/>
      <c r="D24" s="97"/>
      <c r="E24" s="30"/>
    </row>
    <row r="25" spans="1:5" s="95" customFormat="1" ht="12" customHeight="1">
      <c r="A25" s="2" t="s">
        <v>20</v>
      </c>
      <c r="B25" s="96" t="s">
        <v>226</v>
      </c>
      <c r="C25" s="97"/>
      <c r="D25" s="97"/>
      <c r="E25" s="30"/>
    </row>
    <row r="26" spans="1:5" s="95" customFormat="1" ht="12" customHeight="1">
      <c r="A26" s="2" t="s">
        <v>52</v>
      </c>
      <c r="B26" s="96" t="s">
        <v>92</v>
      </c>
      <c r="C26" s="97"/>
      <c r="D26" s="97">
        <v>296191</v>
      </c>
      <c r="E26" s="30"/>
    </row>
    <row r="27" spans="1:5" s="95" customFormat="1" ht="12" customHeight="1" thickBot="1">
      <c r="A27" s="4" t="s">
        <v>53</v>
      </c>
      <c r="B27" s="101" t="s">
        <v>93</v>
      </c>
      <c r="C27" s="99"/>
      <c r="D27" s="99"/>
      <c r="E27" s="31"/>
    </row>
    <row r="28" spans="1:5" s="95" customFormat="1" ht="12" customHeight="1" thickBot="1">
      <c r="A28" s="7" t="s">
        <v>54</v>
      </c>
      <c r="B28" s="93" t="s">
        <v>94</v>
      </c>
      <c r="C28" s="102">
        <f>+C29+C32+C33+C34</f>
        <v>78300</v>
      </c>
      <c r="D28" s="102">
        <f>+D29+D32+D33+D34</f>
        <v>86738</v>
      </c>
      <c r="E28" s="32">
        <f>+E29+E32+E33+E34</f>
        <v>0</v>
      </c>
    </row>
    <row r="29" spans="1:5" s="95" customFormat="1" ht="12" customHeight="1">
      <c r="A29" s="3" t="s">
        <v>95</v>
      </c>
      <c r="B29" s="88" t="s">
        <v>96</v>
      </c>
      <c r="C29" s="103">
        <f>+C30+C31</f>
        <v>65900</v>
      </c>
      <c r="D29" s="103">
        <f>+D30+D31</f>
        <v>72654</v>
      </c>
      <c r="E29" s="33"/>
    </row>
    <row r="30" spans="1:5" s="95" customFormat="1" ht="12" customHeight="1">
      <c r="A30" s="2" t="s">
        <v>97</v>
      </c>
      <c r="B30" s="96" t="s">
        <v>98</v>
      </c>
      <c r="C30" s="97">
        <v>5200</v>
      </c>
      <c r="D30" s="97">
        <v>5470</v>
      </c>
      <c r="E30" s="30"/>
    </row>
    <row r="31" spans="1:5" s="95" customFormat="1" ht="12" customHeight="1">
      <c r="A31" s="2" t="s">
        <v>99</v>
      </c>
      <c r="B31" s="96" t="s">
        <v>100</v>
      </c>
      <c r="C31" s="97">
        <v>60700</v>
      </c>
      <c r="D31" s="97">
        <v>67184</v>
      </c>
      <c r="E31" s="30"/>
    </row>
    <row r="32" spans="1:5" s="95" customFormat="1" ht="12" customHeight="1">
      <c r="A32" s="2" t="s">
        <v>101</v>
      </c>
      <c r="B32" s="96" t="s">
        <v>102</v>
      </c>
      <c r="C32" s="97">
        <v>11000</v>
      </c>
      <c r="D32" s="97">
        <v>8886</v>
      </c>
      <c r="E32" s="30"/>
    </row>
    <row r="33" spans="1:5" s="95" customFormat="1" ht="12" customHeight="1">
      <c r="A33" s="2" t="s">
        <v>103</v>
      </c>
      <c r="B33" s="96" t="s">
        <v>104</v>
      </c>
      <c r="C33" s="97">
        <v>400</v>
      </c>
      <c r="D33" s="97">
        <v>3805</v>
      </c>
      <c r="E33" s="30"/>
    </row>
    <row r="34" spans="1:5" s="95" customFormat="1" ht="12" customHeight="1" thickBot="1">
      <c r="A34" s="4" t="s">
        <v>105</v>
      </c>
      <c r="B34" s="101" t="s">
        <v>106</v>
      </c>
      <c r="C34" s="99">
        <v>1000</v>
      </c>
      <c r="D34" s="99">
        <v>1393</v>
      </c>
      <c r="E34" s="31"/>
    </row>
    <row r="35" spans="1:5" s="95" customFormat="1" ht="12" customHeight="1" thickBot="1">
      <c r="A35" s="7" t="s">
        <v>6</v>
      </c>
      <c r="B35" s="93" t="s">
        <v>107</v>
      </c>
      <c r="C35" s="94">
        <f>SUM(C36:C45)</f>
        <v>22845</v>
      </c>
      <c r="D35" s="94">
        <f>SUM(D36:D45)</f>
        <v>65184</v>
      </c>
      <c r="E35" s="28">
        <f>SUM(E36:E45)</f>
        <v>0</v>
      </c>
    </row>
    <row r="36" spans="1:5" s="95" customFormat="1" ht="12" customHeight="1">
      <c r="A36" s="3" t="s">
        <v>21</v>
      </c>
      <c r="B36" s="88" t="s">
        <v>108</v>
      </c>
      <c r="C36" s="89"/>
      <c r="D36" s="89">
        <v>737</v>
      </c>
      <c r="E36" s="29"/>
    </row>
    <row r="37" spans="1:5" s="95" customFormat="1" ht="12" customHeight="1">
      <c r="A37" s="2" t="s">
        <v>22</v>
      </c>
      <c r="B37" s="96" t="s">
        <v>109</v>
      </c>
      <c r="C37" s="97">
        <v>3700</v>
      </c>
      <c r="D37" s="97">
        <v>17361</v>
      </c>
      <c r="E37" s="30"/>
    </row>
    <row r="38" spans="1:5" s="95" customFormat="1" ht="12" customHeight="1">
      <c r="A38" s="2" t="s">
        <v>23</v>
      </c>
      <c r="B38" s="96" t="s">
        <v>110</v>
      </c>
      <c r="C38" s="97"/>
      <c r="D38" s="97"/>
      <c r="E38" s="30"/>
    </row>
    <row r="39" spans="1:5" s="95" customFormat="1" ht="12" customHeight="1">
      <c r="A39" s="2" t="s">
        <v>55</v>
      </c>
      <c r="B39" s="96" t="s">
        <v>111</v>
      </c>
      <c r="C39" s="97"/>
      <c r="D39" s="97"/>
      <c r="E39" s="30"/>
    </row>
    <row r="40" spans="1:5" s="95" customFormat="1" ht="12" customHeight="1">
      <c r="A40" s="2" t="s">
        <v>56</v>
      </c>
      <c r="B40" s="96" t="s">
        <v>112</v>
      </c>
      <c r="C40" s="97">
        <v>12000</v>
      </c>
      <c r="D40" s="97">
        <v>20444</v>
      </c>
      <c r="E40" s="30"/>
    </row>
    <row r="41" spans="1:5" s="95" customFormat="1" ht="12" customHeight="1">
      <c r="A41" s="2" t="s">
        <v>57</v>
      </c>
      <c r="B41" s="96" t="s">
        <v>113</v>
      </c>
      <c r="C41" s="97">
        <v>3645</v>
      </c>
      <c r="D41" s="97">
        <v>9154</v>
      </c>
      <c r="E41" s="30"/>
    </row>
    <row r="42" spans="1:5" s="95" customFormat="1" ht="12" customHeight="1">
      <c r="A42" s="2" t="s">
        <v>58</v>
      </c>
      <c r="B42" s="96" t="s">
        <v>114</v>
      </c>
      <c r="C42" s="97"/>
      <c r="D42" s="97"/>
      <c r="E42" s="30"/>
    </row>
    <row r="43" spans="1:5" s="95" customFormat="1" ht="12" customHeight="1">
      <c r="A43" s="2" t="s">
        <v>59</v>
      </c>
      <c r="B43" s="96" t="s">
        <v>115</v>
      </c>
      <c r="C43" s="97"/>
      <c r="D43" s="97">
        <v>1403</v>
      </c>
      <c r="E43" s="30"/>
    </row>
    <row r="44" spans="1:5" s="95" customFormat="1" ht="12" customHeight="1">
      <c r="A44" s="2" t="s">
        <v>116</v>
      </c>
      <c r="B44" s="96" t="s">
        <v>117</v>
      </c>
      <c r="C44" s="104"/>
      <c r="D44" s="104"/>
      <c r="E44" s="34"/>
    </row>
    <row r="45" spans="1:5" s="95" customFormat="1" ht="12" customHeight="1" thickBot="1">
      <c r="A45" s="4" t="s">
        <v>118</v>
      </c>
      <c r="B45" s="98" t="s">
        <v>119</v>
      </c>
      <c r="C45" s="105">
        <v>3500</v>
      </c>
      <c r="D45" s="105">
        <v>16085</v>
      </c>
      <c r="E45" s="35"/>
    </row>
    <row r="46" spans="1:5" s="95" customFormat="1" ht="12" customHeight="1" thickBot="1">
      <c r="A46" s="7" t="s">
        <v>7</v>
      </c>
      <c r="B46" s="93" t="s">
        <v>120</v>
      </c>
      <c r="C46" s="94">
        <f>SUM(C47:C51)</f>
        <v>2412</v>
      </c>
      <c r="D46" s="94">
        <f>SUM(D47:D51)</f>
        <v>747197</v>
      </c>
      <c r="E46" s="28">
        <f>SUM(E47:E51)</f>
        <v>0</v>
      </c>
    </row>
    <row r="47" spans="1:5" s="95" customFormat="1" ht="12" customHeight="1">
      <c r="A47" s="3" t="s">
        <v>24</v>
      </c>
      <c r="B47" s="88" t="s">
        <v>121</v>
      </c>
      <c r="C47" s="106"/>
      <c r="D47" s="106"/>
      <c r="E47" s="36"/>
    </row>
    <row r="48" spans="1:5" s="95" customFormat="1" ht="12" customHeight="1">
      <c r="A48" s="2" t="s">
        <v>25</v>
      </c>
      <c r="B48" s="96" t="s">
        <v>122</v>
      </c>
      <c r="C48" s="104">
        <v>2412</v>
      </c>
      <c r="D48" s="104">
        <v>745342</v>
      </c>
      <c r="E48" s="34"/>
    </row>
    <row r="49" spans="1:5" s="95" customFormat="1" ht="12" customHeight="1">
      <c r="A49" s="2" t="s">
        <v>123</v>
      </c>
      <c r="B49" s="96" t="s">
        <v>124</v>
      </c>
      <c r="C49" s="104"/>
      <c r="D49" s="104">
        <v>1855</v>
      </c>
      <c r="E49" s="34"/>
    </row>
    <row r="50" spans="1:5" s="95" customFormat="1" ht="12" customHeight="1">
      <c r="A50" s="2" t="s">
        <v>125</v>
      </c>
      <c r="B50" s="96" t="s">
        <v>126</v>
      </c>
      <c r="C50" s="104"/>
      <c r="D50" s="104"/>
      <c r="E50" s="34"/>
    </row>
    <row r="51" spans="1:5" s="95" customFormat="1" ht="12" customHeight="1" thickBot="1">
      <c r="A51" s="4" t="s">
        <v>127</v>
      </c>
      <c r="B51" s="98" t="s">
        <v>128</v>
      </c>
      <c r="C51" s="105"/>
      <c r="D51" s="105"/>
      <c r="E51" s="35"/>
    </row>
    <row r="52" spans="1:5" s="95" customFormat="1" ht="17.25" customHeight="1" thickBot="1">
      <c r="A52" s="7" t="s">
        <v>60</v>
      </c>
      <c r="B52" s="93" t="s">
        <v>129</v>
      </c>
      <c r="C52" s="94">
        <f>SUM(C53:C55)</f>
        <v>0</v>
      </c>
      <c r="D52" s="94">
        <f>SUM(D53:D55)</f>
        <v>4951</v>
      </c>
      <c r="E52" s="28">
        <f>SUM(E53:E55)</f>
        <v>0</v>
      </c>
    </row>
    <row r="53" spans="1:5" s="95" customFormat="1" ht="12" customHeight="1">
      <c r="A53" s="3" t="s">
        <v>26</v>
      </c>
      <c r="B53" s="88" t="s">
        <v>130</v>
      </c>
      <c r="C53" s="89"/>
      <c r="D53" s="89"/>
      <c r="E53" s="29"/>
    </row>
    <row r="54" spans="1:5" s="95" customFormat="1" ht="12" customHeight="1">
      <c r="A54" s="2" t="s">
        <v>27</v>
      </c>
      <c r="B54" s="96" t="s">
        <v>250</v>
      </c>
      <c r="C54" s="97"/>
      <c r="D54" s="97"/>
      <c r="E54" s="30"/>
    </row>
    <row r="55" spans="1:5" s="95" customFormat="1" ht="12" customHeight="1">
      <c r="A55" s="2" t="s">
        <v>131</v>
      </c>
      <c r="B55" s="96" t="s">
        <v>132</v>
      </c>
      <c r="C55" s="97"/>
      <c r="D55" s="97">
        <v>4951</v>
      </c>
      <c r="E55" s="30"/>
    </row>
    <row r="56" spans="1:5" s="95" customFormat="1" ht="12" customHeight="1" thickBot="1">
      <c r="A56" s="4" t="s">
        <v>133</v>
      </c>
      <c r="B56" s="98" t="s">
        <v>134</v>
      </c>
      <c r="C56" s="99"/>
      <c r="D56" s="99"/>
      <c r="E56" s="31"/>
    </row>
    <row r="57" spans="1:5" s="95" customFormat="1" ht="12" customHeight="1" thickBot="1">
      <c r="A57" s="7" t="s">
        <v>9</v>
      </c>
      <c r="B57" s="100" t="s">
        <v>135</v>
      </c>
      <c r="C57" s="94">
        <f>SUM(C58:C60)</f>
        <v>11857</v>
      </c>
      <c r="D57" s="94">
        <f>SUM(D58:D60)</f>
        <v>12535</v>
      </c>
      <c r="E57" s="28">
        <f>SUM(E58:E60)</f>
        <v>0</v>
      </c>
    </row>
    <row r="58" spans="1:5" s="95" customFormat="1" ht="12" customHeight="1">
      <c r="A58" s="3" t="s">
        <v>61</v>
      </c>
      <c r="B58" s="88" t="s">
        <v>136</v>
      </c>
      <c r="C58" s="104"/>
      <c r="D58" s="104"/>
      <c r="E58" s="34"/>
    </row>
    <row r="59" spans="1:5" s="95" customFormat="1" ht="12" customHeight="1">
      <c r="A59" s="2" t="s">
        <v>62</v>
      </c>
      <c r="B59" s="96" t="s">
        <v>251</v>
      </c>
      <c r="C59" s="104"/>
      <c r="D59" s="104"/>
      <c r="E59" s="34"/>
    </row>
    <row r="60" spans="1:5" s="95" customFormat="1" ht="12" customHeight="1">
      <c r="A60" s="2" t="s">
        <v>73</v>
      </c>
      <c r="B60" s="96" t="s">
        <v>137</v>
      </c>
      <c r="C60" s="104">
        <v>11857</v>
      </c>
      <c r="D60" s="104">
        <v>12535</v>
      </c>
      <c r="E60" s="34"/>
    </row>
    <row r="61" spans="1:5" s="95" customFormat="1" ht="12" customHeight="1" thickBot="1">
      <c r="A61" s="4" t="s">
        <v>138</v>
      </c>
      <c r="B61" s="98" t="s">
        <v>139</v>
      </c>
      <c r="C61" s="104"/>
      <c r="D61" s="104"/>
      <c r="E61" s="34"/>
    </row>
    <row r="62" spans="1:5" s="95" customFormat="1" ht="12" customHeight="1" thickBot="1">
      <c r="A62" s="7" t="s">
        <v>10</v>
      </c>
      <c r="B62" s="93" t="s">
        <v>140</v>
      </c>
      <c r="C62" s="102">
        <f>+C7+C14+C21+C28+C35+C46+C52+C57</f>
        <v>255842</v>
      </c>
      <c r="D62" s="102">
        <f>+D7+D14+D21+D28+D35+D46+D52+D57</f>
        <v>1508023</v>
      </c>
      <c r="E62" s="32">
        <f>+E7+E14+E21+E28+E35+E46+E52+E57</f>
        <v>0</v>
      </c>
    </row>
    <row r="63" spans="1:5" s="95" customFormat="1" ht="12" customHeight="1" thickBot="1">
      <c r="A63" s="37" t="s">
        <v>141</v>
      </c>
      <c r="B63" s="100" t="s">
        <v>142</v>
      </c>
      <c r="C63" s="94">
        <f>+C64+C65+C66</f>
        <v>0</v>
      </c>
      <c r="D63" s="94">
        <f>+D64+D65+D66</f>
        <v>0</v>
      </c>
      <c r="E63" s="28">
        <f>+E64+E65+E66</f>
        <v>0</v>
      </c>
    </row>
    <row r="64" spans="1:5" s="95" customFormat="1" ht="12" customHeight="1">
      <c r="A64" s="3" t="s">
        <v>143</v>
      </c>
      <c r="B64" s="88" t="s">
        <v>144</v>
      </c>
      <c r="C64" s="104"/>
      <c r="D64" s="104"/>
      <c r="E64" s="34"/>
    </row>
    <row r="65" spans="1:5" s="95" customFormat="1" ht="12" customHeight="1">
      <c r="A65" s="2" t="s">
        <v>145</v>
      </c>
      <c r="B65" s="96" t="s">
        <v>146</v>
      </c>
      <c r="C65" s="104"/>
      <c r="D65" s="104"/>
      <c r="E65" s="34"/>
    </row>
    <row r="66" spans="1:5" s="95" customFormat="1" ht="12" customHeight="1" thickBot="1">
      <c r="A66" s="4" t="s">
        <v>147</v>
      </c>
      <c r="B66" s="49" t="s">
        <v>222</v>
      </c>
      <c r="C66" s="104"/>
      <c r="D66" s="104"/>
      <c r="E66" s="34"/>
    </row>
    <row r="67" spans="1:5" s="95" customFormat="1" ht="12" customHeight="1" thickBot="1">
      <c r="A67" s="37" t="s">
        <v>148</v>
      </c>
      <c r="B67" s="100" t="s">
        <v>149</v>
      </c>
      <c r="C67" s="94">
        <f>+C68+C69+C70+C71</f>
        <v>0</v>
      </c>
      <c r="D67" s="94">
        <f>+D68+D69+D70+D71</f>
        <v>0</v>
      </c>
      <c r="E67" s="28">
        <f>+E68+E69+E70+E71</f>
        <v>0</v>
      </c>
    </row>
    <row r="68" spans="1:5" s="95" customFormat="1" ht="13.5" customHeight="1">
      <c r="A68" s="3" t="s">
        <v>49</v>
      </c>
      <c r="B68" s="88" t="s">
        <v>150</v>
      </c>
      <c r="C68" s="104"/>
      <c r="D68" s="104"/>
      <c r="E68" s="34"/>
    </row>
    <row r="69" spans="1:5" s="95" customFormat="1" ht="12" customHeight="1">
      <c r="A69" s="2" t="s">
        <v>50</v>
      </c>
      <c r="B69" s="96" t="s">
        <v>151</v>
      </c>
      <c r="C69" s="104"/>
      <c r="D69" s="104"/>
      <c r="E69" s="34"/>
    </row>
    <row r="70" spans="1:5" s="95" customFormat="1" ht="12" customHeight="1">
      <c r="A70" s="2" t="s">
        <v>152</v>
      </c>
      <c r="B70" s="96" t="s">
        <v>153</v>
      </c>
      <c r="C70" s="104"/>
      <c r="D70" s="104"/>
      <c r="E70" s="34"/>
    </row>
    <row r="71" spans="1:5" s="95" customFormat="1" ht="12" customHeight="1" thickBot="1">
      <c r="A71" s="4" t="s">
        <v>154</v>
      </c>
      <c r="B71" s="98" t="s">
        <v>155</v>
      </c>
      <c r="C71" s="104"/>
      <c r="D71" s="104"/>
      <c r="E71" s="34"/>
    </row>
    <row r="72" spans="1:5" s="95" customFormat="1" ht="12" customHeight="1" thickBot="1">
      <c r="A72" s="37" t="s">
        <v>156</v>
      </c>
      <c r="B72" s="100" t="s">
        <v>157</v>
      </c>
      <c r="C72" s="94">
        <f>+C73+C74</f>
        <v>287950</v>
      </c>
      <c r="D72" s="94">
        <f>+D73+D74</f>
        <v>287950</v>
      </c>
      <c r="E72" s="28">
        <f>+E73+E74</f>
        <v>0</v>
      </c>
    </row>
    <row r="73" spans="1:5" s="95" customFormat="1" ht="12" customHeight="1">
      <c r="A73" s="3" t="s">
        <v>158</v>
      </c>
      <c r="B73" s="88" t="s">
        <v>159</v>
      </c>
      <c r="C73" s="104">
        <v>287950</v>
      </c>
      <c r="D73" s="104">
        <v>287950</v>
      </c>
      <c r="E73" s="34"/>
    </row>
    <row r="74" spans="1:5" s="95" customFormat="1" ht="12" customHeight="1" thickBot="1">
      <c r="A74" s="4" t="s">
        <v>160</v>
      </c>
      <c r="B74" s="98" t="s">
        <v>161</v>
      </c>
      <c r="C74" s="104"/>
      <c r="D74" s="104"/>
      <c r="E74" s="34"/>
    </row>
    <row r="75" spans="1:5" s="95" customFormat="1" ht="12" customHeight="1" thickBot="1">
      <c r="A75" s="37" t="s">
        <v>162</v>
      </c>
      <c r="B75" s="100" t="s">
        <v>163</v>
      </c>
      <c r="C75" s="94">
        <f>+C76+C77+C78</f>
        <v>0</v>
      </c>
      <c r="D75" s="94">
        <f>+D76+D77+D78</f>
        <v>750000</v>
      </c>
      <c r="E75" s="28">
        <f>+E76+E77+E78</f>
        <v>0</v>
      </c>
    </row>
    <row r="76" spans="1:5" s="95" customFormat="1" ht="12" customHeight="1">
      <c r="A76" s="3" t="s">
        <v>164</v>
      </c>
      <c r="B76" s="88" t="s">
        <v>165</v>
      </c>
      <c r="C76" s="104"/>
      <c r="D76" s="104"/>
      <c r="E76" s="34"/>
    </row>
    <row r="77" spans="1:5" s="95" customFormat="1" ht="12" customHeight="1">
      <c r="A77" s="2" t="s">
        <v>166</v>
      </c>
      <c r="B77" s="96" t="s">
        <v>167</v>
      </c>
      <c r="C77" s="104"/>
      <c r="D77" s="104"/>
      <c r="E77" s="34"/>
    </row>
    <row r="78" spans="1:5" s="95" customFormat="1" ht="12" customHeight="1" thickBot="1">
      <c r="A78" s="4" t="s">
        <v>168</v>
      </c>
      <c r="B78" s="101" t="s">
        <v>169</v>
      </c>
      <c r="C78" s="104"/>
      <c r="D78" s="104">
        <v>750000</v>
      </c>
      <c r="E78" s="34"/>
    </row>
    <row r="79" spans="1:5" s="95" customFormat="1" ht="12" customHeight="1" thickBot="1">
      <c r="A79" s="37" t="s">
        <v>170</v>
      </c>
      <c r="B79" s="100" t="s">
        <v>171</v>
      </c>
      <c r="C79" s="94">
        <f>+C80+C81+C82+C83</f>
        <v>0</v>
      </c>
      <c r="D79" s="94">
        <f>+D80+D81+D82+D83</f>
        <v>0</v>
      </c>
      <c r="E79" s="28">
        <f>+E80+E81+E82+E83</f>
        <v>0</v>
      </c>
    </row>
    <row r="80" spans="1:5" s="95" customFormat="1" ht="12" customHeight="1">
      <c r="A80" s="107" t="s">
        <v>172</v>
      </c>
      <c r="B80" s="88" t="s">
        <v>173</v>
      </c>
      <c r="C80" s="104"/>
      <c r="D80" s="104"/>
      <c r="E80" s="34"/>
    </row>
    <row r="81" spans="1:5" s="95" customFormat="1" ht="12" customHeight="1">
      <c r="A81" s="108" t="s">
        <v>174</v>
      </c>
      <c r="B81" s="96" t="s">
        <v>175</v>
      </c>
      <c r="C81" s="104"/>
      <c r="D81" s="104"/>
      <c r="E81" s="34"/>
    </row>
    <row r="82" spans="1:5" s="95" customFormat="1" ht="12" customHeight="1">
      <c r="A82" s="108" t="s">
        <v>176</v>
      </c>
      <c r="B82" s="96" t="s">
        <v>177</v>
      </c>
      <c r="C82" s="104"/>
      <c r="D82" s="104"/>
      <c r="E82" s="34"/>
    </row>
    <row r="83" spans="1:5" s="95" customFormat="1" ht="12" customHeight="1" thickBot="1">
      <c r="A83" s="38" t="s">
        <v>178</v>
      </c>
      <c r="B83" s="101" t="s">
        <v>179</v>
      </c>
      <c r="C83" s="104"/>
      <c r="D83" s="104"/>
      <c r="E83" s="34"/>
    </row>
    <row r="84" spans="1:5" s="95" customFormat="1" ht="12" customHeight="1" thickBot="1">
      <c r="A84" s="37" t="s">
        <v>180</v>
      </c>
      <c r="B84" s="100" t="s">
        <v>181</v>
      </c>
      <c r="C84" s="109"/>
      <c r="D84" s="109"/>
      <c r="E84" s="39"/>
    </row>
    <row r="85" spans="1:5" s="95" customFormat="1" ht="12" customHeight="1" thickBot="1">
      <c r="A85" s="37" t="s">
        <v>182</v>
      </c>
      <c r="B85" s="42" t="s">
        <v>183</v>
      </c>
      <c r="C85" s="102">
        <f>+C63+C67+C72+C75+C79+C84</f>
        <v>287950</v>
      </c>
      <c r="D85" s="102">
        <f>+D63+D67+D72+D75+D79+D84</f>
        <v>1037950</v>
      </c>
      <c r="E85" s="32">
        <f>+E63+E67+E72+E75+E79+E84</f>
        <v>0</v>
      </c>
    </row>
    <row r="86" spans="1:5" s="95" customFormat="1" ht="12" customHeight="1" thickBot="1">
      <c r="A86" s="40" t="s">
        <v>184</v>
      </c>
      <c r="B86" s="43" t="s">
        <v>185</v>
      </c>
      <c r="C86" s="102">
        <f>+C62+C85</f>
        <v>543792</v>
      </c>
      <c r="D86" s="102">
        <f>+D62+D85</f>
        <v>2545973</v>
      </c>
      <c r="E86" s="32">
        <f>+E62+E85</f>
        <v>0</v>
      </c>
    </row>
    <row r="87" spans="1:5" s="95" customFormat="1" ht="12" customHeight="1">
      <c r="A87" s="110"/>
      <c r="B87" s="110"/>
      <c r="C87" s="111"/>
      <c r="D87" s="111"/>
      <c r="E87" s="111"/>
    </row>
    <row r="88" spans="1:5" ht="16.5" customHeight="1">
      <c r="A88" s="218" t="s">
        <v>12</v>
      </c>
      <c r="B88" s="218"/>
      <c r="C88" s="218"/>
      <c r="D88" s="218"/>
      <c r="E88" s="218"/>
    </row>
    <row r="89" spans="1:5" s="114" customFormat="1" ht="16.5" customHeight="1" thickBot="1">
      <c r="A89" s="112" t="s">
        <v>51</v>
      </c>
      <c r="B89" s="112"/>
      <c r="C89" s="113"/>
      <c r="D89" s="113"/>
      <c r="E89" s="113" t="s">
        <v>72</v>
      </c>
    </row>
    <row r="90" spans="1:5" s="114" customFormat="1" ht="16.5" customHeight="1">
      <c r="A90" s="219" t="s">
        <v>16</v>
      </c>
      <c r="B90" s="221" t="s">
        <v>228</v>
      </c>
      <c r="C90" s="223" t="str">
        <f>+C4</f>
        <v>2014. évi</v>
      </c>
      <c r="D90" s="223"/>
      <c r="E90" s="224"/>
    </row>
    <row r="91" spans="1:5" ht="38.1" customHeight="1" thickBot="1">
      <c r="A91" s="220"/>
      <c r="B91" s="222"/>
      <c r="C91" s="25" t="s">
        <v>75</v>
      </c>
      <c r="D91" s="25" t="s">
        <v>76</v>
      </c>
      <c r="E91" s="26"/>
    </row>
    <row r="92" spans="1:5" s="92" customFormat="1" ht="12" customHeight="1" thickBot="1">
      <c r="A92" s="11" t="s">
        <v>245</v>
      </c>
      <c r="B92" s="12" t="s">
        <v>246</v>
      </c>
      <c r="C92" s="12" t="s">
        <v>247</v>
      </c>
      <c r="D92" s="12" t="s">
        <v>248</v>
      </c>
      <c r="E92" s="13"/>
    </row>
    <row r="93" spans="1:5" ht="12" customHeight="1" thickBot="1">
      <c r="A93" s="8" t="s">
        <v>2</v>
      </c>
      <c r="B93" s="10" t="s">
        <v>252</v>
      </c>
      <c r="C93" s="115">
        <f>SUM(C94:C98)</f>
        <v>241573</v>
      </c>
      <c r="D93" s="115">
        <f>SUM(D94:D98)</f>
        <v>551616</v>
      </c>
      <c r="E93" s="44">
        <f>SUM(E94:E98)</f>
        <v>0</v>
      </c>
    </row>
    <row r="94" spans="1:5" ht="12" customHeight="1">
      <c r="A94" s="5" t="s">
        <v>28</v>
      </c>
      <c r="B94" s="116" t="s">
        <v>13</v>
      </c>
      <c r="C94" s="117">
        <v>105329</v>
      </c>
      <c r="D94" s="117">
        <v>230385</v>
      </c>
      <c r="E94" s="45"/>
    </row>
    <row r="95" spans="1:5" ht="12" customHeight="1">
      <c r="A95" s="2" t="s">
        <v>29</v>
      </c>
      <c r="B95" s="118" t="s">
        <v>63</v>
      </c>
      <c r="C95" s="97">
        <v>32203</v>
      </c>
      <c r="D95" s="97">
        <v>46896</v>
      </c>
      <c r="E95" s="30"/>
    </row>
    <row r="96" spans="1:5" ht="12" customHeight="1">
      <c r="A96" s="2" t="s">
        <v>30</v>
      </c>
      <c r="B96" s="118" t="s">
        <v>47</v>
      </c>
      <c r="C96" s="99">
        <v>85565</v>
      </c>
      <c r="D96" s="99">
        <v>187555</v>
      </c>
      <c r="E96" s="31"/>
    </row>
    <row r="97" spans="1:5" ht="12" customHeight="1">
      <c r="A97" s="2" t="s">
        <v>31</v>
      </c>
      <c r="B97" s="119" t="s">
        <v>64</v>
      </c>
      <c r="C97" s="99">
        <v>12776</v>
      </c>
      <c r="D97" s="99">
        <v>41946</v>
      </c>
      <c r="E97" s="31"/>
    </row>
    <row r="98" spans="1:5" ht="12" customHeight="1">
      <c r="A98" s="2" t="s">
        <v>39</v>
      </c>
      <c r="B98" s="120" t="s">
        <v>65</v>
      </c>
      <c r="C98" s="99">
        <v>5700</v>
      </c>
      <c r="D98" s="99">
        <v>44834</v>
      </c>
      <c r="E98" s="31"/>
    </row>
    <row r="99" spans="1:5" ht="12" customHeight="1">
      <c r="A99" s="2" t="s">
        <v>32</v>
      </c>
      <c r="B99" s="118" t="s">
        <v>186</v>
      </c>
      <c r="C99" s="99">
        <v>662</v>
      </c>
      <c r="D99" s="99">
        <v>662</v>
      </c>
      <c r="E99" s="31"/>
    </row>
    <row r="100" spans="1:5" ht="12" customHeight="1">
      <c r="A100" s="2" t="s">
        <v>33</v>
      </c>
      <c r="B100" s="121" t="s">
        <v>187</v>
      </c>
      <c r="C100" s="99"/>
      <c r="D100" s="99"/>
      <c r="E100" s="31"/>
    </row>
    <row r="101" spans="1:5" ht="12" customHeight="1">
      <c r="A101" s="2" t="s">
        <v>40</v>
      </c>
      <c r="B101" s="122" t="s">
        <v>188</v>
      </c>
      <c r="C101" s="99"/>
      <c r="D101" s="99"/>
      <c r="E101" s="31"/>
    </row>
    <row r="102" spans="1:5" ht="12" customHeight="1">
      <c r="A102" s="2" t="s">
        <v>41</v>
      </c>
      <c r="B102" s="122" t="s">
        <v>189</v>
      </c>
      <c r="C102" s="99"/>
      <c r="D102" s="99"/>
      <c r="E102" s="31"/>
    </row>
    <row r="103" spans="1:5" ht="12" customHeight="1">
      <c r="A103" s="2" t="s">
        <v>42</v>
      </c>
      <c r="B103" s="121" t="s">
        <v>190</v>
      </c>
      <c r="C103" s="99">
        <v>700</v>
      </c>
      <c r="D103" s="99">
        <v>700</v>
      </c>
      <c r="E103" s="31"/>
    </row>
    <row r="104" spans="1:5" ht="12" customHeight="1">
      <c r="A104" s="2" t="s">
        <v>43</v>
      </c>
      <c r="B104" s="121" t="s">
        <v>191</v>
      </c>
      <c r="C104" s="99"/>
      <c r="D104" s="99"/>
      <c r="E104" s="31"/>
    </row>
    <row r="105" spans="1:5" ht="12" customHeight="1">
      <c r="A105" s="2" t="s">
        <v>45</v>
      </c>
      <c r="B105" s="122" t="s">
        <v>192</v>
      </c>
      <c r="C105" s="99"/>
      <c r="D105" s="99"/>
      <c r="E105" s="31"/>
    </row>
    <row r="106" spans="1:5" ht="12" customHeight="1">
      <c r="A106" s="1" t="s">
        <v>66</v>
      </c>
      <c r="B106" s="123" t="s">
        <v>193</v>
      </c>
      <c r="C106" s="99"/>
      <c r="D106" s="99"/>
      <c r="E106" s="31"/>
    </row>
    <row r="107" spans="1:5" ht="12" customHeight="1">
      <c r="A107" s="2" t="s">
        <v>194</v>
      </c>
      <c r="B107" s="123" t="s">
        <v>195</v>
      </c>
      <c r="C107" s="99"/>
      <c r="D107" s="99"/>
      <c r="E107" s="31"/>
    </row>
    <row r="108" spans="1:5" ht="12" customHeight="1" thickBot="1">
      <c r="A108" s="6" t="s">
        <v>196</v>
      </c>
      <c r="B108" s="124" t="s">
        <v>197</v>
      </c>
      <c r="C108" s="125">
        <v>5000</v>
      </c>
      <c r="D108" s="125">
        <v>43472</v>
      </c>
      <c r="E108" s="46"/>
    </row>
    <row r="109" spans="1:5" ht="12" customHeight="1" thickBot="1">
      <c r="A109" s="7" t="s">
        <v>3</v>
      </c>
      <c r="B109" s="9" t="s">
        <v>253</v>
      </c>
      <c r="C109" s="94">
        <f>+C110+C112+C114</f>
        <v>290362</v>
      </c>
      <c r="D109" s="94">
        <f>+D110+D112+D114</f>
        <v>1232456</v>
      </c>
      <c r="E109" s="28">
        <f>+E110+E112+E114</f>
        <v>0</v>
      </c>
    </row>
    <row r="110" spans="1:5" ht="12" customHeight="1">
      <c r="A110" s="3" t="s">
        <v>34</v>
      </c>
      <c r="B110" s="118" t="s">
        <v>71</v>
      </c>
      <c r="C110" s="89">
        <v>189252</v>
      </c>
      <c r="D110" s="89">
        <v>44748</v>
      </c>
      <c r="E110" s="29"/>
    </row>
    <row r="111" spans="1:5" ht="12" customHeight="1">
      <c r="A111" s="3" t="s">
        <v>35</v>
      </c>
      <c r="B111" s="126" t="s">
        <v>198</v>
      </c>
      <c r="C111" s="89"/>
      <c r="D111" s="89"/>
      <c r="E111" s="29"/>
    </row>
    <row r="112" spans="1:5">
      <c r="A112" s="3" t="s">
        <v>36</v>
      </c>
      <c r="B112" s="126" t="s">
        <v>67</v>
      </c>
      <c r="C112" s="97"/>
      <c r="D112" s="97">
        <v>1045513</v>
      </c>
      <c r="E112" s="30"/>
    </row>
    <row r="113" spans="1:5" ht="12" customHeight="1">
      <c r="A113" s="3" t="s">
        <v>37</v>
      </c>
      <c r="B113" s="126" t="s">
        <v>199</v>
      </c>
      <c r="C113" s="97"/>
      <c r="D113" s="97"/>
      <c r="E113" s="30"/>
    </row>
    <row r="114" spans="1:5" ht="12" customHeight="1">
      <c r="A114" s="3" t="s">
        <v>38</v>
      </c>
      <c r="B114" s="101" t="s">
        <v>74</v>
      </c>
      <c r="C114" s="97">
        <v>101110</v>
      </c>
      <c r="D114" s="97">
        <v>142195</v>
      </c>
      <c r="E114" s="30"/>
    </row>
    <row r="115" spans="1:5" ht="21.75" customHeight="1">
      <c r="A115" s="3" t="s">
        <v>44</v>
      </c>
      <c r="B115" s="127" t="s">
        <v>227</v>
      </c>
      <c r="C115" s="97"/>
      <c r="D115" s="97"/>
      <c r="E115" s="30"/>
    </row>
    <row r="116" spans="1:5" ht="24" customHeight="1">
      <c r="A116" s="3" t="s">
        <v>46</v>
      </c>
      <c r="B116" s="128" t="s">
        <v>200</v>
      </c>
      <c r="C116" s="97"/>
      <c r="D116" s="97"/>
      <c r="E116" s="30"/>
    </row>
    <row r="117" spans="1:5" ht="12" customHeight="1">
      <c r="A117" s="3" t="s">
        <v>68</v>
      </c>
      <c r="B117" s="122" t="s">
        <v>189</v>
      </c>
      <c r="C117" s="97"/>
      <c r="D117" s="97"/>
      <c r="E117" s="30"/>
    </row>
    <row r="118" spans="1:5" ht="12" customHeight="1">
      <c r="A118" s="3" t="s">
        <v>69</v>
      </c>
      <c r="B118" s="122" t="s">
        <v>201</v>
      </c>
      <c r="C118" s="97"/>
      <c r="D118" s="97"/>
      <c r="E118" s="30"/>
    </row>
    <row r="119" spans="1:5" ht="12" customHeight="1">
      <c r="A119" s="3" t="s">
        <v>70</v>
      </c>
      <c r="B119" s="122" t="s">
        <v>202</v>
      </c>
      <c r="C119" s="97"/>
      <c r="D119" s="97"/>
      <c r="E119" s="30"/>
    </row>
    <row r="120" spans="1:5" s="129" customFormat="1" ht="12" customHeight="1">
      <c r="A120" s="3" t="s">
        <v>203</v>
      </c>
      <c r="B120" s="122" t="s">
        <v>192</v>
      </c>
      <c r="C120" s="97"/>
      <c r="D120" s="97"/>
      <c r="E120" s="30"/>
    </row>
    <row r="121" spans="1:5" ht="12" customHeight="1">
      <c r="A121" s="3" t="s">
        <v>204</v>
      </c>
      <c r="B121" s="122" t="s">
        <v>205</v>
      </c>
      <c r="C121" s="97"/>
      <c r="D121" s="97"/>
      <c r="E121" s="30"/>
    </row>
    <row r="122" spans="1:5" ht="12" customHeight="1" thickBot="1">
      <c r="A122" s="1" t="s">
        <v>206</v>
      </c>
      <c r="B122" s="122" t="s">
        <v>207</v>
      </c>
      <c r="C122" s="99">
        <v>101110</v>
      </c>
      <c r="D122" s="99">
        <v>142195</v>
      </c>
      <c r="E122" s="31"/>
    </row>
    <row r="123" spans="1:5" ht="12" customHeight="1" thickBot="1">
      <c r="A123" s="7" t="s">
        <v>4</v>
      </c>
      <c r="B123" s="130" t="s">
        <v>208</v>
      </c>
      <c r="C123" s="94">
        <f>+C124+C125</f>
        <v>0</v>
      </c>
      <c r="D123" s="94">
        <f>+D124+D125</f>
        <v>0</v>
      </c>
      <c r="E123" s="28">
        <f>+E124+E125</f>
        <v>0</v>
      </c>
    </row>
    <row r="124" spans="1:5" ht="12" customHeight="1">
      <c r="A124" s="3" t="s">
        <v>17</v>
      </c>
      <c r="B124" s="131" t="s">
        <v>14</v>
      </c>
      <c r="C124" s="89"/>
      <c r="D124" s="89"/>
      <c r="E124" s="29"/>
    </row>
    <row r="125" spans="1:5" ht="12" customHeight="1" thickBot="1">
      <c r="A125" s="4" t="s">
        <v>18</v>
      </c>
      <c r="B125" s="126" t="s">
        <v>15</v>
      </c>
      <c r="C125" s="99"/>
      <c r="D125" s="99"/>
      <c r="E125" s="31"/>
    </row>
    <row r="126" spans="1:5" ht="12" customHeight="1" thickBot="1">
      <c r="A126" s="7" t="s">
        <v>5</v>
      </c>
      <c r="B126" s="130" t="s">
        <v>209</v>
      </c>
      <c r="C126" s="94">
        <f>+C93+C109+C123</f>
        <v>531935</v>
      </c>
      <c r="D126" s="94">
        <f>+D93+D109+D123</f>
        <v>1784072</v>
      </c>
      <c r="E126" s="28">
        <f>+E93+E109+E123</f>
        <v>0</v>
      </c>
    </row>
    <row r="127" spans="1:5" ht="12" customHeight="1" thickBot="1">
      <c r="A127" s="7" t="s">
        <v>6</v>
      </c>
      <c r="B127" s="130" t="s">
        <v>210</v>
      </c>
      <c r="C127" s="94">
        <f>+C128+C129+C130</f>
        <v>11857</v>
      </c>
      <c r="D127" s="94">
        <f>+D128+D129+D130</f>
        <v>11901</v>
      </c>
      <c r="E127" s="28">
        <f>+E128+E129+E130</f>
        <v>0</v>
      </c>
    </row>
    <row r="128" spans="1:5" ht="12" customHeight="1">
      <c r="A128" s="3" t="s">
        <v>21</v>
      </c>
      <c r="B128" s="131" t="s">
        <v>241</v>
      </c>
      <c r="C128" s="97">
        <v>11857</v>
      </c>
      <c r="D128" s="97">
        <v>11901</v>
      </c>
      <c r="E128" s="30"/>
    </row>
    <row r="129" spans="1:9" ht="12" customHeight="1">
      <c r="A129" s="3" t="s">
        <v>22</v>
      </c>
      <c r="B129" s="131" t="s">
        <v>242</v>
      </c>
      <c r="C129" s="97"/>
      <c r="D129" s="97"/>
      <c r="E129" s="30"/>
    </row>
    <row r="130" spans="1:9" ht="12" customHeight="1" thickBot="1">
      <c r="A130" s="1" t="s">
        <v>23</v>
      </c>
      <c r="B130" s="132" t="s">
        <v>243</v>
      </c>
      <c r="C130" s="97"/>
      <c r="D130" s="97"/>
      <c r="E130" s="30"/>
    </row>
    <row r="131" spans="1:9" ht="12" customHeight="1" thickBot="1">
      <c r="A131" s="7" t="s">
        <v>7</v>
      </c>
      <c r="B131" s="130" t="s">
        <v>211</v>
      </c>
      <c r="C131" s="94">
        <f>+C132+C133+C135+C134</f>
        <v>0</v>
      </c>
      <c r="D131" s="94">
        <f>+D132+D133+D135+D134</f>
        <v>0</v>
      </c>
      <c r="E131" s="28">
        <f>+E132+E133+E135+E134</f>
        <v>0</v>
      </c>
    </row>
    <row r="132" spans="1:9" ht="12" customHeight="1">
      <c r="A132" s="3" t="s">
        <v>24</v>
      </c>
      <c r="B132" s="131" t="s">
        <v>254</v>
      </c>
      <c r="C132" s="97"/>
      <c r="D132" s="97"/>
      <c r="E132" s="30"/>
    </row>
    <row r="133" spans="1:9" ht="12" customHeight="1">
      <c r="A133" s="3" t="s">
        <v>25</v>
      </c>
      <c r="B133" s="131" t="s">
        <v>255</v>
      </c>
      <c r="C133" s="97"/>
      <c r="D133" s="97"/>
      <c r="E133" s="30"/>
    </row>
    <row r="134" spans="1:9" ht="12" customHeight="1">
      <c r="A134" s="3" t="s">
        <v>123</v>
      </c>
      <c r="B134" s="131" t="s">
        <v>256</v>
      </c>
      <c r="C134" s="97"/>
      <c r="D134" s="97"/>
      <c r="E134" s="30"/>
    </row>
    <row r="135" spans="1:9" ht="12" customHeight="1" thickBot="1">
      <c r="A135" s="1" t="s">
        <v>125</v>
      </c>
      <c r="B135" s="132" t="s">
        <v>257</v>
      </c>
      <c r="C135" s="97"/>
      <c r="D135" s="97"/>
      <c r="E135" s="30"/>
    </row>
    <row r="136" spans="1:9" ht="12" customHeight="1" thickBot="1">
      <c r="A136" s="7" t="s">
        <v>8</v>
      </c>
      <c r="B136" s="130" t="s">
        <v>212</v>
      </c>
      <c r="C136" s="102">
        <f>+C137+C138+C139+C140</f>
        <v>0</v>
      </c>
      <c r="D136" s="102">
        <f>+D137+D138+D139+D140</f>
        <v>750000</v>
      </c>
      <c r="E136" s="32">
        <f>+E137+E138+E139+E140</f>
        <v>0</v>
      </c>
    </row>
    <row r="137" spans="1:9" ht="12" customHeight="1">
      <c r="A137" s="3" t="s">
        <v>26</v>
      </c>
      <c r="B137" s="131" t="s">
        <v>213</v>
      </c>
      <c r="C137" s="97"/>
      <c r="D137" s="97"/>
      <c r="E137" s="30"/>
    </row>
    <row r="138" spans="1:9" ht="12" customHeight="1">
      <c r="A138" s="3" t="s">
        <v>27</v>
      </c>
      <c r="B138" s="131" t="s">
        <v>214</v>
      </c>
      <c r="C138" s="97"/>
      <c r="D138" s="97"/>
      <c r="E138" s="30"/>
    </row>
    <row r="139" spans="1:9" ht="12" customHeight="1">
      <c r="A139" s="3" t="s">
        <v>131</v>
      </c>
      <c r="B139" s="131" t="s">
        <v>258</v>
      </c>
      <c r="C139" s="97"/>
      <c r="D139" s="97">
        <v>750000</v>
      </c>
      <c r="E139" s="30"/>
    </row>
    <row r="140" spans="1:9" ht="12" customHeight="1" thickBot="1">
      <c r="A140" s="1" t="s">
        <v>133</v>
      </c>
      <c r="B140" s="132" t="s">
        <v>259</v>
      </c>
      <c r="C140" s="97"/>
      <c r="D140" s="97"/>
      <c r="E140" s="30"/>
    </row>
    <row r="141" spans="1:9" ht="15" customHeight="1" thickBot="1">
      <c r="A141" s="7" t="s">
        <v>9</v>
      </c>
      <c r="B141" s="130" t="s">
        <v>215</v>
      </c>
      <c r="C141" s="133">
        <f>+C142+C143+C144+C145</f>
        <v>0</v>
      </c>
      <c r="D141" s="133">
        <f>+D142+D143+D144+D145</f>
        <v>0</v>
      </c>
      <c r="E141" s="47">
        <f>+E142+E143+E144+E145</f>
        <v>0</v>
      </c>
      <c r="F141" s="134"/>
      <c r="G141" s="135"/>
      <c r="H141" s="135"/>
      <c r="I141" s="135"/>
    </row>
    <row r="142" spans="1:9" s="95" customFormat="1" ht="12.95" customHeight="1">
      <c r="A142" s="3" t="s">
        <v>61</v>
      </c>
      <c r="B142" s="131" t="s">
        <v>216</v>
      </c>
      <c r="C142" s="97"/>
      <c r="D142" s="97"/>
      <c r="E142" s="30"/>
    </row>
    <row r="143" spans="1:9" ht="12.75" customHeight="1">
      <c r="A143" s="3" t="s">
        <v>62</v>
      </c>
      <c r="B143" s="131" t="s">
        <v>217</v>
      </c>
      <c r="C143" s="97"/>
      <c r="D143" s="97"/>
      <c r="E143" s="30"/>
    </row>
    <row r="144" spans="1:9" ht="12.75" customHeight="1">
      <c r="A144" s="3" t="s">
        <v>73</v>
      </c>
      <c r="B144" s="131" t="s">
        <v>218</v>
      </c>
      <c r="C144" s="97"/>
      <c r="D144" s="97"/>
      <c r="E144" s="30"/>
    </row>
    <row r="145" spans="1:5" ht="12.75" customHeight="1" thickBot="1">
      <c r="A145" s="3" t="s">
        <v>138</v>
      </c>
      <c r="B145" s="131" t="s">
        <v>219</v>
      </c>
      <c r="C145" s="97"/>
      <c r="D145" s="97"/>
      <c r="E145" s="30"/>
    </row>
    <row r="146" spans="1:5" ht="16.5" thickBot="1">
      <c r="A146" s="7" t="s">
        <v>10</v>
      </c>
      <c r="B146" s="130" t="s">
        <v>220</v>
      </c>
      <c r="C146" s="136">
        <f>+C127+C131+C136+C141</f>
        <v>11857</v>
      </c>
      <c r="D146" s="136">
        <f>+D127+D131+D136+D141</f>
        <v>761901</v>
      </c>
      <c r="E146" s="48">
        <f>+E127+E131+E136+E141</f>
        <v>0</v>
      </c>
    </row>
    <row r="147" spans="1:5" ht="16.5" thickBot="1">
      <c r="A147" s="14" t="s">
        <v>11</v>
      </c>
      <c r="B147" s="137" t="s">
        <v>221</v>
      </c>
      <c r="C147" s="136">
        <f>+C126+C146</f>
        <v>543792</v>
      </c>
      <c r="D147" s="136">
        <f>+D126+D146</f>
        <v>2545973</v>
      </c>
      <c r="E147" s="48">
        <f>+E126+E146</f>
        <v>0</v>
      </c>
    </row>
    <row r="149" spans="1:5" ht="18.75" customHeight="1">
      <c r="A149" s="217"/>
      <c r="B149" s="217"/>
      <c r="C149" s="217"/>
      <c r="D149" s="217"/>
      <c r="E149" s="217"/>
    </row>
    <row r="150" spans="1:5" ht="13.5" customHeight="1">
      <c r="A150" s="140"/>
      <c r="B150" s="140"/>
      <c r="C150" s="90"/>
      <c r="E150" s="141"/>
    </row>
    <row r="151" spans="1:5">
      <c r="A151" s="142"/>
      <c r="B151" s="143"/>
      <c r="C151" s="144"/>
      <c r="D151" s="144"/>
      <c r="E151" s="144"/>
    </row>
    <row r="152" spans="1:5">
      <c r="A152" s="142"/>
      <c r="B152" s="143"/>
      <c r="C152" s="144"/>
      <c r="D152" s="144"/>
      <c r="E152" s="144"/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  <row r="162" ht="12.75" customHeight="1"/>
  </sheetData>
  <mergeCells count="9">
    <mergeCell ref="A149:E149"/>
    <mergeCell ref="A2:E2"/>
    <mergeCell ref="A88:E88"/>
    <mergeCell ref="A90:A91"/>
    <mergeCell ref="B90:B91"/>
    <mergeCell ref="C90:E90"/>
    <mergeCell ref="A4:A5"/>
    <mergeCell ref="B4:B5"/>
    <mergeCell ref="C4:E4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 xml:space="preserve">&amp;C&amp;"Times New Roman CE,Félkövér"&amp;12
Mád Község Önkormányzat
2014. ÉVI KÖLTSÉGVETÉSÉNEK ELŐIRÁNYZAT MÓDOSÍTÁSA II.&amp;10
&amp;R&amp;"Times New Roman CE,Félkövér dőlt"&amp;11 1. melléklet </oddHeader>
  </headerFooter>
  <rowBreaks count="1" manualBreakCount="1">
    <brk id="8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view="pageLayout" zoomScaleNormal="100" zoomScaleSheetLayoutView="100" workbookViewId="0">
      <selection activeCell="E2" sqref="E2"/>
    </sheetView>
  </sheetViews>
  <sheetFormatPr defaultRowHeight="12.75"/>
  <cols>
    <col min="1" max="1" width="14.83203125" style="85" customWidth="1"/>
    <col min="2" max="2" width="65.33203125" style="86" customWidth="1"/>
    <col min="3" max="5" width="17" style="87" customWidth="1"/>
    <col min="6" max="16384" width="9.33203125" style="150"/>
  </cols>
  <sheetData>
    <row r="1" spans="1:5" s="146" customFormat="1" ht="16.5" customHeight="1" thickBot="1">
      <c r="A1" s="50"/>
      <c r="B1" s="51"/>
      <c r="C1" s="145"/>
      <c r="D1" s="52"/>
      <c r="E1" s="145" t="s">
        <v>311</v>
      </c>
    </row>
    <row r="2" spans="1:5" s="147" customFormat="1" ht="15.75" customHeight="1">
      <c r="A2" s="53" t="s">
        <v>229</v>
      </c>
      <c r="B2" s="228" t="s">
        <v>260</v>
      </c>
      <c r="C2" s="229"/>
      <c r="D2" s="230"/>
      <c r="E2" s="54">
        <v>2</v>
      </c>
    </row>
    <row r="3" spans="1:5" s="147" customFormat="1" ht="24.75" thickBot="1">
      <c r="A3" s="55" t="s">
        <v>261</v>
      </c>
      <c r="B3" s="231" t="s">
        <v>232</v>
      </c>
      <c r="C3" s="232"/>
      <c r="D3" s="233"/>
      <c r="E3" s="148" t="s">
        <v>230</v>
      </c>
    </row>
    <row r="4" spans="1:5" s="149" customFormat="1" ht="15.95" customHeight="1" thickBot="1">
      <c r="A4" s="56"/>
      <c r="B4" s="56"/>
      <c r="C4" s="57"/>
      <c r="D4" s="57"/>
      <c r="E4" s="57" t="s">
        <v>233</v>
      </c>
    </row>
    <row r="5" spans="1:5" ht="24.75" thickBot="1">
      <c r="A5" s="58" t="s">
        <v>234</v>
      </c>
      <c r="B5" s="59" t="s">
        <v>235</v>
      </c>
      <c r="C5" s="60" t="s">
        <v>75</v>
      </c>
      <c r="D5" s="60" t="s">
        <v>76</v>
      </c>
      <c r="E5" s="61"/>
    </row>
    <row r="6" spans="1:5" s="151" customFormat="1" ht="12.95" customHeight="1" thickBot="1">
      <c r="A6" s="62" t="s">
        <v>245</v>
      </c>
      <c r="B6" s="63" t="s">
        <v>246</v>
      </c>
      <c r="C6" s="63" t="s">
        <v>247</v>
      </c>
      <c r="D6" s="64" t="s">
        <v>248</v>
      </c>
      <c r="E6" s="65"/>
    </row>
    <row r="7" spans="1:5" s="151" customFormat="1" ht="15.95" customHeight="1" thickBot="1">
      <c r="A7" s="225" t="s">
        <v>236</v>
      </c>
      <c r="B7" s="226"/>
      <c r="C7" s="226"/>
      <c r="D7" s="226"/>
      <c r="E7" s="227"/>
    </row>
    <row r="8" spans="1:5" s="151" customFormat="1" ht="12" customHeight="1" thickBot="1">
      <c r="A8" s="11" t="s">
        <v>2</v>
      </c>
      <c r="B8" s="93" t="s">
        <v>77</v>
      </c>
      <c r="C8" s="94">
        <f>SUM(C9:C14)</f>
        <v>135728</v>
      </c>
      <c r="D8" s="94">
        <f>SUM(D9:D14)</f>
        <v>187340</v>
      </c>
      <c r="E8" s="28">
        <f>SUM(E9:E14)</f>
        <v>0</v>
      </c>
    </row>
    <row r="9" spans="1:5" s="152" customFormat="1" ht="12" customHeight="1">
      <c r="A9" s="66" t="s">
        <v>28</v>
      </c>
      <c r="B9" s="88" t="s">
        <v>78</v>
      </c>
      <c r="C9" s="89">
        <v>54466</v>
      </c>
      <c r="D9" s="89">
        <v>54466</v>
      </c>
      <c r="E9" s="29"/>
    </row>
    <row r="10" spans="1:5" s="153" customFormat="1" ht="12" customHeight="1">
      <c r="A10" s="67" t="s">
        <v>29</v>
      </c>
      <c r="B10" s="96" t="s">
        <v>79</v>
      </c>
      <c r="C10" s="97">
        <v>34003</v>
      </c>
      <c r="D10" s="97">
        <v>34608</v>
      </c>
      <c r="E10" s="30"/>
    </row>
    <row r="11" spans="1:5" s="153" customFormat="1" ht="12" customHeight="1">
      <c r="A11" s="67" t="s">
        <v>30</v>
      </c>
      <c r="B11" s="96" t="s">
        <v>80</v>
      </c>
      <c r="C11" s="97">
        <v>43558</v>
      </c>
      <c r="D11" s="97">
        <v>74510</v>
      </c>
      <c r="E11" s="30"/>
    </row>
    <row r="12" spans="1:5" s="153" customFormat="1" ht="12" customHeight="1">
      <c r="A12" s="67" t="s">
        <v>31</v>
      </c>
      <c r="B12" s="96" t="s">
        <v>81</v>
      </c>
      <c r="C12" s="97">
        <v>2646</v>
      </c>
      <c r="D12" s="97">
        <v>2646</v>
      </c>
      <c r="E12" s="30"/>
    </row>
    <row r="13" spans="1:5" s="153" customFormat="1" ht="12" customHeight="1">
      <c r="A13" s="67" t="s">
        <v>48</v>
      </c>
      <c r="B13" s="96" t="s">
        <v>82</v>
      </c>
      <c r="C13" s="97">
        <v>1055</v>
      </c>
      <c r="D13" s="97">
        <v>10727</v>
      </c>
      <c r="E13" s="30"/>
    </row>
    <row r="14" spans="1:5" s="152" customFormat="1" ht="12" customHeight="1" thickBot="1">
      <c r="A14" s="68" t="s">
        <v>32</v>
      </c>
      <c r="B14" s="101" t="s">
        <v>83</v>
      </c>
      <c r="C14" s="99"/>
      <c r="D14" s="99">
        <v>10383</v>
      </c>
      <c r="E14" s="31"/>
    </row>
    <row r="15" spans="1:5" s="152" customFormat="1" ht="12" customHeight="1" thickBot="1">
      <c r="A15" s="11" t="s">
        <v>3</v>
      </c>
      <c r="B15" s="100" t="s">
        <v>84</v>
      </c>
      <c r="C15" s="94">
        <f>SUM(C16:C20)</f>
        <v>4700</v>
      </c>
      <c r="D15" s="94">
        <f>SUM(D16:D20)</f>
        <v>5775</v>
      </c>
      <c r="E15" s="28">
        <f>SUM(E16:E20)</f>
        <v>0</v>
      </c>
    </row>
    <row r="16" spans="1:5" s="152" customFormat="1" ht="12" customHeight="1">
      <c r="A16" s="66" t="s">
        <v>34</v>
      </c>
      <c r="B16" s="88" t="s">
        <v>85</v>
      </c>
      <c r="C16" s="89"/>
      <c r="D16" s="89"/>
      <c r="E16" s="29"/>
    </row>
    <row r="17" spans="1:5" s="152" customFormat="1" ht="12" customHeight="1">
      <c r="A17" s="67" t="s">
        <v>35</v>
      </c>
      <c r="B17" s="96" t="s">
        <v>86</v>
      </c>
      <c r="C17" s="97"/>
      <c r="D17" s="97"/>
      <c r="E17" s="30"/>
    </row>
    <row r="18" spans="1:5" s="152" customFormat="1" ht="12" customHeight="1">
      <c r="A18" s="67" t="s">
        <v>36</v>
      </c>
      <c r="B18" s="96" t="s">
        <v>223</v>
      </c>
      <c r="C18" s="97"/>
      <c r="D18" s="97"/>
      <c r="E18" s="30"/>
    </row>
    <row r="19" spans="1:5" s="152" customFormat="1" ht="12" customHeight="1">
      <c r="A19" s="67" t="s">
        <v>37</v>
      </c>
      <c r="B19" s="96" t="s">
        <v>224</v>
      </c>
      <c r="C19" s="97"/>
      <c r="D19" s="97"/>
      <c r="E19" s="30"/>
    </row>
    <row r="20" spans="1:5" s="152" customFormat="1" ht="12" customHeight="1">
      <c r="A20" s="67" t="s">
        <v>38</v>
      </c>
      <c r="B20" s="96" t="s">
        <v>87</v>
      </c>
      <c r="C20" s="97">
        <v>4700</v>
      </c>
      <c r="D20" s="97">
        <v>5775</v>
      </c>
      <c r="E20" s="30"/>
    </row>
    <row r="21" spans="1:5" s="153" customFormat="1" ht="12" customHeight="1" thickBot="1">
      <c r="A21" s="68" t="s">
        <v>44</v>
      </c>
      <c r="B21" s="101" t="s">
        <v>88</v>
      </c>
      <c r="C21" s="99"/>
      <c r="D21" s="99"/>
      <c r="E21" s="31"/>
    </row>
    <row r="22" spans="1:5" s="153" customFormat="1" ht="12" customHeight="1" thickBot="1">
      <c r="A22" s="11" t="s">
        <v>4</v>
      </c>
      <c r="B22" s="93" t="s">
        <v>89</v>
      </c>
      <c r="C22" s="94">
        <f>SUM(C23:C27)</f>
        <v>0</v>
      </c>
      <c r="D22" s="94">
        <f>SUM(D23:D27)</f>
        <v>396191</v>
      </c>
      <c r="E22" s="28">
        <f>SUM(E23:E27)</f>
        <v>0</v>
      </c>
    </row>
    <row r="23" spans="1:5" s="153" customFormat="1" ht="12" customHeight="1">
      <c r="A23" s="66" t="s">
        <v>17</v>
      </c>
      <c r="B23" s="88" t="s">
        <v>90</v>
      </c>
      <c r="C23" s="89"/>
      <c r="D23" s="89">
        <v>100000</v>
      </c>
      <c r="E23" s="29"/>
    </row>
    <row r="24" spans="1:5" s="152" customFormat="1" ht="12" customHeight="1">
      <c r="A24" s="67" t="s">
        <v>18</v>
      </c>
      <c r="B24" s="96" t="s">
        <v>91</v>
      </c>
      <c r="C24" s="97"/>
      <c r="D24" s="97"/>
      <c r="E24" s="30"/>
    </row>
    <row r="25" spans="1:5" s="153" customFormat="1" ht="12" customHeight="1">
      <c r="A25" s="67" t="s">
        <v>19</v>
      </c>
      <c r="B25" s="96" t="s">
        <v>225</v>
      </c>
      <c r="C25" s="97"/>
      <c r="D25" s="97"/>
      <c r="E25" s="30"/>
    </row>
    <row r="26" spans="1:5" s="153" customFormat="1" ht="12" customHeight="1">
      <c r="A26" s="67" t="s">
        <v>20</v>
      </c>
      <c r="B26" s="96" t="s">
        <v>226</v>
      </c>
      <c r="C26" s="97"/>
      <c r="D26" s="97"/>
      <c r="E26" s="30"/>
    </row>
    <row r="27" spans="1:5" s="153" customFormat="1" ht="12" customHeight="1">
      <c r="A27" s="67" t="s">
        <v>52</v>
      </c>
      <c r="B27" s="96" t="s">
        <v>92</v>
      </c>
      <c r="C27" s="97"/>
      <c r="D27" s="97">
        <v>296191</v>
      </c>
      <c r="E27" s="30"/>
    </row>
    <row r="28" spans="1:5" s="153" customFormat="1" ht="12" customHeight="1" thickBot="1">
      <c r="A28" s="68" t="s">
        <v>53</v>
      </c>
      <c r="B28" s="98" t="s">
        <v>93</v>
      </c>
      <c r="C28" s="99"/>
      <c r="D28" s="99"/>
      <c r="E28" s="31"/>
    </row>
    <row r="29" spans="1:5" s="153" customFormat="1" ht="12" customHeight="1" thickBot="1">
      <c r="A29" s="11" t="s">
        <v>54</v>
      </c>
      <c r="B29" s="93" t="s">
        <v>94</v>
      </c>
      <c r="C29" s="102">
        <f>+C30+C33+C34+C35</f>
        <v>78300</v>
      </c>
      <c r="D29" s="102">
        <f>+D30+D33+D34+D35</f>
        <v>86738</v>
      </c>
      <c r="E29" s="32">
        <f>+E30+E33+E34+E35</f>
        <v>0</v>
      </c>
    </row>
    <row r="30" spans="1:5" s="153" customFormat="1" ht="12" customHeight="1">
      <c r="A30" s="66" t="s">
        <v>95</v>
      </c>
      <c r="B30" s="88" t="s">
        <v>96</v>
      </c>
      <c r="C30" s="103">
        <f>+C31+C32</f>
        <v>65900</v>
      </c>
      <c r="D30" s="103">
        <f>+D31+D32</f>
        <v>72654</v>
      </c>
      <c r="E30" s="33"/>
    </row>
    <row r="31" spans="1:5" s="153" customFormat="1" ht="12" customHeight="1">
      <c r="A31" s="67" t="s">
        <v>97</v>
      </c>
      <c r="B31" s="96" t="s">
        <v>98</v>
      </c>
      <c r="C31" s="97">
        <v>5200</v>
      </c>
      <c r="D31" s="97">
        <v>5470</v>
      </c>
      <c r="E31" s="30"/>
    </row>
    <row r="32" spans="1:5" s="153" customFormat="1" ht="12" customHeight="1">
      <c r="A32" s="67" t="s">
        <v>99</v>
      </c>
      <c r="B32" s="96" t="s">
        <v>100</v>
      </c>
      <c r="C32" s="97">
        <v>60700</v>
      </c>
      <c r="D32" s="97">
        <v>67184</v>
      </c>
      <c r="E32" s="30"/>
    </row>
    <row r="33" spans="1:5" s="153" customFormat="1" ht="12" customHeight="1">
      <c r="A33" s="67" t="s">
        <v>101</v>
      </c>
      <c r="B33" s="96" t="s">
        <v>102</v>
      </c>
      <c r="C33" s="97">
        <v>11000</v>
      </c>
      <c r="D33" s="97">
        <v>8886</v>
      </c>
      <c r="E33" s="30"/>
    </row>
    <row r="34" spans="1:5" s="153" customFormat="1" ht="12" customHeight="1">
      <c r="A34" s="67" t="s">
        <v>103</v>
      </c>
      <c r="B34" s="96" t="s">
        <v>104</v>
      </c>
      <c r="C34" s="97">
        <v>400</v>
      </c>
      <c r="D34" s="97">
        <v>3805</v>
      </c>
      <c r="E34" s="30"/>
    </row>
    <row r="35" spans="1:5" s="153" customFormat="1" ht="12" customHeight="1" thickBot="1">
      <c r="A35" s="68" t="s">
        <v>105</v>
      </c>
      <c r="B35" s="98" t="s">
        <v>106</v>
      </c>
      <c r="C35" s="99">
        <v>1000</v>
      </c>
      <c r="D35" s="99">
        <v>1393</v>
      </c>
      <c r="E35" s="31"/>
    </row>
    <row r="36" spans="1:5" s="153" customFormat="1" ht="12" customHeight="1" thickBot="1">
      <c r="A36" s="11" t="s">
        <v>6</v>
      </c>
      <c r="B36" s="93" t="s">
        <v>107</v>
      </c>
      <c r="C36" s="94">
        <f>SUM(C37:C46)</f>
        <v>18345</v>
      </c>
      <c r="D36" s="94">
        <f>SUM(D37:D46)</f>
        <v>59842</v>
      </c>
      <c r="E36" s="28">
        <f>SUM(E37:E46)</f>
        <v>0</v>
      </c>
    </row>
    <row r="37" spans="1:5" s="153" customFormat="1" ht="12" customHeight="1">
      <c r="A37" s="66" t="s">
        <v>21</v>
      </c>
      <c r="B37" s="88" t="s">
        <v>108</v>
      </c>
      <c r="C37" s="89"/>
      <c r="D37" s="89">
        <v>737</v>
      </c>
      <c r="E37" s="29"/>
    </row>
    <row r="38" spans="1:5" s="153" customFormat="1" ht="12" customHeight="1">
      <c r="A38" s="67" t="s">
        <v>22</v>
      </c>
      <c r="B38" s="96" t="s">
        <v>109</v>
      </c>
      <c r="C38" s="97">
        <v>3700</v>
      </c>
      <c r="D38" s="97">
        <v>17361</v>
      </c>
      <c r="E38" s="30"/>
    </row>
    <row r="39" spans="1:5" s="153" customFormat="1" ht="12" customHeight="1">
      <c r="A39" s="67" t="s">
        <v>23</v>
      </c>
      <c r="B39" s="96" t="s">
        <v>110</v>
      </c>
      <c r="C39" s="97"/>
      <c r="D39" s="97"/>
      <c r="E39" s="30"/>
    </row>
    <row r="40" spans="1:5" s="153" customFormat="1" ht="12" customHeight="1">
      <c r="A40" s="67" t="s">
        <v>55</v>
      </c>
      <c r="B40" s="96" t="s">
        <v>111</v>
      </c>
      <c r="C40" s="97"/>
      <c r="D40" s="97"/>
      <c r="E40" s="30"/>
    </row>
    <row r="41" spans="1:5" s="153" customFormat="1" ht="12" customHeight="1">
      <c r="A41" s="67" t="s">
        <v>56</v>
      </c>
      <c r="B41" s="96" t="s">
        <v>112</v>
      </c>
      <c r="C41" s="97">
        <v>7500</v>
      </c>
      <c r="D41" s="97">
        <v>15102</v>
      </c>
      <c r="E41" s="30"/>
    </row>
    <row r="42" spans="1:5" s="153" customFormat="1" ht="12" customHeight="1">
      <c r="A42" s="67" t="s">
        <v>57</v>
      </c>
      <c r="B42" s="96" t="s">
        <v>113</v>
      </c>
      <c r="C42" s="97">
        <v>3645</v>
      </c>
      <c r="D42" s="97">
        <v>9154</v>
      </c>
      <c r="E42" s="30"/>
    </row>
    <row r="43" spans="1:5" s="153" customFormat="1" ht="12" customHeight="1">
      <c r="A43" s="67" t="s">
        <v>58</v>
      </c>
      <c r="B43" s="96" t="s">
        <v>114</v>
      </c>
      <c r="C43" s="97"/>
      <c r="D43" s="97"/>
      <c r="E43" s="30"/>
    </row>
    <row r="44" spans="1:5" s="153" customFormat="1" ht="12" customHeight="1">
      <c r="A44" s="67" t="s">
        <v>59</v>
      </c>
      <c r="B44" s="96" t="s">
        <v>115</v>
      </c>
      <c r="C44" s="97"/>
      <c r="D44" s="97">
        <v>1403</v>
      </c>
      <c r="E44" s="30"/>
    </row>
    <row r="45" spans="1:5" s="153" customFormat="1" ht="12" customHeight="1">
      <c r="A45" s="67" t="s">
        <v>116</v>
      </c>
      <c r="B45" s="96" t="s">
        <v>117</v>
      </c>
      <c r="C45" s="104"/>
      <c r="D45" s="104"/>
      <c r="E45" s="34"/>
    </row>
    <row r="46" spans="1:5" s="152" customFormat="1" ht="12" customHeight="1" thickBot="1">
      <c r="A46" s="68" t="s">
        <v>118</v>
      </c>
      <c r="B46" s="98" t="s">
        <v>119</v>
      </c>
      <c r="C46" s="105">
        <v>3500</v>
      </c>
      <c r="D46" s="105">
        <v>16085</v>
      </c>
      <c r="E46" s="35"/>
    </row>
    <row r="47" spans="1:5" s="153" customFormat="1" ht="12" customHeight="1" thickBot="1">
      <c r="A47" s="11" t="s">
        <v>7</v>
      </c>
      <c r="B47" s="93" t="s">
        <v>120</v>
      </c>
      <c r="C47" s="94">
        <f>SUM(C48:C52)</f>
        <v>2412</v>
      </c>
      <c r="D47" s="94">
        <f>SUM(D48:D52)</f>
        <v>747197</v>
      </c>
      <c r="E47" s="28">
        <f>SUM(E48:E52)</f>
        <v>0</v>
      </c>
    </row>
    <row r="48" spans="1:5" s="153" customFormat="1" ht="12" customHeight="1">
      <c r="A48" s="66" t="s">
        <v>24</v>
      </c>
      <c r="B48" s="88" t="s">
        <v>121</v>
      </c>
      <c r="C48" s="106"/>
      <c r="D48" s="106"/>
      <c r="E48" s="36"/>
    </row>
    <row r="49" spans="1:5" s="153" customFormat="1" ht="12" customHeight="1">
      <c r="A49" s="67" t="s">
        <v>25</v>
      </c>
      <c r="B49" s="96" t="s">
        <v>122</v>
      </c>
      <c r="C49" s="104">
        <v>2412</v>
      </c>
      <c r="D49" s="104">
        <v>745342</v>
      </c>
      <c r="E49" s="34"/>
    </row>
    <row r="50" spans="1:5" s="153" customFormat="1" ht="12" customHeight="1">
      <c r="A50" s="67" t="s">
        <v>123</v>
      </c>
      <c r="B50" s="96" t="s">
        <v>124</v>
      </c>
      <c r="C50" s="104"/>
      <c r="D50" s="104">
        <v>1855</v>
      </c>
      <c r="E50" s="34"/>
    </row>
    <row r="51" spans="1:5" s="153" customFormat="1" ht="12" customHeight="1">
      <c r="A51" s="67" t="s">
        <v>125</v>
      </c>
      <c r="B51" s="96" t="s">
        <v>126</v>
      </c>
      <c r="C51" s="104"/>
      <c r="D51" s="104"/>
      <c r="E51" s="34"/>
    </row>
    <row r="52" spans="1:5" s="153" customFormat="1" ht="12" customHeight="1" thickBot="1">
      <c r="A52" s="68" t="s">
        <v>127</v>
      </c>
      <c r="B52" s="98" t="s">
        <v>128</v>
      </c>
      <c r="C52" s="105"/>
      <c r="D52" s="105"/>
      <c r="E52" s="35"/>
    </row>
    <row r="53" spans="1:5" s="153" customFormat="1" ht="12" customHeight="1" thickBot="1">
      <c r="A53" s="11" t="s">
        <v>60</v>
      </c>
      <c r="B53" s="93" t="s">
        <v>129</v>
      </c>
      <c r="C53" s="94">
        <f>SUM(C54:C56)</f>
        <v>0</v>
      </c>
      <c r="D53" s="94">
        <f>SUM(D54:D56)</f>
        <v>4493</v>
      </c>
      <c r="E53" s="28">
        <f>SUM(E54:E56)</f>
        <v>0</v>
      </c>
    </row>
    <row r="54" spans="1:5" s="152" customFormat="1" ht="12" customHeight="1">
      <c r="A54" s="66" t="s">
        <v>26</v>
      </c>
      <c r="B54" s="88" t="s">
        <v>130</v>
      </c>
      <c r="C54" s="89"/>
      <c r="D54" s="89"/>
      <c r="E54" s="29"/>
    </row>
    <row r="55" spans="1:5" s="152" customFormat="1" ht="12" customHeight="1">
      <c r="A55" s="67" t="s">
        <v>27</v>
      </c>
      <c r="B55" s="96" t="s">
        <v>250</v>
      </c>
      <c r="C55" s="97"/>
      <c r="D55" s="97"/>
      <c r="E55" s="30"/>
    </row>
    <row r="56" spans="1:5" s="152" customFormat="1" ht="12" customHeight="1">
      <c r="A56" s="67" t="s">
        <v>131</v>
      </c>
      <c r="B56" s="96" t="s">
        <v>132</v>
      </c>
      <c r="C56" s="97"/>
      <c r="D56" s="97">
        <v>4493</v>
      </c>
      <c r="E56" s="30"/>
    </row>
    <row r="57" spans="1:5" s="152" customFormat="1" ht="12" customHeight="1" thickBot="1">
      <c r="A57" s="68" t="s">
        <v>133</v>
      </c>
      <c r="B57" s="98" t="s">
        <v>134</v>
      </c>
      <c r="C57" s="99"/>
      <c r="D57" s="99"/>
      <c r="E57" s="31"/>
    </row>
    <row r="58" spans="1:5" s="153" customFormat="1" ht="12" customHeight="1" thickBot="1">
      <c r="A58" s="11" t="s">
        <v>9</v>
      </c>
      <c r="B58" s="100" t="s">
        <v>135</v>
      </c>
      <c r="C58" s="94">
        <f>SUM(C59:C61)</f>
        <v>11857</v>
      </c>
      <c r="D58" s="94">
        <f>SUM(D59:D61)</f>
        <v>12535</v>
      </c>
      <c r="E58" s="28">
        <f>SUM(E59:E61)</f>
        <v>0</v>
      </c>
    </row>
    <row r="59" spans="1:5" s="153" customFormat="1" ht="12" customHeight="1">
      <c r="A59" s="66" t="s">
        <v>61</v>
      </c>
      <c r="B59" s="88" t="s">
        <v>136</v>
      </c>
      <c r="C59" s="104"/>
      <c r="D59" s="104"/>
      <c r="E59" s="34"/>
    </row>
    <row r="60" spans="1:5" s="153" customFormat="1" ht="12" customHeight="1">
      <c r="A60" s="67" t="s">
        <v>62</v>
      </c>
      <c r="B60" s="96" t="s">
        <v>262</v>
      </c>
      <c r="C60" s="104">
        <v>11857</v>
      </c>
      <c r="D60" s="104">
        <v>12535</v>
      </c>
      <c r="E60" s="34"/>
    </row>
    <row r="61" spans="1:5" s="153" customFormat="1" ht="12" customHeight="1">
      <c r="A61" s="67" t="s">
        <v>73</v>
      </c>
      <c r="B61" s="96" t="s">
        <v>137</v>
      </c>
      <c r="C61" s="104"/>
      <c r="D61" s="104"/>
      <c r="E61" s="34"/>
    </row>
    <row r="62" spans="1:5" s="153" customFormat="1" ht="12" customHeight="1" thickBot="1">
      <c r="A62" s="68" t="s">
        <v>138</v>
      </c>
      <c r="B62" s="98" t="s">
        <v>139</v>
      </c>
      <c r="C62" s="104"/>
      <c r="D62" s="104"/>
      <c r="E62" s="34"/>
    </row>
    <row r="63" spans="1:5" s="153" customFormat="1" ht="12" customHeight="1" thickBot="1">
      <c r="A63" s="11" t="s">
        <v>10</v>
      </c>
      <c r="B63" s="93" t="s">
        <v>140</v>
      </c>
      <c r="C63" s="102">
        <f>+C8+C15+C22+C29+C36+C47+C53+C58</f>
        <v>251342</v>
      </c>
      <c r="D63" s="102">
        <f>+D8+D15+D22+D29+D36+D47+D53+D58</f>
        <v>1500111</v>
      </c>
      <c r="E63" s="32">
        <f>+E8+E15+E22+E29+E36+E47+E53+E58</f>
        <v>0</v>
      </c>
    </row>
    <row r="64" spans="1:5" s="153" customFormat="1" ht="12" customHeight="1" thickBot="1">
      <c r="A64" s="69" t="s">
        <v>237</v>
      </c>
      <c r="B64" s="100" t="s">
        <v>142</v>
      </c>
      <c r="C64" s="94">
        <f>SUM(C65:C67)</f>
        <v>0</v>
      </c>
      <c r="D64" s="94">
        <f>SUM(D65:D67)</f>
        <v>0</v>
      </c>
      <c r="E64" s="28">
        <f>SUM(E65:E67)</f>
        <v>0</v>
      </c>
    </row>
    <row r="65" spans="1:5" s="153" customFormat="1" ht="12" customHeight="1">
      <c r="A65" s="66" t="s">
        <v>143</v>
      </c>
      <c r="B65" s="88" t="s">
        <v>144</v>
      </c>
      <c r="C65" s="104"/>
      <c r="D65" s="104"/>
      <c r="E65" s="34"/>
    </row>
    <row r="66" spans="1:5" s="153" customFormat="1" ht="12" customHeight="1">
      <c r="A66" s="67" t="s">
        <v>145</v>
      </c>
      <c r="B66" s="96" t="s">
        <v>146</v>
      </c>
      <c r="C66" s="104"/>
      <c r="D66" s="104"/>
      <c r="E66" s="34"/>
    </row>
    <row r="67" spans="1:5" s="153" customFormat="1" ht="12" customHeight="1" thickBot="1">
      <c r="A67" s="68" t="s">
        <v>147</v>
      </c>
      <c r="B67" s="154" t="s">
        <v>238</v>
      </c>
      <c r="C67" s="104"/>
      <c r="D67" s="104"/>
      <c r="E67" s="34"/>
    </row>
    <row r="68" spans="1:5" s="153" customFormat="1" ht="12" customHeight="1" thickBot="1">
      <c r="A68" s="69" t="s">
        <v>148</v>
      </c>
      <c r="B68" s="100" t="s">
        <v>149</v>
      </c>
      <c r="C68" s="94">
        <f>SUM(C69:C72)</f>
        <v>0</v>
      </c>
      <c r="D68" s="94">
        <f>SUM(D69:D72)</f>
        <v>0</v>
      </c>
      <c r="E68" s="28">
        <f>SUM(E69:E72)</f>
        <v>0</v>
      </c>
    </row>
    <row r="69" spans="1:5" s="153" customFormat="1" ht="12" customHeight="1">
      <c r="A69" s="66" t="s">
        <v>49</v>
      </c>
      <c r="B69" s="88" t="s">
        <v>150</v>
      </c>
      <c r="C69" s="104"/>
      <c r="D69" s="104"/>
      <c r="E69" s="34"/>
    </row>
    <row r="70" spans="1:5" s="153" customFormat="1" ht="12" customHeight="1">
      <c r="A70" s="67" t="s">
        <v>50</v>
      </c>
      <c r="B70" s="96" t="s">
        <v>151</v>
      </c>
      <c r="C70" s="104"/>
      <c r="D70" s="104"/>
      <c r="E70" s="34"/>
    </row>
    <row r="71" spans="1:5" s="153" customFormat="1" ht="12" customHeight="1">
      <c r="A71" s="67" t="s">
        <v>152</v>
      </c>
      <c r="B71" s="96" t="s">
        <v>153</v>
      </c>
      <c r="C71" s="104"/>
      <c r="D71" s="104"/>
      <c r="E71" s="34"/>
    </row>
    <row r="72" spans="1:5" s="153" customFormat="1" ht="12" customHeight="1" thickBot="1">
      <c r="A72" s="68" t="s">
        <v>154</v>
      </c>
      <c r="B72" s="98" t="s">
        <v>155</v>
      </c>
      <c r="C72" s="104"/>
      <c r="D72" s="104"/>
      <c r="E72" s="34"/>
    </row>
    <row r="73" spans="1:5" s="153" customFormat="1" ht="12" customHeight="1" thickBot="1">
      <c r="A73" s="69" t="s">
        <v>156</v>
      </c>
      <c r="B73" s="100" t="s">
        <v>157</v>
      </c>
      <c r="C73" s="94">
        <f>SUM(C74:C75)</f>
        <v>287950</v>
      </c>
      <c r="D73" s="94">
        <f>SUM(D74:D75)</f>
        <v>287950</v>
      </c>
      <c r="E73" s="28">
        <f>SUM(E74:E75)</f>
        <v>0</v>
      </c>
    </row>
    <row r="74" spans="1:5" s="153" customFormat="1" ht="12" customHeight="1">
      <c r="A74" s="66" t="s">
        <v>158</v>
      </c>
      <c r="B74" s="88" t="s">
        <v>159</v>
      </c>
      <c r="C74" s="104">
        <v>287950</v>
      </c>
      <c r="D74" s="104">
        <v>287950</v>
      </c>
      <c r="E74" s="34"/>
    </row>
    <row r="75" spans="1:5" s="153" customFormat="1" ht="12" customHeight="1" thickBot="1">
      <c r="A75" s="68" t="s">
        <v>160</v>
      </c>
      <c r="B75" s="98" t="s">
        <v>161</v>
      </c>
      <c r="C75" s="104"/>
      <c r="D75" s="104"/>
      <c r="E75" s="34"/>
    </row>
    <row r="76" spans="1:5" s="153" customFormat="1" ht="12" customHeight="1" thickBot="1">
      <c r="A76" s="69" t="s">
        <v>162</v>
      </c>
      <c r="B76" s="100" t="s">
        <v>163</v>
      </c>
      <c r="C76" s="94">
        <f>SUM(C77:C79)</f>
        <v>0</v>
      </c>
      <c r="D76" s="94">
        <f>SUM(D77:D79)</f>
        <v>750000</v>
      </c>
      <c r="E76" s="28">
        <f>SUM(E77:E79)</f>
        <v>0</v>
      </c>
    </row>
    <row r="77" spans="1:5" s="153" customFormat="1" ht="12" customHeight="1">
      <c r="A77" s="66" t="s">
        <v>164</v>
      </c>
      <c r="B77" s="88" t="s">
        <v>165</v>
      </c>
      <c r="C77" s="104"/>
      <c r="D77" s="104"/>
      <c r="E77" s="34"/>
    </row>
    <row r="78" spans="1:5" s="153" customFormat="1" ht="12" customHeight="1">
      <c r="A78" s="67" t="s">
        <v>166</v>
      </c>
      <c r="B78" s="96" t="s">
        <v>167</v>
      </c>
      <c r="C78" s="104"/>
      <c r="D78" s="104"/>
      <c r="E78" s="34"/>
    </row>
    <row r="79" spans="1:5" s="153" customFormat="1" ht="12" customHeight="1" thickBot="1">
      <c r="A79" s="68" t="s">
        <v>168</v>
      </c>
      <c r="B79" s="98" t="s">
        <v>169</v>
      </c>
      <c r="C79" s="104"/>
      <c r="D79" s="104">
        <v>750000</v>
      </c>
      <c r="E79" s="34"/>
    </row>
    <row r="80" spans="1:5" s="153" customFormat="1" ht="12" customHeight="1" thickBot="1">
      <c r="A80" s="69" t="s">
        <v>170</v>
      </c>
      <c r="B80" s="100" t="s">
        <v>171</v>
      </c>
      <c r="C80" s="94">
        <f>SUM(C81:C84)</f>
        <v>0</v>
      </c>
      <c r="D80" s="94">
        <f>SUM(D81:D84)</f>
        <v>0</v>
      </c>
      <c r="E80" s="28">
        <f>SUM(E81:E84)</f>
        <v>0</v>
      </c>
    </row>
    <row r="81" spans="1:5" s="153" customFormat="1" ht="12" customHeight="1">
      <c r="A81" s="70" t="s">
        <v>172</v>
      </c>
      <c r="B81" s="88" t="s">
        <v>173</v>
      </c>
      <c r="C81" s="104"/>
      <c r="D81" s="104"/>
      <c r="E81" s="34"/>
    </row>
    <row r="82" spans="1:5" s="153" customFormat="1" ht="12" customHeight="1">
      <c r="A82" s="71" t="s">
        <v>174</v>
      </c>
      <c r="B82" s="96" t="s">
        <v>175</v>
      </c>
      <c r="C82" s="104"/>
      <c r="D82" s="104"/>
      <c r="E82" s="34"/>
    </row>
    <row r="83" spans="1:5" s="153" customFormat="1" ht="12" customHeight="1">
      <c r="A83" s="71" t="s">
        <v>176</v>
      </c>
      <c r="B83" s="96" t="s">
        <v>177</v>
      </c>
      <c r="C83" s="104"/>
      <c r="D83" s="104"/>
      <c r="E83" s="34"/>
    </row>
    <row r="84" spans="1:5" s="153" customFormat="1" ht="12" customHeight="1" thickBot="1">
      <c r="A84" s="72" t="s">
        <v>178</v>
      </c>
      <c r="B84" s="98" t="s">
        <v>179</v>
      </c>
      <c r="C84" s="104"/>
      <c r="D84" s="104"/>
      <c r="E84" s="34"/>
    </row>
    <row r="85" spans="1:5" s="153" customFormat="1" ht="12" customHeight="1" thickBot="1">
      <c r="A85" s="69" t="s">
        <v>180</v>
      </c>
      <c r="B85" s="100" t="s">
        <v>181</v>
      </c>
      <c r="C85" s="109"/>
      <c r="D85" s="109"/>
      <c r="E85" s="39"/>
    </row>
    <row r="86" spans="1:5" s="153" customFormat="1" ht="12" customHeight="1" thickBot="1">
      <c r="A86" s="69" t="s">
        <v>182</v>
      </c>
      <c r="B86" s="155" t="s">
        <v>183</v>
      </c>
      <c r="C86" s="102">
        <f>+C64+C68+C73+C76+C80+C85</f>
        <v>287950</v>
      </c>
      <c r="D86" s="102">
        <f>+D64+D68+D73+D76+D80+D85</f>
        <v>1037950</v>
      </c>
      <c r="E86" s="32">
        <f>+E64+E68+E73+E76+E80+E85</f>
        <v>0</v>
      </c>
    </row>
    <row r="87" spans="1:5" s="153" customFormat="1" ht="12" customHeight="1" thickBot="1">
      <c r="A87" s="73" t="s">
        <v>184</v>
      </c>
      <c r="B87" s="156" t="s">
        <v>239</v>
      </c>
      <c r="C87" s="102">
        <f>+C63+C86</f>
        <v>539292</v>
      </c>
      <c r="D87" s="102">
        <f>+D63+D86</f>
        <v>2538061</v>
      </c>
      <c r="E87" s="32">
        <f>+E63+E86</f>
        <v>0</v>
      </c>
    </row>
    <row r="88" spans="1:5" s="153" customFormat="1" ht="15" customHeight="1">
      <c r="A88" s="74"/>
      <c r="B88" s="75"/>
      <c r="C88" s="76"/>
      <c r="D88" s="76"/>
      <c r="E88" s="76"/>
    </row>
    <row r="89" spans="1:5" ht="13.5" thickBot="1">
      <c r="A89" s="77"/>
      <c r="B89" s="78"/>
      <c r="C89" s="79"/>
      <c r="D89" s="79"/>
      <c r="E89" s="79"/>
    </row>
    <row r="90" spans="1:5" s="151" customFormat="1" ht="16.5" customHeight="1" thickBot="1">
      <c r="A90" s="225" t="s">
        <v>240</v>
      </c>
      <c r="B90" s="226"/>
      <c r="C90" s="226"/>
      <c r="D90" s="226"/>
      <c r="E90" s="227"/>
    </row>
    <row r="91" spans="1:5" s="157" customFormat="1" ht="12" customHeight="1" thickBot="1">
      <c r="A91" s="80" t="s">
        <v>2</v>
      </c>
      <c r="B91" s="10" t="s">
        <v>252</v>
      </c>
      <c r="C91" s="15">
        <f>SUM(C92:C96)</f>
        <v>137721</v>
      </c>
      <c r="D91" s="15">
        <f>SUM(D92:D96)</f>
        <v>438790</v>
      </c>
      <c r="E91" s="15">
        <f>SUM(E92:E96)</f>
        <v>0</v>
      </c>
    </row>
    <row r="92" spans="1:5" ht="12" customHeight="1">
      <c r="A92" s="81" t="s">
        <v>28</v>
      </c>
      <c r="B92" s="116" t="s">
        <v>13</v>
      </c>
      <c r="C92" s="17">
        <v>32944</v>
      </c>
      <c r="D92" s="17">
        <v>146253</v>
      </c>
      <c r="E92" s="17"/>
    </row>
    <row r="93" spans="1:5" ht="12" customHeight="1">
      <c r="A93" s="67" t="s">
        <v>29</v>
      </c>
      <c r="B93" s="118" t="s">
        <v>63</v>
      </c>
      <c r="C93" s="18">
        <v>12301</v>
      </c>
      <c r="D93" s="18">
        <v>25366</v>
      </c>
      <c r="E93" s="18"/>
    </row>
    <row r="94" spans="1:5" ht="12" customHeight="1">
      <c r="A94" s="67" t="s">
        <v>30</v>
      </c>
      <c r="B94" s="118" t="s">
        <v>47</v>
      </c>
      <c r="C94" s="20">
        <v>74000</v>
      </c>
      <c r="D94" s="20">
        <v>180391</v>
      </c>
      <c r="E94" s="20"/>
    </row>
    <row r="95" spans="1:5" ht="12" customHeight="1">
      <c r="A95" s="67" t="s">
        <v>31</v>
      </c>
      <c r="B95" s="119" t="s">
        <v>64</v>
      </c>
      <c r="C95" s="20">
        <v>12776</v>
      </c>
      <c r="D95" s="20">
        <v>41946</v>
      </c>
      <c r="E95" s="20"/>
    </row>
    <row r="96" spans="1:5" ht="12" customHeight="1">
      <c r="A96" s="67" t="s">
        <v>39</v>
      </c>
      <c r="B96" s="120" t="s">
        <v>65</v>
      </c>
      <c r="C96" s="20">
        <v>5700</v>
      </c>
      <c r="D96" s="20">
        <v>44834</v>
      </c>
      <c r="E96" s="20"/>
    </row>
    <row r="97" spans="1:5" ht="12" customHeight="1">
      <c r="A97" s="67" t="s">
        <v>32</v>
      </c>
      <c r="B97" s="118" t="s">
        <v>186</v>
      </c>
      <c r="C97" s="20"/>
      <c r="D97" s="20"/>
      <c r="E97" s="20"/>
    </row>
    <row r="98" spans="1:5" ht="12" customHeight="1">
      <c r="A98" s="67" t="s">
        <v>33</v>
      </c>
      <c r="B98" s="121" t="s">
        <v>187</v>
      </c>
      <c r="C98" s="20"/>
      <c r="D98" s="20"/>
      <c r="E98" s="20"/>
    </row>
    <row r="99" spans="1:5" ht="12" customHeight="1">
      <c r="A99" s="67" t="s">
        <v>40</v>
      </c>
      <c r="B99" s="122" t="s">
        <v>188</v>
      </c>
      <c r="C99" s="20"/>
      <c r="D99" s="20"/>
      <c r="E99" s="20"/>
    </row>
    <row r="100" spans="1:5" ht="12" customHeight="1">
      <c r="A100" s="67" t="s">
        <v>41</v>
      </c>
      <c r="B100" s="122" t="s">
        <v>189</v>
      </c>
      <c r="C100" s="20"/>
      <c r="D100" s="20"/>
      <c r="E100" s="20"/>
    </row>
    <row r="101" spans="1:5" ht="12" customHeight="1">
      <c r="A101" s="67" t="s">
        <v>42</v>
      </c>
      <c r="B101" s="121" t="s">
        <v>190</v>
      </c>
      <c r="C101" s="20"/>
      <c r="D101" s="20"/>
      <c r="E101" s="20"/>
    </row>
    <row r="102" spans="1:5" ht="12" customHeight="1">
      <c r="A102" s="67" t="s">
        <v>43</v>
      </c>
      <c r="B102" s="121" t="s">
        <v>191</v>
      </c>
      <c r="C102" s="20"/>
      <c r="D102" s="20"/>
      <c r="E102" s="20"/>
    </row>
    <row r="103" spans="1:5" ht="12" customHeight="1">
      <c r="A103" s="67" t="s">
        <v>45</v>
      </c>
      <c r="B103" s="122" t="s">
        <v>192</v>
      </c>
      <c r="C103" s="20"/>
      <c r="D103" s="20"/>
      <c r="E103" s="20"/>
    </row>
    <row r="104" spans="1:5" ht="12" customHeight="1">
      <c r="A104" s="82" t="s">
        <v>66</v>
      </c>
      <c r="B104" s="123" t="s">
        <v>193</v>
      </c>
      <c r="C104" s="20"/>
      <c r="D104" s="20"/>
      <c r="E104" s="20"/>
    </row>
    <row r="105" spans="1:5" ht="12" customHeight="1">
      <c r="A105" s="67" t="s">
        <v>194</v>
      </c>
      <c r="B105" s="123" t="s">
        <v>195</v>
      </c>
      <c r="C105" s="20"/>
      <c r="D105" s="20"/>
      <c r="E105" s="20"/>
    </row>
    <row r="106" spans="1:5" s="157" customFormat="1" ht="12" customHeight="1" thickBot="1">
      <c r="A106" s="83" t="s">
        <v>196</v>
      </c>
      <c r="B106" s="124" t="s">
        <v>197</v>
      </c>
      <c r="C106" s="22">
        <v>5700</v>
      </c>
      <c r="D106" s="22">
        <v>44834</v>
      </c>
      <c r="E106" s="22"/>
    </row>
    <row r="107" spans="1:5" ht="12" customHeight="1" thickBot="1">
      <c r="A107" s="11" t="s">
        <v>3</v>
      </c>
      <c r="B107" s="9" t="s">
        <v>253</v>
      </c>
      <c r="C107" s="16">
        <f>+C108+C110+C112</f>
        <v>290362</v>
      </c>
      <c r="D107" s="16">
        <f>+D108+D110+D112</f>
        <v>1232456</v>
      </c>
      <c r="E107" s="16">
        <f>+E108+E110+E112</f>
        <v>0</v>
      </c>
    </row>
    <row r="108" spans="1:5" ht="12" customHeight="1">
      <c r="A108" s="66" t="s">
        <v>34</v>
      </c>
      <c r="B108" s="118" t="s">
        <v>71</v>
      </c>
      <c r="C108" s="19">
        <v>189252</v>
      </c>
      <c r="D108" s="19">
        <v>44748</v>
      </c>
      <c r="E108" s="19"/>
    </row>
    <row r="109" spans="1:5" ht="12" customHeight="1">
      <c r="A109" s="66" t="s">
        <v>35</v>
      </c>
      <c r="B109" s="126" t="s">
        <v>198</v>
      </c>
      <c r="C109" s="19"/>
      <c r="D109" s="19"/>
      <c r="E109" s="19"/>
    </row>
    <row r="110" spans="1:5" ht="12" customHeight="1">
      <c r="A110" s="66" t="s">
        <v>36</v>
      </c>
      <c r="B110" s="126" t="s">
        <v>67</v>
      </c>
      <c r="C110" s="18"/>
      <c r="D110" s="18">
        <v>1045513</v>
      </c>
      <c r="E110" s="18"/>
    </row>
    <row r="111" spans="1:5" ht="12" customHeight="1">
      <c r="A111" s="66" t="s">
        <v>37</v>
      </c>
      <c r="B111" s="126" t="s">
        <v>199</v>
      </c>
      <c r="C111" s="30"/>
      <c r="D111" s="30"/>
      <c r="E111" s="30"/>
    </row>
    <row r="112" spans="1:5" ht="12" customHeight="1">
      <c r="A112" s="66" t="s">
        <v>38</v>
      </c>
      <c r="B112" s="101" t="s">
        <v>74</v>
      </c>
      <c r="C112" s="30">
        <v>101110</v>
      </c>
      <c r="D112" s="30">
        <v>142195</v>
      </c>
      <c r="E112" s="30"/>
    </row>
    <row r="113" spans="1:5" ht="12" customHeight="1">
      <c r="A113" s="66" t="s">
        <v>44</v>
      </c>
      <c r="B113" s="127" t="s">
        <v>227</v>
      </c>
      <c r="C113" s="30"/>
      <c r="D113" s="30"/>
      <c r="E113" s="30"/>
    </row>
    <row r="114" spans="1:5" ht="12" customHeight="1">
      <c r="A114" s="66" t="s">
        <v>46</v>
      </c>
      <c r="B114" s="128" t="s">
        <v>200</v>
      </c>
      <c r="C114" s="30"/>
      <c r="D114" s="30"/>
      <c r="E114" s="30"/>
    </row>
    <row r="115" spans="1:5" ht="12" customHeight="1">
      <c r="A115" s="66" t="s">
        <v>68</v>
      </c>
      <c r="B115" s="122" t="s">
        <v>189</v>
      </c>
      <c r="C115" s="30"/>
      <c r="D115" s="30"/>
      <c r="E115" s="30"/>
    </row>
    <row r="116" spans="1:5" ht="12" customHeight="1">
      <c r="A116" s="66" t="s">
        <v>69</v>
      </c>
      <c r="B116" s="122" t="s">
        <v>201</v>
      </c>
      <c r="C116" s="30"/>
      <c r="D116" s="30"/>
      <c r="E116" s="30"/>
    </row>
    <row r="117" spans="1:5" ht="12" customHeight="1">
      <c r="A117" s="66" t="s">
        <v>70</v>
      </c>
      <c r="B117" s="122" t="s">
        <v>202</v>
      </c>
      <c r="C117" s="30"/>
      <c r="D117" s="30"/>
      <c r="E117" s="30"/>
    </row>
    <row r="118" spans="1:5" ht="12" customHeight="1">
      <c r="A118" s="66" t="s">
        <v>203</v>
      </c>
      <c r="B118" s="122" t="s">
        <v>192</v>
      </c>
      <c r="C118" s="30"/>
      <c r="D118" s="30"/>
      <c r="E118" s="30"/>
    </row>
    <row r="119" spans="1:5" ht="12" customHeight="1">
      <c r="A119" s="66" t="s">
        <v>204</v>
      </c>
      <c r="B119" s="122" t="s">
        <v>205</v>
      </c>
      <c r="C119" s="30"/>
      <c r="D119" s="30"/>
      <c r="E119" s="30"/>
    </row>
    <row r="120" spans="1:5" ht="12" customHeight="1" thickBot="1">
      <c r="A120" s="82" t="s">
        <v>206</v>
      </c>
      <c r="B120" s="122" t="s">
        <v>207</v>
      </c>
      <c r="C120" s="31"/>
      <c r="D120" s="31"/>
      <c r="E120" s="31"/>
    </row>
    <row r="121" spans="1:5" ht="12" customHeight="1" thickBot="1">
      <c r="A121" s="11" t="s">
        <v>4</v>
      </c>
      <c r="B121" s="130" t="s">
        <v>208</v>
      </c>
      <c r="C121" s="16">
        <f>+C122+C123</f>
        <v>0</v>
      </c>
      <c r="D121" s="16">
        <f>+D122+D123</f>
        <v>0</v>
      </c>
      <c r="E121" s="16">
        <f>+E122+E123</f>
        <v>0</v>
      </c>
    </row>
    <row r="122" spans="1:5" ht="12" customHeight="1">
      <c r="A122" s="66" t="s">
        <v>17</v>
      </c>
      <c r="B122" s="131" t="s">
        <v>14</v>
      </c>
      <c r="C122" s="19"/>
      <c r="D122" s="19"/>
      <c r="E122" s="19"/>
    </row>
    <row r="123" spans="1:5" ht="12" customHeight="1" thickBot="1">
      <c r="A123" s="68" t="s">
        <v>18</v>
      </c>
      <c r="B123" s="126" t="s">
        <v>15</v>
      </c>
      <c r="C123" s="20"/>
      <c r="D123" s="20"/>
      <c r="E123" s="20"/>
    </row>
    <row r="124" spans="1:5" ht="12" customHeight="1" thickBot="1">
      <c r="A124" s="11" t="s">
        <v>5</v>
      </c>
      <c r="B124" s="130" t="s">
        <v>209</v>
      </c>
      <c r="C124" s="16">
        <f>+C91+C107+C121</f>
        <v>428083</v>
      </c>
      <c r="D124" s="16">
        <f>+D91+D107+D121</f>
        <v>1671246</v>
      </c>
      <c r="E124" s="16">
        <f>+E91+E107+E121</f>
        <v>0</v>
      </c>
    </row>
    <row r="125" spans="1:5" ht="12" customHeight="1" thickBot="1">
      <c r="A125" s="11" t="s">
        <v>6</v>
      </c>
      <c r="B125" s="130" t="s">
        <v>263</v>
      </c>
      <c r="C125" s="16">
        <f>+C126+C127+C128</f>
        <v>11857</v>
      </c>
      <c r="D125" s="16">
        <f>+D126+D127+D128</f>
        <v>11901</v>
      </c>
      <c r="E125" s="16">
        <f>+E126+E127+E128</f>
        <v>0</v>
      </c>
    </row>
    <row r="126" spans="1:5" ht="12" customHeight="1">
      <c r="A126" s="66" t="s">
        <v>21</v>
      </c>
      <c r="B126" s="131" t="s">
        <v>241</v>
      </c>
      <c r="C126" s="30">
        <v>11857</v>
      </c>
      <c r="D126" s="30">
        <v>11901</v>
      </c>
      <c r="E126" s="30"/>
    </row>
    <row r="127" spans="1:5" ht="12" customHeight="1">
      <c r="A127" s="66" t="s">
        <v>22</v>
      </c>
      <c r="B127" s="131" t="s">
        <v>242</v>
      </c>
      <c r="C127" s="30"/>
      <c r="D127" s="30"/>
      <c r="E127" s="30"/>
    </row>
    <row r="128" spans="1:5" ht="12" customHeight="1" thickBot="1">
      <c r="A128" s="82" t="s">
        <v>23</v>
      </c>
      <c r="B128" s="132" t="s">
        <v>243</v>
      </c>
      <c r="C128" s="30"/>
      <c r="D128" s="30"/>
      <c r="E128" s="30"/>
    </row>
    <row r="129" spans="1:11" ht="12" customHeight="1" thickBot="1">
      <c r="A129" s="11" t="s">
        <v>7</v>
      </c>
      <c r="B129" s="130" t="s">
        <v>211</v>
      </c>
      <c r="C129" s="16">
        <f>+C130+C131+C132+C133</f>
        <v>0</v>
      </c>
      <c r="D129" s="16">
        <f>+D130+D131+D132+D133</f>
        <v>0</v>
      </c>
      <c r="E129" s="16">
        <f>+E130+E131+E132+E133</f>
        <v>0</v>
      </c>
    </row>
    <row r="130" spans="1:11" ht="12" customHeight="1">
      <c r="A130" s="66" t="s">
        <v>24</v>
      </c>
      <c r="B130" s="131" t="s">
        <v>254</v>
      </c>
      <c r="C130" s="30"/>
      <c r="D130" s="30"/>
      <c r="E130" s="30"/>
    </row>
    <row r="131" spans="1:11" ht="12" customHeight="1">
      <c r="A131" s="66" t="s">
        <v>25</v>
      </c>
      <c r="B131" s="131" t="s">
        <v>255</v>
      </c>
      <c r="C131" s="30"/>
      <c r="D131" s="30"/>
      <c r="E131" s="30"/>
    </row>
    <row r="132" spans="1:11" ht="12" customHeight="1">
      <c r="A132" s="66" t="s">
        <v>123</v>
      </c>
      <c r="B132" s="131" t="s">
        <v>256</v>
      </c>
      <c r="C132" s="30"/>
      <c r="D132" s="30"/>
      <c r="E132" s="30"/>
    </row>
    <row r="133" spans="1:11" s="157" customFormat="1" ht="12" customHeight="1" thickBot="1">
      <c r="A133" s="82" t="s">
        <v>125</v>
      </c>
      <c r="B133" s="132" t="s">
        <v>257</v>
      </c>
      <c r="C133" s="30"/>
      <c r="D133" s="30"/>
      <c r="E133" s="30"/>
    </row>
    <row r="134" spans="1:11" ht="13.5" thickBot="1">
      <c r="A134" s="11" t="s">
        <v>8</v>
      </c>
      <c r="B134" s="130" t="s">
        <v>264</v>
      </c>
      <c r="C134" s="21">
        <f>+C135+C136+C137+C139+C138</f>
        <v>99352</v>
      </c>
      <c r="D134" s="21">
        <f>+D135+D136+D137+D139+D138</f>
        <v>854914</v>
      </c>
      <c r="E134" s="21">
        <f>+E135+E136+E137+E139+E138</f>
        <v>0</v>
      </c>
      <c r="K134" s="158"/>
    </row>
    <row r="135" spans="1:11">
      <c r="A135" s="66" t="s">
        <v>26</v>
      </c>
      <c r="B135" s="131" t="s">
        <v>213</v>
      </c>
      <c r="C135" s="30"/>
      <c r="D135" s="30"/>
      <c r="E135" s="30"/>
    </row>
    <row r="136" spans="1:11" ht="12" customHeight="1">
      <c r="A136" s="66" t="s">
        <v>27</v>
      </c>
      <c r="B136" s="131" t="s">
        <v>214</v>
      </c>
      <c r="C136" s="30"/>
      <c r="D136" s="30"/>
      <c r="E136" s="30"/>
    </row>
    <row r="137" spans="1:11" s="157" customFormat="1" ht="12" customHeight="1">
      <c r="A137" s="66" t="s">
        <v>131</v>
      </c>
      <c r="B137" s="131" t="s">
        <v>265</v>
      </c>
      <c r="C137" s="30">
        <v>99352</v>
      </c>
      <c r="D137" s="30">
        <v>104914</v>
      </c>
      <c r="E137" s="30"/>
    </row>
    <row r="138" spans="1:11" s="157" customFormat="1" ht="12" customHeight="1">
      <c r="A138" s="66" t="s">
        <v>133</v>
      </c>
      <c r="B138" s="131" t="s">
        <v>258</v>
      </c>
      <c r="C138" s="30"/>
      <c r="D138" s="30">
        <v>750000</v>
      </c>
      <c r="E138" s="30"/>
    </row>
    <row r="139" spans="1:11" s="157" customFormat="1" ht="12" customHeight="1" thickBot="1">
      <c r="A139" s="82" t="s">
        <v>266</v>
      </c>
      <c r="B139" s="132" t="s">
        <v>259</v>
      </c>
      <c r="C139" s="30"/>
      <c r="D139" s="30"/>
      <c r="E139" s="30"/>
    </row>
    <row r="140" spans="1:11" s="157" customFormat="1" ht="12" customHeight="1" thickBot="1">
      <c r="A140" s="11" t="s">
        <v>9</v>
      </c>
      <c r="B140" s="130" t="s">
        <v>267</v>
      </c>
      <c r="C140" s="23">
        <f>+C141+C142+C143+C144</f>
        <v>0</v>
      </c>
      <c r="D140" s="23">
        <f>+D141+D142+D143+D144</f>
        <v>0</v>
      </c>
      <c r="E140" s="23">
        <f>+E141+E142+E143+E144</f>
        <v>0</v>
      </c>
    </row>
    <row r="141" spans="1:11" s="157" customFormat="1" ht="12" customHeight="1">
      <c r="A141" s="66" t="s">
        <v>61</v>
      </c>
      <c r="B141" s="131" t="s">
        <v>216</v>
      </c>
      <c r="C141" s="30"/>
      <c r="D141" s="30"/>
      <c r="E141" s="30"/>
    </row>
    <row r="142" spans="1:11" s="157" customFormat="1" ht="12" customHeight="1">
      <c r="A142" s="66" t="s">
        <v>62</v>
      </c>
      <c r="B142" s="131" t="s">
        <v>217</v>
      </c>
      <c r="C142" s="30"/>
      <c r="D142" s="30"/>
      <c r="E142" s="30"/>
    </row>
    <row r="143" spans="1:11" s="157" customFormat="1" ht="12" customHeight="1">
      <c r="A143" s="66" t="s">
        <v>73</v>
      </c>
      <c r="B143" s="131" t="s">
        <v>218</v>
      </c>
      <c r="C143" s="30"/>
      <c r="D143" s="30"/>
      <c r="E143" s="30"/>
    </row>
    <row r="144" spans="1:11" ht="12.75" customHeight="1" thickBot="1">
      <c r="A144" s="66" t="s">
        <v>138</v>
      </c>
      <c r="B144" s="131" t="s">
        <v>219</v>
      </c>
      <c r="C144" s="30"/>
      <c r="D144" s="30"/>
      <c r="E144" s="30"/>
    </row>
    <row r="145" spans="1:5" ht="12" customHeight="1" thickBot="1">
      <c r="A145" s="11" t="s">
        <v>10</v>
      </c>
      <c r="B145" s="130" t="s">
        <v>220</v>
      </c>
      <c r="C145" s="41">
        <f>+C125+C129+C134+C140</f>
        <v>111209</v>
      </c>
      <c r="D145" s="41">
        <f>+D125+D129+D134+D140</f>
        <v>866815</v>
      </c>
      <c r="E145" s="41">
        <f>+E125+E129+E134+E140</f>
        <v>0</v>
      </c>
    </row>
    <row r="146" spans="1:5" ht="15" customHeight="1" thickBot="1">
      <c r="A146" s="84" t="s">
        <v>11</v>
      </c>
      <c r="B146" s="137" t="s">
        <v>221</v>
      </c>
      <c r="C146" s="41">
        <f>+C124+C145</f>
        <v>539292</v>
      </c>
      <c r="D146" s="41">
        <f>+D124+D145</f>
        <v>2538061</v>
      </c>
      <c r="E146" s="41">
        <f>+E124+E145</f>
        <v>0</v>
      </c>
    </row>
    <row r="147" spans="1:5" ht="13.5" thickBot="1"/>
    <row r="148" spans="1:5" ht="15" customHeight="1" thickBot="1">
      <c r="A148" s="159" t="s">
        <v>268</v>
      </c>
      <c r="B148" s="160"/>
      <c r="C148" s="161"/>
      <c r="D148" s="162"/>
      <c r="E148" s="163"/>
    </row>
    <row r="149" spans="1:5" ht="14.25" customHeight="1" thickBot="1">
      <c r="A149" s="159" t="s">
        <v>269</v>
      </c>
      <c r="B149" s="160"/>
      <c r="C149" s="161"/>
      <c r="D149" s="162"/>
      <c r="E149" s="163"/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view="pageBreakPreview" zoomScale="115" zoomScaleNormal="100" zoomScaleSheetLayoutView="115" workbookViewId="0">
      <selection activeCell="E2" sqref="E2"/>
    </sheetView>
  </sheetViews>
  <sheetFormatPr defaultRowHeight="12.75"/>
  <cols>
    <col min="1" max="1" width="16" style="203" customWidth="1"/>
    <col min="2" max="2" width="59.33203125" style="150" customWidth="1"/>
    <col min="3" max="5" width="15.83203125" style="150" customWidth="1"/>
    <col min="6" max="16384" width="9.33203125" style="150"/>
  </cols>
  <sheetData>
    <row r="1" spans="1:5" s="146" customFormat="1" ht="21" customHeight="1" thickBot="1">
      <c r="A1" s="50"/>
      <c r="B1" s="51"/>
      <c r="C1" s="145"/>
      <c r="D1" s="145"/>
      <c r="E1" s="164" t="s">
        <v>312</v>
      </c>
    </row>
    <row r="2" spans="1:5" s="147" customFormat="1" ht="25.5" customHeight="1">
      <c r="A2" s="53" t="s">
        <v>270</v>
      </c>
      <c r="B2" s="228" t="s">
        <v>271</v>
      </c>
      <c r="C2" s="229"/>
      <c r="D2" s="230"/>
      <c r="E2" s="165" t="s">
        <v>303</v>
      </c>
    </row>
    <row r="3" spans="1:5" s="147" customFormat="1" ht="24.75" thickBot="1">
      <c r="A3" s="55" t="s">
        <v>272</v>
      </c>
      <c r="B3" s="231" t="s">
        <v>232</v>
      </c>
      <c r="C3" s="234"/>
      <c r="D3" s="235"/>
      <c r="E3" s="166" t="s">
        <v>230</v>
      </c>
    </row>
    <row r="4" spans="1:5" s="149" customFormat="1" ht="15.95" customHeight="1" thickBot="1">
      <c r="A4" s="56"/>
      <c r="B4" s="56"/>
      <c r="C4" s="57"/>
      <c r="D4" s="57"/>
      <c r="E4" s="57" t="s">
        <v>233</v>
      </c>
    </row>
    <row r="5" spans="1:5" ht="24.75" thickBot="1">
      <c r="A5" s="58" t="s">
        <v>234</v>
      </c>
      <c r="B5" s="59" t="s">
        <v>235</v>
      </c>
      <c r="C5" s="60" t="s">
        <v>75</v>
      </c>
      <c r="D5" s="60" t="s">
        <v>76</v>
      </c>
      <c r="E5" s="61" t="s">
        <v>244</v>
      </c>
    </row>
    <row r="6" spans="1:5" s="151" customFormat="1" ht="12.95" customHeight="1" thickBot="1">
      <c r="A6" s="62" t="s">
        <v>245</v>
      </c>
      <c r="B6" s="63" t="s">
        <v>246</v>
      </c>
      <c r="C6" s="63" t="s">
        <v>247</v>
      </c>
      <c r="D6" s="64" t="s">
        <v>248</v>
      </c>
      <c r="E6" s="65" t="s">
        <v>249</v>
      </c>
    </row>
    <row r="7" spans="1:5" s="151" customFormat="1" ht="15.95" customHeight="1" thickBot="1">
      <c r="A7" s="225" t="s">
        <v>236</v>
      </c>
      <c r="B7" s="226"/>
      <c r="C7" s="226"/>
      <c r="D7" s="226"/>
      <c r="E7" s="227"/>
    </row>
    <row r="8" spans="1:5" s="152" customFormat="1" ht="12" customHeight="1" thickBot="1">
      <c r="A8" s="62" t="s">
        <v>2</v>
      </c>
      <c r="B8" s="167" t="s">
        <v>273</v>
      </c>
      <c r="C8" s="168">
        <f>SUM(C9:C18)</f>
        <v>0</v>
      </c>
      <c r="D8" s="168">
        <f>SUM(D9:D18)</f>
        <v>0</v>
      </c>
      <c r="E8" s="169">
        <f>SUM(E9:E18)</f>
        <v>0</v>
      </c>
    </row>
    <row r="9" spans="1:5" s="152" customFormat="1" ht="12" customHeight="1">
      <c r="A9" s="170" t="s">
        <v>28</v>
      </c>
      <c r="B9" s="116" t="s">
        <v>108</v>
      </c>
      <c r="C9" s="171"/>
      <c r="D9" s="171"/>
      <c r="E9" s="172"/>
    </row>
    <row r="10" spans="1:5" s="152" customFormat="1" ht="12" customHeight="1">
      <c r="A10" s="173" t="s">
        <v>29</v>
      </c>
      <c r="B10" s="118" t="s">
        <v>109</v>
      </c>
      <c r="C10" s="174"/>
      <c r="D10" s="174"/>
      <c r="E10" s="175"/>
    </row>
    <row r="11" spans="1:5" s="152" customFormat="1" ht="12" customHeight="1">
      <c r="A11" s="173" t="s">
        <v>30</v>
      </c>
      <c r="B11" s="118" t="s">
        <v>110</v>
      </c>
      <c r="C11" s="174"/>
      <c r="D11" s="174"/>
      <c r="E11" s="175"/>
    </row>
    <row r="12" spans="1:5" s="152" customFormat="1" ht="12" customHeight="1">
      <c r="A12" s="173" t="s">
        <v>31</v>
      </c>
      <c r="B12" s="118" t="s">
        <v>111</v>
      </c>
      <c r="C12" s="174"/>
      <c r="D12" s="174"/>
      <c r="E12" s="175"/>
    </row>
    <row r="13" spans="1:5" s="152" customFormat="1" ht="12" customHeight="1">
      <c r="A13" s="173" t="s">
        <v>48</v>
      </c>
      <c r="B13" s="118" t="s">
        <v>112</v>
      </c>
      <c r="C13" s="174"/>
      <c r="D13" s="174"/>
      <c r="E13" s="175"/>
    </row>
    <row r="14" spans="1:5" s="152" customFormat="1" ht="12" customHeight="1">
      <c r="A14" s="173" t="s">
        <v>32</v>
      </c>
      <c r="B14" s="118" t="s">
        <v>274</v>
      </c>
      <c r="C14" s="174"/>
      <c r="D14" s="174"/>
      <c r="E14" s="175"/>
    </row>
    <row r="15" spans="1:5" s="153" customFormat="1" ht="12" customHeight="1">
      <c r="A15" s="173" t="s">
        <v>33</v>
      </c>
      <c r="B15" s="132" t="s">
        <v>275</v>
      </c>
      <c r="C15" s="174"/>
      <c r="D15" s="174"/>
      <c r="E15" s="175"/>
    </row>
    <row r="16" spans="1:5" s="153" customFormat="1" ht="12" customHeight="1">
      <c r="A16" s="173" t="s">
        <v>40</v>
      </c>
      <c r="B16" s="118" t="s">
        <v>115</v>
      </c>
      <c r="C16" s="176"/>
      <c r="D16" s="176"/>
      <c r="E16" s="177"/>
    </row>
    <row r="17" spans="1:5" s="152" customFormat="1" ht="12" customHeight="1">
      <c r="A17" s="173" t="s">
        <v>41</v>
      </c>
      <c r="B17" s="118" t="s">
        <v>117</v>
      </c>
      <c r="C17" s="174"/>
      <c r="D17" s="174"/>
      <c r="E17" s="175"/>
    </row>
    <row r="18" spans="1:5" s="153" customFormat="1" ht="12" customHeight="1" thickBot="1">
      <c r="A18" s="173" t="s">
        <v>42</v>
      </c>
      <c r="B18" s="132" t="s">
        <v>119</v>
      </c>
      <c r="C18" s="178"/>
      <c r="D18" s="178"/>
      <c r="E18" s="179"/>
    </row>
    <row r="19" spans="1:5" s="153" customFormat="1" ht="12" customHeight="1" thickBot="1">
      <c r="A19" s="62" t="s">
        <v>3</v>
      </c>
      <c r="B19" s="167" t="s">
        <v>276</v>
      </c>
      <c r="C19" s="168">
        <f>SUM(C20:C22)</f>
        <v>0</v>
      </c>
      <c r="D19" s="168">
        <f>SUM(D20:D22)</f>
        <v>0</v>
      </c>
      <c r="E19" s="169">
        <f>SUM(E20:E22)</f>
        <v>0</v>
      </c>
    </row>
    <row r="20" spans="1:5" s="153" customFormat="1" ht="12" customHeight="1">
      <c r="A20" s="173" t="s">
        <v>34</v>
      </c>
      <c r="B20" s="131" t="s">
        <v>85</v>
      </c>
      <c r="C20" s="174"/>
      <c r="D20" s="174"/>
      <c r="E20" s="175"/>
    </row>
    <row r="21" spans="1:5" s="153" customFormat="1" ht="12" customHeight="1">
      <c r="A21" s="173" t="s">
        <v>35</v>
      </c>
      <c r="B21" s="118" t="s">
        <v>277</v>
      </c>
      <c r="C21" s="174"/>
      <c r="D21" s="174"/>
      <c r="E21" s="175"/>
    </row>
    <row r="22" spans="1:5" s="153" customFormat="1" ht="12" customHeight="1">
      <c r="A22" s="173" t="s">
        <v>36</v>
      </c>
      <c r="B22" s="118" t="s">
        <v>278</v>
      </c>
      <c r="C22" s="174"/>
      <c r="D22" s="174"/>
      <c r="E22" s="175"/>
    </row>
    <row r="23" spans="1:5" s="153" customFormat="1" ht="12" customHeight="1" thickBot="1">
      <c r="A23" s="173" t="s">
        <v>37</v>
      </c>
      <c r="B23" s="118" t="s">
        <v>279</v>
      </c>
      <c r="C23" s="174"/>
      <c r="D23" s="174"/>
      <c r="E23" s="175"/>
    </row>
    <row r="24" spans="1:5" s="153" customFormat="1" ht="12" customHeight="1" thickBot="1">
      <c r="A24" s="180" t="s">
        <v>4</v>
      </c>
      <c r="B24" s="130" t="s">
        <v>280</v>
      </c>
      <c r="C24" s="181"/>
      <c r="D24" s="181"/>
      <c r="E24" s="182"/>
    </row>
    <row r="25" spans="1:5" s="153" customFormat="1" ht="12" customHeight="1" thickBot="1">
      <c r="A25" s="180" t="s">
        <v>5</v>
      </c>
      <c r="B25" s="130" t="s">
        <v>281</v>
      </c>
      <c r="C25" s="168">
        <f>SUM(C26:C27)</f>
        <v>0</v>
      </c>
      <c r="D25" s="168">
        <f>SUM(D26:D27)</f>
        <v>0</v>
      </c>
      <c r="E25" s="169">
        <f>SUM(E26:E27)</f>
        <v>0</v>
      </c>
    </row>
    <row r="26" spans="1:5" s="153" customFormat="1" ht="12" customHeight="1">
      <c r="A26" s="183" t="s">
        <v>95</v>
      </c>
      <c r="B26" s="184" t="s">
        <v>277</v>
      </c>
      <c r="C26" s="185"/>
      <c r="D26" s="185"/>
      <c r="E26" s="186"/>
    </row>
    <row r="27" spans="1:5" s="153" customFormat="1" ht="12" customHeight="1">
      <c r="A27" s="183" t="s">
        <v>101</v>
      </c>
      <c r="B27" s="187" t="s">
        <v>282</v>
      </c>
      <c r="C27" s="188"/>
      <c r="D27" s="188"/>
      <c r="E27" s="189"/>
    </row>
    <row r="28" spans="1:5" s="153" customFormat="1" ht="12" customHeight="1" thickBot="1">
      <c r="A28" s="173" t="s">
        <v>103</v>
      </c>
      <c r="B28" s="190" t="s">
        <v>283</v>
      </c>
      <c r="C28" s="191"/>
      <c r="D28" s="191"/>
      <c r="E28" s="192"/>
    </row>
    <row r="29" spans="1:5" s="153" customFormat="1" ht="12" customHeight="1" thickBot="1">
      <c r="A29" s="180" t="s">
        <v>6</v>
      </c>
      <c r="B29" s="130" t="s">
        <v>284</v>
      </c>
      <c r="C29" s="168">
        <f>SUM(C30:C32)</f>
        <v>0</v>
      </c>
      <c r="D29" s="168">
        <f>SUM(D30:D32)</f>
        <v>0</v>
      </c>
      <c r="E29" s="169">
        <f>SUM(E30:E32)</f>
        <v>0</v>
      </c>
    </row>
    <row r="30" spans="1:5" s="153" customFormat="1" ht="12" customHeight="1">
      <c r="A30" s="183" t="s">
        <v>21</v>
      </c>
      <c r="B30" s="184" t="s">
        <v>121</v>
      </c>
      <c r="C30" s="185"/>
      <c r="D30" s="185"/>
      <c r="E30" s="186"/>
    </row>
    <row r="31" spans="1:5" s="153" customFormat="1" ht="12" customHeight="1">
      <c r="A31" s="183" t="s">
        <v>22</v>
      </c>
      <c r="B31" s="187" t="s">
        <v>122</v>
      </c>
      <c r="C31" s="188"/>
      <c r="D31" s="188"/>
      <c r="E31" s="189"/>
    </row>
    <row r="32" spans="1:5" s="153" customFormat="1" ht="12" customHeight="1" thickBot="1">
      <c r="A32" s="173" t="s">
        <v>23</v>
      </c>
      <c r="B32" s="193" t="s">
        <v>124</v>
      </c>
      <c r="C32" s="191"/>
      <c r="D32" s="191"/>
      <c r="E32" s="192"/>
    </row>
    <row r="33" spans="1:5" s="153" customFormat="1" ht="12" customHeight="1" thickBot="1">
      <c r="A33" s="180" t="s">
        <v>7</v>
      </c>
      <c r="B33" s="130" t="s">
        <v>285</v>
      </c>
      <c r="C33" s="181"/>
      <c r="D33" s="181">
        <v>2112</v>
      </c>
      <c r="E33" s="182"/>
    </row>
    <row r="34" spans="1:5" s="152" customFormat="1" ht="12" customHeight="1" thickBot="1">
      <c r="A34" s="180" t="s">
        <v>8</v>
      </c>
      <c r="B34" s="130" t="s">
        <v>286</v>
      </c>
      <c r="C34" s="181"/>
      <c r="D34" s="181"/>
      <c r="E34" s="182"/>
    </row>
    <row r="35" spans="1:5" s="152" customFormat="1" ht="12" customHeight="1" thickBot="1">
      <c r="A35" s="62" t="s">
        <v>9</v>
      </c>
      <c r="B35" s="130" t="s">
        <v>287</v>
      </c>
      <c r="C35" s="168">
        <f>+C8+C19+C24+C25+C29+C33+C34</f>
        <v>0</v>
      </c>
      <c r="D35" s="168">
        <f>+D8+D19+D24+D25+D29+D33+D34</f>
        <v>2112</v>
      </c>
      <c r="E35" s="169">
        <f>+E8+E19+E24+E25+E29+E33+E34</f>
        <v>0</v>
      </c>
    </row>
    <row r="36" spans="1:5" s="152" customFormat="1" ht="12" customHeight="1" thickBot="1">
      <c r="A36" s="194" t="s">
        <v>10</v>
      </c>
      <c r="B36" s="130" t="s">
        <v>288</v>
      </c>
      <c r="C36" s="168">
        <f>+C37+C38+C39</f>
        <v>35611</v>
      </c>
      <c r="D36" s="168">
        <f>+D37+D38+D39</f>
        <v>41064</v>
      </c>
      <c r="E36" s="169">
        <f>+E37+E38+E39</f>
        <v>0</v>
      </c>
    </row>
    <row r="37" spans="1:5" s="152" customFormat="1" ht="12" customHeight="1">
      <c r="A37" s="183" t="s">
        <v>289</v>
      </c>
      <c r="B37" s="184" t="s">
        <v>290</v>
      </c>
      <c r="C37" s="185"/>
      <c r="D37" s="185"/>
      <c r="E37" s="186"/>
    </row>
    <row r="38" spans="1:5" s="153" customFormat="1" ht="12" customHeight="1">
      <c r="A38" s="183" t="s">
        <v>291</v>
      </c>
      <c r="B38" s="187" t="s">
        <v>292</v>
      </c>
      <c r="C38" s="188"/>
      <c r="D38" s="188"/>
      <c r="E38" s="189"/>
    </row>
    <row r="39" spans="1:5" s="153" customFormat="1" ht="12" customHeight="1" thickBot="1">
      <c r="A39" s="173" t="s">
        <v>293</v>
      </c>
      <c r="B39" s="193" t="s">
        <v>294</v>
      </c>
      <c r="C39" s="191">
        <v>35611</v>
      </c>
      <c r="D39" s="191">
        <v>41064</v>
      </c>
      <c r="E39" s="192"/>
    </row>
    <row r="40" spans="1:5" s="153" customFormat="1" ht="15" customHeight="1" thickBot="1">
      <c r="A40" s="194" t="s">
        <v>11</v>
      </c>
      <c r="B40" s="195" t="s">
        <v>295</v>
      </c>
      <c r="C40" s="196">
        <f>+C35+C36</f>
        <v>35611</v>
      </c>
      <c r="D40" s="196">
        <f>+D35+D36</f>
        <v>43176</v>
      </c>
      <c r="E40" s="197">
        <f>+E35+E36</f>
        <v>0</v>
      </c>
    </row>
    <row r="41" spans="1:5" s="153" customFormat="1" ht="15" customHeight="1">
      <c r="A41" s="74"/>
      <c r="B41" s="75"/>
      <c r="C41" s="76"/>
      <c r="D41" s="76"/>
      <c r="E41" s="76"/>
    </row>
    <row r="42" spans="1:5" ht="13.5" thickBot="1">
      <c r="A42" s="77"/>
      <c r="B42" s="78"/>
      <c r="C42" s="79"/>
      <c r="D42" s="79"/>
      <c r="E42" s="79"/>
    </row>
    <row r="43" spans="1:5" s="151" customFormat="1" ht="16.5" customHeight="1" thickBot="1">
      <c r="A43" s="225" t="s">
        <v>240</v>
      </c>
      <c r="B43" s="226"/>
      <c r="C43" s="226"/>
      <c r="D43" s="226"/>
      <c r="E43" s="227"/>
    </row>
    <row r="44" spans="1:5" s="157" customFormat="1" ht="12" customHeight="1" thickBot="1">
      <c r="A44" s="180" t="s">
        <v>2</v>
      </c>
      <c r="B44" s="130" t="s">
        <v>296</v>
      </c>
      <c r="C44" s="168">
        <f>SUM(C45:C49)</f>
        <v>35611</v>
      </c>
      <c r="D44" s="168">
        <f>SUM(D45:D49)</f>
        <v>43176</v>
      </c>
      <c r="E44" s="198">
        <f>SUM(E45:E49)</f>
        <v>0</v>
      </c>
    </row>
    <row r="45" spans="1:5" ht="12" customHeight="1">
      <c r="A45" s="173" t="s">
        <v>28</v>
      </c>
      <c r="B45" s="131" t="s">
        <v>13</v>
      </c>
      <c r="C45" s="185">
        <v>26746</v>
      </c>
      <c r="D45" s="185">
        <v>32989</v>
      </c>
      <c r="E45" s="199"/>
    </row>
    <row r="46" spans="1:5" ht="12" customHeight="1">
      <c r="A46" s="173" t="s">
        <v>29</v>
      </c>
      <c r="B46" s="118" t="s">
        <v>63</v>
      </c>
      <c r="C46" s="200">
        <v>7535</v>
      </c>
      <c r="D46" s="200">
        <v>8857</v>
      </c>
      <c r="E46" s="201"/>
    </row>
    <row r="47" spans="1:5" ht="12" customHeight="1">
      <c r="A47" s="173" t="s">
        <v>30</v>
      </c>
      <c r="B47" s="118" t="s">
        <v>47</v>
      </c>
      <c r="C47" s="200">
        <v>1330</v>
      </c>
      <c r="D47" s="200">
        <v>1330</v>
      </c>
      <c r="E47" s="201"/>
    </row>
    <row r="48" spans="1:5" ht="12" customHeight="1">
      <c r="A48" s="173" t="s">
        <v>31</v>
      </c>
      <c r="B48" s="118" t="s">
        <v>64</v>
      </c>
      <c r="C48" s="200"/>
      <c r="D48" s="200"/>
      <c r="E48" s="201"/>
    </row>
    <row r="49" spans="1:5" ht="12" customHeight="1" thickBot="1">
      <c r="A49" s="173" t="s">
        <v>48</v>
      </c>
      <c r="B49" s="118" t="s">
        <v>65</v>
      </c>
      <c r="C49" s="200"/>
      <c r="D49" s="200"/>
      <c r="E49" s="201"/>
    </row>
    <row r="50" spans="1:5" ht="12" customHeight="1" thickBot="1">
      <c r="A50" s="180" t="s">
        <v>3</v>
      </c>
      <c r="B50" s="130" t="s">
        <v>297</v>
      </c>
      <c r="C50" s="168">
        <f>SUM(C51:C53)</f>
        <v>0</v>
      </c>
      <c r="D50" s="168">
        <f>SUM(D51:D53)</f>
        <v>0</v>
      </c>
      <c r="E50" s="198">
        <f>SUM(E51:E53)</f>
        <v>0</v>
      </c>
    </row>
    <row r="51" spans="1:5" s="157" customFormat="1" ht="12" customHeight="1">
      <c r="A51" s="173" t="s">
        <v>34</v>
      </c>
      <c r="B51" s="131" t="s">
        <v>71</v>
      </c>
      <c r="C51" s="185"/>
      <c r="D51" s="185"/>
      <c r="E51" s="199"/>
    </row>
    <row r="52" spans="1:5" ht="12" customHeight="1">
      <c r="A52" s="173" t="s">
        <v>35</v>
      </c>
      <c r="B52" s="118" t="s">
        <v>67</v>
      </c>
      <c r="C52" s="200"/>
      <c r="D52" s="200"/>
      <c r="E52" s="201"/>
    </row>
    <row r="53" spans="1:5" ht="12" customHeight="1">
      <c r="A53" s="173" t="s">
        <v>36</v>
      </c>
      <c r="B53" s="118" t="s">
        <v>298</v>
      </c>
      <c r="C53" s="200"/>
      <c r="D53" s="200"/>
      <c r="E53" s="201"/>
    </row>
    <row r="54" spans="1:5" ht="12" customHeight="1" thickBot="1">
      <c r="A54" s="173" t="s">
        <v>37</v>
      </c>
      <c r="B54" s="118" t="s">
        <v>299</v>
      </c>
      <c r="C54" s="200"/>
      <c r="D54" s="200"/>
      <c r="E54" s="201"/>
    </row>
    <row r="55" spans="1:5" ht="12" customHeight="1" thickBot="1">
      <c r="A55" s="180" t="s">
        <v>4</v>
      </c>
      <c r="B55" s="202" t="s">
        <v>300</v>
      </c>
      <c r="C55" s="168">
        <f>+C44+C50</f>
        <v>35611</v>
      </c>
      <c r="D55" s="168">
        <f>+D44+D50</f>
        <v>43176</v>
      </c>
      <c r="E55" s="198">
        <f>+E44+E50</f>
        <v>0</v>
      </c>
    </row>
    <row r="56" spans="1:5" ht="13.5" thickBot="1">
      <c r="C56" s="204"/>
      <c r="D56" s="204"/>
      <c r="E56" s="204"/>
    </row>
    <row r="57" spans="1:5" ht="15" customHeight="1" thickBot="1">
      <c r="A57" s="159" t="s">
        <v>268</v>
      </c>
      <c r="B57" s="160"/>
      <c r="C57" s="161" t="s">
        <v>301</v>
      </c>
      <c r="D57" s="161" t="s">
        <v>301</v>
      </c>
      <c r="E57" s="205"/>
    </row>
    <row r="58" spans="1:5" ht="14.25" customHeight="1" thickBot="1">
      <c r="A58" s="159" t="s">
        <v>269</v>
      </c>
      <c r="B58" s="160"/>
      <c r="C58" s="161"/>
      <c r="D58" s="161"/>
      <c r="E58" s="205"/>
    </row>
  </sheetData>
  <sheetProtection formatCells="0"/>
  <mergeCells count="4">
    <mergeCell ref="A7:E7"/>
    <mergeCell ref="A43:E43"/>
    <mergeCell ref="B2:D2"/>
    <mergeCell ref="B3:D3"/>
  </mergeCells>
  <phoneticPr fontId="1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M58"/>
  <sheetViews>
    <sheetView zoomScaleNormal="100" zoomScaleSheetLayoutView="145" workbookViewId="0">
      <selection activeCell="E2" sqref="E2"/>
    </sheetView>
  </sheetViews>
  <sheetFormatPr defaultRowHeight="12.75"/>
  <cols>
    <col min="1" max="1" width="18.6640625" style="203" customWidth="1"/>
    <col min="2" max="2" width="62" style="150" customWidth="1"/>
    <col min="3" max="5" width="15.83203125" style="150" customWidth="1"/>
    <col min="6" max="16384" width="9.33203125" style="150"/>
  </cols>
  <sheetData>
    <row r="1" spans="1:5" s="146" customFormat="1" ht="21" customHeight="1" thickBot="1">
      <c r="A1" s="50"/>
      <c r="B1" s="51"/>
      <c r="C1" s="145"/>
      <c r="D1" s="145"/>
      <c r="E1" s="164" t="s">
        <v>313</v>
      </c>
    </row>
    <row r="2" spans="1:5" s="147" customFormat="1" ht="25.5" customHeight="1">
      <c r="A2" s="53" t="s">
        <v>270</v>
      </c>
      <c r="B2" s="228" t="s">
        <v>302</v>
      </c>
      <c r="C2" s="229"/>
      <c r="D2" s="230"/>
      <c r="E2" s="165" t="s">
        <v>310</v>
      </c>
    </row>
    <row r="3" spans="1:5" s="147" customFormat="1" ht="24.75" thickBot="1">
      <c r="A3" s="55" t="s">
        <v>231</v>
      </c>
      <c r="B3" s="231" t="s">
        <v>232</v>
      </c>
      <c r="C3" s="234"/>
      <c r="D3" s="235"/>
      <c r="E3" s="166" t="s">
        <v>230</v>
      </c>
    </row>
    <row r="4" spans="1:5" s="149" customFormat="1" ht="15.95" customHeight="1" thickBot="1">
      <c r="A4" s="56"/>
      <c r="B4" s="56"/>
      <c r="C4" s="57"/>
      <c r="D4" s="57"/>
      <c r="E4" s="57" t="s">
        <v>233</v>
      </c>
    </row>
    <row r="5" spans="1:5" ht="24.75" thickBot="1">
      <c r="A5" s="58" t="s">
        <v>234</v>
      </c>
      <c r="B5" s="59" t="s">
        <v>235</v>
      </c>
      <c r="C5" s="60" t="s">
        <v>75</v>
      </c>
      <c r="D5" s="60" t="s">
        <v>76</v>
      </c>
      <c r="E5" s="61" t="s">
        <v>244</v>
      </c>
    </row>
    <row r="6" spans="1:5" s="151" customFormat="1" ht="12.95" customHeight="1" thickBot="1">
      <c r="A6" s="62" t="s">
        <v>245</v>
      </c>
      <c r="B6" s="63" t="s">
        <v>246</v>
      </c>
      <c r="C6" s="63" t="s">
        <v>247</v>
      </c>
      <c r="D6" s="64" t="s">
        <v>248</v>
      </c>
      <c r="E6" s="65" t="s">
        <v>249</v>
      </c>
    </row>
    <row r="7" spans="1:5" s="151" customFormat="1" ht="15.95" customHeight="1" thickBot="1">
      <c r="A7" s="225" t="s">
        <v>236</v>
      </c>
      <c r="B7" s="226"/>
      <c r="C7" s="226"/>
      <c r="D7" s="226"/>
      <c r="E7" s="227"/>
    </row>
    <row r="8" spans="1:5" s="152" customFormat="1" ht="12" customHeight="1" thickBot="1">
      <c r="A8" s="62" t="s">
        <v>2</v>
      </c>
      <c r="B8" s="167" t="s">
        <v>273</v>
      </c>
      <c r="C8" s="168">
        <f>SUM(C9:C18)</f>
        <v>0</v>
      </c>
      <c r="D8" s="206">
        <f>SUM(D9:D18)</f>
        <v>0</v>
      </c>
      <c r="E8" s="169">
        <f>SUM(E9:E18)</f>
        <v>0</v>
      </c>
    </row>
    <row r="9" spans="1:5" s="152" customFormat="1" ht="12" customHeight="1">
      <c r="A9" s="170" t="s">
        <v>28</v>
      </c>
      <c r="B9" s="116" t="s">
        <v>108</v>
      </c>
      <c r="C9" s="171"/>
      <c r="D9" s="207"/>
      <c r="E9" s="172"/>
    </row>
    <row r="10" spans="1:5" s="152" customFormat="1" ht="12" customHeight="1">
      <c r="A10" s="173" t="s">
        <v>29</v>
      </c>
      <c r="B10" s="118" t="s">
        <v>109</v>
      </c>
      <c r="C10" s="174"/>
      <c r="D10" s="208"/>
      <c r="E10" s="175"/>
    </row>
    <row r="11" spans="1:5" s="152" customFormat="1" ht="12" customHeight="1">
      <c r="A11" s="173" t="s">
        <v>30</v>
      </c>
      <c r="B11" s="118" t="s">
        <v>110</v>
      </c>
      <c r="C11" s="174"/>
      <c r="D11" s="208"/>
      <c r="E11" s="175"/>
    </row>
    <row r="12" spans="1:5" s="152" customFormat="1" ht="12" customHeight="1">
      <c r="A12" s="173" t="s">
        <v>31</v>
      </c>
      <c r="B12" s="118" t="s">
        <v>111</v>
      </c>
      <c r="C12" s="174"/>
      <c r="D12" s="208"/>
      <c r="E12" s="175"/>
    </row>
    <row r="13" spans="1:5" s="152" customFormat="1" ht="12" customHeight="1">
      <c r="A13" s="173" t="s">
        <v>48</v>
      </c>
      <c r="B13" s="118" t="s">
        <v>112</v>
      </c>
      <c r="C13" s="174"/>
      <c r="D13" s="208"/>
      <c r="E13" s="175"/>
    </row>
    <row r="14" spans="1:5" s="152" customFormat="1" ht="12" customHeight="1">
      <c r="A14" s="173" t="s">
        <v>32</v>
      </c>
      <c r="B14" s="118" t="s">
        <v>274</v>
      </c>
      <c r="C14" s="174"/>
      <c r="D14" s="208"/>
      <c r="E14" s="175"/>
    </row>
    <row r="15" spans="1:5" s="153" customFormat="1" ht="12" customHeight="1">
      <c r="A15" s="173" t="s">
        <v>33</v>
      </c>
      <c r="B15" s="132" t="s">
        <v>275</v>
      </c>
      <c r="C15" s="174"/>
      <c r="D15" s="208"/>
      <c r="E15" s="175"/>
    </row>
    <row r="16" spans="1:5" s="153" customFormat="1" ht="12" customHeight="1">
      <c r="A16" s="173" t="s">
        <v>40</v>
      </c>
      <c r="B16" s="118" t="s">
        <v>115</v>
      </c>
      <c r="C16" s="176"/>
      <c r="D16" s="209"/>
      <c r="E16" s="177"/>
    </row>
    <row r="17" spans="1:5" s="152" customFormat="1" ht="12" customHeight="1">
      <c r="A17" s="173" t="s">
        <v>41</v>
      </c>
      <c r="B17" s="118" t="s">
        <v>117</v>
      </c>
      <c r="C17" s="174"/>
      <c r="D17" s="208"/>
      <c r="E17" s="175"/>
    </row>
    <row r="18" spans="1:5" s="153" customFormat="1" ht="12" customHeight="1" thickBot="1">
      <c r="A18" s="173" t="s">
        <v>42</v>
      </c>
      <c r="B18" s="132" t="s">
        <v>119</v>
      </c>
      <c r="C18" s="178"/>
      <c r="D18" s="210"/>
      <c r="E18" s="179"/>
    </row>
    <row r="19" spans="1:5" s="153" customFormat="1" ht="12" customHeight="1" thickBot="1">
      <c r="A19" s="62" t="s">
        <v>3</v>
      </c>
      <c r="B19" s="167" t="s">
        <v>276</v>
      </c>
      <c r="C19" s="168">
        <f>SUM(C20:C22)</f>
        <v>0</v>
      </c>
      <c r="D19" s="206">
        <f>SUM(D20:D22)</f>
        <v>0</v>
      </c>
      <c r="E19" s="169">
        <f>SUM(E20:E22)</f>
        <v>0</v>
      </c>
    </row>
    <row r="20" spans="1:5" s="153" customFormat="1" ht="12" customHeight="1">
      <c r="A20" s="173" t="s">
        <v>34</v>
      </c>
      <c r="B20" s="131" t="s">
        <v>85</v>
      </c>
      <c r="C20" s="174"/>
      <c r="D20" s="208"/>
      <c r="E20" s="175"/>
    </row>
    <row r="21" spans="1:5" s="153" customFormat="1" ht="12" customHeight="1">
      <c r="A21" s="173" t="s">
        <v>35</v>
      </c>
      <c r="B21" s="118" t="s">
        <v>277</v>
      </c>
      <c r="C21" s="174"/>
      <c r="D21" s="208"/>
      <c r="E21" s="175"/>
    </row>
    <row r="22" spans="1:5" s="153" customFormat="1" ht="12" customHeight="1">
      <c r="A22" s="173" t="s">
        <v>36</v>
      </c>
      <c r="B22" s="118" t="s">
        <v>278</v>
      </c>
      <c r="C22" s="174"/>
      <c r="D22" s="208"/>
      <c r="E22" s="175"/>
    </row>
    <row r="23" spans="1:5" s="152" customFormat="1" ht="12" customHeight="1" thickBot="1">
      <c r="A23" s="173" t="s">
        <v>37</v>
      </c>
      <c r="B23" s="118" t="s">
        <v>304</v>
      </c>
      <c r="C23" s="174"/>
      <c r="D23" s="208"/>
      <c r="E23" s="175"/>
    </row>
    <row r="24" spans="1:5" s="152" customFormat="1" ht="12" customHeight="1" thickBot="1">
      <c r="A24" s="180" t="s">
        <v>4</v>
      </c>
      <c r="B24" s="130" t="s">
        <v>280</v>
      </c>
      <c r="C24" s="181"/>
      <c r="D24" s="211"/>
      <c r="E24" s="182"/>
    </row>
    <row r="25" spans="1:5" s="152" customFormat="1" ht="12" customHeight="1" thickBot="1">
      <c r="A25" s="180" t="s">
        <v>5</v>
      </c>
      <c r="B25" s="130" t="s">
        <v>281</v>
      </c>
      <c r="C25" s="168">
        <f>+C26+C27</f>
        <v>0</v>
      </c>
      <c r="D25" s="206">
        <f>+D26+D27</f>
        <v>0</v>
      </c>
      <c r="E25" s="169">
        <f>+E26+E27</f>
        <v>0</v>
      </c>
    </row>
    <row r="26" spans="1:5" s="152" customFormat="1" ht="12" customHeight="1">
      <c r="A26" s="183" t="s">
        <v>95</v>
      </c>
      <c r="B26" s="184" t="s">
        <v>277</v>
      </c>
      <c r="C26" s="185"/>
      <c r="D26" s="212"/>
      <c r="E26" s="186"/>
    </row>
    <row r="27" spans="1:5" s="152" customFormat="1" ht="12" customHeight="1">
      <c r="A27" s="183" t="s">
        <v>101</v>
      </c>
      <c r="B27" s="187" t="s">
        <v>282</v>
      </c>
      <c r="C27" s="188"/>
      <c r="D27" s="213"/>
      <c r="E27" s="189"/>
    </row>
    <row r="28" spans="1:5" s="152" customFormat="1" ht="12" customHeight="1" thickBot="1">
      <c r="A28" s="173" t="s">
        <v>103</v>
      </c>
      <c r="B28" s="190" t="s">
        <v>305</v>
      </c>
      <c r="C28" s="191"/>
      <c r="D28" s="214"/>
      <c r="E28" s="192"/>
    </row>
    <row r="29" spans="1:5" s="152" customFormat="1" ht="12" customHeight="1" thickBot="1">
      <c r="A29" s="180" t="s">
        <v>6</v>
      </c>
      <c r="B29" s="130" t="s">
        <v>284</v>
      </c>
      <c r="C29" s="168">
        <f>+C30+C31+C32</f>
        <v>0</v>
      </c>
      <c r="D29" s="206">
        <f>+D30+D31+D32</f>
        <v>0</v>
      </c>
      <c r="E29" s="169">
        <f>+E30+E31+E32</f>
        <v>0</v>
      </c>
    </row>
    <row r="30" spans="1:5" s="152" customFormat="1" ht="12" customHeight="1">
      <c r="A30" s="183" t="s">
        <v>21</v>
      </c>
      <c r="B30" s="184" t="s">
        <v>121</v>
      </c>
      <c r="C30" s="185"/>
      <c r="D30" s="212"/>
      <c r="E30" s="186"/>
    </row>
    <row r="31" spans="1:5" s="152" customFormat="1" ht="12" customHeight="1">
      <c r="A31" s="183" t="s">
        <v>22</v>
      </c>
      <c r="B31" s="187" t="s">
        <v>122</v>
      </c>
      <c r="C31" s="188"/>
      <c r="D31" s="213"/>
      <c r="E31" s="189"/>
    </row>
    <row r="32" spans="1:5" s="152" customFormat="1" ht="12" customHeight="1" thickBot="1">
      <c r="A32" s="173" t="s">
        <v>23</v>
      </c>
      <c r="B32" s="193" t="s">
        <v>124</v>
      </c>
      <c r="C32" s="191"/>
      <c r="D32" s="214"/>
      <c r="E32" s="192"/>
    </row>
    <row r="33" spans="1:13" s="152" customFormat="1" ht="12" customHeight="1" thickBot="1">
      <c r="A33" s="180" t="s">
        <v>7</v>
      </c>
      <c r="B33" s="130" t="s">
        <v>285</v>
      </c>
      <c r="C33" s="181"/>
      <c r="D33" s="211">
        <v>154</v>
      </c>
      <c r="E33" s="182"/>
    </row>
    <row r="34" spans="1:13" s="152" customFormat="1" ht="12" customHeight="1" thickBot="1">
      <c r="A34" s="180" t="s">
        <v>8</v>
      </c>
      <c r="B34" s="130" t="s">
        <v>286</v>
      </c>
      <c r="C34" s="181"/>
      <c r="D34" s="211"/>
      <c r="E34" s="182"/>
    </row>
    <row r="35" spans="1:13" s="152" customFormat="1" ht="12" customHeight="1" thickBot="1">
      <c r="A35" s="62" t="s">
        <v>9</v>
      </c>
      <c r="B35" s="130" t="s">
        <v>306</v>
      </c>
      <c r="C35" s="168">
        <f>+C8+C19+C24+C25+C29+C33+C34</f>
        <v>0</v>
      </c>
      <c r="D35" s="206">
        <f>+D8+D19+D24+D25+D29+D33+D34</f>
        <v>154</v>
      </c>
      <c r="E35" s="169">
        <f>+E8+E19+E24+E25+E29+E33+E34</f>
        <v>0</v>
      </c>
    </row>
    <row r="36" spans="1:13" s="153" customFormat="1" ht="12" customHeight="1" thickBot="1">
      <c r="A36" s="194" t="s">
        <v>10</v>
      </c>
      <c r="B36" s="130" t="s">
        <v>288</v>
      </c>
      <c r="C36" s="168">
        <f>+C37+C38+C39</f>
        <v>48143</v>
      </c>
      <c r="D36" s="206">
        <f>+D37+D38+D39</f>
        <v>14317</v>
      </c>
      <c r="E36" s="169">
        <f>+E37+E38+E39</f>
        <v>0</v>
      </c>
    </row>
    <row r="37" spans="1:13" s="153" customFormat="1" ht="15" customHeight="1">
      <c r="A37" s="183" t="s">
        <v>289</v>
      </c>
      <c r="B37" s="184" t="s">
        <v>290</v>
      </c>
      <c r="C37" s="185"/>
      <c r="D37" s="212"/>
      <c r="E37" s="186"/>
    </row>
    <row r="38" spans="1:13" s="153" customFormat="1" ht="15" customHeight="1">
      <c r="A38" s="183" t="s">
        <v>291</v>
      </c>
      <c r="B38" s="187" t="s">
        <v>292</v>
      </c>
      <c r="C38" s="188"/>
      <c r="D38" s="213"/>
      <c r="E38" s="189"/>
    </row>
    <row r="39" spans="1:13" ht="13.5" thickBot="1">
      <c r="A39" s="173" t="s">
        <v>293</v>
      </c>
      <c r="B39" s="193" t="s">
        <v>294</v>
      </c>
      <c r="C39" s="191">
        <v>48143</v>
      </c>
      <c r="D39" s="214">
        <v>14317</v>
      </c>
      <c r="E39" s="192"/>
    </row>
    <row r="40" spans="1:13" s="151" customFormat="1" ht="16.5" customHeight="1" thickBot="1">
      <c r="A40" s="194" t="s">
        <v>11</v>
      </c>
      <c r="B40" s="195" t="s">
        <v>295</v>
      </c>
      <c r="C40" s="196">
        <f>+C35+C36</f>
        <v>48143</v>
      </c>
      <c r="D40" s="215">
        <f>+D35+D36</f>
        <v>14471</v>
      </c>
      <c r="E40" s="197">
        <f>+E35+E36</f>
        <v>0</v>
      </c>
    </row>
    <row r="41" spans="1:13" s="157" customFormat="1" ht="12" customHeight="1">
      <c r="A41" s="74"/>
      <c r="B41" s="75"/>
      <c r="C41" s="76"/>
      <c r="D41" s="76"/>
      <c r="E41" s="76"/>
    </row>
    <row r="42" spans="1:13" ht="12" customHeight="1" thickBot="1">
      <c r="A42" s="77"/>
      <c r="B42" s="78"/>
      <c r="C42" s="79"/>
      <c r="D42" s="79"/>
      <c r="E42" s="79"/>
    </row>
    <row r="43" spans="1:13" ht="12" customHeight="1" thickBot="1">
      <c r="A43" s="225" t="s">
        <v>240</v>
      </c>
      <c r="B43" s="226"/>
      <c r="C43" s="226"/>
      <c r="D43" s="226"/>
      <c r="E43" s="227"/>
    </row>
    <row r="44" spans="1:13" ht="12" customHeight="1" thickBot="1">
      <c r="A44" s="180" t="s">
        <v>2</v>
      </c>
      <c r="B44" s="130" t="s">
        <v>296</v>
      </c>
      <c r="C44" s="168">
        <f>SUM(C45:C49)</f>
        <v>48143</v>
      </c>
      <c r="D44" s="168">
        <f>SUM(D45:D49)</f>
        <v>48471</v>
      </c>
      <c r="E44" s="169">
        <f>SUM(E45:E49)</f>
        <v>0</v>
      </c>
    </row>
    <row r="45" spans="1:13" ht="12" customHeight="1">
      <c r="A45" s="173" t="s">
        <v>28</v>
      </c>
      <c r="B45" s="131" t="s">
        <v>13</v>
      </c>
      <c r="C45" s="185">
        <v>34411</v>
      </c>
      <c r="D45" s="185">
        <v>37183</v>
      </c>
      <c r="E45" s="186"/>
      <c r="M45" s="150">
        <f>15000/60</f>
        <v>250</v>
      </c>
    </row>
    <row r="46" spans="1:13" ht="12" customHeight="1">
      <c r="A46" s="173" t="s">
        <v>29</v>
      </c>
      <c r="B46" s="118" t="s">
        <v>63</v>
      </c>
      <c r="C46" s="200">
        <v>9317</v>
      </c>
      <c r="D46" s="200">
        <v>9190</v>
      </c>
      <c r="E46" s="216"/>
      <c r="M46" s="150">
        <f>+M45/8</f>
        <v>31.25</v>
      </c>
    </row>
    <row r="47" spans="1:13" ht="12" customHeight="1">
      <c r="A47" s="173" t="s">
        <v>30</v>
      </c>
      <c r="B47" s="118" t="s">
        <v>47</v>
      </c>
      <c r="C47" s="200">
        <v>4415</v>
      </c>
      <c r="D47" s="200">
        <v>2098</v>
      </c>
      <c r="E47" s="216"/>
    </row>
    <row r="48" spans="1:13" s="157" customFormat="1" ht="12" customHeight="1">
      <c r="A48" s="173" t="s">
        <v>31</v>
      </c>
      <c r="B48" s="118" t="s">
        <v>64</v>
      </c>
      <c r="C48" s="200"/>
      <c r="D48" s="200"/>
      <c r="E48" s="216"/>
    </row>
    <row r="49" spans="1:5" ht="12" customHeight="1" thickBot="1">
      <c r="A49" s="173" t="s">
        <v>48</v>
      </c>
      <c r="B49" s="118" t="s">
        <v>65</v>
      </c>
      <c r="C49" s="200"/>
      <c r="D49" s="200"/>
      <c r="E49" s="216"/>
    </row>
    <row r="50" spans="1:5" ht="12" customHeight="1" thickBot="1">
      <c r="A50" s="180" t="s">
        <v>3</v>
      </c>
      <c r="B50" s="130" t="s">
        <v>297</v>
      </c>
      <c r="C50" s="168">
        <f>SUM(C51:C53)</f>
        <v>0</v>
      </c>
      <c r="D50" s="168">
        <f>SUM(D51:D53)</f>
        <v>0</v>
      </c>
      <c r="E50" s="169">
        <f>SUM(E51:E53)</f>
        <v>0</v>
      </c>
    </row>
    <row r="51" spans="1:5" ht="12" customHeight="1">
      <c r="A51" s="173" t="s">
        <v>34</v>
      </c>
      <c r="B51" s="131" t="s">
        <v>71</v>
      </c>
      <c r="C51" s="185"/>
      <c r="D51" s="185"/>
      <c r="E51" s="186"/>
    </row>
    <row r="52" spans="1:5" ht="12" customHeight="1">
      <c r="A52" s="173" t="s">
        <v>35</v>
      </c>
      <c r="B52" s="118" t="s">
        <v>67</v>
      </c>
      <c r="C52" s="200"/>
      <c r="D52" s="200"/>
      <c r="E52" s="216"/>
    </row>
    <row r="53" spans="1:5" ht="15" customHeight="1">
      <c r="A53" s="173" t="s">
        <v>36</v>
      </c>
      <c r="B53" s="118" t="s">
        <v>298</v>
      </c>
      <c r="C53" s="200"/>
      <c r="D53" s="200"/>
      <c r="E53" s="216"/>
    </row>
    <row r="54" spans="1:5" ht="13.5" thickBot="1">
      <c r="A54" s="173" t="s">
        <v>37</v>
      </c>
      <c r="B54" s="118" t="s">
        <v>307</v>
      </c>
      <c r="C54" s="200"/>
      <c r="D54" s="200"/>
      <c r="E54" s="216"/>
    </row>
    <row r="55" spans="1:5" ht="15" customHeight="1" thickBot="1">
      <c r="A55" s="180" t="s">
        <v>4</v>
      </c>
      <c r="B55" s="202" t="s">
        <v>300</v>
      </c>
      <c r="C55" s="196">
        <f>+C44+C50</f>
        <v>48143</v>
      </c>
      <c r="D55" s="196">
        <f>+D44+D50</f>
        <v>48471</v>
      </c>
      <c r="E55" s="197">
        <f>+E44+E50</f>
        <v>0</v>
      </c>
    </row>
    <row r="56" spans="1:5" ht="13.5" thickBot="1">
      <c r="C56" s="204"/>
      <c r="D56" s="204"/>
      <c r="E56" s="204"/>
    </row>
    <row r="57" spans="1:5" ht="13.5" thickBot="1">
      <c r="A57" s="159" t="s">
        <v>268</v>
      </c>
      <c r="B57" s="160"/>
      <c r="C57" s="161" t="s">
        <v>308</v>
      </c>
      <c r="D57" s="161" t="s">
        <v>308</v>
      </c>
      <c r="E57" s="205"/>
    </row>
    <row r="58" spans="1:5" ht="13.5" thickBot="1">
      <c r="A58" s="159" t="s">
        <v>269</v>
      </c>
      <c r="B58" s="160"/>
      <c r="C58" s="161"/>
      <c r="D58" s="161"/>
      <c r="E58" s="205"/>
    </row>
  </sheetData>
  <sheetProtection formatCells="0"/>
  <mergeCells count="4">
    <mergeCell ref="A7:E7"/>
    <mergeCell ref="A43:E43"/>
    <mergeCell ref="B2:D2"/>
    <mergeCell ref="B3:D3"/>
  </mergeCells>
  <phoneticPr fontId="1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RowHeight="12.75"/>
  <cols>
    <col min="1" max="1" width="18.6640625" style="203" customWidth="1"/>
    <col min="2" max="2" width="62" style="150" customWidth="1"/>
    <col min="3" max="5" width="15.83203125" style="150" customWidth="1"/>
    <col min="6" max="16384" width="9.33203125" style="150"/>
  </cols>
  <sheetData>
    <row r="1" spans="1:5" s="146" customFormat="1" ht="21" customHeight="1" thickBot="1">
      <c r="A1" s="50"/>
      <c r="B1" s="51"/>
      <c r="C1" s="145"/>
      <c r="D1" s="145"/>
      <c r="E1" s="164" t="s">
        <v>314</v>
      </c>
    </row>
    <row r="2" spans="1:5" s="147" customFormat="1" ht="25.5" customHeight="1">
      <c r="A2" s="53" t="s">
        <v>270</v>
      </c>
      <c r="B2" s="228" t="s">
        <v>309</v>
      </c>
      <c r="C2" s="229"/>
      <c r="D2" s="230"/>
      <c r="E2" s="165" t="s">
        <v>315</v>
      </c>
    </row>
    <row r="3" spans="1:5" s="147" customFormat="1" ht="24.75" thickBot="1">
      <c r="A3" s="55" t="s">
        <v>231</v>
      </c>
      <c r="B3" s="231" t="s">
        <v>232</v>
      </c>
      <c r="C3" s="234"/>
      <c r="D3" s="235"/>
      <c r="E3" s="166" t="s">
        <v>230</v>
      </c>
    </row>
    <row r="4" spans="1:5" s="149" customFormat="1" ht="15.95" customHeight="1" thickBot="1">
      <c r="A4" s="56"/>
      <c r="B4" s="56"/>
      <c r="C4" s="57"/>
      <c r="D4" s="57"/>
      <c r="E4" s="57" t="s">
        <v>233</v>
      </c>
    </row>
    <row r="5" spans="1:5" ht="24.75" thickBot="1">
      <c r="A5" s="58" t="s">
        <v>234</v>
      </c>
      <c r="B5" s="59" t="s">
        <v>235</v>
      </c>
      <c r="C5" s="60" t="s">
        <v>75</v>
      </c>
      <c r="D5" s="60" t="s">
        <v>76</v>
      </c>
      <c r="E5" s="61" t="s">
        <v>244</v>
      </c>
    </row>
    <row r="6" spans="1:5" s="151" customFormat="1" ht="12.95" customHeight="1" thickBot="1">
      <c r="A6" s="62" t="s">
        <v>245</v>
      </c>
      <c r="B6" s="63" t="s">
        <v>246</v>
      </c>
      <c r="C6" s="63" t="s">
        <v>247</v>
      </c>
      <c r="D6" s="64" t="s">
        <v>248</v>
      </c>
      <c r="E6" s="65" t="s">
        <v>249</v>
      </c>
    </row>
    <row r="7" spans="1:5" s="151" customFormat="1" ht="15.95" customHeight="1" thickBot="1">
      <c r="A7" s="225" t="s">
        <v>236</v>
      </c>
      <c r="B7" s="226"/>
      <c r="C7" s="226"/>
      <c r="D7" s="226"/>
      <c r="E7" s="227"/>
    </row>
    <row r="8" spans="1:5" s="152" customFormat="1" ht="12" customHeight="1" thickBot="1">
      <c r="A8" s="62" t="s">
        <v>2</v>
      </c>
      <c r="B8" s="167" t="s">
        <v>273</v>
      </c>
      <c r="C8" s="168">
        <f>SUM(C9:C18)</f>
        <v>4500</v>
      </c>
      <c r="D8" s="206">
        <f>SUM(D9:D18)</f>
        <v>5342</v>
      </c>
      <c r="E8" s="169">
        <f>SUM(E9:E18)</f>
        <v>0</v>
      </c>
    </row>
    <row r="9" spans="1:5" s="152" customFormat="1" ht="12" customHeight="1">
      <c r="A9" s="170" t="s">
        <v>28</v>
      </c>
      <c r="B9" s="116" t="s">
        <v>108</v>
      </c>
      <c r="C9" s="171"/>
      <c r="D9" s="207"/>
      <c r="E9" s="172"/>
    </row>
    <row r="10" spans="1:5" s="152" customFormat="1" ht="12" customHeight="1">
      <c r="A10" s="173" t="s">
        <v>29</v>
      </c>
      <c r="B10" s="118" t="s">
        <v>109</v>
      </c>
      <c r="C10" s="174"/>
      <c r="D10" s="208"/>
      <c r="E10" s="175"/>
    </row>
    <row r="11" spans="1:5" s="152" customFormat="1" ht="12" customHeight="1">
      <c r="A11" s="173" t="s">
        <v>30</v>
      </c>
      <c r="B11" s="118" t="s">
        <v>110</v>
      </c>
      <c r="C11" s="174"/>
      <c r="D11" s="208"/>
      <c r="E11" s="175"/>
    </row>
    <row r="12" spans="1:5" s="152" customFormat="1" ht="12" customHeight="1">
      <c r="A12" s="173" t="s">
        <v>31</v>
      </c>
      <c r="B12" s="118" t="s">
        <v>111</v>
      </c>
      <c r="C12" s="174"/>
      <c r="D12" s="208"/>
      <c r="E12" s="175"/>
    </row>
    <row r="13" spans="1:5" s="152" customFormat="1" ht="12" customHeight="1">
      <c r="A13" s="173" t="s">
        <v>48</v>
      </c>
      <c r="B13" s="118" t="s">
        <v>112</v>
      </c>
      <c r="C13" s="174">
        <v>4500</v>
      </c>
      <c r="D13" s="208">
        <v>5342</v>
      </c>
      <c r="E13" s="175"/>
    </row>
    <row r="14" spans="1:5" s="152" customFormat="1" ht="12" customHeight="1">
      <c r="A14" s="173" t="s">
        <v>32</v>
      </c>
      <c r="B14" s="118" t="s">
        <v>274</v>
      </c>
      <c r="C14" s="174"/>
      <c r="D14" s="208"/>
      <c r="E14" s="175"/>
    </row>
    <row r="15" spans="1:5" s="153" customFormat="1" ht="12" customHeight="1">
      <c r="A15" s="173" t="s">
        <v>33</v>
      </c>
      <c r="B15" s="132" t="s">
        <v>275</v>
      </c>
      <c r="C15" s="174"/>
      <c r="D15" s="208"/>
      <c r="E15" s="175"/>
    </row>
    <row r="16" spans="1:5" s="153" customFormat="1" ht="12" customHeight="1">
      <c r="A16" s="173" t="s">
        <v>40</v>
      </c>
      <c r="B16" s="118" t="s">
        <v>115</v>
      </c>
      <c r="C16" s="176"/>
      <c r="D16" s="209"/>
      <c r="E16" s="177"/>
    </row>
    <row r="17" spans="1:5" s="152" customFormat="1" ht="12" customHeight="1">
      <c r="A17" s="173" t="s">
        <v>41</v>
      </c>
      <c r="B17" s="118" t="s">
        <v>117</v>
      </c>
      <c r="C17" s="174"/>
      <c r="D17" s="208"/>
      <c r="E17" s="175"/>
    </row>
    <row r="18" spans="1:5" s="153" customFormat="1" ht="12" customHeight="1" thickBot="1">
      <c r="A18" s="173" t="s">
        <v>42</v>
      </c>
      <c r="B18" s="132" t="s">
        <v>119</v>
      </c>
      <c r="C18" s="178"/>
      <c r="D18" s="210"/>
      <c r="E18" s="179"/>
    </row>
    <row r="19" spans="1:5" s="153" customFormat="1" ht="12" customHeight="1" thickBot="1">
      <c r="A19" s="62" t="s">
        <v>3</v>
      </c>
      <c r="B19" s="167" t="s">
        <v>276</v>
      </c>
      <c r="C19" s="168">
        <f>SUM(C20:C22)</f>
        <v>0</v>
      </c>
      <c r="D19" s="206">
        <f>SUM(D20:D22)</f>
        <v>0</v>
      </c>
      <c r="E19" s="169">
        <f>SUM(E20:E22)</f>
        <v>0</v>
      </c>
    </row>
    <row r="20" spans="1:5" s="153" customFormat="1" ht="12" customHeight="1">
      <c r="A20" s="173" t="s">
        <v>34</v>
      </c>
      <c r="B20" s="131" t="s">
        <v>85</v>
      </c>
      <c r="C20" s="174"/>
      <c r="D20" s="208"/>
      <c r="E20" s="175"/>
    </row>
    <row r="21" spans="1:5" s="153" customFormat="1" ht="12" customHeight="1">
      <c r="A21" s="173" t="s">
        <v>35</v>
      </c>
      <c r="B21" s="118" t="s">
        <v>277</v>
      </c>
      <c r="C21" s="174"/>
      <c r="D21" s="208"/>
      <c r="E21" s="175"/>
    </row>
    <row r="22" spans="1:5" s="153" customFormat="1" ht="12" customHeight="1">
      <c r="A22" s="173" t="s">
        <v>36</v>
      </c>
      <c r="B22" s="118" t="s">
        <v>278</v>
      </c>
      <c r="C22" s="174"/>
      <c r="D22" s="208"/>
      <c r="E22" s="175"/>
    </row>
    <row r="23" spans="1:5" s="152" customFormat="1" ht="12" customHeight="1" thickBot="1">
      <c r="A23" s="173" t="s">
        <v>37</v>
      </c>
      <c r="B23" s="118" t="s">
        <v>304</v>
      </c>
      <c r="C23" s="174"/>
      <c r="D23" s="208"/>
      <c r="E23" s="175"/>
    </row>
    <row r="24" spans="1:5" s="152" customFormat="1" ht="12" customHeight="1" thickBot="1">
      <c r="A24" s="180" t="s">
        <v>4</v>
      </c>
      <c r="B24" s="130" t="s">
        <v>280</v>
      </c>
      <c r="C24" s="181"/>
      <c r="D24" s="211"/>
      <c r="E24" s="182"/>
    </row>
    <row r="25" spans="1:5" s="152" customFormat="1" ht="12" customHeight="1" thickBot="1">
      <c r="A25" s="180" t="s">
        <v>5</v>
      </c>
      <c r="B25" s="130" t="s">
        <v>281</v>
      </c>
      <c r="C25" s="168">
        <f>+C26+C27</f>
        <v>0</v>
      </c>
      <c r="D25" s="206">
        <f>+D26+D27</f>
        <v>0</v>
      </c>
      <c r="E25" s="169">
        <f>+E26+E27</f>
        <v>0</v>
      </c>
    </row>
    <row r="26" spans="1:5" s="152" customFormat="1" ht="12" customHeight="1">
      <c r="A26" s="183" t="s">
        <v>95</v>
      </c>
      <c r="B26" s="184" t="s">
        <v>277</v>
      </c>
      <c r="C26" s="185"/>
      <c r="D26" s="212"/>
      <c r="E26" s="186"/>
    </row>
    <row r="27" spans="1:5" s="152" customFormat="1" ht="12" customHeight="1">
      <c r="A27" s="183" t="s">
        <v>101</v>
      </c>
      <c r="B27" s="187" t="s">
        <v>282</v>
      </c>
      <c r="C27" s="188"/>
      <c r="D27" s="213"/>
      <c r="E27" s="189"/>
    </row>
    <row r="28" spans="1:5" s="152" customFormat="1" ht="12" customHeight="1" thickBot="1">
      <c r="A28" s="173" t="s">
        <v>103</v>
      </c>
      <c r="B28" s="190" t="s">
        <v>305</v>
      </c>
      <c r="C28" s="191"/>
      <c r="D28" s="214"/>
      <c r="E28" s="192"/>
    </row>
    <row r="29" spans="1:5" s="152" customFormat="1" ht="12" customHeight="1" thickBot="1">
      <c r="A29" s="180" t="s">
        <v>6</v>
      </c>
      <c r="B29" s="130" t="s">
        <v>284</v>
      </c>
      <c r="C29" s="168">
        <f>+C30+C31+C32</f>
        <v>0</v>
      </c>
      <c r="D29" s="206">
        <f>+D30+D31+D32</f>
        <v>0</v>
      </c>
      <c r="E29" s="169">
        <f>+E30+E31+E32</f>
        <v>0</v>
      </c>
    </row>
    <row r="30" spans="1:5" s="152" customFormat="1" ht="12" customHeight="1">
      <c r="A30" s="183" t="s">
        <v>21</v>
      </c>
      <c r="B30" s="184" t="s">
        <v>121</v>
      </c>
      <c r="C30" s="185"/>
      <c r="D30" s="212"/>
      <c r="E30" s="186"/>
    </row>
    <row r="31" spans="1:5" s="152" customFormat="1" ht="12" customHeight="1">
      <c r="A31" s="183" t="s">
        <v>22</v>
      </c>
      <c r="B31" s="187" t="s">
        <v>122</v>
      </c>
      <c r="C31" s="188"/>
      <c r="D31" s="213"/>
      <c r="E31" s="189"/>
    </row>
    <row r="32" spans="1:5" s="152" customFormat="1" ht="12" customHeight="1" thickBot="1">
      <c r="A32" s="173" t="s">
        <v>23</v>
      </c>
      <c r="B32" s="193" t="s">
        <v>124</v>
      </c>
      <c r="C32" s="191"/>
      <c r="D32" s="214"/>
      <c r="E32" s="192"/>
    </row>
    <row r="33" spans="1:5" s="152" customFormat="1" ht="12" customHeight="1" thickBot="1">
      <c r="A33" s="180" t="s">
        <v>7</v>
      </c>
      <c r="B33" s="130" t="s">
        <v>285</v>
      </c>
      <c r="C33" s="181"/>
      <c r="D33" s="211">
        <v>304</v>
      </c>
      <c r="E33" s="182"/>
    </row>
    <row r="34" spans="1:5" s="152" customFormat="1" ht="12" customHeight="1" thickBot="1">
      <c r="A34" s="180" t="s">
        <v>8</v>
      </c>
      <c r="B34" s="130" t="s">
        <v>286</v>
      </c>
      <c r="C34" s="181"/>
      <c r="D34" s="211"/>
      <c r="E34" s="182"/>
    </row>
    <row r="35" spans="1:5" s="152" customFormat="1" ht="12" customHeight="1" thickBot="1">
      <c r="A35" s="62" t="s">
        <v>9</v>
      </c>
      <c r="B35" s="130" t="s">
        <v>306</v>
      </c>
      <c r="C35" s="168">
        <f>+C8+C19+C24+C25+C29+C33+C34</f>
        <v>4500</v>
      </c>
      <c r="D35" s="206">
        <f>+D8+D19+D24+D25+D29+D33+D34</f>
        <v>5646</v>
      </c>
      <c r="E35" s="169">
        <f>+E8+E19+E24+E25+E29+E33+E34</f>
        <v>0</v>
      </c>
    </row>
    <row r="36" spans="1:5" s="153" customFormat="1" ht="12" customHeight="1" thickBot="1">
      <c r="A36" s="194" t="s">
        <v>10</v>
      </c>
      <c r="B36" s="130" t="s">
        <v>288</v>
      </c>
      <c r="C36" s="168">
        <f>+C37+C38+C39</f>
        <v>15598</v>
      </c>
      <c r="D36" s="206">
        <f>+D37+D38+D39</f>
        <v>15533</v>
      </c>
      <c r="E36" s="169">
        <f>+E37+E38+E39</f>
        <v>0</v>
      </c>
    </row>
    <row r="37" spans="1:5" s="153" customFormat="1" ht="15" customHeight="1">
      <c r="A37" s="183" t="s">
        <v>289</v>
      </c>
      <c r="B37" s="184" t="s">
        <v>290</v>
      </c>
      <c r="C37" s="185"/>
      <c r="D37" s="212"/>
      <c r="E37" s="186"/>
    </row>
    <row r="38" spans="1:5" s="153" customFormat="1" ht="15" customHeight="1">
      <c r="A38" s="183" t="s">
        <v>291</v>
      </c>
      <c r="B38" s="187" t="s">
        <v>292</v>
      </c>
      <c r="C38" s="188"/>
      <c r="D38" s="213"/>
      <c r="E38" s="189"/>
    </row>
    <row r="39" spans="1:5" ht="13.5" thickBot="1">
      <c r="A39" s="173" t="s">
        <v>293</v>
      </c>
      <c r="B39" s="193" t="s">
        <v>294</v>
      </c>
      <c r="C39" s="191">
        <v>15598</v>
      </c>
      <c r="D39" s="214">
        <v>15533</v>
      </c>
      <c r="E39" s="192"/>
    </row>
    <row r="40" spans="1:5" s="151" customFormat="1" ht="16.5" customHeight="1" thickBot="1">
      <c r="A40" s="194" t="s">
        <v>11</v>
      </c>
      <c r="B40" s="195" t="s">
        <v>295</v>
      </c>
      <c r="C40" s="196">
        <f>+C35+C36</f>
        <v>20098</v>
      </c>
      <c r="D40" s="215">
        <f>+D35+D36</f>
        <v>21179</v>
      </c>
      <c r="E40" s="197">
        <f>+E35+E36</f>
        <v>0</v>
      </c>
    </row>
    <row r="41" spans="1:5" s="157" customFormat="1" ht="12" customHeight="1">
      <c r="A41" s="74"/>
      <c r="B41" s="75"/>
      <c r="C41" s="76"/>
      <c r="D41" s="76"/>
      <c r="E41" s="76"/>
    </row>
    <row r="42" spans="1:5" ht="12" customHeight="1" thickBot="1">
      <c r="A42" s="77"/>
      <c r="B42" s="78"/>
      <c r="C42" s="79"/>
      <c r="D42" s="79"/>
      <c r="E42" s="79"/>
    </row>
    <row r="43" spans="1:5" ht="12" customHeight="1" thickBot="1">
      <c r="A43" s="225" t="s">
        <v>240</v>
      </c>
      <c r="B43" s="226"/>
      <c r="C43" s="226"/>
      <c r="D43" s="226"/>
      <c r="E43" s="227"/>
    </row>
    <row r="44" spans="1:5" ht="12" customHeight="1" thickBot="1">
      <c r="A44" s="180" t="s">
        <v>2</v>
      </c>
      <c r="B44" s="130" t="s">
        <v>296</v>
      </c>
      <c r="C44" s="168">
        <f>SUM(C45:C49)</f>
        <v>20098</v>
      </c>
      <c r="D44" s="168">
        <f>SUM(D45:D49)</f>
        <v>21179</v>
      </c>
      <c r="E44" s="169">
        <f>SUM(E45:E49)</f>
        <v>0</v>
      </c>
    </row>
    <row r="45" spans="1:5" ht="12" customHeight="1">
      <c r="A45" s="173" t="s">
        <v>28</v>
      </c>
      <c r="B45" s="131" t="s">
        <v>13</v>
      </c>
      <c r="C45" s="185">
        <v>11228</v>
      </c>
      <c r="D45" s="185">
        <v>13960</v>
      </c>
      <c r="E45" s="185"/>
    </row>
    <row r="46" spans="1:5" ht="12" customHeight="1">
      <c r="A46" s="173" t="s">
        <v>29</v>
      </c>
      <c r="B46" s="118" t="s">
        <v>63</v>
      </c>
      <c r="C46" s="200">
        <v>3050</v>
      </c>
      <c r="D46" s="200">
        <v>3483</v>
      </c>
      <c r="E46" s="200"/>
    </row>
    <row r="47" spans="1:5" ht="12" customHeight="1">
      <c r="A47" s="173" t="s">
        <v>30</v>
      </c>
      <c r="B47" s="118" t="s">
        <v>47</v>
      </c>
      <c r="C47" s="200">
        <v>5820</v>
      </c>
      <c r="D47" s="200">
        <v>3736</v>
      </c>
      <c r="E47" s="200"/>
    </row>
    <row r="48" spans="1:5" s="157" customFormat="1" ht="12" customHeight="1">
      <c r="A48" s="173" t="s">
        <v>31</v>
      </c>
      <c r="B48" s="118" t="s">
        <v>64</v>
      </c>
      <c r="C48" s="200"/>
      <c r="D48" s="200"/>
      <c r="E48" s="216"/>
    </row>
    <row r="49" spans="1:5" ht="12" customHeight="1" thickBot="1">
      <c r="A49" s="173" t="s">
        <v>48</v>
      </c>
      <c r="B49" s="118" t="s">
        <v>65</v>
      </c>
      <c r="C49" s="200"/>
      <c r="D49" s="200"/>
      <c r="E49" s="216"/>
    </row>
    <row r="50" spans="1:5" ht="12" customHeight="1" thickBot="1">
      <c r="A50" s="180" t="s">
        <v>3</v>
      </c>
      <c r="B50" s="130" t="s">
        <v>297</v>
      </c>
      <c r="C50" s="168">
        <f>SUM(C51:C53)</f>
        <v>0</v>
      </c>
      <c r="D50" s="168">
        <f>SUM(D51:D53)</f>
        <v>0</v>
      </c>
      <c r="E50" s="169">
        <f>SUM(E51:E53)</f>
        <v>0</v>
      </c>
    </row>
    <row r="51" spans="1:5" ht="12" customHeight="1">
      <c r="A51" s="173" t="s">
        <v>34</v>
      </c>
      <c r="B51" s="131" t="s">
        <v>71</v>
      </c>
      <c r="C51" s="185"/>
      <c r="D51" s="185"/>
      <c r="E51" s="186"/>
    </row>
    <row r="52" spans="1:5" ht="12" customHeight="1">
      <c r="A52" s="173" t="s">
        <v>35</v>
      </c>
      <c r="B52" s="118" t="s">
        <v>67</v>
      </c>
      <c r="C52" s="200"/>
      <c r="D52" s="200"/>
      <c r="E52" s="216"/>
    </row>
    <row r="53" spans="1:5" ht="15" customHeight="1">
      <c r="A53" s="173" t="s">
        <v>36</v>
      </c>
      <c r="B53" s="118" t="s">
        <v>298</v>
      </c>
      <c r="C53" s="200"/>
      <c r="D53" s="200"/>
      <c r="E53" s="216"/>
    </row>
    <row r="54" spans="1:5" ht="13.5" thickBot="1">
      <c r="A54" s="173" t="s">
        <v>37</v>
      </c>
      <c r="B54" s="118" t="s">
        <v>307</v>
      </c>
      <c r="C54" s="200"/>
      <c r="D54" s="200"/>
      <c r="E54" s="216"/>
    </row>
    <row r="55" spans="1:5" ht="15" customHeight="1" thickBot="1">
      <c r="A55" s="180" t="s">
        <v>4</v>
      </c>
      <c r="B55" s="202" t="s">
        <v>300</v>
      </c>
      <c r="C55" s="196">
        <f>+C44+C50</f>
        <v>20098</v>
      </c>
      <c r="D55" s="196">
        <f>+D44+D50</f>
        <v>21179</v>
      </c>
      <c r="E55" s="197">
        <f>+E44+E50</f>
        <v>0</v>
      </c>
    </row>
    <row r="56" spans="1:5" ht="13.5" thickBot="1">
      <c r="C56" s="204"/>
      <c r="D56" s="204"/>
      <c r="E56" s="204"/>
    </row>
    <row r="57" spans="1:5" ht="13.5" thickBot="1">
      <c r="A57" s="159" t="s">
        <v>268</v>
      </c>
      <c r="B57" s="160"/>
      <c r="C57" s="161">
        <v>6</v>
      </c>
      <c r="D57" s="161">
        <v>6</v>
      </c>
      <c r="E57" s="205"/>
    </row>
    <row r="58" spans="1:5" ht="13.5" thickBot="1">
      <c r="A58" s="159" t="s">
        <v>269</v>
      </c>
      <c r="B58" s="160"/>
      <c r="C58" s="161"/>
      <c r="D58" s="161"/>
      <c r="E58" s="205"/>
    </row>
  </sheetData>
  <sheetProtection formatCells="0"/>
  <mergeCells count="4">
    <mergeCell ref="B2:D2"/>
    <mergeCell ref="B3:D3"/>
    <mergeCell ref="A7:E7"/>
    <mergeCell ref="A43:E43"/>
  </mergeCells>
  <phoneticPr fontId="1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1.mell.</vt:lpstr>
      <vt:lpstr>2. mell.</vt:lpstr>
      <vt:lpstr>3. mell.</vt:lpstr>
      <vt:lpstr>4. mell</vt:lpstr>
      <vt:lpstr>5.mell</vt:lpstr>
      <vt:lpstr>'2. mell.'!Nyomtatási_cím</vt:lpstr>
      <vt:lpstr>'3. mell.'!Nyomtatási_cím</vt:lpstr>
      <vt:lpstr>'4. mell'!Nyomtatási_cím</vt:lpstr>
      <vt:lpstr>'5.mell'!Nyomtatási_cím</vt:lpstr>
      <vt:lpstr>'1.mell.'!Nyomtatási_terület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Polgármesteri Hivatal</cp:lastModifiedBy>
  <cp:lastPrinted>2015-05-21T11:59:20Z</cp:lastPrinted>
  <dcterms:created xsi:type="dcterms:W3CDTF">1999-10-30T10:30:45Z</dcterms:created>
  <dcterms:modified xsi:type="dcterms:W3CDTF">2015-05-21T12:00:22Z</dcterms:modified>
</cp:coreProperties>
</file>