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955" activeTab="0"/>
  </bookViews>
  <sheets>
    <sheet name="sorsz" sheetId="1" r:id="rId1"/>
    <sheet name="szakfeladat" sheetId="2" r:id="rId2"/>
    <sheet name="Munka3" sheetId="3" r:id="rId3"/>
  </sheets>
  <definedNames>
    <definedName name="_xlnm.Print_Area" localSheetId="0">'sorsz'!$A$1:$F$177</definedName>
  </definedNames>
  <calcPr fullCalcOnLoad="1"/>
</workbook>
</file>

<file path=xl/sharedStrings.xml><?xml version="1.0" encoding="utf-8"?>
<sst xmlns="http://schemas.openxmlformats.org/spreadsheetml/2006/main" count="224" uniqueCount="104">
  <si>
    <t>E Ft.</t>
  </si>
  <si>
    <t>Sorsz.</t>
  </si>
  <si>
    <t>Megnevezés</t>
  </si>
  <si>
    <t>Eredeti előirányzat</t>
  </si>
  <si>
    <t>Módosított előirányzat</t>
  </si>
  <si>
    <t>Teljesítés</t>
  </si>
  <si>
    <t>%</t>
  </si>
  <si>
    <t>Személyi juttatások</t>
  </si>
  <si>
    <t>Járulékok</t>
  </si>
  <si>
    <t>Dologi kiadások</t>
  </si>
  <si>
    <t>Előző évi pénzmaradvány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</si>
  <si>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</si>
  <si>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</si>
  <si>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</si>
  <si>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</si>
  <si>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</si>
  <si>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</si>
  <si>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Szociális ellátás</t>
  </si>
  <si>
    <t>Felhalmozási kiadás</t>
  </si>
  <si>
    <t>Felújítás</t>
  </si>
  <si>
    <t>Beruházás</t>
  </si>
  <si>
    <t>Felhalmozási pe. Átadás</t>
  </si>
  <si>
    <t>Részvényvásárlás</t>
  </si>
  <si>
    <t>Kölcsön nyújtás</t>
  </si>
  <si>
    <t>Költségvetési kiadások</t>
  </si>
  <si>
    <t>Költségvetési kiadások összesen</t>
  </si>
  <si>
    <t>Lakásfenntartási támogatás</t>
  </si>
  <si>
    <t>Átmeneti segély</t>
  </si>
  <si>
    <t>Közgyógyellátás</t>
  </si>
  <si>
    <t>Óvodáztatási támogatás</t>
  </si>
  <si>
    <t>Összesen:</t>
  </si>
  <si>
    <t>Helyi adók</t>
  </si>
  <si>
    <t>Kommunális adó</t>
  </si>
  <si>
    <t>Iparűzési adó</t>
  </si>
  <si>
    <t>Pótlék, bírság</t>
  </si>
  <si>
    <t>Telekadó</t>
  </si>
  <si>
    <t>Építményadó</t>
  </si>
  <si>
    <t>Átengedett központi adók</t>
  </si>
  <si>
    <t>Gépjárműadó</t>
  </si>
  <si>
    <t>Összesen</t>
  </si>
  <si>
    <t>Intézményi működési bevételek</t>
  </si>
  <si>
    <t>Önk. sajátos működési bevét.</t>
  </si>
  <si>
    <t>Helyi adók, pótlékok, egyéb sajátos</t>
  </si>
  <si>
    <t>Felhalmozási és tőkejell. bevét.</t>
  </si>
  <si>
    <t>Felhalmozási célú pe. átvét.</t>
  </si>
  <si>
    <t>Koncessziós díj</t>
  </si>
  <si>
    <t>Tárgyi e., imm. javak értékesítése</t>
  </si>
  <si>
    <t>Támogatások, átvett pénzeszk.</t>
  </si>
  <si>
    <t>Kiegészítések</t>
  </si>
  <si>
    <t>Működési célú pe. Áht.kívül</t>
  </si>
  <si>
    <t>Költségvetés összesen</t>
  </si>
  <si>
    <t>Bevételek minösszesen</t>
  </si>
  <si>
    <t>Működési bevétel</t>
  </si>
  <si>
    <t>Szakfeladat</t>
  </si>
  <si>
    <t>Pénzeszköz átadás</t>
  </si>
  <si>
    <t>Felhalmozási kiadások Összesen</t>
  </si>
  <si>
    <t>Felhalmozási kiadások 2009. év</t>
  </si>
  <si>
    <t>Eszköz vásárlás</t>
  </si>
  <si>
    <t>Szennyvízelvez. és kezelés</t>
  </si>
  <si>
    <t>Földterület vásárlás</t>
  </si>
  <si>
    <t>Játszótér</t>
  </si>
  <si>
    <t>Óvoda felújítás</t>
  </si>
  <si>
    <t>Felhalmozási kölcsön</t>
  </si>
  <si>
    <t>Működés célú pénzeszköz átadás</t>
  </si>
  <si>
    <t>Foglalkoztatást helyettesítő támoga</t>
  </si>
  <si>
    <t>Gyermekvédelmi támogatás</t>
  </si>
  <si>
    <t>Függő, átfutó, kiegyenlítő kiadás</t>
  </si>
  <si>
    <t>Irányító szervtől kapott támogatás</t>
  </si>
  <si>
    <t>Működési célú Tám. értékű bevétel</t>
  </si>
  <si>
    <t>Önk. Működési ktgvetési támogatása</t>
  </si>
  <si>
    <t>Tartalék</t>
  </si>
  <si>
    <t>Műk. Célú pénzeszköz átadás ÁHK</t>
  </si>
  <si>
    <t>2015.évi állami támogatás</t>
  </si>
  <si>
    <t>ÁHB megelőlegezések visszafizetése</t>
  </si>
  <si>
    <t>Támogatásértékű kiadás ÁHB</t>
  </si>
  <si>
    <t>Működés célú kiadás ÁHB</t>
  </si>
  <si>
    <t>Felhalmozási kiadások 2014.évi</t>
  </si>
  <si>
    <t>Társadalmi és szociálpolitikai juttatások 2014.év</t>
  </si>
  <si>
    <t>2014. évi teljesítése</t>
  </si>
  <si>
    <t>2014.évi kiadásai címenként</t>
  </si>
  <si>
    <t>2014. évi bevételei címenként</t>
  </si>
  <si>
    <t>Pénzmaradvány</t>
  </si>
  <si>
    <t xml:space="preserve">      Nemesbük Község Önkormányzat 2014.évi beszámoló bevételei címenként, kiemelt előirányzatonként </t>
  </si>
  <si>
    <t>2014.évi adóbevételek alakulása Nemesbük</t>
  </si>
  <si>
    <t>Nemesbük Község Önkormányzat 2014.évi Kiadásai címenként, kiemelt előirányzatonként</t>
  </si>
  <si>
    <t>Szőlőhegyi kerékpáros pihenő, emlékmű</t>
  </si>
  <si>
    <t>Útfelújítás</t>
  </si>
  <si>
    <t>Ápolási díj</t>
  </si>
  <si>
    <t>Bursa Hungarica</t>
  </si>
  <si>
    <t>Lakásépítési támogatás</t>
  </si>
  <si>
    <t>Kártérítések</t>
  </si>
  <si>
    <t>Nemesbüki Óvoda</t>
  </si>
  <si>
    <t>Nemesbük Község Önkormányzatának 2014.évi pénzforgalom egyeztetése</t>
  </si>
  <si>
    <t>Nemesbüki Óvoda  2014.évi pénzforgalom egyeztetése</t>
  </si>
  <si>
    <t>Hitel törlesztés</t>
  </si>
  <si>
    <t>Kölcsön visszatérülés</t>
  </si>
  <si>
    <t>1. melléklet a  6/2015.(IV.23.) önkormányzati rendelethez</t>
  </si>
  <si>
    <t>2. melléklet a 6/2015.(IV.23.) önkormányzati rendelethez</t>
  </si>
  <si>
    <t>3. melléklet a   6/2015.(IV.23.) önkormányzati rendelethez</t>
  </si>
  <si>
    <t>(Óvoda költségvetése nélkül)</t>
  </si>
  <si>
    <t>4. melléklet a   6/2015.(IV.23.) önkormányzati rendelethez</t>
  </si>
  <si>
    <t>5. melléklet a   6/2015.(IV.23.) önkormányzati rendelethez</t>
  </si>
  <si>
    <t>6. melléklet a    6/2015.(IV. 23.) önkormányzati rendelethez</t>
  </si>
  <si>
    <t>8. melléklet a 6/2015 (IV.23.)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</si>
</sst>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4" fillId="0" borderId="11" xfId="0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="70" zoomScaleSheetLayoutView="70" zoomScalePageLayoutView="0" workbookViewId="0" topLeftCell="A139">
      <selection activeCell="A152" sqref="A152:F152"/>
    </sheetView>
  </sheetViews>
  <sheetFormatPr defaultColWidth="9.140625" defaultRowHeight="12.75"/>
  <cols>
    <col min="1" max="1" width="20.7109375" style="0" customWidth="1"/>
    <col min="2" max="2" width="57.00390625" style="0" customWidth="1"/>
    <col min="3" max="4" width="21.57421875" style="0" customWidth="1"/>
    <col min="5" max="5" width="18.7109375" style="0" customWidth="1"/>
    <col min="6" max="6" width="18.28125" style="0" customWidth="1"/>
    <col min="7" max="7" width="0.2890625" style="0" customWidth="1"/>
  </cols>
  <sheetData>
    <row r="1" spans="1:6" s="2" customFormat="1" ht="24.75" customHeight="1">
      <c r="A1" s="43" t="s">
        <v>96</v>
      </c>
      <c r="B1" s="43"/>
      <c r="C1" s="43"/>
      <c r="D1" s="43"/>
      <c r="E1" s="43"/>
      <c r="F1" s="43"/>
    </row>
    <row r="2" spans="1:6" s="2" customFormat="1" ht="51" customHeight="1">
      <c r="A2" s="53" t="s">
        <v>82</v>
      </c>
      <c r="B2" s="53"/>
      <c r="C2" s="53"/>
      <c r="D2" s="53"/>
      <c r="E2" s="53"/>
      <c r="F2" s="53"/>
    </row>
    <row r="3" spans="1:6" s="2" customFormat="1" ht="24.75" customHeight="1">
      <c r="A3" s="42" t="s">
        <v>0</v>
      </c>
      <c r="B3" s="42"/>
      <c r="C3" s="42"/>
      <c r="D3" s="42"/>
      <c r="E3" s="42"/>
      <c r="F3" s="42"/>
    </row>
    <row r="4" spans="1:6" s="2" customFormat="1" ht="42.7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s="2" customFormat="1" ht="27.75" customHeight="1">
      <c r="A5" s="16">
        <v>1</v>
      </c>
      <c r="B5" s="8" t="s">
        <v>40</v>
      </c>
      <c r="C5" s="9">
        <v>1500</v>
      </c>
      <c r="D5" s="9">
        <v>3000</v>
      </c>
      <c r="E5" s="9">
        <v>3673</v>
      </c>
      <c r="F5" s="9">
        <f>E5/D5*100</f>
        <v>122.43333333333332</v>
      </c>
    </row>
    <row r="6" spans="1:6" s="2" customFormat="1" ht="27.75" customHeight="1">
      <c r="A6" s="16">
        <v>2</v>
      </c>
      <c r="B6" s="8" t="s">
        <v>49</v>
      </c>
      <c r="C6" s="6"/>
      <c r="D6" s="9"/>
      <c r="E6" s="9"/>
      <c r="F6" s="9"/>
    </row>
    <row r="7" spans="1:6" s="2" customFormat="1" ht="27.75" customHeight="1">
      <c r="A7" s="16">
        <v>3</v>
      </c>
      <c r="B7" s="8" t="s">
        <v>41</v>
      </c>
      <c r="C7" s="9">
        <v>15590</v>
      </c>
      <c r="D7" s="9">
        <v>17890</v>
      </c>
      <c r="E7" s="9">
        <v>17169</v>
      </c>
      <c r="F7" s="9">
        <f>E7/D7*100</f>
        <v>95.96981553940749</v>
      </c>
    </row>
    <row r="8" spans="1:6" s="2" customFormat="1" ht="27.75" customHeight="1">
      <c r="A8" s="1"/>
      <c r="B8" s="1" t="s">
        <v>42</v>
      </c>
      <c r="C8" s="6">
        <v>13990</v>
      </c>
      <c r="D8" s="6">
        <v>13990</v>
      </c>
      <c r="E8" s="6">
        <v>13568</v>
      </c>
      <c r="F8" s="9">
        <f>E8/D8*100</f>
        <v>96.98355968548964</v>
      </c>
    </row>
    <row r="9" spans="1:6" s="2" customFormat="1" ht="27.75" customHeight="1">
      <c r="A9" s="1"/>
      <c r="B9" s="1" t="s">
        <v>38</v>
      </c>
      <c r="C9" s="6">
        <v>1600</v>
      </c>
      <c r="D9" s="6">
        <v>3900</v>
      </c>
      <c r="E9" s="6">
        <v>3601</v>
      </c>
      <c r="F9" s="9">
        <f>E9/D9*100</f>
        <v>92.33333333333333</v>
      </c>
    </row>
    <row r="10" spans="1:6" s="2" customFormat="1" ht="27.75" customHeight="1">
      <c r="A10" s="16">
        <v>4</v>
      </c>
      <c r="B10" s="13" t="s">
        <v>43</v>
      </c>
      <c r="C10" s="9">
        <f>SUM(C11:C13)</f>
        <v>23978</v>
      </c>
      <c r="D10" s="9">
        <f>SUM(D11:D13)</f>
        <v>33983</v>
      </c>
      <c r="E10" s="9">
        <f>SUM(E11:E13)</f>
        <v>35006</v>
      </c>
      <c r="F10" s="9">
        <v>100</v>
      </c>
    </row>
    <row r="11" spans="1:6" s="2" customFormat="1" ht="27.75" customHeight="1">
      <c r="A11" s="1"/>
      <c r="B11" s="1" t="s">
        <v>44</v>
      </c>
      <c r="C11" s="6">
        <v>23978</v>
      </c>
      <c r="D11" s="6">
        <v>33983</v>
      </c>
      <c r="E11" s="6">
        <v>33983</v>
      </c>
      <c r="F11" s="9">
        <f>E11/D11*100</f>
        <v>100</v>
      </c>
    </row>
    <row r="12" spans="1:6" s="2" customFormat="1" ht="27.75" customHeight="1">
      <c r="A12" s="1"/>
      <c r="B12" s="1" t="s">
        <v>45</v>
      </c>
      <c r="C12" s="6"/>
      <c r="D12" s="6"/>
      <c r="E12" s="6">
        <v>1023</v>
      </c>
      <c r="F12" s="9">
        <v>100</v>
      </c>
    </row>
    <row r="13" spans="1:6" s="2" customFormat="1" ht="27.75" customHeight="1">
      <c r="A13" s="1"/>
      <c r="B13" s="1" t="s">
        <v>46</v>
      </c>
      <c r="C13" s="18"/>
      <c r="D13" s="6"/>
      <c r="E13" s="6"/>
      <c r="F13" s="9"/>
    </row>
    <row r="14" spans="1:6" s="2" customFormat="1" ht="27.75" customHeight="1">
      <c r="A14" s="16">
        <v>5</v>
      </c>
      <c r="B14" s="8" t="s">
        <v>47</v>
      </c>
      <c r="C14" s="9">
        <f>SUM(C15:C17)</f>
        <v>40759</v>
      </c>
      <c r="D14" s="9">
        <f>SUM(D15:D17)</f>
        <v>47519</v>
      </c>
      <c r="E14" s="9">
        <f>SUM(E15:E17)</f>
        <v>47891</v>
      </c>
      <c r="F14" s="9">
        <f>E14/D14*100</f>
        <v>100.7828447568341</v>
      </c>
    </row>
    <row r="15" spans="1:6" s="2" customFormat="1" ht="27.75" customHeight="1">
      <c r="A15" s="1"/>
      <c r="B15" s="1" t="s">
        <v>68</v>
      </c>
      <c r="C15" s="6">
        <v>2928</v>
      </c>
      <c r="D15" s="6">
        <v>4205</v>
      </c>
      <c r="E15" s="6">
        <v>4577</v>
      </c>
      <c r="F15" s="9">
        <f>E15/D15*100</f>
        <v>108.84661117717003</v>
      </c>
    </row>
    <row r="16" spans="1:6" s="2" customFormat="1" ht="27.75" customHeight="1">
      <c r="A16" s="1"/>
      <c r="B16" s="1" t="s">
        <v>69</v>
      </c>
      <c r="C16" s="6">
        <v>37831</v>
      </c>
      <c r="D16" s="6">
        <v>43314</v>
      </c>
      <c r="E16" s="6">
        <v>43314</v>
      </c>
      <c r="F16" s="9">
        <f>E16/D16*100</f>
        <v>100</v>
      </c>
    </row>
    <row r="17" spans="1:6" s="2" customFormat="1" ht="27.75" customHeight="1">
      <c r="A17" s="1"/>
      <c r="B17" s="1" t="s">
        <v>48</v>
      </c>
      <c r="C17" s="6"/>
      <c r="D17" s="6"/>
      <c r="E17" s="6"/>
      <c r="F17" s="9"/>
    </row>
    <row r="18" spans="1:6" s="2" customFormat="1" ht="27.75" customHeight="1">
      <c r="A18" s="16">
        <v>6</v>
      </c>
      <c r="B18" s="8" t="s">
        <v>95</v>
      </c>
      <c r="C18" s="9"/>
      <c r="D18" s="9"/>
      <c r="E18" s="9">
        <v>28</v>
      </c>
      <c r="F18" s="9">
        <v>100</v>
      </c>
    </row>
    <row r="19" spans="1:6" s="2" customFormat="1" ht="27.75" customHeight="1">
      <c r="A19" s="16">
        <v>7</v>
      </c>
      <c r="B19" s="8" t="s">
        <v>50</v>
      </c>
      <c r="C19" s="9">
        <f>SUM(C5,C7,C14,C10,C6)</f>
        <v>81827</v>
      </c>
      <c r="D19" s="9">
        <f>SUM(D5,D7,D14,D10,D6)</f>
        <v>102392</v>
      </c>
      <c r="E19" s="9">
        <f>SUM(E5,E7,E14,E10,E6)</f>
        <v>103739</v>
      </c>
      <c r="F19" s="9"/>
    </row>
    <row r="20" spans="1:6" s="2" customFormat="1" ht="27.75" customHeight="1">
      <c r="A20" s="16">
        <v>8</v>
      </c>
      <c r="B20" s="8" t="s">
        <v>10</v>
      </c>
      <c r="C20" s="9">
        <v>3146</v>
      </c>
      <c r="D20" s="9">
        <v>3146</v>
      </c>
      <c r="E20" s="9">
        <v>3146</v>
      </c>
      <c r="F20" s="9">
        <f>E20/D20*100</f>
        <v>100</v>
      </c>
    </row>
    <row r="21" spans="1:6" s="2" customFormat="1" ht="27.75" customHeight="1">
      <c r="A21" s="16">
        <v>9</v>
      </c>
      <c r="B21" s="8" t="s">
        <v>72</v>
      </c>
      <c r="C21" s="19"/>
      <c r="D21" s="9">
        <v>1492</v>
      </c>
      <c r="E21" s="9">
        <v>1492</v>
      </c>
      <c r="F21" s="9"/>
    </row>
    <row r="22" spans="1:6" s="2" customFormat="1" ht="27.75" customHeight="1">
      <c r="A22" s="1"/>
      <c r="B22" s="1"/>
      <c r="C22" s="1"/>
      <c r="D22" s="1"/>
      <c r="E22" s="1"/>
      <c r="F22" s="6"/>
    </row>
    <row r="23" spans="1:6" s="2" customFormat="1" ht="24.75" customHeight="1">
      <c r="A23" s="46" t="s">
        <v>51</v>
      </c>
      <c r="B23" s="46"/>
      <c r="C23" s="10">
        <f>SUM(C5,C7,C10,C14,C20,C21)</f>
        <v>84973</v>
      </c>
      <c r="D23" s="10">
        <f>SUM(D5,D7,D10,D14,D20,D18,D6,D21)</f>
        <v>107030</v>
      </c>
      <c r="E23" s="10">
        <f>SUM(E5,E7,E10,E14,E20,E18,E6,E21)</f>
        <v>108405</v>
      </c>
      <c r="F23" s="10">
        <f>E23/D23*100</f>
        <v>101.2846865364851</v>
      </c>
    </row>
    <row r="24" spans="1:6" s="2" customFormat="1" ht="24.75" customHeight="1">
      <c r="A24" s="1"/>
      <c r="B24" s="1"/>
      <c r="C24" s="1"/>
      <c r="D24" s="1"/>
      <c r="E24" s="1"/>
      <c r="F24" s="1"/>
    </row>
    <row r="25" spans="1:6" s="2" customFormat="1" ht="24.75" customHeight="1">
      <c r="A25" s="52"/>
      <c r="B25" s="52"/>
      <c r="C25" s="52"/>
      <c r="D25" s="52"/>
      <c r="E25" s="52"/>
      <c r="F25" s="52"/>
    </row>
    <row r="26" spans="1:6" s="2" customFormat="1" ht="24.75" customHeight="1">
      <c r="A26" s="20"/>
      <c r="B26" s="20"/>
      <c r="C26" s="20"/>
      <c r="D26" s="20"/>
      <c r="E26" s="20"/>
      <c r="F26" s="20"/>
    </row>
    <row r="27" spans="1:6" s="2" customFormat="1" ht="24.75" customHeight="1">
      <c r="A27" s="43" t="s">
        <v>97</v>
      </c>
      <c r="B27" s="43"/>
      <c r="C27" s="43"/>
      <c r="D27" s="43"/>
      <c r="E27" s="43"/>
      <c r="F27" s="43"/>
    </row>
    <row r="28" spans="1:6" s="2" customFormat="1" ht="59.25" customHeight="1">
      <c r="A28" s="45" t="s">
        <v>83</v>
      </c>
      <c r="B28" s="45"/>
      <c r="C28" s="45"/>
      <c r="D28" s="45"/>
      <c r="E28" s="45"/>
      <c r="F28" s="45"/>
    </row>
    <row r="29" spans="1:6" s="2" customFormat="1" ht="24.75" customHeight="1">
      <c r="A29" s="48" t="s">
        <v>31</v>
      </c>
      <c r="B29" s="48"/>
      <c r="C29" s="42" t="s">
        <v>0</v>
      </c>
      <c r="D29" s="42"/>
      <c r="E29" s="42"/>
      <c r="F29" s="42"/>
    </row>
    <row r="30" spans="1:6" s="2" customFormat="1" ht="14.25" customHeight="1">
      <c r="A30" s="13"/>
      <c r="B30" s="13"/>
      <c r="C30" s="14"/>
      <c r="D30" s="14"/>
      <c r="E30" s="14"/>
      <c r="F30" s="14"/>
    </row>
    <row r="31" spans="1:6" s="2" customFormat="1" ht="42.75" customHeight="1">
      <c r="A31" s="49" t="s">
        <v>2</v>
      </c>
      <c r="B31" s="49"/>
      <c r="C31" s="4" t="s">
        <v>3</v>
      </c>
      <c r="D31" s="4" t="s">
        <v>4</v>
      </c>
      <c r="E31" s="4" t="s">
        <v>5</v>
      </c>
      <c r="F31" s="4" t="s">
        <v>6</v>
      </c>
    </row>
    <row r="32" spans="1:6" s="2" customFormat="1" ht="27.75" customHeight="1">
      <c r="A32" s="54" t="s">
        <v>32</v>
      </c>
      <c r="B32" s="54"/>
      <c r="C32" s="6">
        <v>5500</v>
      </c>
      <c r="D32" s="6">
        <v>5500</v>
      </c>
      <c r="E32" s="6">
        <v>4050</v>
      </c>
      <c r="F32" s="7">
        <f aca="true" t="shared" si="0" ref="F32:F37">E32/D32*100</f>
        <v>73.63636363636363</v>
      </c>
    </row>
    <row r="33" spans="1:6" s="2" customFormat="1" ht="27.75" customHeight="1">
      <c r="A33" s="38" t="s">
        <v>33</v>
      </c>
      <c r="B33" s="38"/>
      <c r="C33" s="6">
        <v>1000</v>
      </c>
      <c r="D33" s="6">
        <v>1000</v>
      </c>
      <c r="E33" s="6">
        <v>1047</v>
      </c>
      <c r="F33" s="7">
        <f t="shared" si="0"/>
        <v>104.69999999999999</v>
      </c>
    </row>
    <row r="34" spans="1:6" s="2" customFormat="1" ht="27.75" customHeight="1">
      <c r="A34" s="55" t="s">
        <v>34</v>
      </c>
      <c r="B34" s="55"/>
      <c r="C34" s="6">
        <v>490</v>
      </c>
      <c r="D34" s="6">
        <v>490</v>
      </c>
      <c r="E34" s="6">
        <v>585</v>
      </c>
      <c r="F34" s="7">
        <f t="shared" si="0"/>
        <v>119.38775510204083</v>
      </c>
    </row>
    <row r="35" spans="1:6" s="2" customFormat="1" ht="27.75" customHeight="1">
      <c r="A35" s="55" t="s">
        <v>35</v>
      </c>
      <c r="B35" s="55"/>
      <c r="C35" s="6">
        <v>2000</v>
      </c>
      <c r="D35" s="6">
        <v>2000</v>
      </c>
      <c r="E35" s="6">
        <v>3198</v>
      </c>
      <c r="F35" s="7">
        <f t="shared" si="0"/>
        <v>159.9</v>
      </c>
    </row>
    <row r="36" spans="1:6" s="2" customFormat="1" ht="27.75" customHeight="1">
      <c r="A36" s="55" t="s">
        <v>36</v>
      </c>
      <c r="B36" s="55"/>
      <c r="C36" s="6">
        <v>5000</v>
      </c>
      <c r="D36" s="6">
        <v>5000</v>
      </c>
      <c r="E36" s="6">
        <v>4576</v>
      </c>
      <c r="F36" s="7">
        <f t="shared" si="0"/>
        <v>91.52</v>
      </c>
    </row>
    <row r="37" spans="1:6" s="2" customFormat="1" ht="24.75" customHeight="1">
      <c r="A37" s="46" t="s">
        <v>30</v>
      </c>
      <c r="B37" s="46"/>
      <c r="C37" s="10">
        <f>SUM(C32:C36)</f>
        <v>13990</v>
      </c>
      <c r="D37" s="10">
        <f>SUM(D32:D36)</f>
        <v>13990</v>
      </c>
      <c r="E37" s="10">
        <f>SUM(E32:E36)</f>
        <v>13456</v>
      </c>
      <c r="F37" s="11">
        <f t="shared" si="0"/>
        <v>96.18298784846318</v>
      </c>
    </row>
    <row r="38" spans="1:6" s="2" customFormat="1" ht="75" customHeight="1">
      <c r="A38" s="38"/>
      <c r="B38" s="38"/>
      <c r="C38" s="1"/>
      <c r="D38" s="1"/>
      <c r="E38" s="1"/>
      <c r="F38" s="1"/>
    </row>
    <row r="39" spans="1:6" s="2" customFormat="1" ht="24.75" customHeight="1">
      <c r="A39" s="48" t="s">
        <v>37</v>
      </c>
      <c r="B39" s="48"/>
      <c r="C39" s="42" t="s">
        <v>0</v>
      </c>
      <c r="D39" s="42"/>
      <c r="E39" s="42"/>
      <c r="F39" s="42"/>
    </row>
    <row r="40" spans="1:6" s="2" customFormat="1" ht="19.5" customHeight="1">
      <c r="A40" s="13"/>
      <c r="B40" s="13"/>
      <c r="C40" s="14"/>
      <c r="D40" s="14"/>
      <c r="E40" s="14"/>
      <c r="F40" s="14"/>
    </row>
    <row r="41" spans="1:6" s="2" customFormat="1" ht="41.25" customHeight="1">
      <c r="A41" s="49" t="s">
        <v>2</v>
      </c>
      <c r="B41" s="49"/>
      <c r="C41" s="4" t="s">
        <v>3</v>
      </c>
      <c r="D41" s="4" t="s">
        <v>4</v>
      </c>
      <c r="E41" s="4" t="s">
        <v>5</v>
      </c>
      <c r="F41" s="4" t="s">
        <v>6</v>
      </c>
    </row>
    <row r="42" spans="1:6" s="2" customFormat="1" ht="27.75" customHeight="1">
      <c r="A42" s="38" t="s">
        <v>38</v>
      </c>
      <c r="B42" s="38"/>
      <c r="C42" s="6">
        <v>1600</v>
      </c>
      <c r="D42" s="6">
        <v>3900</v>
      </c>
      <c r="E42" s="6">
        <v>3601</v>
      </c>
      <c r="F42" s="6">
        <f>E42/D42*100</f>
        <v>92.33333333333333</v>
      </c>
    </row>
    <row r="43" spans="1:6" s="2" customFormat="1" ht="27.75" customHeight="1">
      <c r="A43" s="38"/>
      <c r="B43" s="38"/>
      <c r="C43" s="1"/>
      <c r="D43" s="1"/>
      <c r="E43" s="1"/>
      <c r="F43" s="15"/>
    </row>
    <row r="44" spans="1:6" s="2" customFormat="1" ht="24.75" customHeight="1">
      <c r="A44" s="46" t="s">
        <v>30</v>
      </c>
      <c r="B44" s="46"/>
      <c r="C44" s="10">
        <f>SUM(C42:C43)</f>
        <v>1600</v>
      </c>
      <c r="D44" s="10">
        <f>SUM(D42:D43)</f>
        <v>3900</v>
      </c>
      <c r="E44" s="10">
        <f>SUM(E42:E43)</f>
        <v>3601</v>
      </c>
      <c r="F44" s="10">
        <f>E44/D44*100</f>
        <v>92.33333333333333</v>
      </c>
    </row>
    <row r="45" spans="1:6" s="2" customFormat="1" ht="24.75" customHeight="1">
      <c r="A45" s="1"/>
      <c r="B45" s="1"/>
      <c r="C45" s="1"/>
      <c r="D45" s="1"/>
      <c r="E45" s="1"/>
      <c r="F45" s="1"/>
    </row>
    <row r="46" spans="1:6" s="2" customFormat="1" ht="26.25" customHeight="1">
      <c r="A46" s="43" t="s">
        <v>98</v>
      </c>
      <c r="B46" s="43"/>
      <c r="C46" s="43"/>
      <c r="D46" s="43"/>
      <c r="E46" s="43"/>
      <c r="F46" s="43"/>
    </row>
    <row r="47" spans="1:6" s="12" customFormat="1" ht="53.25" customHeight="1">
      <c r="A47" s="47" t="s">
        <v>84</v>
      </c>
      <c r="B47" s="47"/>
      <c r="C47" s="47"/>
      <c r="D47" s="47"/>
      <c r="E47" s="47"/>
      <c r="F47" s="47"/>
    </row>
    <row r="48" spans="1:6" s="2" customFormat="1" ht="36" customHeight="1">
      <c r="A48" s="42" t="s">
        <v>0</v>
      </c>
      <c r="B48" s="42"/>
      <c r="C48" s="42"/>
      <c r="D48" s="42"/>
      <c r="E48" s="42"/>
      <c r="F48" s="42"/>
    </row>
    <row r="49" spans="1:6" s="2" customFormat="1" ht="45.75" customHeight="1">
      <c r="A49" s="3" t="s">
        <v>1</v>
      </c>
      <c r="B49" s="3" t="s">
        <v>2</v>
      </c>
      <c r="C49" s="4" t="s">
        <v>3</v>
      </c>
      <c r="D49" s="4" t="s">
        <v>4</v>
      </c>
      <c r="E49" s="4" t="s">
        <v>5</v>
      </c>
      <c r="F49" s="4" t="s">
        <v>6</v>
      </c>
    </row>
    <row r="50" spans="1:6" s="2" customFormat="1" ht="36" customHeight="1">
      <c r="A50" s="5">
        <v>1</v>
      </c>
      <c r="B50" s="1" t="s">
        <v>7</v>
      </c>
      <c r="C50" s="6">
        <v>18705</v>
      </c>
      <c r="D50" s="6">
        <v>21264</v>
      </c>
      <c r="E50" s="6">
        <v>19121</v>
      </c>
      <c r="F50" s="7">
        <f aca="true" t="shared" si="1" ref="F50:F58">E50/D50*100</f>
        <v>89.9219337848006</v>
      </c>
    </row>
    <row r="51" spans="1:6" s="2" customFormat="1" ht="36" customHeight="1">
      <c r="A51" s="5">
        <v>2</v>
      </c>
      <c r="B51" s="1" t="s">
        <v>8</v>
      </c>
      <c r="C51" s="6">
        <v>4728</v>
      </c>
      <c r="D51" s="6">
        <v>5162</v>
      </c>
      <c r="E51" s="6">
        <v>4766</v>
      </c>
      <c r="F51" s="7">
        <f t="shared" si="1"/>
        <v>92.32855482371174</v>
      </c>
    </row>
    <row r="52" spans="1:6" s="2" customFormat="1" ht="36" customHeight="1">
      <c r="A52" s="5">
        <v>3</v>
      </c>
      <c r="B52" s="1" t="s">
        <v>9</v>
      </c>
      <c r="C52" s="6">
        <v>26315</v>
      </c>
      <c r="D52" s="6">
        <v>30209</v>
      </c>
      <c r="E52" s="6">
        <v>23935</v>
      </c>
      <c r="F52" s="7">
        <f t="shared" si="1"/>
        <v>79.23135489423682</v>
      </c>
    </row>
    <row r="53" spans="1:6" s="2" customFormat="1" ht="36" customHeight="1">
      <c r="A53" s="5">
        <v>4</v>
      </c>
      <c r="B53" s="1" t="s">
        <v>74</v>
      </c>
      <c r="C53" s="6">
        <v>1715</v>
      </c>
      <c r="D53" s="6">
        <v>4607</v>
      </c>
      <c r="E53" s="6">
        <v>4579</v>
      </c>
      <c r="F53" s="7">
        <f t="shared" si="1"/>
        <v>99.39222921640982</v>
      </c>
    </row>
    <row r="54" spans="1:6" s="2" customFormat="1" ht="36" customHeight="1">
      <c r="A54" s="5">
        <v>5</v>
      </c>
      <c r="B54" s="1" t="s">
        <v>63</v>
      </c>
      <c r="C54" s="6">
        <v>355</v>
      </c>
      <c r="D54" s="6">
        <v>1846</v>
      </c>
      <c r="E54" s="6">
        <v>1426</v>
      </c>
      <c r="F54" s="7">
        <f t="shared" si="1"/>
        <v>77.24810400866738</v>
      </c>
    </row>
    <row r="55" spans="1:6" s="2" customFormat="1" ht="36" customHeight="1">
      <c r="A55" s="5">
        <v>6</v>
      </c>
      <c r="B55" s="1" t="s">
        <v>17</v>
      </c>
      <c r="C55" s="6">
        <v>2567</v>
      </c>
      <c r="D55" s="6">
        <v>6839</v>
      </c>
      <c r="E55" s="6">
        <v>5654</v>
      </c>
      <c r="F55" s="7">
        <f t="shared" si="1"/>
        <v>82.67290539552566</v>
      </c>
    </row>
    <row r="56" spans="1:9" s="2" customFormat="1" ht="36" customHeight="1">
      <c r="A56" s="5">
        <v>7</v>
      </c>
      <c r="B56" s="1" t="s">
        <v>70</v>
      </c>
      <c r="C56" s="6">
        <v>5926</v>
      </c>
      <c r="D56" s="6">
        <v>2013</v>
      </c>
      <c r="E56" s="6">
        <v>0</v>
      </c>
      <c r="F56" s="7">
        <f t="shared" si="1"/>
        <v>0</v>
      </c>
      <c r="I56" s="35"/>
    </row>
    <row r="57" spans="1:6" s="2" customFormat="1" ht="36" customHeight="1">
      <c r="A57" s="5">
        <v>8</v>
      </c>
      <c r="B57" s="8" t="s">
        <v>18</v>
      </c>
      <c r="C57" s="9">
        <f>SUM(C58:C61)</f>
        <v>24662</v>
      </c>
      <c r="D57" s="9">
        <f>SUM(D58:D61)</f>
        <v>35090</v>
      </c>
      <c r="E57" s="9">
        <f>SUM(E58:E61)</f>
        <v>34328</v>
      </c>
      <c r="F57" s="7">
        <f t="shared" si="1"/>
        <v>97.82844115132517</v>
      </c>
    </row>
    <row r="58" spans="1:6" s="2" customFormat="1" ht="36" customHeight="1">
      <c r="A58" s="5"/>
      <c r="B58" s="1" t="s">
        <v>19</v>
      </c>
      <c r="C58" s="6">
        <v>762</v>
      </c>
      <c r="D58" s="6">
        <v>11190</v>
      </c>
      <c r="E58" s="6">
        <v>10428</v>
      </c>
      <c r="F58" s="7">
        <f t="shared" si="1"/>
        <v>93.19034852546918</v>
      </c>
    </row>
    <row r="59" spans="1:6" s="2" customFormat="1" ht="36" customHeight="1">
      <c r="A59" s="5"/>
      <c r="B59" s="1" t="s">
        <v>20</v>
      </c>
      <c r="C59" s="6"/>
      <c r="D59" s="6"/>
      <c r="E59" s="6"/>
      <c r="F59" s="7"/>
    </row>
    <row r="60" spans="1:6" s="2" customFormat="1" ht="31.5" customHeight="1">
      <c r="A60" s="5"/>
      <c r="B60" s="1" t="s">
        <v>21</v>
      </c>
      <c r="C60" s="6">
        <v>23720</v>
      </c>
      <c r="D60" s="6">
        <v>23720</v>
      </c>
      <c r="E60" s="6">
        <v>23720</v>
      </c>
      <c r="F60" s="7">
        <f>E60/D60*100</f>
        <v>100</v>
      </c>
    </row>
    <row r="61" spans="1:6" s="2" customFormat="1" ht="36" customHeight="1">
      <c r="A61" s="5">
        <v>9</v>
      </c>
      <c r="B61" s="1" t="s">
        <v>23</v>
      </c>
      <c r="C61" s="6">
        <v>180</v>
      </c>
      <c r="D61" s="6">
        <v>180</v>
      </c>
      <c r="E61" s="6">
        <v>180</v>
      </c>
      <c r="F61" s="7">
        <f>E61/D61*100</f>
        <v>100</v>
      </c>
    </row>
    <row r="62" spans="1:6" s="2" customFormat="1" ht="36" customHeight="1">
      <c r="A62" s="5"/>
      <c r="B62" s="8" t="s">
        <v>24</v>
      </c>
      <c r="C62" s="6">
        <f>SUM(C50:C57,)</f>
        <v>84973</v>
      </c>
      <c r="D62" s="6">
        <f>SUM(D50:D57,)</f>
        <v>107030</v>
      </c>
      <c r="E62" s="6">
        <f>SUM(E50:E57,)</f>
        <v>93809</v>
      </c>
      <c r="F62" s="7">
        <f>E62/D62*100</f>
        <v>87.64738858264039</v>
      </c>
    </row>
    <row r="63" spans="1:6" s="2" customFormat="1" ht="36" customHeight="1">
      <c r="A63" s="46" t="s">
        <v>25</v>
      </c>
      <c r="B63" s="46"/>
      <c r="C63" s="10">
        <f>SUM(C62)</f>
        <v>84973</v>
      </c>
      <c r="D63" s="10">
        <f>SUM(D62)</f>
        <v>107030</v>
      </c>
      <c r="E63" s="10">
        <f>SUM(E62)</f>
        <v>93809</v>
      </c>
      <c r="F63" s="11">
        <f>E63/D63*100</f>
        <v>87.64738858264039</v>
      </c>
    </row>
    <row r="64" spans="1:6" s="2" customFormat="1" ht="36" customHeight="1">
      <c r="A64" s="52"/>
      <c r="B64" s="52"/>
      <c r="C64" s="52"/>
      <c r="D64" s="52"/>
      <c r="E64" s="52"/>
      <c r="F64" s="52"/>
    </row>
    <row r="65" spans="1:6" s="2" customFormat="1" ht="26.25" customHeight="1">
      <c r="A65" s="43"/>
      <c r="B65" s="43"/>
      <c r="C65" s="43"/>
      <c r="D65" s="43"/>
      <c r="E65" s="43"/>
      <c r="F65" s="43"/>
    </row>
    <row r="66" spans="1:6" s="12" customFormat="1" ht="53.25" customHeight="1">
      <c r="A66" s="47" t="s">
        <v>84</v>
      </c>
      <c r="B66" s="47"/>
      <c r="C66" s="47"/>
      <c r="D66" s="47"/>
      <c r="E66" s="47"/>
      <c r="F66" s="47"/>
    </row>
    <row r="67" spans="1:6" s="2" customFormat="1" ht="36" customHeight="1">
      <c r="A67" s="42" t="s">
        <v>0</v>
      </c>
      <c r="B67" s="42"/>
      <c r="C67" s="42"/>
      <c r="D67" s="42"/>
      <c r="E67" s="42"/>
      <c r="F67" s="42"/>
    </row>
    <row r="68" spans="1:6" s="2" customFormat="1" ht="45.75" customHeight="1">
      <c r="A68" s="3" t="s">
        <v>1</v>
      </c>
      <c r="B68" s="3" t="s">
        <v>2</v>
      </c>
      <c r="C68" s="4" t="s">
        <v>3</v>
      </c>
      <c r="D68" s="4" t="s">
        <v>4</v>
      </c>
      <c r="E68" s="4" t="s">
        <v>5</v>
      </c>
      <c r="F68" s="4" t="s">
        <v>6</v>
      </c>
    </row>
    <row r="69" spans="1:6" s="2" customFormat="1" ht="36" customHeight="1">
      <c r="A69" s="5">
        <v>1</v>
      </c>
      <c r="B69" s="1" t="s">
        <v>7</v>
      </c>
      <c r="C69" s="6">
        <v>6314</v>
      </c>
      <c r="D69" s="6">
        <v>8763</v>
      </c>
      <c r="E69" s="6">
        <v>8642</v>
      </c>
      <c r="F69" s="7">
        <f aca="true" t="shared" si="2" ref="F69:F77">E69/D69*100</f>
        <v>98.61919433983796</v>
      </c>
    </row>
    <row r="70" spans="1:6" s="2" customFormat="1" ht="36" customHeight="1">
      <c r="A70" s="5">
        <v>2</v>
      </c>
      <c r="B70" s="1" t="s">
        <v>8</v>
      </c>
      <c r="C70" s="6">
        <v>1529</v>
      </c>
      <c r="D70" s="6">
        <v>1963</v>
      </c>
      <c r="E70" s="6">
        <v>1948</v>
      </c>
      <c r="F70" s="7">
        <f t="shared" si="2"/>
        <v>99.23586347427407</v>
      </c>
    </row>
    <row r="71" spans="1:6" s="2" customFormat="1" ht="36" customHeight="1">
      <c r="A71" s="5">
        <v>3</v>
      </c>
      <c r="B71" s="1" t="s">
        <v>9</v>
      </c>
      <c r="C71" s="6">
        <v>19777</v>
      </c>
      <c r="D71" s="6">
        <v>23671</v>
      </c>
      <c r="E71" s="6">
        <v>18649</v>
      </c>
      <c r="F71" s="7">
        <f t="shared" si="2"/>
        <v>78.78416627941363</v>
      </c>
    </row>
    <row r="72" spans="1:6" s="2" customFormat="1" ht="36" customHeight="1">
      <c r="A72" s="5">
        <v>4</v>
      </c>
      <c r="B72" s="1" t="s">
        <v>75</v>
      </c>
      <c r="C72" s="6">
        <v>1715</v>
      </c>
      <c r="D72" s="6">
        <v>4607</v>
      </c>
      <c r="E72" s="6">
        <v>4579</v>
      </c>
      <c r="F72" s="7">
        <f t="shared" si="2"/>
        <v>99.39222921640982</v>
      </c>
    </row>
    <row r="73" spans="1:6" s="2" customFormat="1" ht="36" customHeight="1">
      <c r="A73" s="5">
        <v>5</v>
      </c>
      <c r="B73" s="1" t="s">
        <v>71</v>
      </c>
      <c r="C73" s="6">
        <v>355</v>
      </c>
      <c r="D73" s="6">
        <v>1846</v>
      </c>
      <c r="E73" s="6">
        <v>1426</v>
      </c>
      <c r="F73" s="7">
        <f t="shared" si="2"/>
        <v>77.24810400866738</v>
      </c>
    </row>
    <row r="74" spans="1:6" s="2" customFormat="1" ht="36" customHeight="1">
      <c r="A74" s="5">
        <v>6</v>
      </c>
      <c r="B74" s="1" t="s">
        <v>17</v>
      </c>
      <c r="C74" s="6">
        <v>2567</v>
      </c>
      <c r="D74" s="6">
        <v>6839</v>
      </c>
      <c r="E74" s="6">
        <v>5654</v>
      </c>
      <c r="F74" s="7">
        <f t="shared" si="2"/>
        <v>82.67290539552566</v>
      </c>
    </row>
    <row r="75" spans="1:6" s="2" customFormat="1" ht="36" customHeight="1">
      <c r="A75" s="5"/>
      <c r="B75" s="1" t="s">
        <v>70</v>
      </c>
      <c r="C75" s="6">
        <v>5926</v>
      </c>
      <c r="D75" s="6">
        <v>623</v>
      </c>
      <c r="E75" s="6"/>
      <c r="F75" s="7"/>
    </row>
    <row r="76" spans="1:6" s="2" customFormat="1" ht="36" customHeight="1">
      <c r="A76" s="5">
        <v>7</v>
      </c>
      <c r="B76" s="8" t="s">
        <v>18</v>
      </c>
      <c r="C76" s="9">
        <f>SUM(C77:C80)</f>
        <v>24662</v>
      </c>
      <c r="D76" s="9">
        <f>SUM(D77:D80)</f>
        <v>35090</v>
      </c>
      <c r="E76" s="9">
        <f>SUM(E77:E80)</f>
        <v>34328</v>
      </c>
      <c r="F76" s="7">
        <f t="shared" si="2"/>
        <v>97.82844115132517</v>
      </c>
    </row>
    <row r="77" spans="1:6" s="2" customFormat="1" ht="36" customHeight="1">
      <c r="A77" s="5"/>
      <c r="B77" s="1" t="s">
        <v>19</v>
      </c>
      <c r="C77" s="6">
        <v>762</v>
      </c>
      <c r="D77" s="6">
        <v>11190</v>
      </c>
      <c r="E77" s="6">
        <v>10428</v>
      </c>
      <c r="F77" s="7">
        <f t="shared" si="2"/>
        <v>93.19034852546918</v>
      </c>
    </row>
    <row r="78" spans="1:6" s="2" customFormat="1" ht="27" customHeight="1">
      <c r="A78" s="5"/>
      <c r="B78" s="1" t="s">
        <v>20</v>
      </c>
      <c r="C78" s="6"/>
      <c r="D78" s="6"/>
      <c r="E78" s="6"/>
      <c r="F78" s="7"/>
    </row>
    <row r="79" spans="1:6" s="2" customFormat="1" ht="30" customHeight="1">
      <c r="A79" s="5"/>
      <c r="B79" s="1" t="s">
        <v>94</v>
      </c>
      <c r="C79" s="6">
        <v>23720</v>
      </c>
      <c r="D79" s="6">
        <v>23720</v>
      </c>
      <c r="E79" s="6">
        <v>23720</v>
      </c>
      <c r="F79" s="7">
        <f>E79/D79*100</f>
        <v>100</v>
      </c>
    </row>
    <row r="80" spans="1:6" s="2" customFormat="1" ht="36" customHeight="1">
      <c r="A80" s="5">
        <v>9</v>
      </c>
      <c r="B80" s="1" t="s">
        <v>23</v>
      </c>
      <c r="C80" s="6">
        <v>180</v>
      </c>
      <c r="D80" s="6">
        <v>180</v>
      </c>
      <c r="E80" s="6">
        <v>180</v>
      </c>
      <c r="F80" s="7">
        <f>E80/D80*100</f>
        <v>100</v>
      </c>
    </row>
    <row r="81" spans="1:6" s="2" customFormat="1" ht="36" customHeight="1">
      <c r="A81" s="5"/>
      <c r="B81" s="8" t="s">
        <v>24</v>
      </c>
      <c r="C81" s="6">
        <f>SUM(C69:C76,)</f>
        <v>62845</v>
      </c>
      <c r="D81" s="6">
        <f>SUM(D69:D76,)</f>
        <v>83402</v>
      </c>
      <c r="E81" s="6">
        <f>SUM(E69:E76,)</f>
        <v>75226</v>
      </c>
      <c r="F81" s="7">
        <f>E81/D81*100</f>
        <v>90.19687777271528</v>
      </c>
    </row>
    <row r="82" spans="1:6" s="2" customFormat="1" ht="36" customHeight="1">
      <c r="A82" s="5">
        <v>10</v>
      </c>
      <c r="B82" s="1" t="s">
        <v>73</v>
      </c>
      <c r="C82" s="6"/>
      <c r="D82" s="6"/>
      <c r="E82" s="6"/>
      <c r="F82" s="7"/>
    </row>
    <row r="83" spans="1:6" s="2" customFormat="1" ht="36" customHeight="1">
      <c r="A83" s="46" t="s">
        <v>25</v>
      </c>
      <c r="B83" s="46"/>
      <c r="C83" s="10">
        <f>SUM(C81)</f>
        <v>62845</v>
      </c>
      <c r="D83" s="10">
        <f>SUM(D81,D82)</f>
        <v>83402</v>
      </c>
      <c r="E83" s="10">
        <f>SUM(E81,E82)</f>
        <v>75226</v>
      </c>
      <c r="F83" s="11">
        <f>E83/D83*100</f>
        <v>90.19687777271528</v>
      </c>
    </row>
    <row r="84" spans="1:6" s="2" customFormat="1" ht="36" customHeight="1">
      <c r="A84" s="52" t="s">
        <v>99</v>
      </c>
      <c r="B84" s="52"/>
      <c r="C84" s="52"/>
      <c r="D84" s="52"/>
      <c r="E84" s="52"/>
      <c r="F84" s="52"/>
    </row>
    <row r="85" spans="1:6" ht="23.25">
      <c r="A85" s="1"/>
      <c r="B85" s="1"/>
      <c r="C85" s="1"/>
      <c r="D85" s="1"/>
      <c r="E85" s="1"/>
      <c r="F85" s="1"/>
    </row>
    <row r="86" spans="1:6" s="2" customFormat="1" ht="27.75" customHeight="1">
      <c r="A86" s="43" t="s">
        <v>100</v>
      </c>
      <c r="B86" s="43"/>
      <c r="C86" s="43"/>
      <c r="D86" s="43"/>
      <c r="E86" s="43"/>
      <c r="F86" s="43"/>
    </row>
    <row r="87" spans="1:6" s="2" customFormat="1" ht="27.75" customHeight="1">
      <c r="A87" s="45" t="s">
        <v>76</v>
      </c>
      <c r="B87" s="45"/>
      <c r="C87" s="45"/>
      <c r="D87" s="45"/>
      <c r="E87" s="45"/>
      <c r="F87" s="45"/>
    </row>
    <row r="88" spans="1:6" s="2" customFormat="1" ht="21.75" customHeight="1">
      <c r="A88" s="42" t="s">
        <v>0</v>
      </c>
      <c r="B88" s="42"/>
      <c r="C88" s="42"/>
      <c r="D88" s="42"/>
      <c r="E88" s="42"/>
      <c r="F88" s="42"/>
    </row>
    <row r="89" spans="1:6" s="2" customFormat="1" ht="42.75" customHeight="1">
      <c r="A89" s="3" t="s">
        <v>53</v>
      </c>
      <c r="B89" s="3" t="s">
        <v>2</v>
      </c>
      <c r="C89" s="4" t="s">
        <v>3</v>
      </c>
      <c r="D89" s="4" t="s">
        <v>4</v>
      </c>
      <c r="E89" s="4" t="s">
        <v>5</v>
      </c>
      <c r="F89" s="4" t="s">
        <v>6</v>
      </c>
    </row>
    <row r="90" spans="1:6" s="2" customFormat="1" ht="23.25">
      <c r="A90" s="50" t="s">
        <v>19</v>
      </c>
      <c r="B90" s="50"/>
      <c r="C90" s="9"/>
      <c r="D90" s="9"/>
      <c r="E90" s="9"/>
      <c r="F90" s="6"/>
    </row>
    <row r="91" spans="1:6" s="2" customFormat="1" ht="46.5">
      <c r="A91" s="34"/>
      <c r="B91" s="37" t="s">
        <v>85</v>
      </c>
      <c r="C91" s="6">
        <v>762</v>
      </c>
      <c r="D91" s="6">
        <v>762</v>
      </c>
      <c r="E91" s="6">
        <v>0</v>
      </c>
      <c r="F91" s="6">
        <f aca="true" t="shared" si="3" ref="F91:F96">E91/D91*100</f>
        <v>0</v>
      </c>
    </row>
    <row r="92" spans="1:6" s="2" customFormat="1" ht="23.25">
      <c r="A92" s="5"/>
      <c r="B92" s="1" t="s">
        <v>61</v>
      </c>
      <c r="C92" s="6"/>
      <c r="D92" s="6">
        <v>4574</v>
      </c>
      <c r="E92" s="6">
        <v>4574</v>
      </c>
      <c r="F92" s="6">
        <f t="shared" si="3"/>
        <v>100</v>
      </c>
    </row>
    <row r="93" spans="1:6" s="2" customFormat="1" ht="23.25">
      <c r="A93" s="5"/>
      <c r="B93" s="1" t="s">
        <v>86</v>
      </c>
      <c r="C93" s="6"/>
      <c r="D93" s="6">
        <v>5854</v>
      </c>
      <c r="E93" s="6">
        <v>5854</v>
      </c>
      <c r="F93" s="6">
        <f t="shared" si="3"/>
        <v>100</v>
      </c>
    </row>
    <row r="94" spans="1:6" s="2" customFormat="1" ht="23.25">
      <c r="A94" s="51" t="s">
        <v>39</v>
      </c>
      <c r="B94" s="51"/>
      <c r="C94" s="9">
        <f>SUM(C91:C93)</f>
        <v>762</v>
      </c>
      <c r="D94" s="9">
        <f>SUM(D91:D93)</f>
        <v>11190</v>
      </c>
      <c r="E94" s="9">
        <f>SUM(E91:E93)</f>
        <v>10428</v>
      </c>
      <c r="F94" s="6">
        <f t="shared" si="3"/>
        <v>93.19034852546918</v>
      </c>
    </row>
    <row r="95" spans="1:6" s="2" customFormat="1" ht="23.25">
      <c r="A95" s="1"/>
      <c r="B95" s="1"/>
      <c r="C95" s="6"/>
      <c r="D95" s="6"/>
      <c r="E95" s="6"/>
      <c r="F95" s="6"/>
    </row>
    <row r="96" spans="1:6" s="2" customFormat="1" ht="23.25">
      <c r="A96" s="46" t="s">
        <v>55</v>
      </c>
      <c r="B96" s="46"/>
      <c r="C96" s="10">
        <f>C94</f>
        <v>762</v>
      </c>
      <c r="D96" s="10">
        <f>D94</f>
        <v>11190</v>
      </c>
      <c r="E96" s="10">
        <f>E94</f>
        <v>10428</v>
      </c>
      <c r="F96" s="6">
        <f t="shared" si="3"/>
        <v>93.19034852546918</v>
      </c>
    </row>
    <row r="97" spans="1:6" s="2" customFormat="1" ht="23.25">
      <c r="A97" s="17"/>
      <c r="B97" s="17"/>
      <c r="C97" s="21"/>
      <c r="D97" s="21"/>
      <c r="E97" s="21"/>
      <c r="F97" s="6"/>
    </row>
    <row r="98" spans="1:6" ht="23.25">
      <c r="A98" s="17"/>
      <c r="B98" s="17"/>
      <c r="C98" s="21"/>
      <c r="D98" s="21"/>
      <c r="E98" s="21"/>
      <c r="F98" s="6"/>
    </row>
    <row r="99" spans="1:6" ht="23.25">
      <c r="A99" s="17"/>
      <c r="B99" s="17"/>
      <c r="C99" s="21"/>
      <c r="D99" s="21"/>
      <c r="E99" s="21"/>
      <c r="F99" s="6"/>
    </row>
    <row r="100" spans="1:6" ht="23.25">
      <c r="A100" s="17"/>
      <c r="B100" s="17"/>
      <c r="C100" s="21"/>
      <c r="D100" s="21"/>
      <c r="E100" s="21"/>
      <c r="F100" s="21"/>
    </row>
    <row r="101" spans="1:6" ht="23.25">
      <c r="A101" s="1"/>
      <c r="B101" s="1"/>
      <c r="C101" s="1"/>
      <c r="D101" s="1"/>
      <c r="E101" s="1"/>
      <c r="F101" s="1"/>
    </row>
    <row r="102" spans="1:6" ht="23.25">
      <c r="A102" s="1"/>
      <c r="B102" s="1"/>
      <c r="C102" s="1"/>
      <c r="D102" s="1"/>
      <c r="E102" s="1"/>
      <c r="F102" s="1"/>
    </row>
    <row r="103" spans="1:6" ht="23.25">
      <c r="A103" s="1"/>
      <c r="B103" s="1"/>
      <c r="C103" s="1"/>
      <c r="D103" s="1"/>
      <c r="E103" s="1"/>
      <c r="F103" s="1"/>
    </row>
    <row r="104" spans="1:6" s="2" customFormat="1" ht="24.75" customHeight="1">
      <c r="A104" s="43" t="s">
        <v>101</v>
      </c>
      <c r="B104" s="43"/>
      <c r="C104" s="43"/>
      <c r="D104" s="43"/>
      <c r="E104" s="43"/>
      <c r="F104" s="43"/>
    </row>
    <row r="105" spans="1:6" s="2" customFormat="1" ht="48.75" customHeight="1">
      <c r="A105" s="45" t="s">
        <v>77</v>
      </c>
      <c r="B105" s="45"/>
      <c r="C105" s="45"/>
      <c r="D105" s="45"/>
      <c r="E105" s="45"/>
      <c r="F105" s="45"/>
    </row>
    <row r="106" spans="1:6" s="2" customFormat="1" ht="24.75" customHeight="1">
      <c r="A106" s="44" t="s">
        <v>78</v>
      </c>
      <c r="B106" s="44"/>
      <c r="C106" s="44"/>
      <c r="D106" s="44"/>
      <c r="E106" s="44"/>
      <c r="F106" s="44"/>
    </row>
    <row r="107" spans="1:6" s="2" customFormat="1" ht="24.75" customHeight="1">
      <c r="A107" s="42" t="s">
        <v>0</v>
      </c>
      <c r="B107" s="42"/>
      <c r="C107" s="42"/>
      <c r="D107" s="42"/>
      <c r="E107" s="42"/>
      <c r="F107" s="42"/>
    </row>
    <row r="108" spans="1:6" s="2" customFormat="1" ht="42.75" customHeight="1">
      <c r="A108" s="3" t="s">
        <v>1</v>
      </c>
      <c r="B108" s="3" t="s">
        <v>2</v>
      </c>
      <c r="C108" s="4" t="s">
        <v>3</v>
      </c>
      <c r="D108" s="4" t="s">
        <v>4</v>
      </c>
      <c r="E108" s="4" t="s">
        <v>5</v>
      </c>
      <c r="F108" s="4" t="s">
        <v>6</v>
      </c>
    </row>
    <row r="109" spans="5:6" s="2" customFormat="1" ht="30" customHeight="1">
      <c r="E109" s="6"/>
      <c r="F109" s="7"/>
    </row>
    <row r="110" spans="1:6" s="2" customFormat="1" ht="27.75" customHeight="1">
      <c r="A110" s="5">
        <v>882113</v>
      </c>
      <c r="B110" s="1" t="s">
        <v>26</v>
      </c>
      <c r="C110" s="6">
        <v>130</v>
      </c>
      <c r="D110" s="6">
        <v>1814</v>
      </c>
      <c r="E110" s="6">
        <v>1320</v>
      </c>
      <c r="F110" s="7">
        <f aca="true" t="shared" si="4" ref="F110:F119">E110/D110*100</f>
        <v>72.76736493936052</v>
      </c>
    </row>
    <row r="111" spans="1:6" s="2" customFormat="1" ht="27.75" customHeight="1">
      <c r="A111" s="5">
        <v>882111</v>
      </c>
      <c r="B111" s="1" t="s">
        <v>64</v>
      </c>
      <c r="C111" s="6">
        <v>437</v>
      </c>
      <c r="D111" s="6">
        <v>2029</v>
      </c>
      <c r="E111" s="6">
        <v>1902</v>
      </c>
      <c r="F111" s="7">
        <f t="shared" si="4"/>
        <v>93.74075899457861</v>
      </c>
    </row>
    <row r="112" spans="1:6" s="2" customFormat="1" ht="27.75" customHeight="1">
      <c r="A112" s="5">
        <v>882122</v>
      </c>
      <c r="B112" s="1" t="s">
        <v>27</v>
      </c>
      <c r="C112" s="6">
        <v>700</v>
      </c>
      <c r="D112" s="6">
        <v>700</v>
      </c>
      <c r="E112" s="6">
        <v>547</v>
      </c>
      <c r="F112" s="7">
        <f t="shared" si="4"/>
        <v>78.14285714285715</v>
      </c>
    </row>
    <row r="113" spans="1:6" s="2" customFormat="1" ht="27.75" customHeight="1">
      <c r="A113" s="5">
        <v>882122</v>
      </c>
      <c r="B113" s="1" t="s">
        <v>88</v>
      </c>
      <c r="C113" s="6">
        <v>400</v>
      </c>
      <c r="D113" s="6">
        <v>425</v>
      </c>
      <c r="E113" s="6">
        <v>425</v>
      </c>
      <c r="F113" s="7">
        <f t="shared" si="4"/>
        <v>100</v>
      </c>
    </row>
    <row r="114" spans="1:6" s="2" customFormat="1" ht="27.75" customHeight="1">
      <c r="A114" s="5">
        <v>882202</v>
      </c>
      <c r="B114" s="1" t="s">
        <v>28</v>
      </c>
      <c r="C114" s="6">
        <v>150</v>
      </c>
      <c r="D114" s="6">
        <v>150</v>
      </c>
      <c r="E114" s="6">
        <v>95</v>
      </c>
      <c r="F114" s="7">
        <f>E114/D114*100</f>
        <v>63.33333333333333</v>
      </c>
    </row>
    <row r="115" spans="1:6" s="2" customFormat="1" ht="27.75" customHeight="1">
      <c r="A115" s="5">
        <v>562913</v>
      </c>
      <c r="B115" s="1" t="s">
        <v>87</v>
      </c>
      <c r="C115" s="6">
        <v>750</v>
      </c>
      <c r="D115" s="6">
        <v>750</v>
      </c>
      <c r="E115" s="6">
        <v>394</v>
      </c>
      <c r="F115" s="7">
        <f t="shared" si="4"/>
        <v>52.53333333333333</v>
      </c>
    </row>
    <row r="116" spans="1:6" s="2" customFormat="1" ht="27.75" customHeight="1">
      <c r="A116" s="5">
        <v>882122</v>
      </c>
      <c r="B116" s="36" t="s">
        <v>89</v>
      </c>
      <c r="C116" s="5"/>
      <c r="D116" s="5">
        <v>180</v>
      </c>
      <c r="E116" s="5">
        <v>180</v>
      </c>
      <c r="F116" s="7">
        <f t="shared" si="4"/>
        <v>100</v>
      </c>
    </row>
    <row r="117" spans="1:6" s="2" customFormat="1" ht="27.75" customHeight="1">
      <c r="A117" s="5">
        <v>882119</v>
      </c>
      <c r="B117" s="1" t="s">
        <v>29</v>
      </c>
      <c r="C117" s="6"/>
      <c r="D117" s="6">
        <v>50</v>
      </c>
      <c r="E117" s="6">
        <v>50</v>
      </c>
      <c r="F117" s="7">
        <f t="shared" si="4"/>
        <v>100</v>
      </c>
    </row>
    <row r="118" spans="1:6" s="2" customFormat="1" ht="27.75" customHeight="1">
      <c r="A118" s="5">
        <v>882122</v>
      </c>
      <c r="B118" s="1" t="s">
        <v>90</v>
      </c>
      <c r="C118" s="5"/>
      <c r="D118" s="6">
        <v>300</v>
      </c>
      <c r="E118" s="6">
        <v>300</v>
      </c>
      <c r="F118" s="7">
        <f t="shared" si="4"/>
        <v>100</v>
      </c>
    </row>
    <row r="119" spans="1:6" s="2" customFormat="1" ht="27.75" customHeight="1">
      <c r="A119" s="5">
        <v>882117</v>
      </c>
      <c r="B119" s="1" t="s">
        <v>65</v>
      </c>
      <c r="C119" s="1"/>
      <c r="D119" s="6">
        <v>441</v>
      </c>
      <c r="E119" s="6">
        <v>441</v>
      </c>
      <c r="F119" s="7">
        <f t="shared" si="4"/>
        <v>100</v>
      </c>
    </row>
    <row r="120" spans="1:6" s="2" customFormat="1" ht="24.75" customHeight="1">
      <c r="A120" s="46" t="s">
        <v>30</v>
      </c>
      <c r="B120" s="46"/>
      <c r="C120" s="10">
        <f>SUM(C109:C119)</f>
        <v>2567</v>
      </c>
      <c r="D120" s="10">
        <f>SUM(D109:D119)</f>
        <v>6839</v>
      </c>
      <c r="E120" s="10">
        <f>SUM(E109:E119)</f>
        <v>5654</v>
      </c>
      <c r="F120" s="7">
        <f>E120/D120*100</f>
        <v>82.67290539552566</v>
      </c>
    </row>
    <row r="121" spans="1:6" s="2" customFormat="1" ht="23.25">
      <c r="A121" s="1"/>
      <c r="B121" s="1"/>
      <c r="C121" s="1"/>
      <c r="D121" s="1"/>
      <c r="E121" s="1"/>
      <c r="F121" s="1"/>
    </row>
    <row r="122" spans="1:6" s="2" customFormat="1" ht="31.5" customHeight="1">
      <c r="A122" s="43" t="s">
        <v>102</v>
      </c>
      <c r="B122" s="43"/>
      <c r="C122" s="43"/>
      <c r="D122" s="43"/>
      <c r="E122" s="43"/>
      <c r="F122" s="43"/>
    </row>
    <row r="123" spans="1:6" s="2" customFormat="1" ht="24.75" customHeight="1">
      <c r="A123" s="45" t="s">
        <v>91</v>
      </c>
      <c r="B123" s="45"/>
      <c r="C123" s="45"/>
      <c r="D123" s="45"/>
      <c r="E123" s="45"/>
      <c r="F123" s="45"/>
    </row>
    <row r="124" spans="1:6" s="2" customFormat="1" ht="24.75" customHeight="1">
      <c r="A124" s="45" t="s">
        <v>79</v>
      </c>
      <c r="B124" s="45"/>
      <c r="C124" s="45"/>
      <c r="D124" s="45"/>
      <c r="E124" s="45"/>
      <c r="F124" s="45"/>
    </row>
    <row r="125" spans="1:6" s="2" customFormat="1" ht="24" customHeight="1">
      <c r="A125" s="42" t="s">
        <v>0</v>
      </c>
      <c r="B125" s="42"/>
      <c r="C125" s="42"/>
      <c r="D125" s="42"/>
      <c r="E125" s="42"/>
      <c r="F125" s="42"/>
    </row>
    <row r="126" spans="1:6" s="2" customFormat="1" ht="45.75" customHeight="1">
      <c r="A126" s="3" t="s">
        <v>1</v>
      </c>
      <c r="B126" s="3" t="s">
        <v>2</v>
      </c>
      <c r="C126" s="4" t="s">
        <v>3</v>
      </c>
      <c r="D126" s="4" t="s">
        <v>4</v>
      </c>
      <c r="E126" s="4" t="s">
        <v>5</v>
      </c>
      <c r="F126" s="4" t="s">
        <v>6</v>
      </c>
    </row>
    <row r="127" spans="1:6" s="2" customFormat="1" ht="27.75" customHeight="1">
      <c r="A127" s="5">
        <v>1</v>
      </c>
      <c r="B127" s="1" t="s">
        <v>7</v>
      </c>
      <c r="C127" s="6">
        <v>12391</v>
      </c>
      <c r="D127" s="6">
        <v>12501</v>
      </c>
      <c r="E127" s="6">
        <v>10479</v>
      </c>
      <c r="F127" s="6">
        <f>E127/D127*100</f>
        <v>83.82529397648189</v>
      </c>
    </row>
    <row r="128" spans="1:6" s="2" customFormat="1" ht="27.75" customHeight="1">
      <c r="A128" s="5">
        <v>2</v>
      </c>
      <c r="B128" s="1" t="s">
        <v>8</v>
      </c>
      <c r="C128" s="6">
        <v>3199</v>
      </c>
      <c r="D128" s="6">
        <v>3199</v>
      </c>
      <c r="E128" s="6">
        <v>2818</v>
      </c>
      <c r="F128" s="6">
        <f>E128/D128*100</f>
        <v>88.0900281337918</v>
      </c>
    </row>
    <row r="129" spans="1:6" s="2" customFormat="1" ht="27.75" customHeight="1">
      <c r="A129" s="5">
        <v>3</v>
      </c>
      <c r="B129" s="1" t="s">
        <v>9</v>
      </c>
      <c r="C129" s="6">
        <v>6538</v>
      </c>
      <c r="D129" s="6">
        <v>6538</v>
      </c>
      <c r="E129" s="6">
        <v>5286</v>
      </c>
      <c r="F129" s="6">
        <f>E129/D129*100</f>
        <v>80.85041297032731</v>
      </c>
    </row>
    <row r="130" spans="1:6" s="2" customFormat="1" ht="27.75" customHeight="1">
      <c r="A130" s="5">
        <v>4</v>
      </c>
      <c r="B130" s="1" t="s">
        <v>66</v>
      </c>
      <c r="C130" s="6"/>
      <c r="D130" s="6"/>
      <c r="E130" s="6"/>
      <c r="F130" s="6"/>
    </row>
    <row r="131" spans="1:6" s="2" customFormat="1" ht="24.75" customHeight="1">
      <c r="A131" s="46" t="s">
        <v>39</v>
      </c>
      <c r="B131" s="46"/>
      <c r="C131" s="10">
        <f>SUM(C127:C130)</f>
        <v>22128</v>
      </c>
      <c r="D131" s="10">
        <f>SUM(D127:D130)</f>
        <v>22238</v>
      </c>
      <c r="E131" s="10">
        <f>SUM(E127:E130)</f>
        <v>18583</v>
      </c>
      <c r="F131" s="10">
        <f>E131/D131*100</f>
        <v>83.5641694396978</v>
      </c>
    </row>
    <row r="132" spans="1:6" s="2" customFormat="1" ht="23.25">
      <c r="A132" s="1"/>
      <c r="B132" s="1"/>
      <c r="C132" s="1"/>
      <c r="D132" s="1"/>
      <c r="E132" s="1"/>
      <c r="F132" s="1"/>
    </row>
    <row r="133" spans="1:6" s="2" customFormat="1" ht="23.25">
      <c r="A133" s="1"/>
      <c r="B133" s="1"/>
      <c r="C133" s="1"/>
      <c r="D133" s="1"/>
      <c r="E133" s="1"/>
      <c r="F133" s="1"/>
    </row>
    <row r="134" spans="1:6" s="2" customFormat="1" ht="23.25">
      <c r="A134" s="45" t="s">
        <v>91</v>
      </c>
      <c r="B134" s="45"/>
      <c r="C134" s="45"/>
      <c r="D134" s="45"/>
      <c r="E134" s="45"/>
      <c r="F134" s="45"/>
    </row>
    <row r="135" spans="1:6" s="2" customFormat="1" ht="23.25">
      <c r="A135" s="45" t="s">
        <v>80</v>
      </c>
      <c r="B135" s="45"/>
      <c r="C135" s="45"/>
      <c r="D135" s="45"/>
      <c r="E135" s="45"/>
      <c r="F135" s="45"/>
    </row>
    <row r="136" spans="1:6" s="2" customFormat="1" ht="23.25">
      <c r="A136" s="42" t="s">
        <v>0</v>
      </c>
      <c r="B136" s="42"/>
      <c r="C136" s="42"/>
      <c r="D136" s="42"/>
      <c r="E136" s="42"/>
      <c r="F136" s="42"/>
    </row>
    <row r="137" spans="1:6" s="2" customFormat="1" ht="46.5">
      <c r="A137" s="3" t="s">
        <v>1</v>
      </c>
      <c r="B137" s="3" t="s">
        <v>2</v>
      </c>
      <c r="C137" s="4" t="s">
        <v>3</v>
      </c>
      <c r="D137" s="4" t="s">
        <v>4</v>
      </c>
      <c r="E137" s="4" t="s">
        <v>5</v>
      </c>
      <c r="F137" s="4" t="s">
        <v>6</v>
      </c>
    </row>
    <row r="138" spans="1:6" s="2" customFormat="1" ht="23.25">
      <c r="A138" s="5">
        <v>1</v>
      </c>
      <c r="B138" s="1" t="s">
        <v>67</v>
      </c>
      <c r="C138" s="6">
        <v>20628</v>
      </c>
      <c r="D138" s="6">
        <v>20628</v>
      </c>
      <c r="E138" s="6">
        <v>16832</v>
      </c>
      <c r="F138" s="6">
        <f>E138/D138*100</f>
        <v>81.59782819468684</v>
      </c>
    </row>
    <row r="139" spans="1:6" s="2" customFormat="1" ht="23.25">
      <c r="A139" s="5">
        <v>2</v>
      </c>
      <c r="B139" s="1" t="s">
        <v>52</v>
      </c>
      <c r="C139" s="6">
        <v>1500</v>
      </c>
      <c r="D139" s="6">
        <v>3000</v>
      </c>
      <c r="E139" s="6">
        <v>2964</v>
      </c>
      <c r="F139" s="6">
        <f>E139/D139*100</f>
        <v>98.8</v>
      </c>
    </row>
    <row r="140" spans="1:6" s="2" customFormat="1" ht="23.25">
      <c r="A140" s="5">
        <v>3</v>
      </c>
      <c r="B140" s="1" t="s">
        <v>81</v>
      </c>
      <c r="C140" s="6">
        <v>489</v>
      </c>
      <c r="D140" s="6">
        <v>489</v>
      </c>
      <c r="E140" s="6">
        <v>489</v>
      </c>
      <c r="F140" s="6">
        <f>E140/D140*100</f>
        <v>100</v>
      </c>
    </row>
    <row r="141" spans="1:6" s="2" customFormat="1" ht="27.75" customHeight="1">
      <c r="A141" s="46" t="s">
        <v>39</v>
      </c>
      <c r="B141" s="46"/>
      <c r="C141" s="10">
        <f>SUM(C138:C140)</f>
        <v>22617</v>
      </c>
      <c r="D141" s="10">
        <f>SUM(D138:D140)</f>
        <v>24117</v>
      </c>
      <c r="E141" s="10">
        <f>SUM(E138:E140)</f>
        <v>20285</v>
      </c>
      <c r="F141" s="10">
        <f>E141/D141*100</f>
        <v>84.11079321640337</v>
      </c>
    </row>
    <row r="142" spans="1:6" s="2" customFormat="1" ht="27.75" customHeight="1">
      <c r="A142" s="1"/>
      <c r="B142" s="1"/>
      <c r="C142" s="1"/>
      <c r="D142" s="1"/>
      <c r="E142" s="1"/>
      <c r="F142" s="1"/>
    </row>
    <row r="143" spans="1:6" s="2" customFormat="1" ht="27.75" customHeight="1">
      <c r="A143" s="1"/>
      <c r="B143" s="1"/>
      <c r="C143" s="1"/>
      <c r="D143" s="1"/>
      <c r="E143" s="1"/>
      <c r="F143" s="1"/>
    </row>
    <row r="144" spans="1:6" s="2" customFormat="1" ht="24" customHeight="1">
      <c r="A144" s="43" t="s">
        <v>103</v>
      </c>
      <c r="B144" s="43"/>
      <c r="C144" s="43"/>
      <c r="D144" s="43"/>
      <c r="E144" s="43"/>
      <c r="F144" s="43"/>
    </row>
    <row r="145" spans="1:6" s="2" customFormat="1" ht="24.75" customHeight="1">
      <c r="A145" s="44" t="s">
        <v>92</v>
      </c>
      <c r="B145" s="44"/>
      <c r="C145" s="44"/>
      <c r="D145" s="44"/>
      <c r="E145" s="44"/>
      <c r="F145" s="44"/>
    </row>
    <row r="146" spans="1:6" s="2" customFormat="1" ht="24.75" customHeight="1">
      <c r="A146" s="42" t="s">
        <v>0</v>
      </c>
      <c r="B146" s="42"/>
      <c r="C146" s="42"/>
      <c r="D146" s="42"/>
      <c r="E146" s="42"/>
      <c r="F146" s="42"/>
    </row>
    <row r="147" spans="1:6" s="2" customFormat="1" ht="20.25" customHeight="1">
      <c r="A147" s="42"/>
      <c r="B147" s="42"/>
      <c r="C147" s="42"/>
      <c r="D147" s="42"/>
      <c r="E147" s="42"/>
      <c r="F147" s="42"/>
    </row>
    <row r="148" spans="1:6" s="2" customFormat="1" ht="27.75" customHeight="1">
      <c r="A148" s="38" t="s">
        <v>11</v>
      </c>
      <c r="B148" s="38"/>
      <c r="C148" s="38"/>
      <c r="D148" s="38"/>
      <c r="E148" s="39">
        <v>2900</v>
      </c>
      <c r="F148" s="39"/>
    </row>
    <row r="149" spans="1:6" s="2" customFormat="1" ht="27.75" customHeight="1">
      <c r="A149" s="38" t="s">
        <v>12</v>
      </c>
      <c r="B149" s="38"/>
      <c r="C149" s="38"/>
      <c r="D149" s="38"/>
      <c r="E149" s="41">
        <v>48</v>
      </c>
      <c r="F149" s="41"/>
    </row>
    <row r="150" spans="1:6" s="2" customFormat="1" ht="27.75" customHeight="1">
      <c r="A150" s="38" t="s">
        <v>13</v>
      </c>
      <c r="B150" s="38"/>
      <c r="C150" s="38"/>
      <c r="D150" s="38"/>
      <c r="E150" s="39">
        <f>SUM(E148:F149)</f>
        <v>2948</v>
      </c>
      <c r="F150" s="39"/>
    </row>
    <row r="151" spans="1:6" s="2" customFormat="1" ht="27.75" customHeight="1">
      <c r="A151" s="38"/>
      <c r="B151" s="38"/>
      <c r="C151" s="38"/>
      <c r="D151" s="38"/>
      <c r="E151" s="38"/>
      <c r="F151" s="38"/>
    </row>
    <row r="152" spans="1:6" s="2" customFormat="1" ht="27.75" customHeight="1">
      <c r="A152" s="38"/>
      <c r="B152" s="38"/>
      <c r="C152" s="38"/>
      <c r="D152" s="38"/>
      <c r="E152" s="38"/>
      <c r="F152" s="38"/>
    </row>
    <row r="153" spans="1:6" s="2" customFormat="1" ht="27.75" customHeight="1">
      <c r="A153" s="38" t="s">
        <v>14</v>
      </c>
      <c r="B153" s="38"/>
      <c r="C153" s="38"/>
      <c r="D153" s="38"/>
      <c r="E153" s="39">
        <v>12318</v>
      </c>
      <c r="F153" s="39"/>
    </row>
    <row r="154" spans="1:6" s="2" customFormat="1" ht="27.75" customHeight="1">
      <c r="A154" s="38" t="s">
        <v>15</v>
      </c>
      <c r="B154" s="38"/>
      <c r="C154" s="38"/>
      <c r="D154" s="38"/>
      <c r="E154" s="40">
        <v>364</v>
      </c>
      <c r="F154" s="40"/>
    </row>
    <row r="155" spans="1:6" s="2" customFormat="1" ht="27.75" customHeight="1">
      <c r="A155" s="38" t="s">
        <v>16</v>
      </c>
      <c r="B155" s="38"/>
      <c r="C155" s="38"/>
      <c r="D155" s="38"/>
      <c r="E155" s="39">
        <f>SUM(E153:F154)</f>
        <v>12682</v>
      </c>
      <c r="F155" s="39"/>
    </row>
    <row r="156" spans="1:6" s="2" customFormat="1" ht="24.75" customHeight="1">
      <c r="A156" s="1"/>
      <c r="B156" s="1"/>
      <c r="C156" s="1"/>
      <c r="D156" s="1"/>
      <c r="E156" s="1"/>
      <c r="F156" s="1"/>
    </row>
    <row r="157" spans="1:6" s="2" customFormat="1" ht="47.25" customHeight="1">
      <c r="A157" s="38"/>
      <c r="B157" s="38"/>
      <c r="C157" s="38"/>
      <c r="D157" s="38"/>
      <c r="E157" s="38"/>
      <c r="F157" s="38"/>
    </row>
    <row r="158" spans="1:6" ht="23.25">
      <c r="A158" s="43"/>
      <c r="B158" s="43"/>
      <c r="C158" s="43"/>
      <c r="D158" s="43"/>
      <c r="E158" s="43"/>
      <c r="F158" s="43"/>
    </row>
    <row r="159" spans="1:6" ht="23.25">
      <c r="A159" s="44" t="s">
        <v>93</v>
      </c>
      <c r="B159" s="44"/>
      <c r="C159" s="44"/>
      <c r="D159" s="44"/>
      <c r="E159" s="44"/>
      <c r="F159" s="44"/>
    </row>
    <row r="160" spans="1:6" ht="23.25">
      <c r="A160" s="42" t="s">
        <v>0</v>
      </c>
      <c r="B160" s="42"/>
      <c r="C160" s="42"/>
      <c r="D160" s="42"/>
      <c r="E160" s="42"/>
      <c r="F160" s="42"/>
    </row>
    <row r="161" spans="1:6" ht="23.25">
      <c r="A161" s="42"/>
      <c r="B161" s="42"/>
      <c r="C161" s="42"/>
      <c r="D161" s="42"/>
      <c r="E161" s="42"/>
      <c r="F161" s="42"/>
    </row>
    <row r="162" spans="1:6" ht="23.25">
      <c r="A162" s="38" t="s">
        <v>11</v>
      </c>
      <c r="B162" s="38"/>
      <c r="C162" s="38"/>
      <c r="D162" s="38"/>
      <c r="E162" s="39">
        <v>449</v>
      </c>
      <c r="F162" s="39"/>
    </row>
    <row r="163" spans="1:6" ht="23.25">
      <c r="A163" s="38" t="s">
        <v>12</v>
      </c>
      <c r="B163" s="38"/>
      <c r="C163" s="38"/>
      <c r="D163" s="38"/>
      <c r="E163" s="41">
        <v>40</v>
      </c>
      <c r="F163" s="41"/>
    </row>
    <row r="164" spans="1:6" ht="23.25">
      <c r="A164" s="38" t="s">
        <v>13</v>
      </c>
      <c r="B164" s="38"/>
      <c r="C164" s="38"/>
      <c r="D164" s="38"/>
      <c r="E164" s="39">
        <f>SUM(E162:F163)</f>
        <v>489</v>
      </c>
      <c r="F164" s="39"/>
    </row>
    <row r="165" spans="1:6" ht="23.25">
      <c r="A165" s="38"/>
      <c r="B165" s="38"/>
      <c r="C165" s="38"/>
      <c r="D165" s="38"/>
      <c r="E165" s="38"/>
      <c r="F165" s="38"/>
    </row>
    <row r="166" spans="1:6" ht="23.25">
      <c r="A166" s="38"/>
      <c r="B166" s="38"/>
      <c r="C166" s="38"/>
      <c r="D166" s="38"/>
      <c r="E166" s="38"/>
      <c r="F166" s="38"/>
    </row>
    <row r="167" spans="1:6" ht="23.25">
      <c r="A167" s="38" t="s">
        <v>14</v>
      </c>
      <c r="B167" s="38"/>
      <c r="C167" s="38"/>
      <c r="D167" s="38"/>
      <c r="E167" s="39">
        <v>41</v>
      </c>
      <c r="F167" s="39"/>
    </row>
    <row r="168" spans="1:6" ht="23.25">
      <c r="A168" s="38" t="s">
        <v>15</v>
      </c>
      <c r="B168" s="38"/>
      <c r="C168" s="38"/>
      <c r="D168" s="38"/>
      <c r="E168" s="40">
        <v>137</v>
      </c>
      <c r="F168" s="40"/>
    </row>
    <row r="169" spans="1:6" ht="23.25">
      <c r="A169" s="38" t="s">
        <v>16</v>
      </c>
      <c r="B169" s="38"/>
      <c r="C169" s="38"/>
      <c r="D169" s="38"/>
      <c r="E169" s="39">
        <f>SUM(E167:F168)</f>
        <v>178</v>
      </c>
      <c r="F169" s="39"/>
    </row>
    <row r="170" spans="1:6" ht="23.25">
      <c r="A170" s="1"/>
      <c r="B170" s="1"/>
      <c r="C170" s="1"/>
      <c r="D170" s="1"/>
      <c r="E170" s="1"/>
      <c r="F170" s="1"/>
    </row>
    <row r="171" spans="1:6" ht="23.25">
      <c r="A171" s="1"/>
      <c r="B171" s="1"/>
      <c r="C171" s="1"/>
      <c r="D171" s="1"/>
      <c r="E171" s="1"/>
      <c r="F171" s="1"/>
    </row>
    <row r="172" spans="1:6" ht="23.25">
      <c r="A172" s="1"/>
      <c r="B172" s="1"/>
      <c r="C172" s="1"/>
      <c r="D172" s="1"/>
      <c r="E172" s="1"/>
      <c r="F172" s="1"/>
    </row>
    <row r="173" spans="1:6" ht="23.25">
      <c r="A173" s="1"/>
      <c r="B173" s="1"/>
      <c r="C173" s="1"/>
      <c r="D173" s="1"/>
      <c r="E173" s="1"/>
      <c r="F173" s="1"/>
    </row>
    <row r="174" spans="1:6" ht="23.25">
      <c r="A174" s="1"/>
      <c r="B174" s="1"/>
      <c r="C174" s="1"/>
      <c r="D174" s="1"/>
      <c r="E174" s="1"/>
      <c r="F174" s="1"/>
    </row>
    <row r="175" spans="1:6" ht="23.25">
      <c r="A175" s="1"/>
      <c r="B175" s="1"/>
      <c r="C175" s="1"/>
      <c r="D175" s="1"/>
      <c r="E175" s="1"/>
      <c r="F175" s="1"/>
    </row>
    <row r="176" spans="1:6" ht="23.25">
      <c r="A176" s="1"/>
      <c r="B176" s="1"/>
      <c r="C176" s="1"/>
      <c r="D176" s="1"/>
      <c r="E176" s="1"/>
      <c r="F176" s="1"/>
    </row>
    <row r="177" spans="1:6" ht="23.25">
      <c r="A177" s="1"/>
      <c r="B177" s="1"/>
      <c r="C177" s="1"/>
      <c r="D177" s="1"/>
      <c r="E177" s="1"/>
      <c r="F177" s="1"/>
    </row>
  </sheetData>
  <sheetProtection selectLockedCells="1" selectUnlockedCells="1"/>
  <mergeCells count="90">
    <mergeCell ref="A32:B32"/>
    <mergeCell ref="A33:B33"/>
    <mergeCell ref="A37:B37"/>
    <mergeCell ref="A38:B38"/>
    <mergeCell ref="A34:B34"/>
    <mergeCell ref="A35:B35"/>
    <mergeCell ref="A36:B36"/>
    <mergeCell ref="A1:F1"/>
    <mergeCell ref="A2:F2"/>
    <mergeCell ref="A3:F3"/>
    <mergeCell ref="A23:B23"/>
    <mergeCell ref="C29:F29"/>
    <mergeCell ref="A31:B31"/>
    <mergeCell ref="A25:F25"/>
    <mergeCell ref="A27:F27"/>
    <mergeCell ref="A28:F28"/>
    <mergeCell ref="A29:B29"/>
    <mergeCell ref="A149:D149"/>
    <mergeCell ref="A66:F66"/>
    <mergeCell ref="A65:F65"/>
    <mergeCell ref="A63:B63"/>
    <mergeCell ref="A64:F64"/>
    <mergeCell ref="A87:F87"/>
    <mergeCell ref="A83:B83"/>
    <mergeCell ref="A84:F84"/>
    <mergeCell ref="A96:B96"/>
    <mergeCell ref="A122:F122"/>
    <mergeCell ref="A39:B39"/>
    <mergeCell ref="C39:F39"/>
    <mergeCell ref="A41:B41"/>
    <mergeCell ref="A42:B42"/>
    <mergeCell ref="A43:B43"/>
    <mergeCell ref="A148:D148"/>
    <mergeCell ref="E148:F148"/>
    <mergeCell ref="A90:B90"/>
    <mergeCell ref="A94:B94"/>
    <mergeCell ref="A44:B44"/>
    <mergeCell ref="A47:F47"/>
    <mergeCell ref="A48:F48"/>
    <mergeCell ref="A46:F46"/>
    <mergeCell ref="A88:F88"/>
    <mergeCell ref="A67:F67"/>
    <mergeCell ref="A86:F86"/>
    <mergeCell ref="A125:F125"/>
    <mergeCell ref="A131:B131"/>
    <mergeCell ref="A120:B120"/>
    <mergeCell ref="A104:F104"/>
    <mergeCell ref="A105:F105"/>
    <mergeCell ref="A106:F106"/>
    <mergeCell ref="A107:F107"/>
    <mergeCell ref="A134:F134"/>
    <mergeCell ref="A123:F123"/>
    <mergeCell ref="A124:F124"/>
    <mergeCell ref="E153:F153"/>
    <mergeCell ref="A151:F151"/>
    <mergeCell ref="A135:F135"/>
    <mergeCell ref="A136:F136"/>
    <mergeCell ref="A141:B141"/>
    <mergeCell ref="E149:F149"/>
    <mergeCell ref="A144:F144"/>
    <mergeCell ref="A160:F160"/>
    <mergeCell ref="A161:F161"/>
    <mergeCell ref="A157:F157"/>
    <mergeCell ref="A158:F158"/>
    <mergeCell ref="A150:D150"/>
    <mergeCell ref="A145:F145"/>
    <mergeCell ref="A146:F146"/>
    <mergeCell ref="E150:F150"/>
    <mergeCell ref="A147:F147"/>
    <mergeCell ref="A159:F159"/>
    <mergeCell ref="A155:D155"/>
    <mergeCell ref="E155:F155"/>
    <mergeCell ref="A152:F152"/>
    <mergeCell ref="A153:D153"/>
    <mergeCell ref="A154:D154"/>
    <mergeCell ref="E154:F154"/>
    <mergeCell ref="A166:F166"/>
    <mergeCell ref="A164:D164"/>
    <mergeCell ref="E164:F164"/>
    <mergeCell ref="A165:F165"/>
    <mergeCell ref="A162:D162"/>
    <mergeCell ref="E162:F162"/>
    <mergeCell ref="A163:D163"/>
    <mergeCell ref="E163:F163"/>
    <mergeCell ref="A169:D169"/>
    <mergeCell ref="E169:F169"/>
    <mergeCell ref="A167:D167"/>
    <mergeCell ref="E167:F167"/>
    <mergeCell ref="A168:D168"/>
    <mergeCell ref="E168:F168"/>
  </mergeCells>
  <printOptions/>
  <pageMargins left="0.75" right="0.75" top="1" bottom="1" header="0.5118055555555555" footer="0.5118055555555555"/>
  <pageSetup horizontalDpi="300" verticalDpi="300" orientation="landscape" paperSize="9" scale="46" r:id="rId1"/>
  <rowBreaks count="7" manualBreakCount="7">
    <brk id="26" max="5" man="1"/>
    <brk id="45" max="5" man="1"/>
    <brk id="64" max="255" man="1"/>
    <brk id="85" max="5" man="1"/>
    <brk id="102" max="5" man="1"/>
    <brk id="121" max="255" man="1"/>
    <brk id="143" max="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28">
      <selection activeCell="E27" sqref="E27"/>
    </sheetView>
  </sheetViews>
  <sheetFormatPr defaultColWidth="9.140625" defaultRowHeight="12.75"/>
  <cols>
    <col min="1" max="1" width="11.28125" style="0" customWidth="1"/>
    <col min="2" max="2" width="28.140625" style="0" customWidth="1"/>
    <col min="3" max="3" width="14.57421875" style="0" customWidth="1"/>
    <col min="4" max="4" width="15.140625" style="0" customWidth="1"/>
    <col min="5" max="5" width="10.421875" style="0" customWidth="1"/>
    <col min="6" max="6" width="6.00390625" style="0" customWidth="1"/>
    <col min="7" max="7" width="11.140625" style="0" customWidth="1"/>
    <col min="8" max="8" width="0.2890625" style="0" customWidth="1"/>
    <col min="10" max="10" width="24.421875" style="0" customWidth="1"/>
    <col min="11" max="11" width="10.00390625" style="0" customWidth="1"/>
    <col min="12" max="12" width="10.8515625" style="0" customWidth="1"/>
    <col min="13" max="13" width="10.7109375" style="0" customWidth="1"/>
  </cols>
  <sheetData>
    <row r="1" spans="1:14" ht="39.75" customHeight="1">
      <c r="A1" s="59" t="s">
        <v>56</v>
      </c>
      <c r="B1" s="59"/>
      <c r="C1" s="59"/>
      <c r="D1" s="59"/>
      <c r="E1" s="59"/>
      <c r="F1" s="59"/>
      <c r="I1" s="59" t="s">
        <v>56</v>
      </c>
      <c r="J1" s="59"/>
      <c r="K1" s="59"/>
      <c r="L1" s="59"/>
      <c r="M1" s="59"/>
      <c r="N1" s="59"/>
    </row>
    <row r="2" spans="1:14" ht="18.75" customHeight="1">
      <c r="A2" s="60" t="s">
        <v>0</v>
      </c>
      <c r="B2" s="60"/>
      <c r="C2" s="60"/>
      <c r="D2" s="60"/>
      <c r="E2" s="60"/>
      <c r="F2" s="60"/>
      <c r="I2" s="60" t="s">
        <v>0</v>
      </c>
      <c r="J2" s="60"/>
      <c r="K2" s="60"/>
      <c r="L2" s="60"/>
      <c r="M2" s="60"/>
      <c r="N2" s="60"/>
    </row>
    <row r="3" spans="1:14" ht="24" customHeight="1">
      <c r="A3" s="22" t="s">
        <v>53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I3" s="22" t="s">
        <v>53</v>
      </c>
      <c r="J3" s="22" t="s">
        <v>2</v>
      </c>
      <c r="K3" s="23" t="s">
        <v>3</v>
      </c>
      <c r="L3" s="23" t="s">
        <v>4</v>
      </c>
      <c r="M3" s="23" t="s">
        <v>5</v>
      </c>
      <c r="N3" s="23" t="s">
        <v>6</v>
      </c>
    </row>
    <row r="4" spans="1:14" ht="24.75" customHeight="1">
      <c r="A4" s="61" t="s">
        <v>20</v>
      </c>
      <c r="B4" s="61"/>
      <c r="C4" s="24"/>
      <c r="D4" s="24"/>
      <c r="E4" s="24"/>
      <c r="F4" s="24"/>
      <c r="I4" s="61" t="s">
        <v>20</v>
      </c>
      <c r="J4" s="61"/>
      <c r="K4" s="24"/>
      <c r="L4" s="24"/>
      <c r="M4" s="24"/>
      <c r="N4" s="24"/>
    </row>
    <row r="5" spans="1:14" ht="19.5" customHeight="1">
      <c r="A5" s="25">
        <v>751153</v>
      </c>
      <c r="B5" s="26" t="s">
        <v>18</v>
      </c>
      <c r="C5" s="24">
        <v>4500</v>
      </c>
      <c r="D5" s="24">
        <v>4770</v>
      </c>
      <c r="E5" s="24"/>
      <c r="F5" s="24"/>
      <c r="I5" s="25">
        <v>751153</v>
      </c>
      <c r="J5" s="26" t="s">
        <v>18</v>
      </c>
      <c r="K5" s="24">
        <v>4500</v>
      </c>
      <c r="L5" s="24">
        <v>4770</v>
      </c>
      <c r="M5" s="24"/>
      <c r="N5" s="24"/>
    </row>
    <row r="6" spans="1:14" ht="19.5" customHeight="1">
      <c r="A6" s="27">
        <v>751153</v>
      </c>
      <c r="B6" t="s">
        <v>57</v>
      </c>
      <c r="C6" s="24"/>
      <c r="D6" s="24">
        <v>948</v>
      </c>
      <c r="E6" s="24">
        <v>948</v>
      </c>
      <c r="F6" s="24">
        <v>100</v>
      </c>
      <c r="I6" s="27">
        <v>751153</v>
      </c>
      <c r="J6" t="s">
        <v>57</v>
      </c>
      <c r="K6" s="24"/>
      <c r="L6" s="24">
        <v>948</v>
      </c>
      <c r="M6" s="24"/>
      <c r="N6" s="24"/>
    </row>
    <row r="7" spans="1:14" ht="19.5" customHeight="1">
      <c r="A7" s="27">
        <v>901116</v>
      </c>
      <c r="B7" t="s">
        <v>58</v>
      </c>
      <c r="C7" s="24">
        <v>7622</v>
      </c>
      <c r="D7" s="24">
        <v>7622</v>
      </c>
      <c r="E7" s="24">
        <v>4677</v>
      </c>
      <c r="F7" s="24">
        <v>61</v>
      </c>
      <c r="I7" s="27">
        <v>901116</v>
      </c>
      <c r="J7" t="s">
        <v>58</v>
      </c>
      <c r="K7" s="24">
        <v>7622</v>
      </c>
      <c r="L7" s="24">
        <v>7622</v>
      </c>
      <c r="M7" s="24"/>
      <c r="N7" s="24"/>
    </row>
    <row r="8" spans="1:14" ht="19.5" customHeight="1">
      <c r="A8" s="27">
        <v>751845</v>
      </c>
      <c r="B8" t="s">
        <v>59</v>
      </c>
      <c r="C8" s="24"/>
      <c r="D8" s="24"/>
      <c r="E8" s="24">
        <v>217</v>
      </c>
      <c r="F8" s="24"/>
      <c r="I8" s="27"/>
      <c r="K8" s="24"/>
      <c r="L8" s="24"/>
      <c r="M8" s="24"/>
      <c r="N8" s="24"/>
    </row>
    <row r="9" spans="1:14" ht="19.5" customHeight="1">
      <c r="A9" s="27">
        <v>751845</v>
      </c>
      <c r="B9" t="s">
        <v>60</v>
      </c>
      <c r="C9" s="24">
        <v>1600</v>
      </c>
      <c r="D9" s="24">
        <v>1600</v>
      </c>
      <c r="E9" s="24"/>
      <c r="F9" s="24"/>
      <c r="I9" s="27">
        <v>751845</v>
      </c>
      <c r="J9" t="s">
        <v>60</v>
      </c>
      <c r="K9" s="24">
        <v>1600</v>
      </c>
      <c r="L9" s="24">
        <v>1600</v>
      </c>
      <c r="M9" s="24"/>
      <c r="N9" s="24"/>
    </row>
    <row r="10" spans="3:14" ht="19.5" customHeight="1">
      <c r="C10" s="24"/>
      <c r="D10" s="24"/>
      <c r="E10" s="24"/>
      <c r="F10" s="24"/>
      <c r="K10" s="24"/>
      <c r="L10" s="24"/>
      <c r="M10" s="24"/>
      <c r="N10" s="24"/>
    </row>
    <row r="11" spans="1:14" ht="19.5" customHeight="1">
      <c r="A11" s="56" t="s">
        <v>39</v>
      </c>
      <c r="B11" s="56"/>
      <c r="C11" s="29">
        <f>SUM(C5:C10)</f>
        <v>13722</v>
      </c>
      <c r="D11" s="29">
        <f>SUM(D5:D10)</f>
        <v>14940</v>
      </c>
      <c r="E11" s="29">
        <v>5842</v>
      </c>
      <c r="F11" s="29">
        <f>E11/D11*100</f>
        <v>39.103078982597054</v>
      </c>
      <c r="I11" s="56" t="s">
        <v>39</v>
      </c>
      <c r="J11" s="56"/>
      <c r="K11" s="29">
        <f>SUM(K5:K10)</f>
        <v>13722</v>
      </c>
      <c r="L11" s="29">
        <f>SUM(L5:L10)</f>
        <v>14940</v>
      </c>
      <c r="M11" s="29"/>
      <c r="N11" s="29"/>
    </row>
    <row r="12" spans="1:14" ht="19.5" customHeight="1">
      <c r="A12" s="30"/>
      <c r="B12" s="30"/>
      <c r="C12" s="24"/>
      <c r="D12" s="24"/>
      <c r="E12" s="24"/>
      <c r="F12" s="29"/>
      <c r="I12" s="30"/>
      <c r="J12" s="30"/>
      <c r="K12" s="24"/>
      <c r="L12" s="24"/>
      <c r="M12" s="24"/>
      <c r="N12" s="29"/>
    </row>
    <row r="13" spans="1:14" ht="24.75" customHeight="1">
      <c r="A13" s="58" t="s">
        <v>19</v>
      </c>
      <c r="B13" s="58"/>
      <c r="C13" s="24"/>
      <c r="D13" s="24"/>
      <c r="E13" s="24"/>
      <c r="F13" s="29"/>
      <c r="I13" s="58" t="s">
        <v>19</v>
      </c>
      <c r="J13" s="58"/>
      <c r="K13" s="24"/>
      <c r="L13" s="24"/>
      <c r="M13" s="24"/>
      <c r="N13" s="29"/>
    </row>
    <row r="14" spans="1:14" ht="19.5" customHeight="1">
      <c r="A14">
        <v>801115</v>
      </c>
      <c r="B14" t="s">
        <v>61</v>
      </c>
      <c r="C14" s="24">
        <v>1500</v>
      </c>
      <c r="D14" s="24">
        <v>9961</v>
      </c>
      <c r="E14" s="31">
        <v>9961</v>
      </c>
      <c r="F14" s="29">
        <f>E14/D14*100</f>
        <v>100</v>
      </c>
      <c r="I14">
        <v>801115</v>
      </c>
      <c r="J14" t="s">
        <v>61</v>
      </c>
      <c r="K14" s="24">
        <v>1500</v>
      </c>
      <c r="L14" s="24">
        <v>9961</v>
      </c>
      <c r="M14" s="31"/>
      <c r="N14" s="29"/>
    </row>
    <row r="15" spans="3:14" ht="19.5" customHeight="1">
      <c r="C15" s="24"/>
      <c r="D15" s="24"/>
      <c r="E15" s="31"/>
      <c r="F15" s="29"/>
      <c r="K15" s="24"/>
      <c r="L15" s="24"/>
      <c r="M15" s="31"/>
      <c r="N15" s="29"/>
    </row>
    <row r="16" spans="1:14" ht="19.5" customHeight="1">
      <c r="A16" s="56" t="s">
        <v>39</v>
      </c>
      <c r="B16" s="56"/>
      <c r="C16" s="29">
        <f>SUM(C14:C15)</f>
        <v>1500</v>
      </c>
      <c r="D16" s="29">
        <f>SUM(D14:D15)</f>
        <v>9961</v>
      </c>
      <c r="E16" s="29">
        <f>SUM(E14:E15)</f>
        <v>9961</v>
      </c>
      <c r="F16" s="29">
        <f>E16/D16*100</f>
        <v>100</v>
      </c>
      <c r="I16" s="56" t="s">
        <v>39</v>
      </c>
      <c r="J16" s="56"/>
      <c r="K16" s="29">
        <f>SUM(K14:K15)</f>
        <v>1500</v>
      </c>
      <c r="L16" s="29">
        <f>SUM(L14:L15)</f>
        <v>9961</v>
      </c>
      <c r="M16" s="29"/>
      <c r="N16" s="29"/>
    </row>
    <row r="17" spans="1:14" ht="19.5" customHeight="1">
      <c r="A17" s="30"/>
      <c r="B17" s="30"/>
      <c r="C17" s="24"/>
      <c r="D17" s="24"/>
      <c r="E17" s="24"/>
      <c r="F17" s="24"/>
      <c r="I17" s="30"/>
      <c r="J17" s="30"/>
      <c r="K17" s="24"/>
      <c r="L17" s="24"/>
      <c r="M17" s="24"/>
      <c r="N17" s="24"/>
    </row>
    <row r="18" spans="1:14" ht="24.75" customHeight="1">
      <c r="A18" s="58" t="s">
        <v>54</v>
      </c>
      <c r="B18" s="58"/>
      <c r="C18" s="24"/>
      <c r="D18" s="24"/>
      <c r="E18" s="24"/>
      <c r="F18" s="24"/>
      <c r="I18" s="58" t="s">
        <v>54</v>
      </c>
      <c r="J18" s="58"/>
      <c r="K18" s="24"/>
      <c r="L18" s="24"/>
      <c r="M18" s="24"/>
      <c r="N18" s="24"/>
    </row>
    <row r="19" spans="1:14" ht="19.5" customHeight="1">
      <c r="A19" s="27">
        <v>451017</v>
      </c>
      <c r="B19" t="s">
        <v>62</v>
      </c>
      <c r="C19" s="24">
        <v>400</v>
      </c>
      <c r="D19" s="24">
        <v>400</v>
      </c>
      <c r="E19" s="24"/>
      <c r="F19" s="24"/>
      <c r="I19" s="27">
        <v>451017</v>
      </c>
      <c r="J19" t="s">
        <v>62</v>
      </c>
      <c r="K19" s="24">
        <v>400</v>
      </c>
      <c r="L19" s="24">
        <v>400</v>
      </c>
      <c r="M19" s="24"/>
      <c r="N19" s="24"/>
    </row>
    <row r="20" spans="1:14" ht="19.5" customHeight="1">
      <c r="A20" s="27">
        <v>751878</v>
      </c>
      <c r="B20" t="s">
        <v>22</v>
      </c>
      <c r="C20" s="24">
        <v>930</v>
      </c>
      <c r="D20" s="24">
        <v>930</v>
      </c>
      <c r="E20" s="24">
        <v>930</v>
      </c>
      <c r="F20" s="24">
        <f>E20/D20*100</f>
        <v>100</v>
      </c>
      <c r="I20" s="27">
        <v>751878</v>
      </c>
      <c r="J20" t="s">
        <v>22</v>
      </c>
      <c r="K20" s="24">
        <v>930</v>
      </c>
      <c r="L20" s="24">
        <v>930</v>
      </c>
      <c r="M20" s="24"/>
      <c r="N20" s="24"/>
    </row>
    <row r="21" spans="3:14" ht="19.5" customHeight="1">
      <c r="C21" s="24"/>
      <c r="D21" s="24"/>
      <c r="E21" s="24"/>
      <c r="F21" s="24"/>
      <c r="K21" s="24"/>
      <c r="L21" s="24"/>
      <c r="M21" s="24"/>
      <c r="N21" s="24"/>
    </row>
    <row r="22" spans="1:14" ht="19.5" customHeight="1">
      <c r="A22" s="56" t="s">
        <v>39</v>
      </c>
      <c r="B22" s="56"/>
      <c r="C22" s="29">
        <f>SUM(C18:C20)</f>
        <v>1330</v>
      </c>
      <c r="D22" s="29">
        <f>SUM(D18:D20)</f>
        <v>1330</v>
      </c>
      <c r="E22" s="29">
        <f>SUM(E18:E20)</f>
        <v>930</v>
      </c>
      <c r="F22" s="29">
        <f>E22/D22*100</f>
        <v>69.92481203007519</v>
      </c>
      <c r="I22" s="56" t="s">
        <v>39</v>
      </c>
      <c r="J22" s="56"/>
      <c r="K22" s="29">
        <f>SUM(K18:K20)</f>
        <v>1330</v>
      </c>
      <c r="L22" s="29">
        <f>SUM(L18:L20)</f>
        <v>1330</v>
      </c>
      <c r="M22" s="29"/>
      <c r="N22" s="29"/>
    </row>
    <row r="23" spans="3:14" ht="24.75" customHeight="1">
      <c r="C23" s="24"/>
      <c r="D23" s="24"/>
      <c r="E23" s="24"/>
      <c r="F23" s="24"/>
      <c r="K23" s="24"/>
      <c r="L23" s="24"/>
      <c r="M23" s="24"/>
      <c r="N23" s="24"/>
    </row>
    <row r="24" spans="1:14" ht="24.75" customHeight="1">
      <c r="A24" s="57" t="s">
        <v>55</v>
      </c>
      <c r="B24" s="57"/>
      <c r="C24" s="32">
        <f>SUM(C11,C16,C22)</f>
        <v>16552</v>
      </c>
      <c r="D24" s="32">
        <f>SUM(D11,D16,D22)</f>
        <v>26231</v>
      </c>
      <c r="E24" s="32">
        <v>16733</v>
      </c>
      <c r="F24" s="32">
        <f>E24/D24*100</f>
        <v>63.79093439060654</v>
      </c>
      <c r="I24" s="57" t="s">
        <v>55</v>
      </c>
      <c r="J24" s="57"/>
      <c r="K24" s="32">
        <f>SUM(K11,K16,K22)</f>
        <v>16552</v>
      </c>
      <c r="L24" s="32">
        <f>SUM(L11,L16,L22)</f>
        <v>26231</v>
      </c>
      <c r="M24" s="32"/>
      <c r="N24" s="32"/>
    </row>
    <row r="25" spans="1:6" ht="21" customHeight="1">
      <c r="A25" s="28"/>
      <c r="B25" s="28"/>
      <c r="C25" s="33"/>
      <c r="D25" s="33"/>
      <c r="E25" s="33"/>
      <c r="F25" s="33"/>
    </row>
  </sheetData>
  <sheetProtection selectLockedCells="1" selectUnlockedCells="1"/>
  <mergeCells count="18">
    <mergeCell ref="A13:B13"/>
    <mergeCell ref="I13:J13"/>
    <mergeCell ref="A1:F1"/>
    <mergeCell ref="I1:N1"/>
    <mergeCell ref="A2:F2"/>
    <mergeCell ref="I2:N2"/>
    <mergeCell ref="A11:B11"/>
    <mergeCell ref="I11:J11"/>
    <mergeCell ref="A4:B4"/>
    <mergeCell ref="I4:J4"/>
    <mergeCell ref="A16:B16"/>
    <mergeCell ref="I16:J16"/>
    <mergeCell ref="A24:B24"/>
    <mergeCell ref="I24:J24"/>
    <mergeCell ref="A18:B18"/>
    <mergeCell ref="I18:J18"/>
    <mergeCell ref="A22:B22"/>
    <mergeCell ref="I22:J2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Heni</cp:lastModifiedBy>
  <cp:lastPrinted>2015-04-17T07:45:05Z</cp:lastPrinted>
  <dcterms:created xsi:type="dcterms:W3CDTF">2013-08-26T07:01:44Z</dcterms:created>
  <dcterms:modified xsi:type="dcterms:W3CDTF">2015-04-17T07:46:50Z</dcterms:modified>
  <cp:category/>
  <cp:version/>
  <cp:contentType/>
  <cp:contentStatus/>
</cp:coreProperties>
</file>