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16" i="1" l="1"/>
  <c r="I16" i="1"/>
  <c r="H16" i="1"/>
  <c r="K15" i="1"/>
  <c r="C15" i="1"/>
  <c r="D15" i="1" s="1"/>
  <c r="G14" i="1"/>
  <c r="F14" i="1"/>
  <c r="E14" i="1"/>
  <c r="K14" i="1" s="1"/>
  <c r="C14" i="1" s="1"/>
  <c r="D14" i="1" s="1"/>
  <c r="G13" i="1"/>
  <c r="G16" i="1" s="1"/>
  <c r="F13" i="1"/>
  <c r="E13" i="1"/>
  <c r="K13" i="1" s="1"/>
  <c r="C13" i="1" s="1"/>
  <c r="B13" i="1"/>
  <c r="B16" i="1" s="1"/>
  <c r="K12" i="1"/>
  <c r="C12" i="1"/>
  <c r="D12" i="1" s="1"/>
  <c r="K11" i="1"/>
  <c r="D11" i="1"/>
  <c r="C11" i="1"/>
  <c r="F10" i="1"/>
  <c r="F16" i="1" s="1"/>
  <c r="E10" i="1"/>
  <c r="E16" i="1" s="1"/>
  <c r="A1" i="1"/>
  <c r="D13" i="1" l="1"/>
  <c r="K10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<sst xmlns="http://schemas.openxmlformats.org/spreadsheetml/2006/main" count="32" uniqueCount="30">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</sst>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13" fillId="0" borderId="0"/>
    <xf numFmtId="164" fontId="14" fillId="0" borderId="0" applyFon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2" fillId="0" borderId="5" xfId="1" applyNumberFormat="1" applyFont="1" applyBorder="1" applyAlignment="1">
      <alignment horizontal="right"/>
    </xf>
    <xf numFmtId="3" fontId="9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9" fillId="0" borderId="7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5" fillId="0" borderId="5" xfId="4" quotePrefix="1" applyNumberFormat="1" applyFont="1" applyBorder="1" applyAlignment="1">
      <alignment horizontal="right"/>
    </xf>
    <xf numFmtId="3" fontId="15" fillId="0" borderId="5" xfId="1" applyNumberFormat="1" applyFont="1" applyBorder="1" applyAlignment="1">
      <alignment horizontal="right"/>
    </xf>
    <xf numFmtId="3" fontId="16" fillId="0" borderId="5" xfId="1" applyNumberFormat="1" applyFont="1" applyBorder="1" applyAlignment="1">
      <alignment horizontal="right"/>
    </xf>
    <xf numFmtId="3" fontId="16" fillId="0" borderId="7" xfId="1" applyNumberFormat="1" applyFont="1" applyBorder="1" applyAlignment="1">
      <alignment horizontal="right"/>
    </xf>
    <xf numFmtId="0" fontId="2" fillId="0" borderId="0" xfId="1" applyFont="1"/>
    <xf numFmtId="3" fontId="12" fillId="0" borderId="5" xfId="4" quotePrefix="1" applyNumberFormat="1" applyFont="1" applyBorder="1" applyAlignment="1">
      <alignment horizontal="right"/>
    </xf>
    <xf numFmtId="3" fontId="15" fillId="0" borderId="5" xfId="4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0" fontId="17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6" fillId="0" borderId="12" xfId="4" applyNumberFormat="1" applyFont="1" applyBorder="1" applyAlignment="1">
      <alignment horizontal="right"/>
    </xf>
    <xf numFmtId="3" fontId="16" fillId="0" borderId="13" xfId="4" applyNumberFormat="1" applyFont="1" applyBorder="1" applyAlignment="1">
      <alignment horizontal="right"/>
    </xf>
    <xf numFmtId="0" fontId="18" fillId="0" borderId="0" xfId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2" fillId="0" borderId="0" xfId="1" applyFont="1"/>
  </cellXfs>
  <cellStyles count="36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6" xfId="21"/>
    <cellStyle name="Ezres 7" xfId="22"/>
    <cellStyle name="hetmál kút" xfId="23"/>
    <cellStyle name="Hiperhivatkozás" xfId="24"/>
    <cellStyle name="Már látott hiperhivatkozás" xfId="25"/>
    <cellStyle name="Normál" xfId="0" builtinId="0"/>
    <cellStyle name="Normál 2" xfId="26"/>
    <cellStyle name="Normál 2 2" xfId="27"/>
    <cellStyle name="Normál 2 3" xfId="28"/>
    <cellStyle name="Normál 3" xfId="29"/>
    <cellStyle name="Normál 3 2" xfId="30"/>
    <cellStyle name="Normál 3 2 2" xfId="31"/>
    <cellStyle name="Normál 4" xfId="32"/>
    <cellStyle name="Normál 5" xfId="33"/>
    <cellStyle name="Normál 6" xfId="34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pageSetUpPr fitToPage="1"/>
  </sheetPr>
  <dimension ref="A1:K20"/>
  <sheetViews>
    <sheetView tabSelected="1" zoomScaleSheetLayoutView="115" zoomScalePageLayoutView="85" workbookViewId="0">
      <selection activeCell="B13" sqref="B13"/>
    </sheetView>
  </sheetViews>
  <sheetFormatPr defaultColWidth="10.7109375" defaultRowHeight="12.75" x14ac:dyDescent="0.2"/>
  <cols>
    <col min="1" max="1" width="30.7109375" style="44" customWidth="1"/>
    <col min="2" max="2" width="10.28515625" style="44" customWidth="1"/>
    <col min="3" max="3" width="13.7109375" style="44" customWidth="1"/>
    <col min="4" max="4" width="12.85546875" style="46" customWidth="1"/>
    <col min="5" max="5" width="12" style="44" customWidth="1"/>
    <col min="6" max="6" width="11.7109375" style="44" customWidth="1"/>
    <col min="7" max="7" width="11.42578125" style="44" customWidth="1"/>
    <col min="8" max="8" width="12.140625" style="44" customWidth="1"/>
    <col min="9" max="10" width="10.28515625" style="44" customWidth="1"/>
    <col min="11" max="11" width="12.7109375" style="46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CONCATENATE("18. melléklet ",[1]ALAPADATOK!A7," ",[1]ALAPADATOK!B7," ",[1]ALAPADATOK!C7," ",[1]ALAPADATOK!D7," ",[1]ALAPADATOK!E7," ",[1]ALAPADATOK!F7," ",[1]ALAPADATOK!G7," ",[1]ALAPADATOK!H7)</f>
        <v>18. melléklet a 7 / 2020. ( III.27.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v>75647602</v>
      </c>
      <c r="C10" s="23">
        <f t="shared" ref="C10:C14" si="0">K10-B10</f>
        <v>164184089</v>
      </c>
      <c r="D10" s="24">
        <f t="shared" ref="D10:D14" si="1">SUM(B10:C10)</f>
        <v>239831691</v>
      </c>
      <c r="E10" s="25">
        <f>69090783</f>
        <v>69090783</v>
      </c>
      <c r="F10" s="25">
        <f>12885750</f>
        <v>12885750</v>
      </c>
      <c r="G10" s="23">
        <v>155755158</v>
      </c>
      <c r="H10" s="23"/>
      <c r="I10" s="23"/>
      <c r="J10" s="23">
        <v>2100000</v>
      </c>
      <c r="K10" s="26">
        <f t="shared" ref="K10:K14" si="2">SUM(E10:J10)</f>
        <v>239831691</v>
      </c>
    </row>
    <row r="11" spans="1:11" ht="15.95" customHeight="1" x14ac:dyDescent="0.2">
      <c r="A11" s="22" t="s">
        <v>24</v>
      </c>
      <c r="B11" s="23">
        <v>9594258</v>
      </c>
      <c r="C11" s="23">
        <f>K11-B11</f>
        <v>324957833</v>
      </c>
      <c r="D11" s="24">
        <f t="shared" si="1"/>
        <v>334552091</v>
      </c>
      <c r="E11" s="23">
        <v>200165718</v>
      </c>
      <c r="F11" s="23">
        <v>40236890</v>
      </c>
      <c r="G11" s="23">
        <v>92726933</v>
      </c>
      <c r="H11" s="23"/>
      <c r="I11" s="23"/>
      <c r="J11" s="23">
        <v>1422550</v>
      </c>
      <c r="K11" s="26">
        <f t="shared" si="2"/>
        <v>334552091</v>
      </c>
    </row>
    <row r="12" spans="1:11" ht="15.95" customHeight="1" x14ac:dyDescent="0.2">
      <c r="A12" s="22" t="s">
        <v>25</v>
      </c>
      <c r="B12" s="23">
        <v>25278253</v>
      </c>
      <c r="C12" s="23">
        <f t="shared" si="0"/>
        <v>93181485</v>
      </c>
      <c r="D12" s="24">
        <f t="shared" si="1"/>
        <v>118459738</v>
      </c>
      <c r="E12" s="23">
        <v>55350452</v>
      </c>
      <c r="F12" s="23">
        <v>9898597</v>
      </c>
      <c r="G12" s="23">
        <v>50681034</v>
      </c>
      <c r="H12" s="23">
        <v>2500</v>
      </c>
      <c r="I12" s="23"/>
      <c r="J12" s="23">
        <v>2527155</v>
      </c>
      <c r="K12" s="26">
        <f t="shared" si="2"/>
        <v>118459738</v>
      </c>
    </row>
    <row r="13" spans="1:11" s="32" customFormat="1" ht="18" customHeight="1" x14ac:dyDescent="0.2">
      <c r="A13" s="27" t="s">
        <v>26</v>
      </c>
      <c r="B13" s="28">
        <f>319196938+685800</f>
        <v>319882738</v>
      </c>
      <c r="C13" s="29">
        <f t="shared" si="0"/>
        <v>607830705</v>
      </c>
      <c r="D13" s="30">
        <f t="shared" si="1"/>
        <v>927713443</v>
      </c>
      <c r="E13" s="29">
        <f>559242888+27724136+718045</f>
        <v>587685069</v>
      </c>
      <c r="F13" s="29">
        <f>105298280+4851725+176957</f>
        <v>110326962</v>
      </c>
      <c r="G13" s="29">
        <f>211087063+800100-209202</f>
        <v>211677961</v>
      </c>
      <c r="H13" s="23"/>
      <c r="I13" s="23"/>
      <c r="J13" s="23">
        <v>18023451</v>
      </c>
      <c r="K13" s="31">
        <f t="shared" si="2"/>
        <v>927713443</v>
      </c>
    </row>
    <row r="14" spans="1:11" s="32" customFormat="1" ht="18" customHeight="1" x14ac:dyDescent="0.2">
      <c r="A14" s="27" t="s">
        <v>27</v>
      </c>
      <c r="B14" s="33">
        <v>2561552</v>
      </c>
      <c r="C14" s="29">
        <f t="shared" si="0"/>
        <v>99740663</v>
      </c>
      <c r="D14" s="30">
        <f t="shared" si="1"/>
        <v>102302215</v>
      </c>
      <c r="E14" s="34">
        <f>71236352+545105+826870</f>
        <v>72608327</v>
      </c>
      <c r="F14" s="34">
        <f>12731399+95393+144702</f>
        <v>12971494</v>
      </c>
      <c r="G14" s="34">
        <f>15922544+189000</f>
        <v>16111544</v>
      </c>
      <c r="H14" s="35"/>
      <c r="I14" s="35"/>
      <c r="J14" s="35">
        <v>610850</v>
      </c>
      <c r="K14" s="31">
        <f t="shared" si="2"/>
        <v>102302215</v>
      </c>
    </row>
    <row r="15" spans="1:11" s="32" customFormat="1" ht="18" customHeight="1" x14ac:dyDescent="0.2">
      <c r="A15" s="27" t="s">
        <v>28</v>
      </c>
      <c r="B15" s="33">
        <v>10810079</v>
      </c>
      <c r="C15" s="23">
        <f>K15-B15</f>
        <v>232822178</v>
      </c>
      <c r="D15" s="24">
        <f>SUM(B15:C15)</f>
        <v>243632257</v>
      </c>
      <c r="E15" s="35">
        <v>164405869</v>
      </c>
      <c r="F15" s="35">
        <v>32731163</v>
      </c>
      <c r="G15" s="35">
        <v>41447825</v>
      </c>
      <c r="H15" s="35"/>
      <c r="I15" s="35"/>
      <c r="J15" s="35">
        <v>5047400</v>
      </c>
      <c r="K15" s="26">
        <f>SUM(E15:J15)</f>
        <v>243632257</v>
      </c>
    </row>
    <row r="16" spans="1:11" s="40" customFormat="1" ht="18" customHeight="1" thickBot="1" x14ac:dyDescent="0.25">
      <c r="A16" s="36" t="s">
        <v>29</v>
      </c>
      <c r="B16" s="37">
        <f t="shared" ref="B16:J16" si="3">SUM(B10:B15)</f>
        <v>443774482</v>
      </c>
      <c r="C16" s="38">
        <f t="shared" si="3"/>
        <v>1522716953</v>
      </c>
      <c r="D16" s="38">
        <f t="shared" si="3"/>
        <v>1966491435</v>
      </c>
      <c r="E16" s="38">
        <f t="shared" si="3"/>
        <v>1149306218</v>
      </c>
      <c r="F16" s="38">
        <f t="shared" si="3"/>
        <v>219050856</v>
      </c>
      <c r="G16" s="38">
        <f t="shared" si="3"/>
        <v>568400455</v>
      </c>
      <c r="H16" s="37">
        <f t="shared" si="3"/>
        <v>2500</v>
      </c>
      <c r="I16" s="37">
        <f t="shared" si="3"/>
        <v>0</v>
      </c>
      <c r="J16" s="37">
        <f t="shared" si="3"/>
        <v>29731406</v>
      </c>
      <c r="K16" s="39">
        <f>SUM(K10:K15)</f>
        <v>1966491435</v>
      </c>
    </row>
    <row r="17" spans="1:11" s="43" customFormat="1" ht="11.25" x14ac:dyDescent="0.2">
      <c r="A17" s="41"/>
      <c r="B17" s="41"/>
      <c r="C17" s="41"/>
      <c r="D17" s="42"/>
      <c r="E17" s="41"/>
      <c r="F17" s="41"/>
      <c r="G17" s="41"/>
      <c r="H17" s="41"/>
      <c r="I17" s="41"/>
      <c r="J17" s="41"/>
      <c r="K17" s="42"/>
    </row>
    <row r="18" spans="1:11" s="43" customFormat="1" ht="11.25" x14ac:dyDescent="0.2">
      <c r="A18" s="41"/>
      <c r="B18" s="41"/>
      <c r="C18" s="41"/>
      <c r="D18" s="42"/>
      <c r="E18" s="41"/>
      <c r="F18" s="41"/>
      <c r="G18" s="41"/>
      <c r="H18" s="41"/>
      <c r="I18" s="41"/>
      <c r="J18" s="41"/>
      <c r="K18" s="42"/>
    </row>
    <row r="19" spans="1:11" x14ac:dyDescent="0.2">
      <c r="B19" s="45"/>
      <c r="C19" s="45"/>
      <c r="D19" s="45"/>
    </row>
    <row r="20" spans="1:11" x14ac:dyDescent="0.2">
      <c r="C20" s="45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2020-03-31T13:50:54Z</dcterms:created>
  <dcterms:modified xsi:type="dcterms:W3CDTF">2020-03-31T13:50:54Z</dcterms:modified>
</cp:coreProperties>
</file>