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I57" i="1"/>
  <c r="I56"/>
  <c r="C56"/>
  <c r="I55"/>
  <c r="I54"/>
  <c r="I53"/>
  <c r="I51" s="1"/>
  <c r="I52"/>
  <c r="H51"/>
  <c r="G51"/>
  <c r="F51"/>
  <c r="E51"/>
  <c r="D51"/>
  <c r="C51"/>
  <c r="I50"/>
  <c r="I49"/>
  <c r="I48"/>
  <c r="I47"/>
  <c r="I46"/>
  <c r="I45"/>
  <c r="I44"/>
  <c r="I43"/>
  <c r="D42"/>
  <c r="I42" s="1"/>
  <c r="C42"/>
  <c r="I41"/>
  <c r="I40"/>
  <c r="I39"/>
  <c r="H38"/>
  <c r="I38" s="1"/>
  <c r="G38"/>
  <c r="F38"/>
  <c r="F37" s="1"/>
  <c r="F58" s="1"/>
  <c r="E38"/>
  <c r="G37"/>
  <c r="G58" s="1"/>
  <c r="E37"/>
  <c r="E58" s="1"/>
  <c r="C37"/>
  <c r="C58" s="1"/>
  <c r="H30"/>
  <c r="G30"/>
  <c r="F30"/>
  <c r="E30"/>
  <c r="D30"/>
  <c r="C30"/>
  <c r="I29"/>
  <c r="I28"/>
  <c r="I30" s="1"/>
  <c r="I27"/>
  <c r="C25"/>
  <c r="I25" s="1"/>
  <c r="I24"/>
  <c r="I23"/>
  <c r="I22"/>
  <c r="I21"/>
  <c r="I20"/>
  <c r="G19"/>
  <c r="G26" s="1"/>
  <c r="G31" s="1"/>
  <c r="C19"/>
  <c r="C26" s="1"/>
  <c r="C31" s="1"/>
  <c r="I18"/>
  <c r="I17"/>
  <c r="I16"/>
  <c r="H15"/>
  <c r="H19" s="1"/>
  <c r="H26" s="1"/>
  <c r="H31" s="1"/>
  <c r="G15"/>
  <c r="F15"/>
  <c r="F19" s="1"/>
  <c r="F26" s="1"/>
  <c r="F31" s="1"/>
  <c r="E15"/>
  <c r="I15" s="1"/>
  <c r="D15"/>
  <c r="D19" s="1"/>
  <c r="D26" s="1"/>
  <c r="D31" s="1"/>
  <c r="C15"/>
  <c r="I14"/>
  <c r="I13"/>
  <c r="I12"/>
  <c r="I11"/>
  <c r="I10"/>
  <c r="I9"/>
  <c r="I8"/>
  <c r="D37" l="1"/>
  <c r="H37"/>
  <c r="H58" s="1"/>
  <c r="E19"/>
  <c r="E26" s="1"/>
  <c r="E31" s="1"/>
  <c r="I31" s="1"/>
  <c r="I19" l="1"/>
  <c r="I26" s="1"/>
  <c r="C64" s="1"/>
  <c r="C66" s="1"/>
  <c r="I37"/>
  <c r="I58" s="1"/>
  <c r="C65" s="1"/>
  <c r="D58"/>
</calcChain>
</file>

<file path=xl/sharedStrings.xml><?xml version="1.0" encoding="utf-8"?>
<sst xmlns="http://schemas.openxmlformats.org/spreadsheetml/2006/main" count="159" uniqueCount="94">
  <si>
    <t>2.melléklet a 3/2019. (II.15.)  önkormányzati rendelethez</t>
  </si>
  <si>
    <t>2019. évi önkormányzati összesített költségvetés pénzügyi mérlege (forint)</t>
  </si>
  <si>
    <t>Sorszám</t>
  </si>
  <si>
    <t>A.</t>
  </si>
  <si>
    <t>B.</t>
  </si>
  <si>
    <t>C.</t>
  </si>
  <si>
    <t>D.</t>
  </si>
  <si>
    <t>E.</t>
  </si>
  <si>
    <t>F.</t>
  </si>
  <si>
    <t>G.</t>
  </si>
  <si>
    <t>H.</t>
  </si>
  <si>
    <t>Megnevezés</t>
  </si>
  <si>
    <t>Önkormányzat</t>
  </si>
  <si>
    <t>Polgármesteri Hivatal</t>
  </si>
  <si>
    <t>Nyergesújfalui Bóbita Óvoda és Bölcsőde</t>
  </si>
  <si>
    <t>Nyergesújfalui Napsugár Óvoda</t>
  </si>
  <si>
    <t>Nyergesújfalui Benedek Elek Óvoda</t>
  </si>
  <si>
    <t>Ady Endre Művelődési Központ és Könyvtár</t>
  </si>
  <si>
    <t>Önkormányzat összesen</t>
  </si>
  <si>
    <t>BEVÉTELEK</t>
  </si>
  <si>
    <t>Eredeti előirányzat</t>
  </si>
  <si>
    <t>1.</t>
  </si>
  <si>
    <t>Működési bevételek</t>
  </si>
  <si>
    <t>2.</t>
  </si>
  <si>
    <t>- Önkormányzat működési bevételei</t>
  </si>
  <si>
    <t>3.</t>
  </si>
  <si>
    <t>- Polgármesteri Hivatal működési bevételei</t>
  </si>
  <si>
    <t>4.</t>
  </si>
  <si>
    <t>- Intézmények működési bevételei</t>
  </si>
  <si>
    <t>5.</t>
  </si>
  <si>
    <t>Önkormányzat működési támogatásai</t>
  </si>
  <si>
    <t>6.</t>
  </si>
  <si>
    <t>Működési célú támogatások államháztartáson belülről</t>
  </si>
  <si>
    <t>7.</t>
  </si>
  <si>
    <t>Működési célú átvett pénzeszköz</t>
  </si>
  <si>
    <t>8.</t>
  </si>
  <si>
    <t>Közhatalmi bevételek</t>
  </si>
  <si>
    <t>9.</t>
  </si>
  <si>
    <t>Működési célú bevételek összesen</t>
  </si>
  <si>
    <t>10.</t>
  </si>
  <si>
    <t>Finanszírozási célú műveletek</t>
  </si>
  <si>
    <t>11.</t>
  </si>
  <si>
    <t>Intézményi finanszírozás bevételei</t>
  </si>
  <si>
    <t>12.</t>
  </si>
  <si>
    <t>Finanszírozási műveletek bevétele</t>
  </si>
  <si>
    <t>13.</t>
  </si>
  <si>
    <t>14.</t>
  </si>
  <si>
    <t>Felhalmozási bevételek</t>
  </si>
  <si>
    <t>15.</t>
  </si>
  <si>
    <t>- Felhalmozási és tőke jellegű bevételek</t>
  </si>
  <si>
    <t>16.</t>
  </si>
  <si>
    <t>- Helyi önkormányzat általános működéséhez és ágazati feladataihoz kapcsolódó támogatás</t>
  </si>
  <si>
    <t>17.</t>
  </si>
  <si>
    <t>- Felhalmozási célú támogatások államháztartáson belülről</t>
  </si>
  <si>
    <t>18.</t>
  </si>
  <si>
    <t>- Felhalmozási célú pénzeszközázvétel államháztartáson kívülről</t>
  </si>
  <si>
    <t>19.</t>
  </si>
  <si>
    <t>Felhalmozási célú bevételek</t>
  </si>
  <si>
    <t>20.</t>
  </si>
  <si>
    <t>KÖLTSÉGVETÉSI BEVÉTELEK</t>
  </si>
  <si>
    <t>21.</t>
  </si>
  <si>
    <t xml:space="preserve">Forgatási célú belföldi értékpapírok beváltása, értékesítése, </t>
  </si>
  <si>
    <t>22.</t>
  </si>
  <si>
    <t>Előző évi költségvetési maradvány igénybevétele</t>
  </si>
  <si>
    <t>23.</t>
  </si>
  <si>
    <t>Központi, irányító szervi támogatás</t>
  </si>
  <si>
    <t>24.</t>
  </si>
  <si>
    <t>FINANSZÍROZÁSI BEVÉTELEK</t>
  </si>
  <si>
    <t>25.</t>
  </si>
  <si>
    <t>KÖLTSÉGVETÉSI BEVÉTELEK MINDÖSSZESEN</t>
  </si>
  <si>
    <t>KIADÁSOK</t>
  </si>
  <si>
    <t>MŰKÖDÉSI KIADÁSOK</t>
  </si>
  <si>
    <t>Intézmények működési kiadásai</t>
  </si>
  <si>
    <t>- Személyi juttatások</t>
  </si>
  <si>
    <t>- Munkaadókat terhelő járulékok és szoc.hj.adó</t>
  </si>
  <si>
    <t>- Dologi kiadások</t>
  </si>
  <si>
    <t>Önkorm.,Polgármesteri Hiv. működési kiadásai</t>
  </si>
  <si>
    <t>- Működési célú támogatás államháztartáson belülre</t>
  </si>
  <si>
    <t>- Működési célú támogatások államháztartáson kívülre</t>
  </si>
  <si>
    <t>- Ellátottak pénzbeli juttatásai</t>
  </si>
  <si>
    <t>- Intézményi ellátottak pénzbeli juttatásai</t>
  </si>
  <si>
    <t>Tartalékok</t>
  </si>
  <si>
    <t>FELHALMOZÁSI KIADÁSOK</t>
  </si>
  <si>
    <t>- Beruházások</t>
  </si>
  <si>
    <t>- Felújítások</t>
  </si>
  <si>
    <t>- Felhalmozási célú támogatás államháztartáson belülre</t>
  </si>
  <si>
    <t>- Felhalmozási célú támogatások államháztartáson kívülre</t>
  </si>
  <si>
    <t>FINANSZÍROZÁSI KIADÁSOK</t>
  </si>
  <si>
    <t>Központi, irányító szervi támogatások folyósítása</t>
  </si>
  <si>
    <t>KÖLTSÉGVETÉSI KIADÁSOK MINDÖSSZESEN</t>
  </si>
  <si>
    <t>MÉRLEG</t>
  </si>
  <si>
    <t xml:space="preserve">BEVÉTEL              </t>
  </si>
  <si>
    <t>KIADÁS</t>
  </si>
  <si>
    <t>HIÁNY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</si>
</sst>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3" fontId="2" fillId="0" borderId="0" xfId="0" applyNumberFormat="1" applyFont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3" fontId="2" fillId="0" borderId="2" xfId="0" applyNumberFormat="1" applyFont="1" applyBorder="1" applyAlignment="1"/>
    <xf numFmtId="0" fontId="2" fillId="0" borderId="2" xfId="0" applyFont="1" applyBorder="1"/>
    <xf numFmtId="3" fontId="2" fillId="0" borderId="2" xfId="0" applyNumberFormat="1" applyFont="1" applyBorder="1"/>
    <xf numFmtId="0" fontId="1" fillId="0" borderId="2" xfId="0" applyFont="1" applyBorder="1"/>
    <xf numFmtId="49" fontId="2" fillId="0" borderId="2" xfId="0" applyNumberFormat="1" applyFont="1" applyBorder="1"/>
    <xf numFmtId="3" fontId="1" fillId="0" borderId="2" xfId="0" applyNumberFormat="1" applyFont="1" applyBorder="1"/>
    <xf numFmtId="3" fontId="1" fillId="0" borderId="2" xfId="0" applyNumberFormat="1" applyFont="1" applyFill="1" applyBorder="1"/>
    <xf numFmtId="49" fontId="2" fillId="0" borderId="2" xfId="0" applyNumberFormat="1" applyFont="1" applyBorder="1" applyAlignment="1">
      <alignment wrapText="1"/>
    </xf>
    <xf numFmtId="49" fontId="2" fillId="0" borderId="2" xfId="0" applyNumberFormat="1" applyFont="1" applyFill="1" applyBorder="1" applyAlignment="1">
      <alignment horizontal="center"/>
    </xf>
    <xf numFmtId="49" fontId="1" fillId="0" borderId="2" xfId="0" applyNumberFormat="1" applyFont="1" applyFill="1" applyBorder="1"/>
    <xf numFmtId="49" fontId="2" fillId="0" borderId="2" xfId="0" applyNumberFormat="1" applyFont="1" applyFill="1" applyBorder="1"/>
    <xf numFmtId="3" fontId="2" fillId="0" borderId="2" xfId="0" applyNumberFormat="1" applyFont="1" applyFill="1" applyBorder="1"/>
    <xf numFmtId="49" fontId="1" fillId="0" borderId="2" xfId="0" applyNumberFormat="1" applyFont="1" applyFill="1" applyBorder="1" applyAlignment="1"/>
    <xf numFmtId="3" fontId="2" fillId="0" borderId="2" xfId="0" applyNumberFormat="1" applyFont="1" applyFill="1" applyBorder="1" applyAlignment="1"/>
    <xf numFmtId="49" fontId="2" fillId="0" borderId="2" xfId="0" applyNumberFormat="1" applyFont="1" applyFill="1" applyBorder="1" applyAlignment="1">
      <alignment wrapText="1"/>
    </xf>
    <xf numFmtId="49" fontId="2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/>
    <xf numFmtId="3" fontId="1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/>
    <xf numFmtId="0" fontId="1" fillId="0" borderId="0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49" fontId="2" fillId="0" borderId="0" xfId="0" applyNumberFormat="1" applyFont="1" applyBorder="1"/>
    <xf numFmtId="3" fontId="2" fillId="0" borderId="0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/>
    <xf numFmtId="0" fontId="2" fillId="0" borderId="2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66"/>
  <sheetViews>
    <sheetView tabSelected="1" topLeftCell="A37" workbookViewId="0">
      <selection activeCell="I27" sqref="I27"/>
    </sheetView>
  </sheetViews>
  <sheetFormatPr defaultRowHeight="15"/>
  <cols>
    <col min="2" max="2" width="70" customWidth="1"/>
    <col min="3" max="3" width="15.5703125" customWidth="1"/>
    <col min="4" max="4" width="16.140625" customWidth="1"/>
    <col min="5" max="5" width="15.140625" customWidth="1"/>
    <col min="6" max="6" width="16.140625" customWidth="1"/>
    <col min="7" max="7" width="15.7109375" customWidth="1"/>
    <col min="8" max="8" width="15.85546875" bestFit="1" customWidth="1"/>
    <col min="9" max="9" width="19.42578125" customWidth="1"/>
  </cols>
  <sheetData>
    <row r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4"/>
      <c r="B3" s="5"/>
      <c r="C3" s="6"/>
      <c r="D3" s="7"/>
      <c r="E3" s="7"/>
      <c r="F3" s="7"/>
      <c r="G3" s="7"/>
      <c r="H3" s="8"/>
      <c r="I3" s="9"/>
    </row>
    <row r="4" spans="1:9">
      <c r="A4" s="10" t="s">
        <v>2</v>
      </c>
      <c r="B4" s="11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1" t="s">
        <v>10</v>
      </c>
    </row>
    <row r="5" spans="1:9" ht="63.75">
      <c r="A5" s="13"/>
      <c r="B5" s="14" t="s">
        <v>11</v>
      </c>
      <c r="C5" s="15" t="s">
        <v>12</v>
      </c>
      <c r="D5" s="14" t="s">
        <v>13</v>
      </c>
      <c r="E5" s="16" t="s">
        <v>14</v>
      </c>
      <c r="F5" s="16" t="s">
        <v>15</v>
      </c>
      <c r="G5" s="16" t="s">
        <v>16</v>
      </c>
      <c r="H5" s="17" t="s">
        <v>17</v>
      </c>
      <c r="I5" s="14" t="s">
        <v>18</v>
      </c>
    </row>
    <row r="6" spans="1:9">
      <c r="A6" s="18"/>
      <c r="B6" s="14" t="s">
        <v>19</v>
      </c>
      <c r="C6" s="12" t="s">
        <v>20</v>
      </c>
      <c r="D6" s="12" t="s">
        <v>20</v>
      </c>
      <c r="E6" s="12" t="s">
        <v>20</v>
      </c>
      <c r="F6" s="12" t="s">
        <v>20</v>
      </c>
      <c r="G6" s="12" t="s">
        <v>20</v>
      </c>
      <c r="H6" s="12" t="s">
        <v>20</v>
      </c>
      <c r="I6" s="12" t="s">
        <v>20</v>
      </c>
    </row>
    <row r="7" spans="1:9">
      <c r="A7" s="19" t="s">
        <v>21</v>
      </c>
      <c r="B7" s="20" t="s">
        <v>22</v>
      </c>
      <c r="C7" s="21"/>
      <c r="D7" s="22"/>
      <c r="E7" s="22"/>
      <c r="F7" s="22"/>
      <c r="G7" s="22"/>
      <c r="H7" s="23"/>
      <c r="I7" s="24"/>
    </row>
    <row r="8" spans="1:9">
      <c r="A8" s="19" t="s">
        <v>23</v>
      </c>
      <c r="B8" s="25" t="s">
        <v>24</v>
      </c>
      <c r="C8" s="23">
        <v>157516000</v>
      </c>
      <c r="D8" s="23"/>
      <c r="E8" s="23"/>
      <c r="F8" s="23"/>
      <c r="G8" s="23"/>
      <c r="H8" s="23"/>
      <c r="I8" s="26">
        <f>C8+D8+H8+E8+F8+G8</f>
        <v>157516000</v>
      </c>
    </row>
    <row r="9" spans="1:9">
      <c r="A9" s="19" t="s">
        <v>25</v>
      </c>
      <c r="B9" s="25" t="s">
        <v>26</v>
      </c>
      <c r="C9" s="23"/>
      <c r="D9" s="23">
        <v>1270000</v>
      </c>
      <c r="E9" s="23"/>
      <c r="F9" s="23"/>
      <c r="G9" s="23"/>
      <c r="H9" s="23"/>
      <c r="I9" s="26">
        <f t="shared" ref="I9:I25" si="0">C9+D9+H9+E9+F9+G9</f>
        <v>1270000</v>
      </c>
    </row>
    <row r="10" spans="1:9">
      <c r="A10" s="19" t="s">
        <v>27</v>
      </c>
      <c r="B10" s="25" t="s">
        <v>28</v>
      </c>
      <c r="C10" s="23"/>
      <c r="D10" s="23"/>
      <c r="E10" s="23">
        <v>2535000</v>
      </c>
      <c r="F10" s="23">
        <v>1867000</v>
      </c>
      <c r="G10" s="23">
        <v>2108000</v>
      </c>
      <c r="H10" s="23">
        <v>14650000</v>
      </c>
      <c r="I10" s="27">
        <f t="shared" si="0"/>
        <v>21160000</v>
      </c>
    </row>
    <row r="11" spans="1:9" ht="64.5">
      <c r="A11" s="19" t="s">
        <v>29</v>
      </c>
      <c r="B11" s="28" t="s">
        <v>30</v>
      </c>
      <c r="C11" s="23">
        <v>357880993</v>
      </c>
      <c r="D11" s="23"/>
      <c r="E11" s="23"/>
      <c r="F11" s="23"/>
      <c r="G11" s="23"/>
      <c r="H11" s="23"/>
      <c r="I11" s="26">
        <f t="shared" si="0"/>
        <v>357880993</v>
      </c>
    </row>
    <row r="12" spans="1:9">
      <c r="A12" s="19" t="s">
        <v>31</v>
      </c>
      <c r="B12" s="25" t="s">
        <v>32</v>
      </c>
      <c r="C12" s="23">
        <v>173018100</v>
      </c>
      <c r="D12" s="23"/>
      <c r="E12" s="23"/>
      <c r="F12" s="23"/>
      <c r="G12" s="23"/>
      <c r="H12" s="23"/>
      <c r="I12" s="26">
        <f t="shared" si="0"/>
        <v>173018100</v>
      </c>
    </row>
    <row r="13" spans="1:9">
      <c r="A13" s="19" t="s">
        <v>33</v>
      </c>
      <c r="B13" s="25" t="s">
        <v>34</v>
      </c>
      <c r="C13" s="23"/>
      <c r="D13" s="26"/>
      <c r="E13" s="26"/>
      <c r="F13" s="26"/>
      <c r="G13" s="26"/>
      <c r="H13" s="26"/>
      <c r="I13" s="26">
        <f t="shared" si="0"/>
        <v>0</v>
      </c>
    </row>
    <row r="14" spans="1:9">
      <c r="A14" s="19" t="s">
        <v>35</v>
      </c>
      <c r="B14" s="25" t="s">
        <v>36</v>
      </c>
      <c r="C14" s="23">
        <v>1165100000</v>
      </c>
      <c r="D14" s="23"/>
      <c r="E14" s="23"/>
      <c r="F14" s="23"/>
      <c r="G14" s="23"/>
      <c r="H14" s="23"/>
      <c r="I14" s="26">
        <f t="shared" si="0"/>
        <v>1165100000</v>
      </c>
    </row>
    <row r="15" spans="1:9">
      <c r="A15" s="29" t="s">
        <v>37</v>
      </c>
      <c r="B15" s="30" t="s">
        <v>38</v>
      </c>
      <c r="C15" s="27">
        <f t="shared" ref="C15:H15" si="1">SUM(C8:C14)</f>
        <v>1853515093</v>
      </c>
      <c r="D15" s="27">
        <f t="shared" si="1"/>
        <v>1270000</v>
      </c>
      <c r="E15" s="27">
        <f t="shared" si="1"/>
        <v>2535000</v>
      </c>
      <c r="F15" s="27">
        <f t="shared" si="1"/>
        <v>1867000</v>
      </c>
      <c r="G15" s="27">
        <f t="shared" si="1"/>
        <v>2108000</v>
      </c>
      <c r="H15" s="27">
        <f t="shared" si="1"/>
        <v>14650000</v>
      </c>
      <c r="I15" s="27">
        <f>C15+D15+H15+E15+F15+G15</f>
        <v>1875945093</v>
      </c>
    </row>
    <row r="16" spans="1:9">
      <c r="A16" s="29" t="s">
        <v>39</v>
      </c>
      <c r="B16" s="31" t="s">
        <v>40</v>
      </c>
      <c r="C16" s="32"/>
      <c r="D16" s="27"/>
      <c r="E16" s="27"/>
      <c r="F16" s="27"/>
      <c r="G16" s="27"/>
      <c r="H16" s="27"/>
      <c r="I16" s="27">
        <f t="shared" si="0"/>
        <v>0</v>
      </c>
    </row>
    <row r="17" spans="1:9">
      <c r="A17" s="29" t="s">
        <v>41</v>
      </c>
      <c r="B17" s="31" t="s">
        <v>42</v>
      </c>
      <c r="C17" s="32"/>
      <c r="D17" s="32"/>
      <c r="E17" s="32"/>
      <c r="F17" s="32"/>
      <c r="G17" s="32"/>
      <c r="H17" s="32"/>
      <c r="I17" s="27">
        <f t="shared" si="0"/>
        <v>0</v>
      </c>
    </row>
    <row r="18" spans="1:9">
      <c r="A18" s="29" t="s">
        <v>43</v>
      </c>
      <c r="B18" s="30" t="s">
        <v>44</v>
      </c>
      <c r="C18" s="27"/>
      <c r="D18" s="27"/>
      <c r="E18" s="27"/>
      <c r="F18" s="27"/>
      <c r="G18" s="27"/>
      <c r="H18" s="27"/>
      <c r="I18" s="27">
        <f t="shared" si="0"/>
        <v>0</v>
      </c>
    </row>
    <row r="19" spans="1:9">
      <c r="A19" s="29" t="s">
        <v>45</v>
      </c>
      <c r="B19" s="30" t="s">
        <v>38</v>
      </c>
      <c r="C19" s="27">
        <f>C15+C18+C16</f>
        <v>1853515093</v>
      </c>
      <c r="D19" s="27">
        <f>D15+D18</f>
        <v>1270000</v>
      </c>
      <c r="E19" s="27">
        <f>E15+E18</f>
        <v>2535000</v>
      </c>
      <c r="F19" s="27">
        <f>F15+F18</f>
        <v>1867000</v>
      </c>
      <c r="G19" s="27">
        <f>G15+G18</f>
        <v>2108000</v>
      </c>
      <c r="H19" s="27">
        <f>H15+H18</f>
        <v>14650000</v>
      </c>
      <c r="I19" s="27">
        <f t="shared" si="0"/>
        <v>1875945093</v>
      </c>
    </row>
    <row r="20" spans="1:9">
      <c r="A20" s="29" t="s">
        <v>46</v>
      </c>
      <c r="B20" s="33" t="s">
        <v>47</v>
      </c>
      <c r="C20" s="34"/>
      <c r="D20" s="32"/>
      <c r="E20" s="32"/>
      <c r="F20" s="32"/>
      <c r="G20" s="32"/>
      <c r="H20" s="32"/>
      <c r="I20" s="27">
        <f t="shared" si="0"/>
        <v>0</v>
      </c>
    </row>
    <row r="21" spans="1:9">
      <c r="A21" s="29" t="s">
        <v>48</v>
      </c>
      <c r="B21" s="31" t="s">
        <v>49</v>
      </c>
      <c r="C21" s="32">
        <v>253106998</v>
      </c>
      <c r="D21" s="32"/>
      <c r="E21" s="32"/>
      <c r="F21" s="32"/>
      <c r="G21" s="32"/>
      <c r="H21" s="32"/>
      <c r="I21" s="27">
        <f t="shared" si="0"/>
        <v>253106998</v>
      </c>
    </row>
    <row r="22" spans="1:9" ht="15" customHeight="1">
      <c r="A22" s="29" t="s">
        <v>50</v>
      </c>
      <c r="B22" s="35" t="s">
        <v>51</v>
      </c>
      <c r="C22" s="32"/>
      <c r="D22" s="32"/>
      <c r="E22" s="32"/>
      <c r="F22" s="32"/>
      <c r="G22" s="32"/>
      <c r="H22" s="32"/>
      <c r="I22" s="27">
        <f t="shared" si="0"/>
        <v>0</v>
      </c>
    </row>
    <row r="23" spans="1:9">
      <c r="A23" s="29" t="s">
        <v>52</v>
      </c>
      <c r="B23" s="31" t="s">
        <v>53</v>
      </c>
      <c r="C23" s="32">
        <v>246980000</v>
      </c>
      <c r="D23" s="27"/>
      <c r="E23" s="27"/>
      <c r="F23" s="27"/>
      <c r="G23" s="27"/>
      <c r="H23" s="27"/>
      <c r="I23" s="27">
        <f t="shared" si="0"/>
        <v>246980000</v>
      </c>
    </row>
    <row r="24" spans="1:9">
      <c r="A24" s="29" t="s">
        <v>54</v>
      </c>
      <c r="B24" s="31" t="s">
        <v>55</v>
      </c>
      <c r="C24" s="32">
        <v>0</v>
      </c>
      <c r="D24" s="32"/>
      <c r="E24" s="32"/>
      <c r="F24" s="32"/>
      <c r="G24" s="32"/>
      <c r="H24" s="32"/>
      <c r="I24" s="27">
        <f t="shared" si="0"/>
        <v>0</v>
      </c>
    </row>
    <row r="25" spans="1:9">
      <c r="A25" s="29" t="s">
        <v>56</v>
      </c>
      <c r="B25" s="30" t="s">
        <v>57</v>
      </c>
      <c r="C25" s="27">
        <f>SUM(C21:C24)</f>
        <v>500086998</v>
      </c>
      <c r="D25" s="32"/>
      <c r="E25" s="32"/>
      <c r="F25" s="32"/>
      <c r="G25" s="32"/>
      <c r="H25" s="32"/>
      <c r="I25" s="27">
        <f t="shared" si="0"/>
        <v>500086998</v>
      </c>
    </row>
    <row r="26" spans="1:9">
      <c r="A26" s="29" t="s">
        <v>58</v>
      </c>
      <c r="B26" s="30" t="s">
        <v>59</v>
      </c>
      <c r="C26" s="27">
        <f t="shared" ref="C26:I26" si="2">C19+C25</f>
        <v>2353602091</v>
      </c>
      <c r="D26" s="27">
        <f t="shared" si="2"/>
        <v>1270000</v>
      </c>
      <c r="E26" s="27">
        <f t="shared" si="2"/>
        <v>2535000</v>
      </c>
      <c r="F26" s="27">
        <f t="shared" si="2"/>
        <v>1867000</v>
      </c>
      <c r="G26" s="27">
        <f t="shared" si="2"/>
        <v>2108000</v>
      </c>
      <c r="H26" s="27">
        <f t="shared" si="2"/>
        <v>14650000</v>
      </c>
      <c r="I26" s="27">
        <f t="shared" si="2"/>
        <v>2376032091</v>
      </c>
    </row>
    <row r="27" spans="1:9">
      <c r="A27" s="29" t="s">
        <v>60</v>
      </c>
      <c r="B27" s="31" t="s">
        <v>61</v>
      </c>
      <c r="C27" s="32">
        <v>762937196</v>
      </c>
      <c r="D27" s="27"/>
      <c r="E27" s="27"/>
      <c r="F27" s="27"/>
      <c r="G27" s="27"/>
      <c r="H27" s="27"/>
      <c r="I27" s="27">
        <f>C27+D27+E27+F27+G27+H27</f>
        <v>762937196</v>
      </c>
    </row>
    <row r="28" spans="1:9">
      <c r="A28" s="29" t="s">
        <v>62</v>
      </c>
      <c r="B28" s="31" t="s">
        <v>63</v>
      </c>
      <c r="C28" s="32">
        <v>508000070</v>
      </c>
      <c r="D28" s="27">
        <v>127539</v>
      </c>
      <c r="E28" s="27">
        <v>238674</v>
      </c>
      <c r="F28" s="27">
        <v>845327</v>
      </c>
      <c r="G28" s="27">
        <v>1062976</v>
      </c>
      <c r="H28" s="27">
        <v>733827</v>
      </c>
      <c r="I28" s="27">
        <f>C28+D28+E28+F28+G28+H28</f>
        <v>511008413</v>
      </c>
    </row>
    <row r="29" spans="1:9">
      <c r="A29" s="29" t="s">
        <v>64</v>
      </c>
      <c r="B29" s="31" t="s">
        <v>65</v>
      </c>
      <c r="C29" s="32"/>
      <c r="D29" s="27">
        <v>227791383</v>
      </c>
      <c r="E29" s="27">
        <v>165506661</v>
      </c>
      <c r="F29" s="27">
        <v>87485474</v>
      </c>
      <c r="G29" s="27">
        <v>113957624</v>
      </c>
      <c r="H29" s="27">
        <v>65513028</v>
      </c>
      <c r="I29" s="27">
        <f>C29+D29+E29+F29+G29+H29</f>
        <v>660254170</v>
      </c>
    </row>
    <row r="30" spans="1:9">
      <c r="A30" s="29" t="s">
        <v>66</v>
      </c>
      <c r="B30" s="30" t="s">
        <v>67</v>
      </c>
      <c r="C30" s="27">
        <f t="shared" ref="C30:H30" si="3">C27+C28+C29</f>
        <v>1270937266</v>
      </c>
      <c r="D30" s="27">
        <f t="shared" si="3"/>
        <v>227918922</v>
      </c>
      <c r="E30" s="27">
        <f t="shared" si="3"/>
        <v>165745335</v>
      </c>
      <c r="F30" s="27">
        <f t="shared" si="3"/>
        <v>88330801</v>
      </c>
      <c r="G30" s="27">
        <f t="shared" si="3"/>
        <v>115020600</v>
      </c>
      <c r="H30" s="27">
        <f t="shared" si="3"/>
        <v>66246855</v>
      </c>
      <c r="I30" s="27">
        <f>I27+I28+I29</f>
        <v>1934199779</v>
      </c>
    </row>
    <row r="31" spans="1:9">
      <c r="A31" s="29" t="s">
        <v>68</v>
      </c>
      <c r="B31" s="30" t="s">
        <v>69</v>
      </c>
      <c r="C31" s="27">
        <f t="shared" ref="C31:H31" si="4">C26+C30</f>
        <v>3624539357</v>
      </c>
      <c r="D31" s="27">
        <f t="shared" si="4"/>
        <v>229188922</v>
      </c>
      <c r="E31" s="27">
        <f t="shared" si="4"/>
        <v>168280335</v>
      </c>
      <c r="F31" s="27">
        <f t="shared" si="4"/>
        <v>90197801</v>
      </c>
      <c r="G31" s="27">
        <f t="shared" si="4"/>
        <v>117128600</v>
      </c>
      <c r="H31" s="27">
        <f t="shared" si="4"/>
        <v>80896855</v>
      </c>
      <c r="I31" s="27">
        <f>C31+D31+E31+F31+G31+H31</f>
        <v>4310231870</v>
      </c>
    </row>
    <row r="32" spans="1:9">
      <c r="A32" s="36"/>
      <c r="B32" s="37"/>
      <c r="C32" s="38"/>
      <c r="D32" s="38"/>
      <c r="E32" s="38"/>
      <c r="F32" s="38"/>
      <c r="G32" s="38"/>
      <c r="H32" s="38"/>
      <c r="I32" s="38"/>
    </row>
    <row r="33" spans="1:9">
      <c r="A33" s="39"/>
      <c r="B33" s="37"/>
      <c r="C33" s="38"/>
      <c r="D33" s="38"/>
      <c r="E33" s="38"/>
      <c r="F33" s="38"/>
      <c r="G33" s="38"/>
      <c r="H33" s="40"/>
      <c r="I33" s="41"/>
    </row>
    <row r="34" spans="1:9">
      <c r="A34" s="42" t="s">
        <v>2</v>
      </c>
      <c r="B34" s="43" t="s">
        <v>3</v>
      </c>
      <c r="C34" s="44" t="s">
        <v>4</v>
      </c>
      <c r="D34" s="44" t="s">
        <v>5</v>
      </c>
      <c r="E34" s="44" t="s">
        <v>6</v>
      </c>
      <c r="F34" s="44" t="s">
        <v>7</v>
      </c>
      <c r="G34" s="44" t="s">
        <v>8</v>
      </c>
      <c r="H34" s="44" t="s">
        <v>9</v>
      </c>
      <c r="I34" s="43" t="s">
        <v>10</v>
      </c>
    </row>
    <row r="35" spans="1:9" ht="63.75">
      <c r="A35" s="45"/>
      <c r="B35" s="46" t="s">
        <v>11</v>
      </c>
      <c r="C35" s="47" t="s">
        <v>12</v>
      </c>
      <c r="D35" s="46" t="s">
        <v>13</v>
      </c>
      <c r="E35" s="48" t="s">
        <v>14</v>
      </c>
      <c r="F35" s="48" t="s">
        <v>15</v>
      </c>
      <c r="G35" s="48" t="s">
        <v>16</v>
      </c>
      <c r="H35" s="49" t="s">
        <v>17</v>
      </c>
      <c r="I35" s="46" t="s">
        <v>18</v>
      </c>
    </row>
    <row r="36" spans="1:9">
      <c r="A36" s="50"/>
      <c r="B36" s="46" t="s">
        <v>70</v>
      </c>
      <c r="C36" s="44" t="s">
        <v>20</v>
      </c>
      <c r="D36" s="44" t="s">
        <v>20</v>
      </c>
      <c r="E36" s="44" t="s">
        <v>20</v>
      </c>
      <c r="F36" s="44" t="s">
        <v>20</v>
      </c>
      <c r="G36" s="44" t="s">
        <v>20</v>
      </c>
      <c r="H36" s="44" t="s">
        <v>20</v>
      </c>
      <c r="I36" s="44" t="s">
        <v>20</v>
      </c>
    </row>
    <row r="37" spans="1:9">
      <c r="A37" s="51" t="s">
        <v>21</v>
      </c>
      <c r="B37" s="30" t="s">
        <v>71</v>
      </c>
      <c r="C37" s="27">
        <f t="shared" ref="C37:H37" si="5">C38+C42</f>
        <v>810130663</v>
      </c>
      <c r="D37" s="27">
        <f t="shared" si="5"/>
        <v>220894981</v>
      </c>
      <c r="E37" s="27">
        <f t="shared" si="5"/>
        <v>167502460</v>
      </c>
      <c r="F37" s="27">
        <f t="shared" si="5"/>
        <v>89689801</v>
      </c>
      <c r="G37" s="27">
        <f t="shared" si="5"/>
        <v>116988900</v>
      </c>
      <c r="H37" s="27">
        <f t="shared" si="5"/>
        <v>78217155</v>
      </c>
      <c r="I37" s="27">
        <f>C37+D37+H37+E37+F37+G37</f>
        <v>1483423960</v>
      </c>
    </row>
    <row r="38" spans="1:9">
      <c r="A38" s="51" t="s">
        <v>23</v>
      </c>
      <c r="B38" s="31" t="s">
        <v>72</v>
      </c>
      <c r="C38" s="32"/>
      <c r="D38" s="32"/>
      <c r="E38" s="32">
        <f>E39+E40+E41</f>
        <v>167502460</v>
      </c>
      <c r="F38" s="32">
        <f>F39+F40+F41</f>
        <v>89689801</v>
      </c>
      <c r="G38" s="32">
        <f>G39+G40+G41</f>
        <v>116988900</v>
      </c>
      <c r="H38" s="32">
        <f>H39+H40+H41</f>
        <v>78217155</v>
      </c>
      <c r="I38" s="27">
        <f>C38+D38+H38+E38+F38+G38</f>
        <v>452398316</v>
      </c>
    </row>
    <row r="39" spans="1:9">
      <c r="A39" s="51" t="s">
        <v>25</v>
      </c>
      <c r="B39" s="31" t="s">
        <v>73</v>
      </c>
      <c r="C39" s="32"/>
      <c r="D39" s="32"/>
      <c r="E39" s="32">
        <v>106265000</v>
      </c>
      <c r="F39" s="32">
        <v>59576000</v>
      </c>
      <c r="G39" s="32">
        <v>75298300</v>
      </c>
      <c r="H39" s="32">
        <v>33899365</v>
      </c>
      <c r="I39" s="27">
        <f t="shared" ref="I39:I57" si="6">C39+D39+H39+E39+F39+G39</f>
        <v>275038665</v>
      </c>
    </row>
    <row r="40" spans="1:9">
      <c r="A40" s="29" t="s">
        <v>27</v>
      </c>
      <c r="B40" s="31" t="s">
        <v>74</v>
      </c>
      <c r="C40" s="32"/>
      <c r="D40" s="32"/>
      <c r="E40" s="32">
        <v>23618000</v>
      </c>
      <c r="F40" s="32">
        <v>12220000</v>
      </c>
      <c r="G40" s="32">
        <v>15725000</v>
      </c>
      <c r="H40" s="32">
        <v>6820000</v>
      </c>
      <c r="I40" s="27">
        <f t="shared" si="6"/>
        <v>58383000</v>
      </c>
    </row>
    <row r="41" spans="1:9">
      <c r="A41" s="51" t="s">
        <v>29</v>
      </c>
      <c r="B41" s="31" t="s">
        <v>75</v>
      </c>
      <c r="C41" s="32"/>
      <c r="D41" s="32"/>
      <c r="E41" s="32">
        <v>37619460</v>
      </c>
      <c r="F41" s="32">
        <v>17893801</v>
      </c>
      <c r="G41" s="32">
        <v>25965600</v>
      </c>
      <c r="H41" s="32">
        <v>37497790</v>
      </c>
      <c r="I41" s="27">
        <f t="shared" si="6"/>
        <v>118976651</v>
      </c>
    </row>
    <row r="42" spans="1:9">
      <c r="A42" s="51" t="s">
        <v>31</v>
      </c>
      <c r="B42" s="31" t="s">
        <v>76</v>
      </c>
      <c r="C42" s="32">
        <f>C43+C44+C45+C46+C47+C48+C49</f>
        <v>810130663</v>
      </c>
      <c r="D42" s="32">
        <f>D43+D44+D45+D46+D47+D48+D49</f>
        <v>220894981</v>
      </c>
      <c r="E42" s="32"/>
      <c r="F42" s="32"/>
      <c r="G42" s="32"/>
      <c r="H42" s="32"/>
      <c r="I42" s="27">
        <f>C42+D42+H42+E42+F42+G42</f>
        <v>1031025644</v>
      </c>
    </row>
    <row r="43" spans="1:9">
      <c r="A43" s="51" t="s">
        <v>33</v>
      </c>
      <c r="B43" s="31" t="s">
        <v>73</v>
      </c>
      <c r="C43" s="32">
        <v>99516436</v>
      </c>
      <c r="D43" s="32">
        <v>155259981</v>
      </c>
      <c r="E43" s="32"/>
      <c r="F43" s="32"/>
      <c r="G43" s="32"/>
      <c r="H43" s="32"/>
      <c r="I43" s="27">
        <f t="shared" si="6"/>
        <v>254776417</v>
      </c>
    </row>
    <row r="44" spans="1:9">
      <c r="A44" s="51" t="s">
        <v>35</v>
      </c>
      <c r="B44" s="31" t="s">
        <v>74</v>
      </c>
      <c r="C44" s="32">
        <v>20306431</v>
      </c>
      <c r="D44" s="32">
        <v>33000000</v>
      </c>
      <c r="E44" s="32"/>
      <c r="F44" s="32"/>
      <c r="G44" s="32"/>
      <c r="H44" s="32"/>
      <c r="I44" s="27">
        <f t="shared" si="6"/>
        <v>53306431</v>
      </c>
    </row>
    <row r="45" spans="1:9">
      <c r="A45" s="51" t="s">
        <v>37</v>
      </c>
      <c r="B45" s="31" t="s">
        <v>75</v>
      </c>
      <c r="C45" s="32">
        <v>632195717</v>
      </c>
      <c r="D45" s="32">
        <v>32635000</v>
      </c>
      <c r="E45" s="32"/>
      <c r="F45" s="32"/>
      <c r="G45" s="32"/>
      <c r="H45" s="32"/>
      <c r="I45" s="27">
        <f t="shared" si="6"/>
        <v>664830717</v>
      </c>
    </row>
    <row r="46" spans="1:9">
      <c r="A46" s="51" t="s">
        <v>39</v>
      </c>
      <c r="B46" s="31" t="s">
        <v>77</v>
      </c>
      <c r="C46" s="32">
        <v>10631079</v>
      </c>
      <c r="D46" s="32"/>
      <c r="E46" s="32"/>
      <c r="F46" s="32"/>
      <c r="G46" s="32"/>
      <c r="H46" s="32"/>
      <c r="I46" s="27">
        <f t="shared" si="6"/>
        <v>10631079</v>
      </c>
    </row>
    <row r="47" spans="1:9">
      <c r="A47" s="51" t="s">
        <v>41</v>
      </c>
      <c r="B47" s="31" t="s">
        <v>78</v>
      </c>
      <c r="C47" s="32">
        <v>32481000</v>
      </c>
      <c r="D47" s="32"/>
      <c r="E47" s="32"/>
      <c r="F47" s="32"/>
      <c r="G47" s="32"/>
      <c r="H47" s="32"/>
      <c r="I47" s="27">
        <f t="shared" si="6"/>
        <v>32481000</v>
      </c>
    </row>
    <row r="48" spans="1:9">
      <c r="A48" s="51" t="s">
        <v>43</v>
      </c>
      <c r="B48" s="31" t="s">
        <v>79</v>
      </c>
      <c r="C48" s="32">
        <v>13300000</v>
      </c>
      <c r="D48" s="32"/>
      <c r="E48" s="32"/>
      <c r="F48" s="32"/>
      <c r="G48" s="32"/>
      <c r="H48" s="32"/>
      <c r="I48" s="27">
        <f t="shared" si="6"/>
        <v>13300000</v>
      </c>
    </row>
    <row r="49" spans="1:9">
      <c r="A49" s="51" t="s">
        <v>45</v>
      </c>
      <c r="B49" s="31" t="s">
        <v>80</v>
      </c>
      <c r="C49" s="32">
        <v>1700000</v>
      </c>
      <c r="D49" s="32"/>
      <c r="E49" s="32"/>
      <c r="F49" s="32"/>
      <c r="G49" s="32"/>
      <c r="H49" s="32"/>
      <c r="I49" s="27">
        <f t="shared" si="6"/>
        <v>1700000</v>
      </c>
    </row>
    <row r="50" spans="1:9">
      <c r="A50" s="51" t="s">
        <v>46</v>
      </c>
      <c r="B50" s="30" t="s">
        <v>81</v>
      </c>
      <c r="C50" s="27">
        <v>162638944</v>
      </c>
      <c r="D50" s="32"/>
      <c r="E50" s="32"/>
      <c r="F50" s="32"/>
      <c r="G50" s="32"/>
      <c r="H50" s="32"/>
      <c r="I50" s="27">
        <f t="shared" si="6"/>
        <v>162638944</v>
      </c>
    </row>
    <row r="51" spans="1:9">
      <c r="A51" s="51" t="s">
        <v>48</v>
      </c>
      <c r="B51" s="30" t="s">
        <v>82</v>
      </c>
      <c r="C51" s="27">
        <f>C52+C53+C54+C55</f>
        <v>1991515580</v>
      </c>
      <c r="D51" s="27">
        <f t="shared" ref="D51:I51" si="7">D52+D53+D55+D54</f>
        <v>8293941</v>
      </c>
      <c r="E51" s="27">
        <f t="shared" si="7"/>
        <v>777875</v>
      </c>
      <c r="F51" s="27">
        <f t="shared" si="7"/>
        <v>508000</v>
      </c>
      <c r="G51" s="27">
        <f t="shared" si="7"/>
        <v>139700</v>
      </c>
      <c r="H51" s="27">
        <f t="shared" si="7"/>
        <v>2679700</v>
      </c>
      <c r="I51" s="27">
        <f t="shared" si="7"/>
        <v>2003914796</v>
      </c>
    </row>
    <row r="52" spans="1:9">
      <c r="A52" s="51" t="s">
        <v>50</v>
      </c>
      <c r="B52" s="31" t="s">
        <v>83</v>
      </c>
      <c r="C52" s="32">
        <v>1946069640</v>
      </c>
      <c r="D52" s="32">
        <v>8293941</v>
      </c>
      <c r="E52" s="32">
        <v>777875</v>
      </c>
      <c r="F52" s="32">
        <v>508000</v>
      </c>
      <c r="G52" s="32">
        <v>139700</v>
      </c>
      <c r="H52" s="32">
        <v>2679700</v>
      </c>
      <c r="I52" s="27">
        <f>C52+D52+H52+E52+F52+G52</f>
        <v>1958468856</v>
      </c>
    </row>
    <row r="53" spans="1:9">
      <c r="A53" s="51" t="s">
        <v>52</v>
      </c>
      <c r="B53" s="31" t="s">
        <v>84</v>
      </c>
      <c r="C53" s="32">
        <v>42445940</v>
      </c>
      <c r="D53" s="32"/>
      <c r="E53" s="32"/>
      <c r="F53" s="32"/>
      <c r="G53" s="32"/>
      <c r="H53" s="32"/>
      <c r="I53" s="27">
        <f t="shared" si="6"/>
        <v>42445940</v>
      </c>
    </row>
    <row r="54" spans="1:9">
      <c r="A54" s="51" t="s">
        <v>54</v>
      </c>
      <c r="B54" s="31" t="s">
        <v>85</v>
      </c>
      <c r="C54" s="32">
        <v>3000000</v>
      </c>
      <c r="D54" s="32"/>
      <c r="E54" s="32"/>
      <c r="F54" s="32"/>
      <c r="G54" s="32"/>
      <c r="H54" s="32"/>
      <c r="I54" s="27">
        <f t="shared" si="6"/>
        <v>3000000</v>
      </c>
    </row>
    <row r="55" spans="1:9">
      <c r="A55" s="51" t="s">
        <v>56</v>
      </c>
      <c r="B55" s="31" t="s">
        <v>86</v>
      </c>
      <c r="C55" s="32"/>
      <c r="D55" s="32"/>
      <c r="E55" s="32"/>
      <c r="F55" s="32"/>
      <c r="G55" s="32"/>
      <c r="H55" s="32"/>
      <c r="I55" s="27">
        <f t="shared" si="6"/>
        <v>0</v>
      </c>
    </row>
    <row r="56" spans="1:9">
      <c r="A56" s="51" t="s">
        <v>58</v>
      </c>
      <c r="B56" s="30" t="s">
        <v>87</v>
      </c>
      <c r="C56" s="27">
        <f>C57</f>
        <v>660254170</v>
      </c>
      <c r="D56" s="27"/>
      <c r="E56" s="27"/>
      <c r="F56" s="27"/>
      <c r="G56" s="27"/>
      <c r="H56" s="27"/>
      <c r="I56" s="27">
        <f t="shared" si="6"/>
        <v>660254170</v>
      </c>
    </row>
    <row r="57" spans="1:9">
      <c r="A57" s="51" t="s">
        <v>60</v>
      </c>
      <c r="B57" s="31" t="s">
        <v>88</v>
      </c>
      <c r="C57" s="32">
        <v>660254170</v>
      </c>
      <c r="D57" s="32"/>
      <c r="E57" s="32"/>
      <c r="F57" s="32"/>
      <c r="G57" s="32"/>
      <c r="H57" s="32"/>
      <c r="I57" s="27">
        <f t="shared" si="6"/>
        <v>660254170</v>
      </c>
    </row>
    <row r="58" spans="1:9">
      <c r="A58" s="51" t="s">
        <v>62</v>
      </c>
      <c r="B58" s="30" t="s">
        <v>89</v>
      </c>
      <c r="C58" s="27">
        <f>C37+C51+C56+C50</f>
        <v>3624539357</v>
      </c>
      <c r="D58" s="27">
        <f t="shared" ref="D58:I58" si="8">D37+D51+D56+D50</f>
        <v>229188922</v>
      </c>
      <c r="E58" s="27">
        <f t="shared" si="8"/>
        <v>168280335</v>
      </c>
      <c r="F58" s="27">
        <f t="shared" si="8"/>
        <v>90197801</v>
      </c>
      <c r="G58" s="27">
        <f t="shared" si="8"/>
        <v>117128600</v>
      </c>
      <c r="H58" s="27">
        <f t="shared" si="8"/>
        <v>80896855</v>
      </c>
      <c r="I58" s="27">
        <f t="shared" si="8"/>
        <v>4310231870</v>
      </c>
    </row>
    <row r="59" spans="1:9">
      <c r="A59" s="4"/>
      <c r="B59" s="52"/>
      <c r="C59" s="53"/>
      <c r="D59" s="7"/>
      <c r="E59" s="7"/>
      <c r="F59" s="7"/>
      <c r="G59" s="7"/>
      <c r="H59" s="8"/>
      <c r="I59" s="9"/>
    </row>
    <row r="60" spans="1:9">
      <c r="A60" s="5"/>
      <c r="B60" s="7"/>
      <c r="C60" s="8"/>
      <c r="D60" s="7"/>
      <c r="E60" s="7"/>
      <c r="F60" s="7"/>
      <c r="G60" s="7"/>
      <c r="H60" s="8"/>
      <c r="I60" s="9"/>
    </row>
    <row r="61" spans="1:9">
      <c r="A61" s="54" t="s">
        <v>2</v>
      </c>
      <c r="B61" s="11" t="s">
        <v>3</v>
      </c>
      <c r="C61" s="12" t="s">
        <v>4</v>
      </c>
      <c r="D61" s="7"/>
      <c r="E61" s="7"/>
      <c r="F61" s="7"/>
      <c r="G61" s="7"/>
      <c r="H61" s="8"/>
      <c r="I61" s="9"/>
    </row>
    <row r="62" spans="1:9">
      <c r="A62" s="55"/>
      <c r="B62" s="11" t="s">
        <v>11</v>
      </c>
      <c r="C62" s="12" t="s">
        <v>20</v>
      </c>
      <c r="D62" s="7"/>
      <c r="E62" s="7"/>
      <c r="F62" s="7"/>
      <c r="G62" s="7"/>
      <c r="H62" s="8"/>
      <c r="I62" s="9"/>
    </row>
    <row r="63" spans="1:9">
      <c r="A63" s="56" t="s">
        <v>21</v>
      </c>
      <c r="B63" s="57" t="s">
        <v>90</v>
      </c>
      <c r="C63" s="57"/>
      <c r="D63" s="7"/>
      <c r="E63" s="7"/>
      <c r="F63" s="7"/>
      <c r="G63" s="7"/>
      <c r="H63" s="8"/>
      <c r="I63" s="9"/>
    </row>
    <row r="64" spans="1:9">
      <c r="A64" s="56" t="s">
        <v>23</v>
      </c>
      <c r="B64" s="58" t="s">
        <v>91</v>
      </c>
      <c r="C64" s="23">
        <f>I26</f>
        <v>2376032091</v>
      </c>
      <c r="D64" s="7"/>
      <c r="E64" s="7"/>
      <c r="F64" s="7"/>
      <c r="G64" s="7"/>
      <c r="H64" s="8"/>
      <c r="I64" s="9"/>
    </row>
    <row r="65" spans="1:9">
      <c r="A65" s="56" t="s">
        <v>25</v>
      </c>
      <c r="B65" s="22" t="s">
        <v>92</v>
      </c>
      <c r="C65" s="23">
        <f>I58</f>
        <v>4310231870</v>
      </c>
      <c r="D65" s="7"/>
      <c r="E65" s="7"/>
      <c r="F65" s="7"/>
      <c r="G65" s="7"/>
      <c r="H65" s="8"/>
      <c r="I65" s="9"/>
    </row>
    <row r="66" spans="1:9">
      <c r="A66" s="56" t="s">
        <v>27</v>
      </c>
      <c r="B66" s="24" t="s">
        <v>93</v>
      </c>
      <c r="C66" s="26">
        <f>C64-C65</f>
        <v>-1934199779</v>
      </c>
      <c r="D66" s="7"/>
      <c r="E66" s="7"/>
      <c r="F66" s="7"/>
      <c r="G66" s="7"/>
      <c r="H66" s="8"/>
      <c r="I66" s="9"/>
    </row>
  </sheetData>
  <mergeCells count="6">
    <mergeCell ref="A1:I1"/>
    <mergeCell ref="A2:I2"/>
    <mergeCell ref="A4:A6"/>
    <mergeCell ref="A34:A36"/>
    <mergeCell ref="A61:A62"/>
    <mergeCell ref="B63:C6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kissné erzsi</dc:creator>
  <cp:lastModifiedBy>kissné erzsi</cp:lastModifiedBy>
  <dcterms:created xsi:type="dcterms:W3CDTF">2019-02-19T12:18:59Z</dcterms:created>
  <dcterms:modified xsi:type="dcterms:W3CDTF">2019-02-19T12:26:18Z</dcterms:modified>
</cp:coreProperties>
</file>