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8" r:id="rId1"/>
  </sheets>
  <calcPr calcId="125725"/>
</workbook>
</file>

<file path=xl/calcChain.xml><?xml version="1.0" encoding="utf-8"?>
<calcChain xmlns="http://schemas.openxmlformats.org/spreadsheetml/2006/main">
  <c r="F62" i="8"/>
  <c r="E62"/>
  <c r="F54"/>
  <c r="E54"/>
  <c r="C43"/>
  <c r="F43" s="1"/>
  <c r="B43"/>
  <c r="D43" s="1"/>
  <c r="F41"/>
  <c r="E41"/>
  <c r="C41"/>
  <c r="B41"/>
  <c r="D41" s="1"/>
  <c r="F34"/>
  <c r="B34"/>
  <c r="D34" s="1"/>
  <c r="F33"/>
  <c r="F32"/>
  <c r="D32"/>
  <c r="F31"/>
  <c r="F30"/>
  <c r="D30"/>
  <c r="F29"/>
  <c r="D29"/>
  <c r="F28"/>
  <c r="D28"/>
  <c r="F27"/>
  <c r="D27"/>
  <c r="E26"/>
  <c r="F26" s="1"/>
  <c r="C26"/>
  <c r="D26" s="1"/>
  <c r="B26"/>
  <c r="B35" s="1"/>
  <c r="B42" s="1"/>
  <c r="F25"/>
  <c r="D25"/>
  <c r="F24"/>
  <c r="D24"/>
  <c r="F23"/>
  <c r="D23"/>
  <c r="F22"/>
  <c r="D22"/>
  <c r="F21"/>
  <c r="D21"/>
  <c r="E18"/>
  <c r="E37" s="1"/>
  <c r="C16"/>
  <c r="C18" s="1"/>
  <c r="B16"/>
  <c r="B18" s="1"/>
  <c r="D10"/>
  <c r="D9"/>
  <c r="D7"/>
  <c r="B39" l="1"/>
  <c r="B37"/>
  <c r="C37"/>
  <c r="C39"/>
  <c r="D39" s="1"/>
  <c r="F18"/>
  <c r="D18"/>
  <c r="F37"/>
  <c r="D16"/>
  <c r="C35"/>
  <c r="E35"/>
  <c r="F16"/>
  <c r="F35" l="1"/>
  <c r="E42"/>
  <c r="F42" s="1"/>
  <c r="E39"/>
  <c r="F39" s="1"/>
  <c r="D35"/>
  <c r="C42"/>
  <c r="D42" s="1"/>
  <c r="D37"/>
</calcChain>
</file>

<file path=xl/sharedStrings.xml><?xml version="1.0" encoding="utf-8"?>
<sst xmlns="http://schemas.openxmlformats.org/spreadsheetml/2006/main" count="61" uniqueCount="58">
  <si>
    <t>5.számú</t>
  </si>
  <si>
    <t>Közhatalmi bevételek és önkormányzatok költségvetési támogatásának alakulása</t>
  </si>
  <si>
    <t>Állami támogatás</t>
  </si>
  <si>
    <t>2012 mód.terv</t>
  </si>
  <si>
    <t>2012 Tény</t>
  </si>
  <si>
    <t>Tény/Terv</t>
  </si>
  <si>
    <t>2013. Terv</t>
  </si>
  <si>
    <t>Terv/Tény</t>
  </si>
  <si>
    <t>Normatívák</t>
  </si>
  <si>
    <t>Norm.állami</t>
  </si>
  <si>
    <t xml:space="preserve">           norm.szja</t>
  </si>
  <si>
    <t>8.sz.mell.közoktatási</t>
  </si>
  <si>
    <t xml:space="preserve">              szociális </t>
  </si>
  <si>
    <t>Kieg.tám.bérkiadásokhoz</t>
  </si>
  <si>
    <t>ÖNHIKI</t>
  </si>
  <si>
    <t>Központosított előirányzatok</t>
  </si>
  <si>
    <t>Vis major tartalék</t>
  </si>
  <si>
    <t>Egyéb központi támog</t>
  </si>
  <si>
    <t>Önkormányzat költsv-i tám.</t>
  </si>
  <si>
    <t>TEKI, CÉDA</t>
  </si>
  <si>
    <t xml:space="preserve">Összesen         </t>
  </si>
  <si>
    <t>Sajátos Önk</t>
  </si>
  <si>
    <t>Építm.adó</t>
  </si>
  <si>
    <t>Telek adó</t>
  </si>
  <si>
    <t>Idegenf.adó</t>
  </si>
  <si>
    <t>Iparűzési adó</t>
  </si>
  <si>
    <t>Kommunális adó</t>
  </si>
  <si>
    <t>Helyi adók összesen</t>
  </si>
  <si>
    <t>Bírság,kamat,pótlék</t>
  </si>
  <si>
    <t>szja</t>
  </si>
  <si>
    <t>szja kiegészítés</t>
  </si>
  <si>
    <t>gépj.adó</t>
  </si>
  <si>
    <t>Termőföld b.</t>
  </si>
  <si>
    <t>Talajterhelési díj,</t>
  </si>
  <si>
    <t>Környezetvédelmi bírság</t>
  </si>
  <si>
    <t>Egyéb sajátos bevétel</t>
  </si>
  <si>
    <t>Összesen sajátos</t>
  </si>
  <si>
    <t>Állami+szja</t>
  </si>
  <si>
    <t>Mindösszesen</t>
  </si>
  <si>
    <t>Ebből:</t>
  </si>
  <si>
    <t xml:space="preserve">Állami támog </t>
  </si>
  <si>
    <t>Sajátos</t>
  </si>
  <si>
    <t xml:space="preserve">  ebből :szja</t>
  </si>
  <si>
    <t>Egyéb sajátos bevétel:</t>
  </si>
  <si>
    <t>2012. tény</t>
  </si>
  <si>
    <t>2013. terv</t>
  </si>
  <si>
    <t>piacos bérleti díjak:</t>
  </si>
  <si>
    <t>Lakbér:</t>
  </si>
  <si>
    <t>Nem lakóingatlan bérlete:</t>
  </si>
  <si>
    <t>Parkolók üzemeltetése</t>
  </si>
  <si>
    <t>Egyéb vagyonhasznosítás</t>
  </si>
  <si>
    <t>város - közter haszn</t>
  </si>
  <si>
    <t>Összesen:</t>
  </si>
  <si>
    <t>Sajátos felhalm. és tőkej.</t>
  </si>
  <si>
    <t>Eszközhasználati díj</t>
  </si>
  <si>
    <t>Nettó</t>
  </si>
  <si>
    <t>Víz</t>
  </si>
  <si>
    <t>Szennyvíz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</si>
</sst>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#,##0\ &quot;Ft&quot;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i/>
      <sz val="10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/>
  </cellStyleXfs>
  <cellXfs count="49">
    <xf numFmtId="0" fontId="0" fillId="0" borderId="0" xfId="0"/>
    <xf numFmtId="0" fontId="21" fillId="0" borderId="0" xfId="48" applyFill="1"/>
    <xf numFmtId="0" fontId="22" fillId="0" borderId="10" xfId="48" applyFont="1" applyFill="1" applyBorder="1" applyAlignment="1">
      <alignment horizontal="center"/>
    </xf>
    <xf numFmtId="0" fontId="23" fillId="0" borderId="10" xfId="48" applyFont="1" applyFill="1" applyBorder="1" applyAlignment="1">
      <alignment horizontal="left"/>
    </xf>
    <xf numFmtId="0" fontId="21" fillId="0" borderId="0" xfId="48"/>
    <xf numFmtId="0" fontId="21" fillId="0" borderId="0" xfId="48" applyFont="1" applyAlignment="1">
      <alignment horizontal="right"/>
    </xf>
    <xf numFmtId="0" fontId="21" fillId="0" borderId="0" xfId="48" applyFont="1" applyAlignment="1">
      <alignment horizontal="center"/>
    </xf>
    <xf numFmtId="0" fontId="21" fillId="0" borderId="0" xfId="48" applyAlignment="1">
      <alignment horizontal="center"/>
    </xf>
    <xf numFmtId="0" fontId="22" fillId="0" borderId="10" xfId="48" applyFont="1" applyBorder="1" applyAlignment="1">
      <alignment horizontal="center"/>
    </xf>
    <xf numFmtId="0" fontId="25" fillId="0" borderId="10" xfId="48" applyFont="1" applyBorder="1" applyAlignment="1">
      <alignment horizontal="center"/>
    </xf>
    <xf numFmtId="49" fontId="25" fillId="0" borderId="10" xfId="48" applyNumberFormat="1" applyFont="1" applyBorder="1" applyAlignment="1">
      <alignment horizontal="center"/>
    </xf>
    <xf numFmtId="49" fontId="21" fillId="0" borderId="10" xfId="48" applyNumberFormat="1" applyFont="1" applyBorder="1" applyAlignment="1"/>
    <xf numFmtId="49" fontId="21" fillId="0" borderId="10" xfId="48" applyNumberFormat="1" applyFont="1" applyFill="1" applyBorder="1" applyAlignment="1"/>
    <xf numFmtId="0" fontId="21" fillId="0" borderId="10" xfId="48" applyBorder="1"/>
    <xf numFmtId="0" fontId="25" fillId="0" borderId="10" xfId="48" applyFont="1" applyBorder="1"/>
    <xf numFmtId="3" fontId="21" fillId="0" borderId="10" xfId="48" applyNumberFormat="1" applyBorder="1"/>
    <xf numFmtId="0" fontId="21" fillId="0" borderId="10" xfId="48" applyFill="1" applyBorder="1"/>
    <xf numFmtId="3" fontId="21" fillId="0" borderId="10" xfId="48" applyNumberFormat="1" applyFill="1" applyBorder="1"/>
    <xf numFmtId="10" fontId="21" fillId="0" borderId="10" xfId="48" applyNumberFormat="1" applyFill="1" applyBorder="1"/>
    <xf numFmtId="3" fontId="1" fillId="0" borderId="10" xfId="48" applyNumberFormat="1" applyFont="1" applyBorder="1"/>
    <xf numFmtId="0" fontId="21" fillId="0" borderId="10" xfId="48" applyFont="1" applyBorder="1"/>
    <xf numFmtId="0" fontId="22" fillId="0" borderId="10" xfId="48" applyFont="1" applyBorder="1"/>
    <xf numFmtId="165" fontId="26" fillId="0" borderId="10" xfId="48" applyNumberFormat="1" applyFont="1" applyBorder="1"/>
    <xf numFmtId="165" fontId="22" fillId="0" borderId="10" xfId="48" applyNumberFormat="1" applyFont="1" applyFill="1" applyBorder="1"/>
    <xf numFmtId="3" fontId="25" fillId="0" borderId="10" xfId="48" applyNumberFormat="1" applyFont="1" applyBorder="1"/>
    <xf numFmtId="165" fontId="26" fillId="0" borderId="10" xfId="48" applyNumberFormat="1" applyFont="1" applyFill="1" applyBorder="1"/>
    <xf numFmtId="0" fontId="24" fillId="0" borderId="10" xfId="48" applyFont="1" applyBorder="1"/>
    <xf numFmtId="3" fontId="22" fillId="0" borderId="10" xfId="48" applyNumberFormat="1" applyFont="1" applyBorder="1"/>
    <xf numFmtId="165" fontId="23" fillId="0" borderId="10" xfId="48" applyNumberFormat="1" applyFont="1" applyFill="1" applyBorder="1"/>
    <xf numFmtId="3" fontId="24" fillId="0" borderId="10" xfId="48" applyNumberFormat="1" applyFont="1" applyBorder="1"/>
    <xf numFmtId="0" fontId="27" fillId="0" borderId="10" xfId="48" applyFont="1" applyBorder="1"/>
    <xf numFmtId="165" fontId="27" fillId="0" borderId="10" xfId="48" applyNumberFormat="1" applyFont="1" applyBorder="1"/>
    <xf numFmtId="165" fontId="27" fillId="0" borderId="10" xfId="48" applyNumberFormat="1" applyFont="1" applyFill="1" applyBorder="1"/>
    <xf numFmtId="165" fontId="22" fillId="0" borderId="10" xfId="48" applyNumberFormat="1" applyFont="1" applyBorder="1"/>
    <xf numFmtId="3" fontId="22" fillId="0" borderId="10" xfId="48" applyNumberFormat="1" applyFont="1" applyFill="1" applyBorder="1"/>
    <xf numFmtId="165" fontId="21" fillId="0" borderId="10" xfId="48" applyNumberFormat="1" applyBorder="1"/>
    <xf numFmtId="165" fontId="21" fillId="0" borderId="10" xfId="48" applyNumberFormat="1" applyFill="1" applyBorder="1"/>
    <xf numFmtId="0" fontId="21" fillId="0" borderId="10" xfId="48" applyFont="1" applyFill="1" applyBorder="1"/>
    <xf numFmtId="3" fontId="21" fillId="0" borderId="0" xfId="48" applyNumberFormat="1"/>
    <xf numFmtId="0" fontId="21" fillId="0" borderId="10" xfId="48" applyFont="1" applyFill="1" applyBorder="1" applyAlignment="1">
      <alignment horizontal="center"/>
    </xf>
    <xf numFmtId="0" fontId="21" fillId="0" borderId="10" xfId="48" applyFont="1" applyBorder="1" applyAlignment="1">
      <alignment horizontal="center"/>
    </xf>
    <xf numFmtId="0" fontId="25" fillId="0" borderId="0" xfId="48" applyFont="1" applyBorder="1"/>
    <xf numFmtId="165" fontId="21" fillId="0" borderId="10" xfId="48" applyNumberFormat="1" applyBorder="1" applyAlignment="1">
      <alignment horizontal="left"/>
    </xf>
    <xf numFmtId="165" fontId="21" fillId="0" borderId="10" xfId="48" applyNumberFormat="1" applyFont="1" applyBorder="1" applyAlignment="1">
      <alignment horizontal="left"/>
    </xf>
    <xf numFmtId="0" fontId="21" fillId="0" borderId="0" xfId="48" applyBorder="1"/>
    <xf numFmtId="165" fontId="21" fillId="0" borderId="10" xfId="48" applyNumberFormat="1" applyBorder="1" applyAlignment="1">
      <alignment horizontal="center"/>
    </xf>
    <xf numFmtId="3" fontId="23" fillId="0" borderId="10" xfId="48" applyNumberFormat="1" applyFont="1" applyFill="1" applyBorder="1"/>
    <xf numFmtId="3" fontId="23" fillId="0" borderId="10" xfId="48" applyNumberFormat="1" applyFont="1" applyBorder="1"/>
    <xf numFmtId="0" fontId="21" fillId="0" borderId="0" xfId="48" applyFill="1" applyBorder="1"/>
  </cellXfs>
  <cellStyles count="49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Normál_Normatíva" xfId="48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sqref="A1:F62"/>
    </sheetView>
  </sheetViews>
  <sheetFormatPr defaultRowHeight="15"/>
  <cols>
    <col min="1" max="1" width="24.7109375" customWidth="1"/>
    <col min="2" max="2" width="17.28515625" customWidth="1"/>
    <col min="3" max="3" width="16.7109375" customWidth="1"/>
    <col min="5" max="5" width="18.7109375" customWidth="1"/>
    <col min="6" max="6" width="21" customWidth="1"/>
  </cols>
  <sheetData>
    <row r="1" spans="1:6">
      <c r="A1" s="4"/>
      <c r="B1" s="4"/>
      <c r="C1" s="4"/>
      <c r="D1" s="4"/>
      <c r="E1" s="4"/>
      <c r="F1" s="5" t="s">
        <v>0</v>
      </c>
    </row>
    <row r="2" spans="1:6">
      <c r="A2" s="6" t="s">
        <v>1</v>
      </c>
      <c r="B2" s="7"/>
      <c r="C2" s="7"/>
      <c r="D2" s="7"/>
      <c r="E2" s="7"/>
      <c r="F2" s="7"/>
    </row>
    <row r="3" spans="1:6">
      <c r="A3" s="4"/>
      <c r="B3" s="4"/>
      <c r="C3" s="4"/>
      <c r="D3" s="4"/>
      <c r="E3" s="4"/>
      <c r="F3" s="4"/>
    </row>
    <row r="4" spans="1:6">
      <c r="A4" s="8" t="s">
        <v>2</v>
      </c>
      <c r="B4" s="2" t="s">
        <v>3</v>
      </c>
      <c r="C4" s="2" t="s">
        <v>4</v>
      </c>
      <c r="D4" s="2" t="s">
        <v>5</v>
      </c>
      <c r="E4" s="9" t="s">
        <v>6</v>
      </c>
      <c r="F4" s="2" t="s">
        <v>7</v>
      </c>
    </row>
    <row r="5" spans="1:6">
      <c r="A5" s="10">
        <v>1</v>
      </c>
      <c r="B5" s="11"/>
      <c r="C5" s="12"/>
      <c r="D5" s="12"/>
      <c r="E5" s="13"/>
      <c r="F5" s="11"/>
    </row>
    <row r="6" spans="1:6">
      <c r="A6" s="14" t="s">
        <v>8</v>
      </c>
      <c r="B6" s="15"/>
      <c r="C6" s="16"/>
      <c r="D6" s="16"/>
      <c r="E6" s="15"/>
      <c r="F6" s="16"/>
    </row>
    <row r="7" spans="1:6">
      <c r="A7" s="13" t="s">
        <v>9</v>
      </c>
      <c r="B7" s="15">
        <v>270940464</v>
      </c>
      <c r="C7" s="17">
        <v>270940464</v>
      </c>
      <c r="D7" s="18">
        <f>C7/B7</f>
        <v>1</v>
      </c>
      <c r="E7" s="15"/>
      <c r="F7" s="18"/>
    </row>
    <row r="8" spans="1:6">
      <c r="A8" s="13" t="s">
        <v>10</v>
      </c>
      <c r="B8" s="15"/>
      <c r="C8" s="17"/>
      <c r="D8" s="18"/>
      <c r="E8" s="15"/>
      <c r="F8" s="18"/>
    </row>
    <row r="9" spans="1:6">
      <c r="A9" s="13" t="s">
        <v>11</v>
      </c>
      <c r="B9" s="15">
        <v>26107367</v>
      </c>
      <c r="C9" s="17">
        <v>26107367</v>
      </c>
      <c r="D9" s="18">
        <f>C9/B9</f>
        <v>1</v>
      </c>
      <c r="E9" s="15"/>
      <c r="F9" s="18"/>
    </row>
    <row r="10" spans="1:6">
      <c r="A10" s="13" t="s">
        <v>12</v>
      </c>
      <c r="B10" s="19">
        <v>15860123</v>
      </c>
      <c r="C10" s="17">
        <v>15860123</v>
      </c>
      <c r="D10" s="18">
        <f>C10/B10</f>
        <v>1</v>
      </c>
      <c r="E10" s="15"/>
      <c r="F10" s="18"/>
    </row>
    <row r="11" spans="1:6">
      <c r="A11" s="13" t="s">
        <v>13</v>
      </c>
      <c r="B11" s="15"/>
      <c r="C11" s="17"/>
      <c r="D11" s="18"/>
      <c r="E11" s="15"/>
      <c r="F11" s="18"/>
    </row>
    <row r="12" spans="1:6">
      <c r="A12" s="13" t="s">
        <v>14</v>
      </c>
      <c r="B12" s="15"/>
      <c r="C12" s="17">
        <v>54500000</v>
      </c>
      <c r="D12" s="18"/>
      <c r="E12" s="15"/>
      <c r="F12" s="18"/>
    </row>
    <row r="13" spans="1:6">
      <c r="A13" s="13" t="s">
        <v>15</v>
      </c>
      <c r="B13" s="15"/>
      <c r="C13" s="17">
        <v>652120</v>
      </c>
      <c r="D13" s="18"/>
      <c r="E13" s="15"/>
      <c r="F13" s="18"/>
    </row>
    <row r="14" spans="1:6">
      <c r="A14" s="20" t="s">
        <v>16</v>
      </c>
      <c r="B14" s="15"/>
      <c r="C14" s="17">
        <v>3111056</v>
      </c>
      <c r="D14" s="18"/>
      <c r="E14" s="15"/>
      <c r="F14" s="18"/>
    </row>
    <row r="15" spans="1:6">
      <c r="A15" s="13" t="s">
        <v>17</v>
      </c>
      <c r="B15" s="15"/>
      <c r="C15" s="17">
        <v>18578250</v>
      </c>
      <c r="D15" s="18"/>
      <c r="E15" s="15"/>
      <c r="F15" s="18"/>
    </row>
    <row r="16" spans="1:6">
      <c r="A16" s="21" t="s">
        <v>18</v>
      </c>
      <c r="B16" s="22">
        <f>SUM(B7:B15)</f>
        <v>312907954</v>
      </c>
      <c r="C16" s="23">
        <f>SUM(C7:C15)</f>
        <v>389749380</v>
      </c>
      <c r="D16" s="18">
        <f>C16/B16</f>
        <v>1.2455719805703629</v>
      </c>
      <c r="E16" s="24">
        <v>323706297</v>
      </c>
      <c r="F16" s="18">
        <f>E16/C16</f>
        <v>0.83054987027817717</v>
      </c>
    </row>
    <row r="17" spans="1:6">
      <c r="A17" s="13" t="s">
        <v>19</v>
      </c>
      <c r="B17" s="15"/>
      <c r="C17" s="17"/>
      <c r="D17" s="18"/>
      <c r="E17" s="15"/>
      <c r="F17" s="18"/>
    </row>
    <row r="18" spans="1:6">
      <c r="A18" s="21" t="s">
        <v>20</v>
      </c>
      <c r="B18" s="22">
        <f>B16+B17</f>
        <v>312907954</v>
      </c>
      <c r="C18" s="25">
        <f>C16+C17</f>
        <v>389749380</v>
      </c>
      <c r="D18" s="18">
        <f>C18/B18</f>
        <v>1.2455719805703629</v>
      </c>
      <c r="E18" s="25">
        <f>E16+E17</f>
        <v>323706297</v>
      </c>
      <c r="F18" s="18">
        <f>E18/C18</f>
        <v>0.83054987027817717</v>
      </c>
    </row>
    <row r="19" spans="1:6">
      <c r="A19" s="21"/>
      <c r="B19" s="15"/>
      <c r="C19" s="17"/>
      <c r="D19" s="18"/>
      <c r="E19" s="15"/>
      <c r="F19" s="18"/>
    </row>
    <row r="20" spans="1:6">
      <c r="A20" s="21" t="s">
        <v>21</v>
      </c>
      <c r="B20" s="15"/>
      <c r="C20" s="17"/>
      <c r="D20" s="18"/>
      <c r="E20" s="15"/>
      <c r="F20" s="18"/>
    </row>
    <row r="21" spans="1:6">
      <c r="A21" s="13" t="s">
        <v>22</v>
      </c>
      <c r="B21" s="15">
        <v>170000000</v>
      </c>
      <c r="C21" s="17">
        <v>194730625</v>
      </c>
      <c r="D21" s="18">
        <f t="shared" ref="D21:D43" si="0">C21/B21</f>
        <v>1.1454742647058824</v>
      </c>
      <c r="E21" s="15">
        <v>180000000</v>
      </c>
      <c r="F21" s="18">
        <f>E21/C21</f>
        <v>0.9243538349450684</v>
      </c>
    </row>
    <row r="22" spans="1:6">
      <c r="A22" s="13" t="s">
        <v>23</v>
      </c>
      <c r="B22" s="15">
        <v>55000000</v>
      </c>
      <c r="C22" s="17">
        <v>60366084</v>
      </c>
      <c r="D22" s="18">
        <f t="shared" si="0"/>
        <v>1.0975651636363637</v>
      </c>
      <c r="E22" s="15">
        <v>55000000</v>
      </c>
      <c r="F22" s="18">
        <f t="shared" ref="F22:F43" si="1">E22/C22</f>
        <v>0.91110763454525223</v>
      </c>
    </row>
    <row r="23" spans="1:6">
      <c r="A23" s="26" t="s">
        <v>24</v>
      </c>
      <c r="B23" s="15">
        <v>84000000</v>
      </c>
      <c r="C23" s="17">
        <v>80095869</v>
      </c>
      <c r="D23" s="18">
        <f t="shared" si="0"/>
        <v>0.95352225000000002</v>
      </c>
      <c r="E23" s="15">
        <v>80000000</v>
      </c>
      <c r="F23" s="18">
        <f t="shared" si="1"/>
        <v>0.99880307185380557</v>
      </c>
    </row>
    <row r="24" spans="1:6">
      <c r="A24" s="13" t="s">
        <v>25</v>
      </c>
      <c r="B24" s="15">
        <v>85000000</v>
      </c>
      <c r="C24" s="17">
        <v>123885580</v>
      </c>
      <c r="D24" s="18">
        <f t="shared" si="0"/>
        <v>1.4574774117647058</v>
      </c>
      <c r="E24" s="15">
        <v>100000000</v>
      </c>
      <c r="F24" s="18">
        <f t="shared" si="1"/>
        <v>0.80719644691496784</v>
      </c>
    </row>
    <row r="25" spans="1:6">
      <c r="A25" s="13" t="s">
        <v>26</v>
      </c>
      <c r="B25" s="17">
        <v>9700000</v>
      </c>
      <c r="C25" s="17">
        <v>11086331</v>
      </c>
      <c r="D25" s="18">
        <f t="shared" si="0"/>
        <v>1.1429207216494846</v>
      </c>
      <c r="E25" s="15">
        <v>0</v>
      </c>
      <c r="F25" s="18">
        <f t="shared" si="1"/>
        <v>0</v>
      </c>
    </row>
    <row r="26" spans="1:6">
      <c r="A26" s="27" t="s">
        <v>27</v>
      </c>
      <c r="B26" s="28">
        <f>SUM(B21:B25)</f>
        <v>403700000</v>
      </c>
      <c r="C26" s="28">
        <f>SUM(C21:C25)</f>
        <v>470164489</v>
      </c>
      <c r="D26" s="18">
        <f t="shared" si="0"/>
        <v>1.1646383180579638</v>
      </c>
      <c r="E26" s="28">
        <f>SUM(E21:E25)</f>
        <v>415000000</v>
      </c>
      <c r="F26" s="18">
        <f t="shared" si="1"/>
        <v>0.88266980962911468</v>
      </c>
    </row>
    <row r="27" spans="1:6">
      <c r="A27" s="29" t="s">
        <v>28</v>
      </c>
      <c r="B27" s="17">
        <v>7000000</v>
      </c>
      <c r="C27" s="17">
        <v>14342954</v>
      </c>
      <c r="D27" s="18">
        <f t="shared" si="0"/>
        <v>2.0489934285714284</v>
      </c>
      <c r="E27" s="15">
        <v>7000000</v>
      </c>
      <c r="F27" s="18">
        <f t="shared" si="1"/>
        <v>0.48804451300617713</v>
      </c>
    </row>
    <row r="28" spans="1:6">
      <c r="A28" s="15" t="s">
        <v>29</v>
      </c>
      <c r="B28" s="17">
        <v>29056480</v>
      </c>
      <c r="C28" s="17">
        <v>29056480</v>
      </c>
      <c r="D28" s="18">
        <f t="shared" si="0"/>
        <v>1</v>
      </c>
      <c r="E28" s="15">
        <v>0</v>
      </c>
      <c r="F28" s="18">
        <f t="shared" si="1"/>
        <v>0</v>
      </c>
    </row>
    <row r="29" spans="1:6">
      <c r="A29" s="15" t="s">
        <v>30</v>
      </c>
      <c r="B29" s="17">
        <v>65801236</v>
      </c>
      <c r="C29" s="17">
        <v>65801236</v>
      </c>
      <c r="D29" s="18">
        <f t="shared" si="0"/>
        <v>1</v>
      </c>
      <c r="E29" s="15">
        <v>0</v>
      </c>
      <c r="F29" s="18">
        <f t="shared" si="1"/>
        <v>0</v>
      </c>
    </row>
    <row r="30" spans="1:6">
      <c r="A30" s="15" t="s">
        <v>31</v>
      </c>
      <c r="B30" s="17">
        <v>27000000</v>
      </c>
      <c r="C30" s="17">
        <v>28060335</v>
      </c>
      <c r="D30" s="18">
        <f t="shared" si="0"/>
        <v>1.0392716666666666</v>
      </c>
      <c r="E30" s="15">
        <v>11000000</v>
      </c>
      <c r="F30" s="18">
        <f t="shared" si="1"/>
        <v>0.39201242608115688</v>
      </c>
    </row>
    <row r="31" spans="1:6">
      <c r="A31" s="15" t="s">
        <v>32</v>
      </c>
      <c r="B31" s="17">
        <v>0</v>
      </c>
      <c r="C31" s="17">
        <v>10374</v>
      </c>
      <c r="D31" s="18"/>
      <c r="E31" s="15">
        <v>300000</v>
      </c>
      <c r="F31" s="18">
        <f t="shared" si="1"/>
        <v>28.91844997108155</v>
      </c>
    </row>
    <row r="32" spans="1:6">
      <c r="A32" s="15" t="s">
        <v>33</v>
      </c>
      <c r="B32" s="17">
        <v>300000</v>
      </c>
      <c r="C32" s="17">
        <v>606988</v>
      </c>
      <c r="D32" s="18">
        <f t="shared" si="0"/>
        <v>2.0232933333333332</v>
      </c>
      <c r="E32" s="15">
        <v>0</v>
      </c>
      <c r="F32" s="18">
        <f t="shared" si="1"/>
        <v>0</v>
      </c>
    </row>
    <row r="33" spans="1:6">
      <c r="A33" s="15" t="s">
        <v>34</v>
      </c>
      <c r="B33" s="17">
        <v>0</v>
      </c>
      <c r="C33" s="17">
        <v>75000</v>
      </c>
      <c r="D33" s="18"/>
      <c r="E33" s="15">
        <v>0</v>
      </c>
      <c r="F33" s="18">
        <f t="shared" si="1"/>
        <v>0</v>
      </c>
    </row>
    <row r="34" spans="1:6">
      <c r="A34" s="15" t="s">
        <v>35</v>
      </c>
      <c r="B34" s="17">
        <f>F54</f>
        <v>76760000</v>
      </c>
      <c r="C34" s="17">
        <v>103884159</v>
      </c>
      <c r="D34" s="18">
        <f t="shared" si="0"/>
        <v>1.3533631969775926</v>
      </c>
      <c r="E34" s="15">
        <v>76460000</v>
      </c>
      <c r="F34" s="18">
        <f t="shared" si="1"/>
        <v>0.73601211903732122</v>
      </c>
    </row>
    <row r="35" spans="1:6">
      <c r="A35" s="27" t="s">
        <v>36</v>
      </c>
      <c r="B35" s="23">
        <f>SUM(B26:B34)</f>
        <v>609617716</v>
      </c>
      <c r="C35" s="23">
        <f>SUM(C26:C34)</f>
        <v>712002015</v>
      </c>
      <c r="D35" s="18">
        <f t="shared" si="0"/>
        <v>1.1679483655294558</v>
      </c>
      <c r="E35" s="23">
        <f>SUM(E26:E34)</f>
        <v>509760000</v>
      </c>
      <c r="F35" s="18">
        <f t="shared" si="1"/>
        <v>0.71595302999247834</v>
      </c>
    </row>
    <row r="36" spans="1:6">
      <c r="A36" s="27"/>
      <c r="B36" s="15"/>
      <c r="C36" s="17"/>
      <c r="D36" s="18"/>
      <c r="E36" s="15"/>
      <c r="F36" s="18"/>
    </row>
    <row r="37" spans="1:6">
      <c r="A37" s="30" t="s">
        <v>37</v>
      </c>
      <c r="B37" s="31">
        <f>B18+B28+B29</f>
        <v>407765670</v>
      </c>
      <c r="C37" s="32">
        <f>C18+C28+C29</f>
        <v>484607096</v>
      </c>
      <c r="D37" s="18">
        <f t="shared" si="0"/>
        <v>1.1884450596343727</v>
      </c>
      <c r="E37" s="32">
        <f>E18+E28+E29</f>
        <v>323706297</v>
      </c>
      <c r="F37" s="18">
        <f t="shared" si="1"/>
        <v>0.66797679949779354</v>
      </c>
    </row>
    <row r="38" spans="1:6">
      <c r="A38" s="13"/>
      <c r="B38" s="15"/>
      <c r="C38" s="17"/>
      <c r="D38" s="18"/>
      <c r="E38" s="15"/>
      <c r="F38" s="18"/>
    </row>
    <row r="39" spans="1:6">
      <c r="A39" s="21" t="s">
        <v>38</v>
      </c>
      <c r="B39" s="33">
        <f>B18+B35</f>
        <v>922525670</v>
      </c>
      <c r="C39" s="23">
        <f>C18+C35</f>
        <v>1101751395</v>
      </c>
      <c r="D39" s="18">
        <f t="shared" si="0"/>
        <v>1.1942772226598313</v>
      </c>
      <c r="E39" s="23">
        <f>E18+E35</f>
        <v>833466297</v>
      </c>
      <c r="F39" s="18">
        <f t="shared" si="1"/>
        <v>0.7564921640058373</v>
      </c>
    </row>
    <row r="40" spans="1:6">
      <c r="A40" s="14" t="s">
        <v>39</v>
      </c>
      <c r="B40" s="27"/>
      <c r="C40" s="34"/>
      <c r="D40" s="18"/>
      <c r="E40" s="15"/>
      <c r="F40" s="18"/>
    </row>
    <row r="41" spans="1:6">
      <c r="A41" s="13" t="s">
        <v>40</v>
      </c>
      <c r="B41" s="31">
        <f>B7+B9+B10+B13+B17+B11</f>
        <v>312907954</v>
      </c>
      <c r="C41" s="32">
        <f>C7+C9+C10+C13+C17+C11+C14+C15</f>
        <v>335249380</v>
      </c>
      <c r="D41" s="18">
        <f t="shared" si="0"/>
        <v>1.0713993547124725</v>
      </c>
      <c r="E41" s="15">
        <f>E16</f>
        <v>323706297</v>
      </c>
      <c r="F41" s="18">
        <f t="shared" si="1"/>
        <v>0.9655686671217707</v>
      </c>
    </row>
    <row r="42" spans="1:6">
      <c r="A42" s="13" t="s">
        <v>41</v>
      </c>
      <c r="B42" s="35">
        <f>B8+B35</f>
        <v>609617716</v>
      </c>
      <c r="C42" s="36">
        <f>C8+C35</f>
        <v>712002015</v>
      </c>
      <c r="D42" s="18">
        <f t="shared" si="0"/>
        <v>1.1679483655294558</v>
      </c>
      <c r="E42" s="15">
        <f>E35</f>
        <v>509760000</v>
      </c>
      <c r="F42" s="18">
        <f t="shared" si="1"/>
        <v>0.71595302999247834</v>
      </c>
    </row>
    <row r="43" spans="1:6">
      <c r="A43" s="37" t="s">
        <v>42</v>
      </c>
      <c r="B43" s="31">
        <f>B28+B29+B8</f>
        <v>94857716</v>
      </c>
      <c r="C43" s="32">
        <f>C28+C29+C8</f>
        <v>94857716</v>
      </c>
      <c r="D43" s="18">
        <f t="shared" si="0"/>
        <v>1</v>
      </c>
      <c r="E43" s="15">
        <v>0</v>
      </c>
      <c r="F43" s="18">
        <f t="shared" si="1"/>
        <v>0</v>
      </c>
    </row>
    <row r="44" spans="1:6">
      <c r="A44" s="4"/>
      <c r="B44" s="4"/>
      <c r="C44" s="4"/>
      <c r="D44" s="4"/>
      <c r="E44" s="38"/>
      <c r="F44" s="4"/>
    </row>
    <row r="45" spans="1:6">
      <c r="A45" s="4"/>
      <c r="B45" s="4"/>
      <c r="C45" s="4"/>
      <c r="D45" s="4"/>
      <c r="E45" s="4"/>
      <c r="F45" s="4"/>
    </row>
    <row r="46" spans="1:6">
      <c r="A46" s="4"/>
      <c r="B46" s="4"/>
      <c r="C46" s="4"/>
      <c r="D46" s="4"/>
      <c r="E46" s="1"/>
      <c r="F46" s="4"/>
    </row>
    <row r="47" spans="1:6">
      <c r="A47" s="4"/>
      <c r="B47" s="3" t="s">
        <v>43</v>
      </c>
      <c r="C47" s="3"/>
      <c r="D47" s="3"/>
      <c r="E47" s="39" t="s">
        <v>44</v>
      </c>
      <c r="F47" s="40" t="s">
        <v>45</v>
      </c>
    </row>
    <row r="48" spans="1:6">
      <c r="A48" s="41"/>
      <c r="B48" s="42" t="s">
        <v>46</v>
      </c>
      <c r="C48" s="42"/>
      <c r="D48" s="42"/>
      <c r="E48" s="17">
        <v>37086975</v>
      </c>
      <c r="F48" s="15">
        <v>34000000</v>
      </c>
    </row>
    <row r="49" spans="1:6">
      <c r="A49" s="41"/>
      <c r="B49" s="42" t="s">
        <v>47</v>
      </c>
      <c r="C49" s="42"/>
      <c r="D49" s="42"/>
      <c r="E49" s="17">
        <v>2620147</v>
      </c>
      <c r="F49" s="15">
        <v>2300000</v>
      </c>
    </row>
    <row r="50" spans="1:6">
      <c r="A50" s="41"/>
      <c r="B50" s="42" t="s">
        <v>48</v>
      </c>
      <c r="C50" s="42"/>
      <c r="D50" s="42"/>
      <c r="E50" s="17">
        <v>770000</v>
      </c>
      <c r="F50" s="17">
        <v>800000</v>
      </c>
    </row>
    <row r="51" spans="1:6">
      <c r="A51" s="41"/>
      <c r="B51" s="42" t="s">
        <v>49</v>
      </c>
      <c r="C51" s="4"/>
      <c r="D51" s="42"/>
      <c r="E51" s="17">
        <v>1538588</v>
      </c>
      <c r="F51" s="17">
        <v>8660000</v>
      </c>
    </row>
    <row r="52" spans="1:6">
      <c r="A52" s="41"/>
      <c r="B52" s="43" t="s">
        <v>50</v>
      </c>
      <c r="C52" s="42"/>
      <c r="D52" s="42"/>
      <c r="E52" s="17">
        <v>60835402</v>
      </c>
      <c r="F52" s="17">
        <v>30000000</v>
      </c>
    </row>
    <row r="53" spans="1:6">
      <c r="A53" s="41"/>
      <c r="B53" s="42" t="s">
        <v>51</v>
      </c>
      <c r="C53" s="42"/>
      <c r="D53" s="42"/>
      <c r="E53" s="17">
        <v>1033047</v>
      </c>
      <c r="F53" s="17">
        <v>1000000</v>
      </c>
    </row>
    <row r="54" spans="1:6">
      <c r="A54" s="44"/>
      <c r="B54" s="45" t="s">
        <v>52</v>
      </c>
      <c r="C54" s="45"/>
      <c r="D54" s="45"/>
      <c r="E54" s="46">
        <f>SUM(E48:E53)</f>
        <v>103884159</v>
      </c>
      <c r="F54" s="47">
        <f>SUM(F48:F53)</f>
        <v>76760000</v>
      </c>
    </row>
    <row r="55" spans="1:6">
      <c r="A55" s="44"/>
      <c r="B55" s="44"/>
      <c r="C55" s="44"/>
      <c r="D55" s="44"/>
      <c r="E55" s="44"/>
      <c r="F55" s="48"/>
    </row>
    <row r="56" spans="1:6">
      <c r="A56" s="44"/>
      <c r="B56" s="44"/>
      <c r="C56" s="44"/>
      <c r="D56" s="44"/>
      <c r="E56" s="44"/>
      <c r="F56" s="48"/>
    </row>
    <row r="57" spans="1:6">
      <c r="A57" s="44"/>
      <c r="B57" s="20" t="s">
        <v>53</v>
      </c>
      <c r="C57" s="13"/>
      <c r="D57" s="13"/>
      <c r="E57" s="39" t="s">
        <v>44</v>
      </c>
      <c r="F57" s="40" t="s">
        <v>45</v>
      </c>
    </row>
    <row r="58" spans="1:6">
      <c r="A58" s="44"/>
      <c r="B58" s="13" t="s">
        <v>54</v>
      </c>
      <c r="C58" s="13"/>
      <c r="D58" s="13"/>
      <c r="E58" s="13"/>
      <c r="F58" s="16"/>
    </row>
    <row r="59" spans="1:6">
      <c r="A59" s="4"/>
      <c r="B59" s="13"/>
      <c r="C59" s="13"/>
      <c r="D59" s="13"/>
      <c r="E59" s="13"/>
      <c r="F59" s="13" t="s">
        <v>55</v>
      </c>
    </row>
    <row r="60" spans="1:6">
      <c r="A60" s="4"/>
      <c r="B60" s="13" t="s">
        <v>56</v>
      </c>
      <c r="C60" s="13"/>
      <c r="D60" s="13"/>
      <c r="E60" s="15">
        <v>15281000</v>
      </c>
      <c r="F60" s="15">
        <v>15475</v>
      </c>
    </row>
    <row r="61" spans="1:6">
      <c r="A61" s="4"/>
      <c r="B61" s="13" t="s">
        <v>57</v>
      </c>
      <c r="C61" s="13"/>
      <c r="D61" s="13"/>
      <c r="E61" s="15">
        <v>22537000</v>
      </c>
      <c r="F61" s="15">
        <v>19614</v>
      </c>
    </row>
    <row r="62" spans="1:6">
      <c r="A62" s="4"/>
      <c r="B62" s="13" t="s">
        <v>52</v>
      </c>
      <c r="C62" s="13"/>
      <c r="D62" s="13"/>
      <c r="E62" s="17">
        <f>SUM(E60:E61)</f>
        <v>37818000</v>
      </c>
      <c r="F62" s="17">
        <f>SUM(F60:F61)</f>
        <v>35089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2013-08-26T11:07:26Z</dcterms:modified>
</cp:coreProperties>
</file>