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1. DOKUMENTUMOK\TESTÜLETI JKV.RENDELETEK\2016\2016 évi költségvetés\20-2016-12-21-kv-mód-4\"/>
    </mc:Choice>
  </mc:AlternateContent>
  <bookViews>
    <workbookView xWindow="0" yWindow="0" windowWidth="19200" windowHeight="11595"/>
  </bookViews>
  <sheets>
    <sheet name="3.sz.mell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  <c r="E33" i="1"/>
  <c r="D33" i="1"/>
  <c r="C27" i="1"/>
  <c r="C21" i="1"/>
  <c r="C33" i="1" s="1"/>
  <c r="G20" i="1"/>
  <c r="G34" i="1" s="1"/>
  <c r="G36" i="1" s="1"/>
  <c r="C20" i="1"/>
  <c r="I13" i="1"/>
  <c r="H13" i="1"/>
  <c r="E13" i="1"/>
  <c r="H12" i="1"/>
  <c r="I12" i="1" s="1"/>
  <c r="D12" i="1"/>
  <c r="E12" i="1" s="1"/>
  <c r="H11" i="1"/>
  <c r="I11" i="1" s="1"/>
  <c r="D11" i="1"/>
  <c r="E11" i="1" s="1"/>
  <c r="H10" i="1"/>
  <c r="G10" i="1"/>
  <c r="I10" i="1" s="1"/>
  <c r="D10" i="1"/>
  <c r="C10" i="1"/>
  <c r="E10" i="1" s="1"/>
  <c r="H9" i="1"/>
  <c r="H20" i="1" s="1"/>
  <c r="H34" i="1" s="1"/>
  <c r="D9" i="1"/>
  <c r="E9" i="1" s="1"/>
  <c r="E20" i="1" s="1"/>
  <c r="E34" i="1" l="1"/>
  <c r="C36" i="1"/>
  <c r="C34" i="1"/>
  <c r="D20" i="1"/>
  <c r="D34" i="1" s="1"/>
  <c r="I20" i="1"/>
  <c r="I34" i="1" s="1"/>
  <c r="E36" i="1" s="1"/>
  <c r="C35" i="1"/>
  <c r="G35" i="1"/>
  <c r="I9" i="1"/>
  <c r="I35" i="1" l="1"/>
  <c r="I36" i="1"/>
  <c r="E35" i="1"/>
</calcChain>
</file>

<file path=xl/sharedStrings.xml><?xml version="1.0" encoding="utf-8"?>
<sst xmlns="http://schemas.openxmlformats.org/spreadsheetml/2006/main" count="92" uniqueCount="87">
  <si>
    <t>II. Felhalmozási célú bevételek és kiadások mérlege
(Önkormányzati szinten)</t>
  </si>
  <si>
    <t xml:space="preserve"> </t>
  </si>
  <si>
    <t xml:space="preserve"> Ezer forintban !</t>
  </si>
  <si>
    <t>Sor-
szám</t>
  </si>
  <si>
    <t>Bevételek</t>
  </si>
  <si>
    <t>Kiadások</t>
  </si>
  <si>
    <t>Megnevezés</t>
  </si>
  <si>
    <t>2016. évi előirányzat</t>
  </si>
  <si>
    <t xml:space="preserve">Módosítás </t>
  </si>
  <si>
    <t>Módosított előirányzat</t>
  </si>
  <si>
    <t>A</t>
  </si>
  <si>
    <t>B</t>
  </si>
  <si>
    <t>C</t>
  </si>
  <si>
    <t>D</t>
  </si>
  <si>
    <t>Egyéb felhalmozási kiadások</t>
  </si>
  <si>
    <t>F</t>
  </si>
  <si>
    <t>G</t>
  </si>
  <si>
    <t>H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</si>
  <si>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</si>
  <si>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</si>
  <si>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</si>
  <si>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</si>
  <si>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</si>
  <si>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</si>
  <si>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</si>
  <si>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</si>
  <si>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</si>
  <si>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</si>
  <si>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Egyéb felhalmozási célú átvett pénzeszközök</t>
  </si>
  <si>
    <t>3.-ból EU-s forrásból megvalósuló felújítás</t>
  </si>
  <si>
    <t>5.</t>
  </si>
  <si>
    <t xml:space="preserve">  ebből EU-s támogatás</t>
  </si>
  <si>
    <t>6.</t>
  </si>
  <si>
    <t>Tartalék</t>
  </si>
  <si>
    <t>7.</t>
  </si>
  <si>
    <t>8.</t>
  </si>
  <si>
    <t>9.</t>
  </si>
  <si>
    <t>10.</t>
  </si>
  <si>
    <t>11.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</si>
  <si>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</si>
  <si>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</si>
  <si>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</si>
  <si>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</si>
  <si>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</si>
  <si>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</si>
  <si>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</si>
  <si>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</si>
  <si>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</si>
  <si>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</si>
  <si>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</si>
  <si>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</si>
  <si>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</si>
  <si>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</si>
  <si>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</si>
  <si>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</si>
  <si>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</si>
  <si>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</si>
  <si>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</si>
  <si>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</si>
  <si>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</si>
  <si>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</si>
  <si>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</si>
  <si>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</si>
  <si>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</si>
  <si>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</si>
  <si>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</si>
  <si>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</si>
  <si>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</si>
  <si>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</si>
  <si>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</si>
  <si>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</si>
  <si>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</si>
  <si>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</si>
  <si>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</si>
  <si>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</si>
  <si>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</si>
  <si>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</si>
  <si>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</si>
  <si>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</si>
  <si>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</si>
  <si>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</si>
  <si>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</si>
  <si>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</si>
  <si>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</si>
  <si>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</si>
  <si>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</si>
  <si>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 xml:space="preserve">3. melléklet az 1/2016. (I.28.)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</si>
</sst>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8"/>
      <color rgb="FFFF0000"/>
      <name val="Times New Roman CE"/>
      <charset val="238"/>
    </font>
    <font>
      <i/>
      <sz val="8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7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right" vertical="center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horizontal="right" vertical="center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 wrapText="1"/>
    </xf>
    <xf numFmtId="164" fontId="4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Border="1" applyAlignment="1" applyProtection="1">
      <alignment horizontal="centerContinuous" vertical="center" wrapText="1"/>
    </xf>
    <xf numFmtId="0" fontId="0" fillId="0" borderId="0" xfId="0" applyFont="1"/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left" vertical="center" wrapText="1" indent="1"/>
    </xf>
    <xf numFmtId="164" fontId="5" fillId="0" borderId="11" xfId="0" applyNumberFormat="1" applyFont="1" applyFill="1" applyBorder="1" applyAlignment="1" applyProtection="1">
      <alignment horizontal="left" vertical="center" wrapText="1" indent="1"/>
    </xf>
    <xf numFmtId="3" fontId="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5" xfId="0" applyNumberFormat="1" applyFont="1" applyFill="1" applyBorder="1" applyAlignment="1" applyProtection="1">
      <alignment horizontal="left" vertical="center" wrapText="1" indent="1"/>
    </xf>
    <xf numFmtId="3" fontId="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/>
    <xf numFmtId="164" fontId="5" fillId="0" borderId="14" xfId="0" applyNumberFormat="1" applyFont="1" applyFill="1" applyBorder="1" applyAlignment="1" applyProtection="1">
      <alignment horizontal="left" vertical="center" wrapText="1" indent="1"/>
    </xf>
    <xf numFmtId="164" fontId="5" fillId="0" borderId="19" xfId="0" applyNumberFormat="1" applyFont="1" applyFill="1" applyBorder="1" applyAlignment="1" applyProtection="1">
      <alignment horizontal="left" vertical="center" wrapText="1" indent="1"/>
    </xf>
    <xf numFmtId="3" fontId="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2" xfId="0" applyNumberFormat="1" applyFont="1" applyFill="1" applyBorder="1" applyAlignment="1" applyProtection="1">
      <alignment horizontal="left" vertical="center" wrapText="1" indent="1"/>
    </xf>
    <xf numFmtId="3" fontId="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3" fontId="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6" xfId="0" applyNumberFormat="1" applyFont="1" applyFill="1" applyBorder="1" applyAlignment="1" applyProtection="1">
      <alignment horizontal="left" vertical="center" wrapText="1" indent="1"/>
    </xf>
    <xf numFmtId="164" fontId="5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3" fontId="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7" xfId="0" applyNumberFormat="1" applyFont="1" applyFill="1" applyBorder="1" applyAlignment="1" applyProtection="1">
      <alignment horizontal="left" vertical="center" wrapText="1" indent="1"/>
    </xf>
    <xf numFmtId="164" fontId="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vertical="center" wrapText="1"/>
    </xf>
    <xf numFmtId="3" fontId="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9" xfId="0" applyNumberFormat="1" applyFont="1" applyFill="1" applyBorder="1" applyAlignment="1" applyProtection="1">
      <alignment horizontal="left" vertical="center" wrapText="1" indent="1"/>
    </xf>
    <xf numFmtId="164" fontId="4" fillId="0" borderId="3" xfId="0" applyNumberFormat="1" applyFont="1" applyFill="1" applyBorder="1" applyAlignment="1" applyProtection="1">
      <alignment horizontal="left" vertical="center" wrapText="1" indent="1"/>
    </xf>
    <xf numFmtId="3" fontId="4" fillId="0" borderId="4" xfId="0" applyNumberFormat="1" applyFont="1" applyFill="1" applyBorder="1" applyAlignment="1" applyProtection="1">
      <alignment horizontal="right" vertical="center" wrapText="1" indent="1"/>
    </xf>
    <xf numFmtId="164" fontId="4" fillId="0" borderId="5" xfId="0" applyNumberFormat="1" applyFont="1" applyFill="1" applyBorder="1" applyAlignment="1" applyProtection="1">
      <alignment horizontal="left" vertical="center" wrapText="1" indent="1"/>
    </xf>
    <xf numFmtId="3" fontId="4" fillId="0" borderId="33" xfId="0" applyNumberFormat="1" applyFont="1" applyFill="1" applyBorder="1" applyAlignment="1" applyProtection="1">
      <alignment horizontal="right" vertical="center" wrapText="1" indent="1"/>
    </xf>
    <xf numFmtId="3" fontId="4" fillId="0" borderId="8" xfId="0" applyNumberFormat="1" applyFont="1" applyFill="1" applyBorder="1" applyAlignment="1" applyProtection="1">
      <alignment horizontal="right" vertical="center" wrapText="1" indent="1"/>
    </xf>
    <xf numFmtId="3" fontId="4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4" xfId="0" applyNumberFormat="1" applyFont="1" applyFill="1" applyBorder="1" applyAlignment="1" applyProtection="1">
      <alignment horizontal="left" vertical="center" wrapText="1" indent="1"/>
    </xf>
    <xf numFmtId="3" fontId="7" fillId="0" borderId="12" xfId="0" applyNumberFormat="1" applyFont="1" applyFill="1" applyBorder="1" applyAlignment="1" applyProtection="1">
      <alignment horizontal="right" vertical="center" wrapText="1" indent="1"/>
    </xf>
    <xf numFmtId="3" fontId="7" fillId="0" borderId="13" xfId="0" applyNumberFormat="1" applyFont="1" applyFill="1" applyBorder="1" applyAlignment="1" applyProtection="1">
      <alignment horizontal="right" vertical="center" wrapText="1" indent="1"/>
    </xf>
    <xf numFmtId="3" fontId="7" fillId="0" borderId="10" xfId="0" applyNumberFormat="1" applyFont="1" applyFill="1" applyBorder="1" applyAlignment="1" applyProtection="1">
      <alignment horizontal="right" vertical="center" wrapText="1" indent="1"/>
    </xf>
    <xf numFmtId="3" fontId="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9" xfId="0" applyNumberFormat="1" applyFont="1" applyFill="1" applyBorder="1" applyAlignment="1" applyProtection="1">
      <alignment horizontal="left" vertical="center" wrapText="1" indent="2"/>
    </xf>
    <xf numFmtId="164" fontId="7" fillId="0" borderId="19" xfId="0" applyNumberFormat="1" applyFont="1" applyFill="1" applyBorder="1" applyAlignment="1" applyProtection="1">
      <alignment horizontal="left" vertical="center" wrapText="1" indent="1"/>
    </xf>
    <xf numFmtId="3" fontId="7" fillId="0" borderId="20" xfId="0" applyNumberFormat="1" applyFont="1" applyFill="1" applyBorder="1" applyAlignment="1" applyProtection="1">
      <alignment horizontal="right" vertical="center" wrapText="1" indent="1"/>
    </xf>
    <xf numFmtId="0" fontId="5" fillId="0" borderId="15" xfId="1" applyFont="1" applyFill="1" applyBorder="1" applyAlignment="1" applyProtection="1">
      <alignment horizontal="left" vertical="center" wrapText="1" indent="1"/>
    </xf>
    <xf numFmtId="164" fontId="5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36" xfId="0" applyNumberFormat="1" applyFont="1" applyFill="1" applyBorder="1" applyAlignment="1" applyProtection="1">
      <alignment horizontal="left" vertical="center" wrapText="1" indent="2"/>
    </xf>
    <xf numFmtId="164" fontId="5" fillId="0" borderId="37" xfId="0" applyNumberFormat="1" applyFont="1" applyFill="1" applyBorder="1" applyAlignment="1" applyProtection="1">
      <alignment horizontal="left" vertical="center" wrapText="1" indent="2"/>
    </xf>
    <xf numFmtId="3" fontId="5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8" xfId="0" applyNumberFormat="1" applyFont="1" applyFill="1" applyBorder="1" applyAlignment="1" applyProtection="1">
      <alignment horizontal="left" vertical="center" wrapText="1" indent="1"/>
    </xf>
    <xf numFmtId="3" fontId="4" fillId="0" borderId="9" xfId="0" applyNumberFormat="1" applyFont="1" applyFill="1" applyBorder="1" applyAlignment="1" applyProtection="1">
      <alignment horizontal="right" vertical="center" wrapText="1" indent="1"/>
    </xf>
    <xf numFmtId="3" fontId="4" fillId="0" borderId="6" xfId="0" applyNumberFormat="1" applyFont="1" applyFill="1" applyBorder="1" applyAlignment="1" applyProtection="1">
      <alignment horizontal="right" vertical="center" wrapText="1" indent="1"/>
    </xf>
    <xf numFmtId="3" fontId="4" fillId="0" borderId="27" xfId="0" applyNumberFormat="1" applyFont="1" applyFill="1" applyBorder="1" applyAlignment="1" applyProtection="1">
      <alignment horizontal="right" vertical="center" wrapText="1" indent="1"/>
    </xf>
    <xf numFmtId="3" fontId="4" fillId="0" borderId="41" xfId="0" applyNumberFormat="1" applyFont="1" applyFill="1" applyBorder="1" applyAlignment="1" applyProtection="1">
      <alignment horizontal="right" vertical="center" wrapText="1" indent="1"/>
    </xf>
    <xf numFmtId="164" fontId="4" fillId="0" borderId="41" xfId="0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-2016-12-21-Kv.%20rend%20m&#243;d-4.-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KUMENTUMOK/1.%20RENDELETEK/2016%20&#233;vi%20k&#246;lts&#233;gvet&#233;s/2016.&#233;vi%20kv.%20t&#225;bl&#225;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"/>
      <sheetName val="önkormányzat"/>
      <sheetName val="hivatal"/>
      <sheetName val="óvoda"/>
      <sheetName val="könyvtár"/>
      <sheetName val="beruházás"/>
      <sheetName val="Felújítás"/>
      <sheetName val="céltámogatás"/>
    </sheetNames>
    <sheetDataSet>
      <sheetData sheetId="0">
        <row r="25">
          <cell r="F25">
            <v>114</v>
          </cell>
        </row>
        <row r="31">
          <cell r="C31">
            <v>60322</v>
          </cell>
          <cell r="F31">
            <v>0</v>
          </cell>
        </row>
        <row r="52">
          <cell r="F52">
            <v>-234</v>
          </cell>
        </row>
        <row r="63">
          <cell r="F63">
            <v>0</v>
          </cell>
        </row>
        <row r="121">
          <cell r="F121">
            <v>-4070</v>
          </cell>
        </row>
        <row r="123">
          <cell r="F123">
            <v>9607</v>
          </cell>
        </row>
        <row r="125">
          <cell r="F12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2.sz.mell  "/>
      <sheetName val="3.sz.mell  "/>
      <sheetName val="önkormányzat"/>
      <sheetName val="hivatal"/>
      <sheetName val="Óvoda"/>
      <sheetName val="Könyvtár"/>
      <sheetName val="8.sz.mell.  "/>
      <sheetName val="9.sz.mell."/>
      <sheetName val="10.sz.mell."/>
      <sheetName val="11.sz.mell."/>
      <sheetName val="12.sz.mell."/>
      <sheetName val="13. sz. mell. "/>
      <sheetName val="14.sz.mell"/>
      <sheetName val="15.sz mell"/>
      <sheetName val="1. sz tájékoztató t."/>
      <sheetName val="2. sz tájékoztató t"/>
      <sheetName val="3. sz tájékoztató t."/>
      <sheetName val="4.sz tájékoztató t."/>
      <sheetName val="5.sz tájékoztató t."/>
      <sheetName val="Munka1"/>
      <sheetName val="Munka2"/>
      <sheetName val="Munka3"/>
    </sheetNames>
    <sheetDataSet>
      <sheetData sheetId="0" refreshError="1">
        <row r="116">
          <cell r="C11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Zeros="0" tabSelected="1" topLeftCell="C1" workbookViewId="0">
      <selection activeCell="H39" sqref="H39"/>
    </sheetView>
  </sheetViews>
  <sheetFormatPr defaultRowHeight="12.75" x14ac:dyDescent="0.2"/>
  <cols>
    <col min="1" max="1" width="6.83203125" style="1" customWidth="1"/>
    <col min="2" max="2" width="55.1640625" style="2" customWidth="1"/>
    <col min="3" max="5" width="16.33203125" style="1" customWidth="1"/>
    <col min="6" max="6" width="55.1640625" style="1" customWidth="1"/>
    <col min="7" max="9" width="16.33203125" style="1" customWidth="1"/>
  </cols>
  <sheetData>
    <row r="1" spans="1:9" x14ac:dyDescent="0.2">
      <c r="G1" s="3"/>
      <c r="I1" s="4"/>
    </row>
    <row r="2" spans="1:9" x14ac:dyDescent="0.2">
      <c r="G2" s="3"/>
      <c r="I2" s="4" t="s">
        <v>86</v>
      </c>
    </row>
    <row r="4" spans="1:9" ht="31.5" x14ac:dyDescent="0.2">
      <c r="B4" s="5" t="s">
        <v>0</v>
      </c>
      <c r="C4" s="6"/>
      <c r="D4" s="6"/>
      <c r="E4" s="6"/>
      <c r="F4" s="6"/>
      <c r="G4" s="6"/>
      <c r="H4" s="6"/>
      <c r="I4" s="6"/>
    </row>
    <row r="5" spans="1:9" ht="14.25" thickBot="1" x14ac:dyDescent="0.25">
      <c r="G5" s="7" t="s">
        <v>1</v>
      </c>
      <c r="H5" s="8"/>
      <c r="I5" s="8" t="s">
        <v>2</v>
      </c>
    </row>
    <row r="6" spans="1:9" s="15" customFormat="1" ht="13.5" thickBot="1" x14ac:dyDescent="0.25">
      <c r="A6" s="9" t="s">
        <v>3</v>
      </c>
      <c r="B6" s="10" t="s">
        <v>4</v>
      </c>
      <c r="C6" s="11"/>
      <c r="D6" s="12"/>
      <c r="E6" s="12"/>
      <c r="F6" s="10" t="s">
        <v>5</v>
      </c>
      <c r="G6" s="13"/>
      <c r="H6" s="14"/>
      <c r="I6" s="14"/>
    </row>
    <row r="7" spans="1:9" s="15" customFormat="1" ht="26.25" thickBot="1" x14ac:dyDescent="0.25">
      <c r="A7" s="16"/>
      <c r="B7" s="17" t="s">
        <v>6</v>
      </c>
      <c r="C7" s="18" t="s">
        <v>7</v>
      </c>
      <c r="D7" s="19" t="s">
        <v>8</v>
      </c>
      <c r="E7" s="19" t="s">
        <v>9</v>
      </c>
      <c r="F7" s="17" t="s">
        <v>6</v>
      </c>
      <c r="G7" s="20" t="s">
        <v>7</v>
      </c>
      <c r="H7" s="21" t="s">
        <v>8</v>
      </c>
      <c r="I7" s="22" t="s">
        <v>9</v>
      </c>
    </row>
    <row r="8" spans="1:9" s="15" customFormat="1" ht="13.5" thickBot="1" x14ac:dyDescent="0.25">
      <c r="A8" s="22"/>
      <c r="B8" s="17" t="s">
        <v>10</v>
      </c>
      <c r="C8" s="18" t="s">
        <v>11</v>
      </c>
      <c r="D8" s="19" t="s">
        <v>12</v>
      </c>
      <c r="E8" s="19" t="s">
        <v>13</v>
      </c>
      <c r="F8" s="17" t="s">
        <v>14</v>
      </c>
      <c r="G8" s="20" t="s">
        <v>15</v>
      </c>
      <c r="H8" s="21" t="s">
        <v>16</v>
      </c>
      <c r="I8" s="22" t="s">
        <v>17</v>
      </c>
    </row>
    <row r="9" spans="1:9" s="32" customFormat="1" ht="11.25" x14ac:dyDescent="0.2">
      <c r="A9" s="23" t="s">
        <v>18</v>
      </c>
      <c r="B9" s="24" t="s">
        <v>19</v>
      </c>
      <c r="C9" s="25">
        <v>66883</v>
      </c>
      <c r="D9" s="26">
        <f>+'[1]1.sz.mell.'!F25</f>
        <v>114</v>
      </c>
      <c r="E9" s="27">
        <f>SUM(C9:D9)</f>
        <v>66997</v>
      </c>
      <c r="F9" s="28" t="s">
        <v>20</v>
      </c>
      <c r="G9" s="29">
        <v>44013</v>
      </c>
      <c r="H9" s="30">
        <f>+'[1]1.sz.mell.'!F121</f>
        <v>-4070</v>
      </c>
      <c r="I9" s="31">
        <f>SUM(G9:H9)</f>
        <v>39943</v>
      </c>
    </row>
    <row r="10" spans="1:9" s="32" customFormat="1" ht="11.25" x14ac:dyDescent="0.2">
      <c r="A10" s="33" t="s">
        <v>21</v>
      </c>
      <c r="B10" s="34" t="s">
        <v>22</v>
      </c>
      <c r="C10" s="35">
        <f>+'[1]1.sz.mell.'!C31</f>
        <v>60322</v>
      </c>
      <c r="D10" s="36">
        <f>+'[1]1.sz.mell.'!F31</f>
        <v>0</v>
      </c>
      <c r="E10" s="27">
        <f>SUM(C10:D10)</f>
        <v>60322</v>
      </c>
      <c r="F10" s="37" t="s">
        <v>23</v>
      </c>
      <c r="G10" s="38">
        <f>+'[2]1.1.sz.mell.'!C116</f>
        <v>0</v>
      </c>
      <c r="H10" s="39">
        <f>+'[1]1.sz.mell.'!F122</f>
        <v>0</v>
      </c>
      <c r="I10" s="27">
        <f t="shared" ref="I10:I20" si="0">SUM(G10:H10)</f>
        <v>0</v>
      </c>
    </row>
    <row r="11" spans="1:9" s="32" customFormat="1" ht="11.25" x14ac:dyDescent="0.2">
      <c r="A11" s="33" t="s">
        <v>24</v>
      </c>
      <c r="B11" s="34" t="s">
        <v>25</v>
      </c>
      <c r="C11" s="35">
        <v>1450</v>
      </c>
      <c r="D11" s="36">
        <f>+'[1]1.sz.mell.'!F52</f>
        <v>-234</v>
      </c>
      <c r="E11" s="27">
        <f>SUM(C11:D11)</f>
        <v>1216</v>
      </c>
      <c r="F11" s="37" t="s">
        <v>26</v>
      </c>
      <c r="G11" s="40">
        <v>35040</v>
      </c>
      <c r="H11" s="39">
        <f>+'[1]1.sz.mell.'!F123</f>
        <v>9607</v>
      </c>
      <c r="I11" s="27">
        <f t="shared" si="0"/>
        <v>44647</v>
      </c>
    </row>
    <row r="12" spans="1:9" s="32" customFormat="1" ht="11.25" x14ac:dyDescent="0.2">
      <c r="A12" s="33" t="s">
        <v>27</v>
      </c>
      <c r="B12" s="41" t="s">
        <v>28</v>
      </c>
      <c r="C12" s="35">
        <v>11399</v>
      </c>
      <c r="D12" s="36">
        <f>+'[1]1.sz.mell.'!F63</f>
        <v>0</v>
      </c>
      <c r="E12" s="27">
        <f>SUM(C12:D12)</f>
        <v>11399</v>
      </c>
      <c r="F12" s="37" t="s">
        <v>29</v>
      </c>
      <c r="G12" s="40">
        <v>0</v>
      </c>
      <c r="H12" s="39">
        <f>+'[1]1.sz.mell.'!F124</f>
        <v>0</v>
      </c>
      <c r="I12" s="27">
        <f t="shared" si="0"/>
        <v>0</v>
      </c>
    </row>
    <row r="13" spans="1:9" s="32" customFormat="1" ht="11.25" x14ac:dyDescent="0.2">
      <c r="A13" s="33" t="s">
        <v>30</v>
      </c>
      <c r="B13" s="41" t="s">
        <v>31</v>
      </c>
      <c r="C13" s="35"/>
      <c r="D13" s="36"/>
      <c r="E13" s="27">
        <f>SUM(C13:D13)</f>
        <v>0</v>
      </c>
      <c r="F13" s="37" t="s">
        <v>14</v>
      </c>
      <c r="G13" s="40">
        <v>24848</v>
      </c>
      <c r="H13" s="39">
        <f>+'[1]1.sz.mell.'!F125</f>
        <v>0</v>
      </c>
      <c r="I13" s="27">
        <f t="shared" si="0"/>
        <v>24848</v>
      </c>
    </row>
    <row r="14" spans="1:9" s="32" customFormat="1" ht="11.25" x14ac:dyDescent="0.2">
      <c r="A14" s="33" t="s">
        <v>32</v>
      </c>
      <c r="B14" s="34"/>
      <c r="C14" s="35"/>
      <c r="D14" s="42"/>
      <c r="E14" s="27"/>
      <c r="F14" s="43" t="s">
        <v>33</v>
      </c>
      <c r="G14" s="40"/>
      <c r="H14" s="39"/>
      <c r="I14" s="27">
        <v>0</v>
      </c>
    </row>
    <row r="15" spans="1:9" s="32" customFormat="1" ht="11.25" x14ac:dyDescent="0.2">
      <c r="A15" s="33" t="s">
        <v>34</v>
      </c>
      <c r="B15" s="41"/>
      <c r="C15" s="35"/>
      <c r="D15" s="36"/>
      <c r="E15" s="27"/>
      <c r="F15" s="44"/>
      <c r="G15" s="40"/>
      <c r="H15" s="39"/>
      <c r="I15" s="27"/>
    </row>
    <row r="16" spans="1:9" s="32" customFormat="1" ht="11.25" x14ac:dyDescent="0.2">
      <c r="A16" s="33" t="s">
        <v>35</v>
      </c>
      <c r="B16" s="41"/>
      <c r="C16" s="35"/>
      <c r="D16" s="36"/>
      <c r="E16" s="27"/>
      <c r="F16" s="44"/>
      <c r="G16" s="40"/>
      <c r="H16" s="39"/>
      <c r="I16" s="27"/>
    </row>
    <row r="17" spans="1:9" s="32" customFormat="1" ht="11.25" x14ac:dyDescent="0.2">
      <c r="A17" s="33" t="s">
        <v>36</v>
      </c>
      <c r="B17" s="45"/>
      <c r="C17" s="46"/>
      <c r="D17" s="47"/>
      <c r="E17" s="48"/>
      <c r="F17" s="44"/>
      <c r="G17" s="40"/>
      <c r="H17" s="39"/>
      <c r="I17" s="27"/>
    </row>
    <row r="18" spans="1:9" s="32" customFormat="1" ht="11.25" x14ac:dyDescent="0.2">
      <c r="A18" s="33" t="s">
        <v>37</v>
      </c>
      <c r="B18" s="41"/>
      <c r="C18" s="35"/>
      <c r="D18" s="36"/>
      <c r="E18" s="27"/>
      <c r="F18" s="44"/>
      <c r="G18" s="40"/>
      <c r="H18" s="39"/>
      <c r="I18" s="27"/>
    </row>
    <row r="19" spans="1:9" s="32" customFormat="1" ht="12" thickBot="1" x14ac:dyDescent="0.25">
      <c r="A19" s="49" t="s">
        <v>38</v>
      </c>
      <c r="B19" s="50"/>
      <c r="C19" s="51"/>
      <c r="D19" s="42"/>
      <c r="E19" s="52"/>
      <c r="F19" s="53"/>
      <c r="G19" s="54"/>
      <c r="H19" s="55"/>
      <c r="I19" s="56"/>
    </row>
    <row r="20" spans="1:9" s="15" customFormat="1" ht="13.5" thickBot="1" x14ac:dyDescent="0.25">
      <c r="A20" s="57" t="s">
        <v>39</v>
      </c>
      <c r="B20" s="58" t="s">
        <v>40</v>
      </c>
      <c r="C20" s="59">
        <f>+C9+C11+C12+C14+C15</f>
        <v>79732</v>
      </c>
      <c r="D20" s="59">
        <f>+D9+D11+D12+D14+D15</f>
        <v>-120</v>
      </c>
      <c r="E20" s="59">
        <f>+E9+E11+E12+E14+E15</f>
        <v>79612</v>
      </c>
      <c r="F20" s="60" t="s">
        <v>41</v>
      </c>
      <c r="G20" s="61">
        <f>+G9+G11+G13+G14+G15+G16+G17+G18+G19</f>
        <v>103901</v>
      </c>
      <c r="H20" s="62">
        <f>SUM(H9:H19)</f>
        <v>5537</v>
      </c>
      <c r="I20" s="63">
        <f t="shared" si="0"/>
        <v>109438</v>
      </c>
    </row>
    <row r="21" spans="1:9" s="32" customFormat="1" ht="11.25" x14ac:dyDescent="0.2">
      <c r="A21" s="23" t="s">
        <v>42</v>
      </c>
      <c r="B21" s="64" t="s">
        <v>43</v>
      </c>
      <c r="C21" s="65">
        <f>+C22+C23+C24+C25+C26</f>
        <v>0</v>
      </c>
      <c r="D21" s="66">
        <v>0</v>
      </c>
      <c r="E21" s="67">
        <v>0</v>
      </c>
      <c r="F21" s="37" t="s">
        <v>44</v>
      </c>
      <c r="G21" s="38">
        <v>0</v>
      </c>
      <c r="H21" s="68">
        <v>0</v>
      </c>
      <c r="I21" s="69">
        <v>0</v>
      </c>
    </row>
    <row r="22" spans="1:9" s="32" customFormat="1" ht="11.25" x14ac:dyDescent="0.2">
      <c r="A22" s="33" t="s">
        <v>45</v>
      </c>
      <c r="B22" s="70" t="s">
        <v>46</v>
      </c>
      <c r="C22" s="35">
        <v>0</v>
      </c>
      <c r="D22" s="36">
        <v>0</v>
      </c>
      <c r="E22" s="27">
        <v>0</v>
      </c>
      <c r="F22" s="37" t="s">
        <v>47</v>
      </c>
      <c r="G22" s="40">
        <v>3333</v>
      </c>
      <c r="H22" s="39">
        <v>0</v>
      </c>
      <c r="I22" s="27">
        <v>3333</v>
      </c>
    </row>
    <row r="23" spans="1:9" s="32" customFormat="1" ht="11.25" x14ac:dyDescent="0.2">
      <c r="A23" s="23" t="s">
        <v>48</v>
      </c>
      <c r="B23" s="70" t="s">
        <v>49</v>
      </c>
      <c r="C23" s="35">
        <v>0</v>
      </c>
      <c r="D23" s="36">
        <v>0</v>
      </c>
      <c r="E23" s="27">
        <v>0</v>
      </c>
      <c r="F23" s="37" t="s">
        <v>50</v>
      </c>
      <c r="G23" s="40">
        <v>0</v>
      </c>
      <c r="H23" s="39">
        <v>0</v>
      </c>
      <c r="I23" s="27">
        <v>0</v>
      </c>
    </row>
    <row r="24" spans="1:9" s="32" customFormat="1" ht="11.25" x14ac:dyDescent="0.2">
      <c r="A24" s="33" t="s">
        <v>51</v>
      </c>
      <c r="B24" s="70" t="s">
        <v>52</v>
      </c>
      <c r="C24" s="35">
        <v>0</v>
      </c>
      <c r="D24" s="36">
        <v>0</v>
      </c>
      <c r="E24" s="27">
        <v>0</v>
      </c>
      <c r="F24" s="37" t="s">
        <v>53</v>
      </c>
      <c r="G24" s="40">
        <v>0</v>
      </c>
      <c r="H24" s="39">
        <v>0</v>
      </c>
      <c r="I24" s="27">
        <v>0</v>
      </c>
    </row>
    <row r="25" spans="1:9" s="32" customFormat="1" ht="11.25" x14ac:dyDescent="0.2">
      <c r="A25" s="23" t="s">
        <v>54</v>
      </c>
      <c r="B25" s="70" t="s">
        <v>55</v>
      </c>
      <c r="C25" s="35">
        <v>0</v>
      </c>
      <c r="D25" s="42">
        <v>0</v>
      </c>
      <c r="E25" s="52">
        <v>0</v>
      </c>
      <c r="F25" s="43" t="s">
        <v>56</v>
      </c>
      <c r="G25" s="40">
        <v>0</v>
      </c>
      <c r="H25" s="39">
        <v>0</v>
      </c>
      <c r="I25" s="27">
        <v>0</v>
      </c>
    </row>
    <row r="26" spans="1:9" s="32" customFormat="1" ht="11.25" x14ac:dyDescent="0.2">
      <c r="A26" s="33" t="s">
        <v>57</v>
      </c>
      <c r="B26" s="70" t="s">
        <v>58</v>
      </c>
      <c r="C26" s="35">
        <v>0</v>
      </c>
      <c r="D26" s="36">
        <v>0</v>
      </c>
      <c r="E26" s="27">
        <v>0</v>
      </c>
      <c r="F26" s="37" t="s">
        <v>59</v>
      </c>
      <c r="G26" s="40">
        <v>0</v>
      </c>
      <c r="H26" s="39">
        <v>0</v>
      </c>
      <c r="I26" s="27">
        <v>0</v>
      </c>
    </row>
    <row r="27" spans="1:9" s="32" customFormat="1" ht="11.25" x14ac:dyDescent="0.2">
      <c r="A27" s="23" t="s">
        <v>60</v>
      </c>
      <c r="B27" s="71" t="s">
        <v>61</v>
      </c>
      <c r="C27" s="72">
        <f>+C28+C29+C30+C31+C32</f>
        <v>0</v>
      </c>
      <c r="D27" s="66">
        <v>0</v>
      </c>
      <c r="E27" s="67">
        <v>0</v>
      </c>
      <c r="F27" s="28" t="s">
        <v>62</v>
      </c>
      <c r="G27" s="40">
        <v>0</v>
      </c>
      <c r="H27" s="39">
        <v>0</v>
      </c>
      <c r="I27" s="27">
        <v>0</v>
      </c>
    </row>
    <row r="28" spans="1:9" s="32" customFormat="1" ht="11.25" x14ac:dyDescent="0.2">
      <c r="A28" s="33" t="s">
        <v>63</v>
      </c>
      <c r="B28" s="70" t="s">
        <v>64</v>
      </c>
      <c r="C28" s="35">
        <v>0</v>
      </c>
      <c r="D28" s="26">
        <v>0</v>
      </c>
      <c r="E28" s="69">
        <v>0</v>
      </c>
      <c r="F28" s="28" t="s">
        <v>65</v>
      </c>
      <c r="G28" s="40">
        <v>0</v>
      </c>
      <c r="H28" s="39">
        <v>0</v>
      </c>
      <c r="I28" s="27">
        <v>0</v>
      </c>
    </row>
    <row r="29" spans="1:9" s="32" customFormat="1" ht="11.25" x14ac:dyDescent="0.2">
      <c r="A29" s="23" t="s">
        <v>66</v>
      </c>
      <c r="B29" s="70" t="s">
        <v>67</v>
      </c>
      <c r="C29" s="35">
        <v>0</v>
      </c>
      <c r="D29" s="26">
        <v>0</v>
      </c>
      <c r="E29" s="69">
        <v>0</v>
      </c>
      <c r="F29" s="73"/>
      <c r="G29" s="40"/>
      <c r="H29" s="39"/>
      <c r="I29" s="27"/>
    </row>
    <row r="30" spans="1:9" s="32" customFormat="1" ht="11.25" x14ac:dyDescent="0.2">
      <c r="A30" s="33" t="s">
        <v>68</v>
      </c>
      <c r="B30" s="70" t="s">
        <v>69</v>
      </c>
      <c r="C30" s="35">
        <v>0</v>
      </c>
      <c r="D30" s="26">
        <v>0</v>
      </c>
      <c r="E30" s="69">
        <v>0</v>
      </c>
      <c r="F30" s="74"/>
      <c r="G30" s="40"/>
      <c r="H30" s="39"/>
      <c r="I30" s="27"/>
    </row>
    <row r="31" spans="1:9" s="32" customFormat="1" ht="11.25" x14ac:dyDescent="0.2">
      <c r="A31" s="23" t="s">
        <v>70</v>
      </c>
      <c r="B31" s="75" t="s">
        <v>71</v>
      </c>
      <c r="C31" s="35">
        <v>0</v>
      </c>
      <c r="D31" s="36">
        <v>0</v>
      </c>
      <c r="E31" s="27">
        <v>0</v>
      </c>
      <c r="F31" s="44"/>
      <c r="G31" s="40"/>
      <c r="H31" s="39"/>
      <c r="I31" s="27"/>
    </row>
    <row r="32" spans="1:9" s="32" customFormat="1" ht="12" thickBot="1" x14ac:dyDescent="0.25">
      <c r="A32" s="33" t="s">
        <v>72</v>
      </c>
      <c r="B32" s="76" t="s">
        <v>73</v>
      </c>
      <c r="C32" s="77">
        <v>0</v>
      </c>
      <c r="D32" s="42">
        <v>0</v>
      </c>
      <c r="E32" s="78">
        <v>0</v>
      </c>
      <c r="F32" s="74"/>
      <c r="G32" s="40"/>
      <c r="H32" s="79"/>
      <c r="I32" s="80"/>
    </row>
    <row r="33" spans="1:9" s="15" customFormat="1" ht="26.25" thickBot="1" x14ac:dyDescent="0.25">
      <c r="A33" s="57" t="s">
        <v>74</v>
      </c>
      <c r="B33" s="81" t="s">
        <v>75</v>
      </c>
      <c r="C33" s="82">
        <f>+C21+C27</f>
        <v>0</v>
      </c>
      <c r="D33" s="82">
        <f>+D21+D27</f>
        <v>0</v>
      </c>
      <c r="E33" s="82">
        <f>+E21+E27</f>
        <v>0</v>
      </c>
      <c r="F33" s="58" t="s">
        <v>76</v>
      </c>
      <c r="G33" s="83">
        <f>SUM(G21:G32)</f>
        <v>3333</v>
      </c>
      <c r="H33" s="83">
        <f>SUM(H21:H32)</f>
        <v>0</v>
      </c>
      <c r="I33" s="84">
        <v>3333</v>
      </c>
    </row>
    <row r="34" spans="1:9" s="15" customFormat="1" ht="13.5" thickBot="1" x14ac:dyDescent="0.25">
      <c r="A34" s="57" t="s">
        <v>77</v>
      </c>
      <c r="B34" s="58" t="s">
        <v>78</v>
      </c>
      <c r="C34" s="85">
        <f>+C20+C33</f>
        <v>79732</v>
      </c>
      <c r="D34" s="85">
        <f>+D20+D33</f>
        <v>-120</v>
      </c>
      <c r="E34" s="85">
        <f>+E20+E33</f>
        <v>79612</v>
      </c>
      <c r="F34" s="58" t="s">
        <v>79</v>
      </c>
      <c r="G34" s="85">
        <f>+G20+G33</f>
        <v>107234</v>
      </c>
      <c r="H34" s="85">
        <f>+H20+H33</f>
        <v>5537</v>
      </c>
      <c r="I34" s="85">
        <f>+I20+I33</f>
        <v>112771</v>
      </c>
    </row>
    <row r="35" spans="1:9" s="15" customFormat="1" ht="13.5" thickBot="1" x14ac:dyDescent="0.25">
      <c r="A35" s="57" t="s">
        <v>80</v>
      </c>
      <c r="B35" s="58" t="s">
        <v>81</v>
      </c>
      <c r="C35" s="86">
        <f>IF(C20-G20&lt;0,G20-C20,"-")</f>
        <v>24169</v>
      </c>
      <c r="D35" s="86"/>
      <c r="E35" s="86">
        <f>IF(E20-I20&lt;0,I20-E20,"-")</f>
        <v>29826</v>
      </c>
      <c r="F35" s="58" t="s">
        <v>82</v>
      </c>
      <c r="G35" s="86" t="str">
        <f>IF(C20-G20&gt;0,C20-G20,"-")</f>
        <v>-</v>
      </c>
      <c r="H35" s="86"/>
      <c r="I35" s="86" t="str">
        <f>IF(E20-I20&gt;0,E20-I20,"-")</f>
        <v>-</v>
      </c>
    </row>
    <row r="36" spans="1:9" s="15" customFormat="1" ht="13.5" thickBot="1" x14ac:dyDescent="0.25">
      <c r="A36" s="57" t="s">
        <v>83</v>
      </c>
      <c r="B36" s="58" t="s">
        <v>84</v>
      </c>
      <c r="C36" s="86">
        <f>IF(C20+C33-G34&lt;0,G34-(C20+C33),"-")</f>
        <v>27502</v>
      </c>
      <c r="D36" s="86"/>
      <c r="E36" s="86">
        <f>IF(E20+E33-I34&lt;0,I34-(E20+E33),"-")</f>
        <v>33159</v>
      </c>
      <c r="F36" s="58" t="s">
        <v>85</v>
      </c>
      <c r="G36" s="86" t="str">
        <f>IF(C20+C21-G34&gt;0,C20+C21-G34,"-")</f>
        <v>-</v>
      </c>
      <c r="H36" s="86"/>
      <c r="I36" s="86" t="str">
        <f>IF(E20+E21-I34&gt;0,E20+E21-I34,"-")</f>
        <v>-</v>
      </c>
    </row>
  </sheetData>
  <mergeCells count="1">
    <mergeCell ref="A6:A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2016-12-21T10:01:34Z</dcterms:created>
  <dcterms:modified xsi:type="dcterms:W3CDTF">2016-12-21T10:02:43Z</dcterms:modified>
</cp:coreProperties>
</file>